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Stavební část" sheetId="2" r:id="rId2"/>
    <sheet name="002 - ZTI a kanalizace" sheetId="3" r:id="rId3"/>
    <sheet name="005 - Vzduchotechnika" sheetId="4" r:id="rId4"/>
    <sheet name="006 - Výtah" sheetId="5" r:id="rId5"/>
    <sheet name="003 - Vytápění" sheetId="6" r:id="rId6"/>
    <sheet name="004 - Elektroinstalace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'001 - Stavební část'!$C$102:$K$1399</definedName>
    <definedName name="_xlnm.Print_Area" localSheetId="1">'001 - Stavební část'!$C$4:$J$39,'001 - Stavební část'!$C$45:$J$84,'001 - Stavební část'!$C$90:$K$1399</definedName>
    <definedName name="_xlnm.Print_Titles" localSheetId="1">'001 - Stavební část'!$102:$102</definedName>
    <definedName name="_xlnm._FilterDatabase" localSheetId="2" hidden="1">'002 - ZTI a kanalizace'!$C$89:$K$310</definedName>
    <definedName name="_xlnm.Print_Area" localSheetId="2">'002 - ZTI a kanalizace'!$C$4:$J$39,'002 - ZTI a kanalizace'!$C$45:$J$71,'002 - ZTI a kanalizace'!$C$77:$K$310</definedName>
    <definedName name="_xlnm.Print_Titles" localSheetId="2">'002 - ZTI a kanalizace'!$89:$89</definedName>
    <definedName name="_xlnm._FilterDatabase" localSheetId="3" hidden="1">'005 - Vzduchotechnika'!$C$80:$K$102</definedName>
    <definedName name="_xlnm.Print_Area" localSheetId="3">'005 - Vzduchotechnika'!$C$4:$J$39,'005 - Vzduchotechnika'!$C$45:$J$62,'005 - Vzduchotechnika'!$C$68:$K$102</definedName>
    <definedName name="_xlnm.Print_Titles" localSheetId="3">'005 - Vzduchotechnika'!$80:$80</definedName>
    <definedName name="_xlnm._FilterDatabase" localSheetId="4" hidden="1">'006 - Výtah'!$C$96:$K$271</definedName>
    <definedName name="_xlnm.Print_Area" localSheetId="4">'006 - Výtah'!$C$4:$J$39,'006 - Výtah'!$C$45:$J$78,'006 - Výtah'!$C$84:$K$271</definedName>
    <definedName name="_xlnm.Print_Titles" localSheetId="4">'006 - Výtah'!$96:$96</definedName>
    <definedName name="_xlnm._FilterDatabase" localSheetId="5" hidden="1">'003 - Vytápění'!$C$86:$K$218</definedName>
    <definedName name="_xlnm.Print_Area" localSheetId="5">'003 - Vytápění'!$C$4:$J$39,'003 - Vytápění'!$C$45:$J$68,'003 - Vytápění'!$C$74:$K$218</definedName>
    <definedName name="_xlnm.Print_Titles" localSheetId="5">'003 - Vytápění'!$86:$86</definedName>
    <definedName name="_xlnm._FilterDatabase" localSheetId="6" hidden="1">'004 - Elektroinstalace'!$C$84:$K$223</definedName>
    <definedName name="_xlnm.Print_Area" localSheetId="6">'004 - Elektroinstalace'!$C$4:$J$39,'004 - Elektroinstalace'!$C$45:$J$66,'004 - Elektroinstalace'!$C$72:$K$223</definedName>
    <definedName name="_xlnm.Print_Titles" localSheetId="6">'004 - Elektroinstalace'!$84:$84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54"/>
  <c r="J14"/>
  <c r="J12"/>
  <c r="J52"/>
  <c r="E7"/>
  <c r="E48"/>
  <c i="6" r="J37"/>
  <c r="J36"/>
  <c i="1" r="AY59"/>
  <c i="6" r="J35"/>
  <c i="1" r="AX59"/>
  <c i="6"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T208"/>
  <c r="R209"/>
  <c r="R208"/>
  <c r="P209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5" r="J37"/>
  <c r="J36"/>
  <c i="1" r="AY58"/>
  <c i="5" r="J35"/>
  <c i="1" r="AX58"/>
  <c i="5" r="BI270"/>
  <c r="BH270"/>
  <c r="BG270"/>
  <c r="BF270"/>
  <c r="T270"/>
  <c r="T269"/>
  <c r="R270"/>
  <c r="R269"/>
  <c r="P270"/>
  <c r="P269"/>
  <c r="BI267"/>
  <c r="BH267"/>
  <c r="BG267"/>
  <c r="BF267"/>
  <c r="T267"/>
  <c r="T266"/>
  <c r="R267"/>
  <c r="R266"/>
  <c r="P267"/>
  <c r="P266"/>
  <c r="BI264"/>
  <c r="BH264"/>
  <c r="BG264"/>
  <c r="BF264"/>
  <c r="T264"/>
  <c r="T263"/>
  <c r="T262"/>
  <c r="R264"/>
  <c r="R263"/>
  <c r="P264"/>
  <c r="P263"/>
  <c r="BI260"/>
  <c r="BH260"/>
  <c r="BG260"/>
  <c r="BF260"/>
  <c r="T260"/>
  <c r="R260"/>
  <c r="P260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T230"/>
  <c r="R231"/>
  <c r="R230"/>
  <c r="P231"/>
  <c r="P230"/>
  <c r="BI228"/>
  <c r="BH228"/>
  <c r="BG228"/>
  <c r="BF228"/>
  <c r="T228"/>
  <c r="T227"/>
  <c r="R228"/>
  <c r="R227"/>
  <c r="P228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16"/>
  <c r="BH116"/>
  <c r="BG116"/>
  <c r="BF116"/>
  <c r="T116"/>
  <c r="R116"/>
  <c r="P116"/>
  <c r="BI113"/>
  <c r="BH113"/>
  <c r="BG113"/>
  <c r="BF113"/>
  <c r="T113"/>
  <c r="R113"/>
  <c r="P113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F91"/>
  <c r="E89"/>
  <c r="F52"/>
  <c r="E50"/>
  <c r="J24"/>
  <c r="E24"/>
  <c r="J94"/>
  <c r="J23"/>
  <c r="J21"/>
  <c r="E21"/>
  <c r="J93"/>
  <c r="J20"/>
  <c r="J18"/>
  <c r="E18"/>
  <c r="F94"/>
  <c r="J17"/>
  <c r="J15"/>
  <c r="E15"/>
  <c r="F93"/>
  <c r="J14"/>
  <c r="J12"/>
  <c r="J52"/>
  <c r="E7"/>
  <c r="E87"/>
  <c i="4" r="J37"/>
  <c r="J36"/>
  <c i="1" r="AY57"/>
  <c i="4" r="J35"/>
  <c i="1" r="AX57"/>
  <c i="4"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R84"/>
  <c r="P84"/>
  <c r="F75"/>
  <c r="E73"/>
  <c r="F52"/>
  <c r="E50"/>
  <c r="J24"/>
  <c r="E24"/>
  <c r="J55"/>
  <c r="J23"/>
  <c r="J21"/>
  <c r="E21"/>
  <c r="J77"/>
  <c r="J20"/>
  <c r="J18"/>
  <c r="E18"/>
  <c r="F78"/>
  <c r="J17"/>
  <c r="J15"/>
  <c r="E15"/>
  <c r="F54"/>
  <c r="J14"/>
  <c r="J12"/>
  <c r="J75"/>
  <c r="E7"/>
  <c r="E48"/>
  <c i="3" r="J37"/>
  <c r="J36"/>
  <c i="1" r="AY56"/>
  <c i="3" r="J35"/>
  <c i="1" r="AX56"/>
  <c i="3" r="BI309"/>
  <c r="BH309"/>
  <c r="BG309"/>
  <c r="BF309"/>
  <c r="T309"/>
  <c r="T308"/>
  <c r="R309"/>
  <c r="R308"/>
  <c r="P309"/>
  <c r="P308"/>
  <c r="BI306"/>
  <c r="BH306"/>
  <c r="BG306"/>
  <c r="BF306"/>
  <c r="T306"/>
  <c r="T305"/>
  <c r="R306"/>
  <c r="R305"/>
  <c r="P306"/>
  <c r="P305"/>
  <c r="BI303"/>
  <c r="BH303"/>
  <c r="BG303"/>
  <c r="BF303"/>
  <c r="T303"/>
  <c r="T302"/>
  <c r="T301"/>
  <c r="R303"/>
  <c r="R302"/>
  <c r="P303"/>
  <c r="P302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6"/>
  <c r="BH216"/>
  <c r="BG216"/>
  <c r="BF216"/>
  <c r="T216"/>
  <c r="R216"/>
  <c r="P216"/>
  <c r="BI205"/>
  <c r="BH205"/>
  <c r="BG205"/>
  <c r="BF205"/>
  <c r="T205"/>
  <c r="R205"/>
  <c r="P20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6"/>
  <c r="BH176"/>
  <c r="BG176"/>
  <c r="BF176"/>
  <c r="T176"/>
  <c r="R176"/>
  <c r="P176"/>
  <c r="BI167"/>
  <c r="BH167"/>
  <c r="BG167"/>
  <c r="BF167"/>
  <c r="T167"/>
  <c r="R167"/>
  <c r="P167"/>
  <c r="BI163"/>
  <c r="BH163"/>
  <c r="BG163"/>
  <c r="BF163"/>
  <c r="T163"/>
  <c r="R163"/>
  <c r="P163"/>
  <c r="BI154"/>
  <c r="BH154"/>
  <c r="BG154"/>
  <c r="BF154"/>
  <c r="T154"/>
  <c r="R154"/>
  <c r="P154"/>
  <c r="BI143"/>
  <c r="BH143"/>
  <c r="BG143"/>
  <c r="BF143"/>
  <c r="T143"/>
  <c r="R143"/>
  <c r="P143"/>
  <c r="BI134"/>
  <c r="BH134"/>
  <c r="BG134"/>
  <c r="BF134"/>
  <c r="T134"/>
  <c r="R134"/>
  <c r="P134"/>
  <c r="BI130"/>
  <c r="BH130"/>
  <c r="BG130"/>
  <c r="BF130"/>
  <c r="T130"/>
  <c r="R130"/>
  <c r="P130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F84"/>
  <c r="E82"/>
  <c r="F52"/>
  <c r="E50"/>
  <c r="J24"/>
  <c r="E24"/>
  <c r="J55"/>
  <c r="J23"/>
  <c r="J21"/>
  <c r="E21"/>
  <c r="J86"/>
  <c r="J20"/>
  <c r="J18"/>
  <c r="E18"/>
  <c r="F87"/>
  <c r="J17"/>
  <c r="J15"/>
  <c r="E15"/>
  <c r="F54"/>
  <c r="J14"/>
  <c r="J12"/>
  <c r="J84"/>
  <c r="E7"/>
  <c r="E48"/>
  <c i="2" r="J37"/>
  <c r="J36"/>
  <c i="1" r="AY55"/>
  <c i="2" r="J35"/>
  <c i="1" r="AX55"/>
  <c i="2" r="BI1398"/>
  <c r="BH1398"/>
  <c r="BG1398"/>
  <c r="BF1398"/>
  <c r="T1398"/>
  <c r="T1397"/>
  <c r="R1398"/>
  <c r="R1397"/>
  <c r="P1398"/>
  <c r="P1397"/>
  <c r="BI1395"/>
  <c r="BH1395"/>
  <c r="BG1395"/>
  <c r="BF1395"/>
  <c r="T1395"/>
  <c r="T1394"/>
  <c r="R1395"/>
  <c r="R1394"/>
  <c r="P1395"/>
  <c r="P1394"/>
  <c r="BI1392"/>
  <c r="BH1392"/>
  <c r="BG1392"/>
  <c r="BF1392"/>
  <c r="T1392"/>
  <c r="T1391"/>
  <c r="R1392"/>
  <c r="R1391"/>
  <c r="P1392"/>
  <c r="P1391"/>
  <c r="BI1389"/>
  <c r="BH1389"/>
  <c r="BG1389"/>
  <c r="BF1389"/>
  <c r="T1389"/>
  <c r="R1389"/>
  <c r="P1389"/>
  <c r="BI1387"/>
  <c r="BH1387"/>
  <c r="BG1387"/>
  <c r="BF1387"/>
  <c r="T1387"/>
  <c r="R1387"/>
  <c r="P1387"/>
  <c r="BI1353"/>
  <c r="BH1353"/>
  <c r="BG1353"/>
  <c r="BF1353"/>
  <c r="T1353"/>
  <c r="T1338"/>
  <c r="R1353"/>
  <c r="R1338"/>
  <c r="P1353"/>
  <c r="P1338"/>
  <c r="BI1343"/>
  <c r="BH1343"/>
  <c r="BG1343"/>
  <c r="BF1343"/>
  <c r="T1343"/>
  <c r="R1343"/>
  <c r="P1343"/>
  <c r="BI1339"/>
  <c r="BH1339"/>
  <c r="BG1339"/>
  <c r="BF1339"/>
  <c r="T1339"/>
  <c r="R1339"/>
  <c r="P1339"/>
  <c r="BI1332"/>
  <c r="BH1332"/>
  <c r="BG1332"/>
  <c r="BF1332"/>
  <c r="T1332"/>
  <c r="R1332"/>
  <c r="P1332"/>
  <c r="BI1330"/>
  <c r="BH1330"/>
  <c r="BG1330"/>
  <c r="BF1330"/>
  <c r="T1330"/>
  <c r="R1330"/>
  <c r="P1330"/>
  <c r="BI1328"/>
  <c r="BH1328"/>
  <c r="BG1328"/>
  <c r="BF1328"/>
  <c r="T1328"/>
  <c r="R1328"/>
  <c r="P1328"/>
  <c r="BI1326"/>
  <c r="BH1326"/>
  <c r="BG1326"/>
  <c r="BF1326"/>
  <c r="T1326"/>
  <c r="R1326"/>
  <c r="P1326"/>
  <c r="BI1322"/>
  <c r="BH1322"/>
  <c r="BG1322"/>
  <c r="BF1322"/>
  <c r="T1322"/>
  <c r="R1322"/>
  <c r="P1322"/>
  <c r="BI1315"/>
  <c r="BH1315"/>
  <c r="BG1315"/>
  <c r="BF1315"/>
  <c r="T1315"/>
  <c r="R1315"/>
  <c r="P1315"/>
  <c r="BI1306"/>
  <c r="BH1306"/>
  <c r="BG1306"/>
  <c r="BF1306"/>
  <c r="T1306"/>
  <c r="R1306"/>
  <c r="P1306"/>
  <c r="BI1297"/>
  <c r="BH1297"/>
  <c r="BG1297"/>
  <c r="BF1297"/>
  <c r="T1297"/>
  <c r="R1297"/>
  <c r="P1297"/>
  <c r="BI1294"/>
  <c r="BH1294"/>
  <c r="BG1294"/>
  <c r="BF1294"/>
  <c r="T1294"/>
  <c r="R1294"/>
  <c r="P1294"/>
  <c r="BI1292"/>
  <c r="BH1292"/>
  <c r="BG1292"/>
  <c r="BF1292"/>
  <c r="T1292"/>
  <c r="R1292"/>
  <c r="P1292"/>
  <c r="BI1290"/>
  <c r="BH1290"/>
  <c r="BG1290"/>
  <c r="BF1290"/>
  <c r="T1290"/>
  <c r="R1290"/>
  <c r="P1290"/>
  <c r="BI1281"/>
  <c r="BH1281"/>
  <c r="BG1281"/>
  <c r="BF1281"/>
  <c r="T1281"/>
  <c r="R1281"/>
  <c r="P1281"/>
  <c r="BI1279"/>
  <c r="BH1279"/>
  <c r="BG1279"/>
  <c r="BF1279"/>
  <c r="T1279"/>
  <c r="R1279"/>
  <c r="P1279"/>
  <c r="BI1270"/>
  <c r="BH1270"/>
  <c r="BG1270"/>
  <c r="BF1270"/>
  <c r="T1270"/>
  <c r="R1270"/>
  <c r="P1270"/>
  <c r="BI1268"/>
  <c r="BH1268"/>
  <c r="BG1268"/>
  <c r="BF1268"/>
  <c r="T1268"/>
  <c r="R1268"/>
  <c r="P1268"/>
  <c r="BI1254"/>
  <c r="BH1254"/>
  <c r="BG1254"/>
  <c r="BF1254"/>
  <c r="T1254"/>
  <c r="R1254"/>
  <c r="P1254"/>
  <c r="BI1249"/>
  <c r="BH1249"/>
  <c r="BG1249"/>
  <c r="BF1249"/>
  <c r="T1249"/>
  <c r="R1249"/>
  <c r="P1249"/>
  <c r="BI1244"/>
  <c r="BH1244"/>
  <c r="BG1244"/>
  <c r="BF1244"/>
  <c r="T1244"/>
  <c r="R1244"/>
  <c r="P1244"/>
  <c r="BI1230"/>
  <c r="BH1230"/>
  <c r="BG1230"/>
  <c r="BF1230"/>
  <c r="T1230"/>
  <c r="R1230"/>
  <c r="P1230"/>
  <c r="BI1227"/>
  <c r="BH1227"/>
  <c r="BG1227"/>
  <c r="BF1227"/>
  <c r="T1227"/>
  <c r="R1227"/>
  <c r="P1227"/>
  <c r="BI1225"/>
  <c r="BH1225"/>
  <c r="BG1225"/>
  <c r="BF1225"/>
  <c r="T1225"/>
  <c r="R1225"/>
  <c r="P1225"/>
  <c r="BI1223"/>
  <c r="BH1223"/>
  <c r="BG1223"/>
  <c r="BF1223"/>
  <c r="T1223"/>
  <c r="R1223"/>
  <c r="P1223"/>
  <c r="BI1214"/>
  <c r="BH1214"/>
  <c r="BG1214"/>
  <c r="BF1214"/>
  <c r="T1214"/>
  <c r="R1214"/>
  <c r="P1214"/>
  <c r="BI1212"/>
  <c r="BH1212"/>
  <c r="BG1212"/>
  <c r="BF1212"/>
  <c r="T1212"/>
  <c r="R1212"/>
  <c r="P1212"/>
  <c r="BI1203"/>
  <c r="BH1203"/>
  <c r="BG1203"/>
  <c r="BF1203"/>
  <c r="T1203"/>
  <c r="R1203"/>
  <c r="P1203"/>
  <c r="BI1198"/>
  <c r="BH1198"/>
  <c r="BG1198"/>
  <c r="BF1198"/>
  <c r="T1198"/>
  <c r="R1198"/>
  <c r="P1198"/>
  <c r="BI1191"/>
  <c r="BH1191"/>
  <c r="BG1191"/>
  <c r="BF1191"/>
  <c r="T1191"/>
  <c r="R1191"/>
  <c r="P1191"/>
  <c r="BI1186"/>
  <c r="BH1186"/>
  <c r="BG1186"/>
  <c r="BF1186"/>
  <c r="T1186"/>
  <c r="R1186"/>
  <c r="P1186"/>
  <c r="BI1177"/>
  <c r="BH1177"/>
  <c r="BG1177"/>
  <c r="BF1177"/>
  <c r="T1177"/>
  <c r="R1177"/>
  <c r="P1177"/>
  <c r="BI1172"/>
  <c r="BH1172"/>
  <c r="BG1172"/>
  <c r="BF1172"/>
  <c r="T1172"/>
  <c r="R1172"/>
  <c r="P1172"/>
  <c r="BI1169"/>
  <c r="BH1169"/>
  <c r="BG1169"/>
  <c r="BF1169"/>
  <c r="T1169"/>
  <c r="R1169"/>
  <c r="P1169"/>
  <c r="BI1167"/>
  <c r="BH1167"/>
  <c r="BG1167"/>
  <c r="BF1167"/>
  <c r="T1167"/>
  <c r="R1167"/>
  <c r="P1167"/>
  <c r="BI1151"/>
  <c r="BH1151"/>
  <c r="BG1151"/>
  <c r="BF1151"/>
  <c r="T1151"/>
  <c r="R1151"/>
  <c r="P1151"/>
  <c r="BI1142"/>
  <c r="BH1142"/>
  <c r="BG1142"/>
  <c r="BF1142"/>
  <c r="T1142"/>
  <c r="R1142"/>
  <c r="P1142"/>
  <c r="BI1140"/>
  <c r="BH1140"/>
  <c r="BG1140"/>
  <c r="BF1140"/>
  <c r="T1140"/>
  <c r="R1140"/>
  <c r="P1140"/>
  <c r="BI1129"/>
  <c r="BH1129"/>
  <c r="BG1129"/>
  <c r="BF1129"/>
  <c r="T1129"/>
  <c r="R1129"/>
  <c r="P1129"/>
  <c r="BI1127"/>
  <c r="BH1127"/>
  <c r="BG1127"/>
  <c r="BF1127"/>
  <c r="T1127"/>
  <c r="R1127"/>
  <c r="P1127"/>
  <c r="BI1116"/>
  <c r="BH1116"/>
  <c r="BG1116"/>
  <c r="BF1116"/>
  <c r="T1116"/>
  <c r="R1116"/>
  <c r="P1116"/>
  <c r="BI1114"/>
  <c r="BH1114"/>
  <c r="BG1114"/>
  <c r="BF1114"/>
  <c r="T1114"/>
  <c r="R1114"/>
  <c r="P1114"/>
  <c r="BI1100"/>
  <c r="BH1100"/>
  <c r="BG1100"/>
  <c r="BF1100"/>
  <c r="T1100"/>
  <c r="R1100"/>
  <c r="P1100"/>
  <c r="BI1098"/>
  <c r="BH1098"/>
  <c r="BG1098"/>
  <c r="BF1098"/>
  <c r="T1098"/>
  <c r="R1098"/>
  <c r="P1098"/>
  <c r="BI1096"/>
  <c r="BH1096"/>
  <c r="BG1096"/>
  <c r="BF1096"/>
  <c r="T1096"/>
  <c r="R1096"/>
  <c r="P1096"/>
  <c r="BI1094"/>
  <c r="BH1094"/>
  <c r="BG1094"/>
  <c r="BF1094"/>
  <c r="T1094"/>
  <c r="R1094"/>
  <c r="P1094"/>
  <c r="BI1083"/>
  <c r="BH1083"/>
  <c r="BG1083"/>
  <c r="BF1083"/>
  <c r="T1083"/>
  <c r="R1083"/>
  <c r="P1083"/>
  <c r="BI1081"/>
  <c r="BH1081"/>
  <c r="BG1081"/>
  <c r="BF1081"/>
  <c r="T1081"/>
  <c r="R1081"/>
  <c r="P1081"/>
  <c r="BI1070"/>
  <c r="BH1070"/>
  <c r="BG1070"/>
  <c r="BF1070"/>
  <c r="T1070"/>
  <c r="R1070"/>
  <c r="P1070"/>
  <c r="BI1068"/>
  <c r="BH1068"/>
  <c r="BG1068"/>
  <c r="BF1068"/>
  <c r="T1068"/>
  <c r="R1068"/>
  <c r="P1068"/>
  <c r="BI1057"/>
  <c r="BH1057"/>
  <c r="BG1057"/>
  <c r="BF1057"/>
  <c r="T1057"/>
  <c r="R1057"/>
  <c r="P1057"/>
  <c r="BI1050"/>
  <c r="BH1050"/>
  <c r="BG1050"/>
  <c r="BF1050"/>
  <c r="T1050"/>
  <c r="R1050"/>
  <c r="P1050"/>
  <c r="BI1031"/>
  <c r="BH1031"/>
  <c r="BG1031"/>
  <c r="BF1031"/>
  <c r="T1031"/>
  <c r="R1031"/>
  <c r="P1031"/>
  <c r="BI1020"/>
  <c r="BH1020"/>
  <c r="BG1020"/>
  <c r="BF1020"/>
  <c r="T1020"/>
  <c r="R1020"/>
  <c r="P1020"/>
  <c r="BI1009"/>
  <c r="BH1009"/>
  <c r="BG1009"/>
  <c r="BF1009"/>
  <c r="T1009"/>
  <c r="R1009"/>
  <c r="P1009"/>
  <c r="BI1006"/>
  <c r="BH1006"/>
  <c r="BG1006"/>
  <c r="BF1006"/>
  <c r="T1006"/>
  <c r="R1006"/>
  <c r="P1006"/>
  <c r="BI1004"/>
  <c r="BH1004"/>
  <c r="BG1004"/>
  <c r="BF1004"/>
  <c r="T1004"/>
  <c r="R1004"/>
  <c r="P1004"/>
  <c r="BI1003"/>
  <c r="BH1003"/>
  <c r="BG1003"/>
  <c r="BF1003"/>
  <c r="T1003"/>
  <c r="R1003"/>
  <c r="P1003"/>
  <c r="BI1002"/>
  <c r="BH1002"/>
  <c r="BG1002"/>
  <c r="BF1002"/>
  <c r="T1002"/>
  <c r="R1002"/>
  <c r="P1002"/>
  <c r="BI1001"/>
  <c r="BH1001"/>
  <c r="BG1001"/>
  <c r="BF1001"/>
  <c r="T1001"/>
  <c r="R1001"/>
  <c r="P1001"/>
  <c r="BI999"/>
  <c r="BH999"/>
  <c r="BG999"/>
  <c r="BF999"/>
  <c r="T999"/>
  <c r="R999"/>
  <c r="P999"/>
  <c r="BI992"/>
  <c r="BH992"/>
  <c r="BG992"/>
  <c r="BF992"/>
  <c r="T992"/>
  <c r="R992"/>
  <c r="P992"/>
  <c r="BI991"/>
  <c r="BH991"/>
  <c r="BG991"/>
  <c r="BF991"/>
  <c r="T991"/>
  <c r="R991"/>
  <c r="P991"/>
  <c r="BI982"/>
  <c r="BH982"/>
  <c r="BG982"/>
  <c r="BF982"/>
  <c r="T982"/>
  <c r="R982"/>
  <c r="P982"/>
  <c r="BI981"/>
  <c r="BH981"/>
  <c r="BG981"/>
  <c r="BF981"/>
  <c r="T981"/>
  <c r="R981"/>
  <c r="P981"/>
  <c r="BI977"/>
  <c r="BH977"/>
  <c r="BG977"/>
  <c r="BF977"/>
  <c r="T977"/>
  <c r="R977"/>
  <c r="P977"/>
  <c r="BI976"/>
  <c r="BH976"/>
  <c r="BG976"/>
  <c r="BF976"/>
  <c r="T976"/>
  <c r="R976"/>
  <c r="P976"/>
  <c r="BI974"/>
  <c r="BH974"/>
  <c r="BG974"/>
  <c r="BF974"/>
  <c r="T974"/>
  <c r="R974"/>
  <c r="P974"/>
  <c r="BI973"/>
  <c r="BH973"/>
  <c r="BG973"/>
  <c r="BF973"/>
  <c r="T973"/>
  <c r="R973"/>
  <c r="P973"/>
  <c r="BI971"/>
  <c r="BH971"/>
  <c r="BG971"/>
  <c r="BF971"/>
  <c r="T971"/>
  <c r="R971"/>
  <c r="P971"/>
  <c r="BI970"/>
  <c r="BH970"/>
  <c r="BG970"/>
  <c r="BF970"/>
  <c r="T970"/>
  <c r="R970"/>
  <c r="P970"/>
  <c r="BI966"/>
  <c r="BH966"/>
  <c r="BG966"/>
  <c r="BF966"/>
  <c r="T966"/>
  <c r="R966"/>
  <c r="P966"/>
  <c r="BI965"/>
  <c r="BH965"/>
  <c r="BG965"/>
  <c r="BF965"/>
  <c r="T965"/>
  <c r="R965"/>
  <c r="P965"/>
  <c r="BI964"/>
  <c r="BH964"/>
  <c r="BG964"/>
  <c r="BF964"/>
  <c r="T964"/>
  <c r="R964"/>
  <c r="P964"/>
  <c r="BI953"/>
  <c r="BH953"/>
  <c r="BG953"/>
  <c r="BF953"/>
  <c r="T953"/>
  <c r="R953"/>
  <c r="P953"/>
  <c r="BI952"/>
  <c r="BH952"/>
  <c r="BG952"/>
  <c r="BF952"/>
  <c r="T952"/>
  <c r="R952"/>
  <c r="P952"/>
  <c r="BI951"/>
  <c r="BH951"/>
  <c r="BG951"/>
  <c r="BF951"/>
  <c r="T951"/>
  <c r="R951"/>
  <c r="P951"/>
  <c r="BI940"/>
  <c r="BH940"/>
  <c r="BG940"/>
  <c r="BF940"/>
  <c r="T940"/>
  <c r="R940"/>
  <c r="P940"/>
  <c r="BI938"/>
  <c r="BH938"/>
  <c r="BG938"/>
  <c r="BF938"/>
  <c r="T938"/>
  <c r="R938"/>
  <c r="P938"/>
  <c r="BI934"/>
  <c r="BH934"/>
  <c r="BG934"/>
  <c r="BF934"/>
  <c r="T934"/>
  <c r="R934"/>
  <c r="P934"/>
  <c r="BI933"/>
  <c r="BH933"/>
  <c r="BG933"/>
  <c r="BF933"/>
  <c r="T933"/>
  <c r="R933"/>
  <c r="P933"/>
  <c r="BI932"/>
  <c r="BH932"/>
  <c r="BG932"/>
  <c r="BF932"/>
  <c r="T932"/>
  <c r="R932"/>
  <c r="P932"/>
  <c r="BI928"/>
  <c r="BH928"/>
  <c r="BG928"/>
  <c r="BF928"/>
  <c r="T928"/>
  <c r="R928"/>
  <c r="P928"/>
  <c r="BI925"/>
  <c r="BH925"/>
  <c r="BG925"/>
  <c r="BF925"/>
  <c r="T925"/>
  <c r="R925"/>
  <c r="P925"/>
  <c r="BI923"/>
  <c r="BH923"/>
  <c r="BG923"/>
  <c r="BF923"/>
  <c r="T923"/>
  <c r="R923"/>
  <c r="P923"/>
  <c r="BI921"/>
  <c r="BH921"/>
  <c r="BG921"/>
  <c r="BF921"/>
  <c r="T921"/>
  <c r="R921"/>
  <c r="P921"/>
  <c r="BI917"/>
  <c r="BH917"/>
  <c r="BG917"/>
  <c r="BF917"/>
  <c r="T917"/>
  <c r="R917"/>
  <c r="P917"/>
  <c r="BI916"/>
  <c r="BH916"/>
  <c r="BG916"/>
  <c r="BF916"/>
  <c r="T916"/>
  <c r="R916"/>
  <c r="P916"/>
  <c r="BI914"/>
  <c r="BH914"/>
  <c r="BG914"/>
  <c r="BF914"/>
  <c r="T914"/>
  <c r="R914"/>
  <c r="P914"/>
  <c r="BI910"/>
  <c r="BH910"/>
  <c r="BG910"/>
  <c r="BF910"/>
  <c r="T910"/>
  <c r="R910"/>
  <c r="P910"/>
  <c r="BI906"/>
  <c r="BH906"/>
  <c r="BG906"/>
  <c r="BF906"/>
  <c r="T906"/>
  <c r="R906"/>
  <c r="P906"/>
  <c r="BI902"/>
  <c r="BH902"/>
  <c r="BG902"/>
  <c r="BF902"/>
  <c r="T902"/>
  <c r="R902"/>
  <c r="P902"/>
  <c r="BI900"/>
  <c r="BH900"/>
  <c r="BG900"/>
  <c r="BF900"/>
  <c r="T900"/>
  <c r="R900"/>
  <c r="P900"/>
  <c r="BI896"/>
  <c r="BH896"/>
  <c r="BG896"/>
  <c r="BF896"/>
  <c r="T896"/>
  <c r="R896"/>
  <c r="P896"/>
  <c r="BI892"/>
  <c r="BH892"/>
  <c r="BG892"/>
  <c r="BF892"/>
  <c r="T892"/>
  <c r="R892"/>
  <c r="P892"/>
  <c r="BI885"/>
  <c r="BH885"/>
  <c r="BG885"/>
  <c r="BF885"/>
  <c r="T885"/>
  <c r="R885"/>
  <c r="P885"/>
  <c r="BI883"/>
  <c r="BH883"/>
  <c r="BG883"/>
  <c r="BF883"/>
  <c r="T883"/>
  <c r="R883"/>
  <c r="P883"/>
  <c r="BI879"/>
  <c r="BH879"/>
  <c r="BG879"/>
  <c r="BF879"/>
  <c r="T879"/>
  <c r="R879"/>
  <c r="P879"/>
  <c r="BI872"/>
  <c r="BH872"/>
  <c r="BG872"/>
  <c r="BF872"/>
  <c r="T872"/>
  <c r="R872"/>
  <c r="P872"/>
  <c r="BI869"/>
  <c r="BH869"/>
  <c r="BG869"/>
  <c r="BF869"/>
  <c r="T869"/>
  <c r="R869"/>
  <c r="P869"/>
  <c r="BI867"/>
  <c r="BH867"/>
  <c r="BG867"/>
  <c r="BF867"/>
  <c r="T867"/>
  <c r="R867"/>
  <c r="P867"/>
  <c r="BI865"/>
  <c r="BH865"/>
  <c r="BG865"/>
  <c r="BF865"/>
  <c r="T865"/>
  <c r="R865"/>
  <c r="P865"/>
  <c r="BI861"/>
  <c r="BH861"/>
  <c r="BG861"/>
  <c r="BF861"/>
  <c r="T861"/>
  <c r="R861"/>
  <c r="P861"/>
  <c r="BI857"/>
  <c r="BH857"/>
  <c r="BG857"/>
  <c r="BF857"/>
  <c r="T857"/>
  <c r="R857"/>
  <c r="P857"/>
  <c r="BI853"/>
  <c r="BH853"/>
  <c r="BG853"/>
  <c r="BF853"/>
  <c r="T853"/>
  <c r="R853"/>
  <c r="P853"/>
  <c r="BI851"/>
  <c r="BH851"/>
  <c r="BG851"/>
  <c r="BF851"/>
  <c r="T851"/>
  <c r="R851"/>
  <c r="P851"/>
  <c r="BI847"/>
  <c r="BH847"/>
  <c r="BG847"/>
  <c r="BF847"/>
  <c r="T847"/>
  <c r="R847"/>
  <c r="P847"/>
  <c r="BI845"/>
  <c r="BH845"/>
  <c r="BG845"/>
  <c r="BF845"/>
  <c r="T845"/>
  <c r="R845"/>
  <c r="P845"/>
  <c r="BI842"/>
  <c r="BH842"/>
  <c r="BG842"/>
  <c r="BF842"/>
  <c r="T842"/>
  <c r="R842"/>
  <c r="P842"/>
  <c r="BI840"/>
  <c r="BH840"/>
  <c r="BG840"/>
  <c r="BF840"/>
  <c r="T840"/>
  <c r="R840"/>
  <c r="P840"/>
  <c r="BI836"/>
  <c r="BH836"/>
  <c r="BG836"/>
  <c r="BF836"/>
  <c r="T836"/>
  <c r="R836"/>
  <c r="P836"/>
  <c r="BI832"/>
  <c r="BH832"/>
  <c r="BG832"/>
  <c r="BF832"/>
  <c r="T832"/>
  <c r="R832"/>
  <c r="P832"/>
  <c r="BI829"/>
  <c r="BH829"/>
  <c r="BG829"/>
  <c r="BF829"/>
  <c r="T829"/>
  <c r="R829"/>
  <c r="P829"/>
  <c r="BI825"/>
  <c r="BH825"/>
  <c r="BG825"/>
  <c r="BF825"/>
  <c r="T825"/>
  <c r="R825"/>
  <c r="P825"/>
  <c r="BI822"/>
  <c r="BH822"/>
  <c r="BG822"/>
  <c r="BF822"/>
  <c r="T822"/>
  <c r="R822"/>
  <c r="P822"/>
  <c r="BI819"/>
  <c r="BH819"/>
  <c r="BG819"/>
  <c r="BF819"/>
  <c r="T819"/>
  <c r="R819"/>
  <c r="P819"/>
  <c r="BI817"/>
  <c r="BH817"/>
  <c r="BG817"/>
  <c r="BF817"/>
  <c r="T817"/>
  <c r="R817"/>
  <c r="P817"/>
  <c r="BI813"/>
  <c r="BH813"/>
  <c r="BG813"/>
  <c r="BF813"/>
  <c r="T813"/>
  <c r="R813"/>
  <c r="P813"/>
  <c r="BI812"/>
  <c r="BH812"/>
  <c r="BG812"/>
  <c r="BF812"/>
  <c r="T812"/>
  <c r="R812"/>
  <c r="P812"/>
  <c r="BI810"/>
  <c r="BH810"/>
  <c r="BG810"/>
  <c r="BF810"/>
  <c r="T810"/>
  <c r="R810"/>
  <c r="P810"/>
  <c r="BI803"/>
  <c r="BH803"/>
  <c r="BG803"/>
  <c r="BF803"/>
  <c r="T803"/>
  <c r="R803"/>
  <c r="P803"/>
  <c r="BI800"/>
  <c r="BH800"/>
  <c r="BG800"/>
  <c r="BF800"/>
  <c r="T800"/>
  <c r="R800"/>
  <c r="P800"/>
  <c r="BI796"/>
  <c r="BH796"/>
  <c r="BG796"/>
  <c r="BF796"/>
  <c r="T796"/>
  <c r="R796"/>
  <c r="P796"/>
  <c r="BI783"/>
  <c r="BH783"/>
  <c r="BG783"/>
  <c r="BF783"/>
  <c r="T783"/>
  <c r="R783"/>
  <c r="P783"/>
  <c r="BI779"/>
  <c r="BH779"/>
  <c r="BG779"/>
  <c r="BF779"/>
  <c r="T779"/>
  <c r="R779"/>
  <c r="P779"/>
  <c r="BI772"/>
  <c r="BH772"/>
  <c r="BG772"/>
  <c r="BF772"/>
  <c r="T772"/>
  <c r="R772"/>
  <c r="P772"/>
  <c r="BI768"/>
  <c r="BH768"/>
  <c r="BG768"/>
  <c r="BF768"/>
  <c r="T768"/>
  <c r="R768"/>
  <c r="P768"/>
  <c r="BI761"/>
  <c r="BH761"/>
  <c r="BG761"/>
  <c r="BF761"/>
  <c r="T761"/>
  <c r="R761"/>
  <c r="P761"/>
  <c r="BI748"/>
  <c r="BH748"/>
  <c r="BG748"/>
  <c r="BF748"/>
  <c r="T748"/>
  <c r="R748"/>
  <c r="P748"/>
  <c r="BI744"/>
  <c r="BH744"/>
  <c r="BG744"/>
  <c r="BF744"/>
  <c r="T744"/>
  <c r="R744"/>
  <c r="P744"/>
  <c r="BI740"/>
  <c r="BH740"/>
  <c r="BG740"/>
  <c r="BF740"/>
  <c r="T740"/>
  <c r="R740"/>
  <c r="P740"/>
  <c r="BI736"/>
  <c r="BH736"/>
  <c r="BG736"/>
  <c r="BF736"/>
  <c r="T736"/>
  <c r="R736"/>
  <c r="P736"/>
  <c r="BI729"/>
  <c r="BH729"/>
  <c r="BG729"/>
  <c r="BF729"/>
  <c r="T729"/>
  <c r="R729"/>
  <c r="P729"/>
  <c r="BI726"/>
  <c r="BH726"/>
  <c r="BG726"/>
  <c r="BF726"/>
  <c r="T726"/>
  <c r="R726"/>
  <c r="P726"/>
  <c r="BI724"/>
  <c r="BH724"/>
  <c r="BG724"/>
  <c r="BF724"/>
  <c r="T724"/>
  <c r="R724"/>
  <c r="P724"/>
  <c r="BI717"/>
  <c r="BH717"/>
  <c r="BG717"/>
  <c r="BF717"/>
  <c r="T717"/>
  <c r="R717"/>
  <c r="P717"/>
  <c r="BI715"/>
  <c r="BH715"/>
  <c r="BG715"/>
  <c r="BF715"/>
  <c r="T715"/>
  <c r="R715"/>
  <c r="P715"/>
  <c r="BI708"/>
  <c r="BH708"/>
  <c r="BG708"/>
  <c r="BF708"/>
  <c r="T708"/>
  <c r="R708"/>
  <c r="P708"/>
  <c r="BI701"/>
  <c r="BH701"/>
  <c r="BG701"/>
  <c r="BF701"/>
  <c r="T701"/>
  <c r="R701"/>
  <c r="P701"/>
  <c r="BI694"/>
  <c r="BH694"/>
  <c r="BG694"/>
  <c r="BF694"/>
  <c r="T694"/>
  <c r="R694"/>
  <c r="P694"/>
  <c r="BI690"/>
  <c r="BH690"/>
  <c r="BG690"/>
  <c r="BF690"/>
  <c r="T690"/>
  <c r="R690"/>
  <c r="P690"/>
  <c r="BI688"/>
  <c r="BH688"/>
  <c r="BG688"/>
  <c r="BF688"/>
  <c r="T688"/>
  <c r="R688"/>
  <c r="P688"/>
  <c r="BI684"/>
  <c r="BH684"/>
  <c r="BG684"/>
  <c r="BF684"/>
  <c r="T684"/>
  <c r="R684"/>
  <c r="P684"/>
  <c r="BI682"/>
  <c r="BH682"/>
  <c r="BG682"/>
  <c r="BF682"/>
  <c r="T682"/>
  <c r="R682"/>
  <c r="P682"/>
  <c r="BI678"/>
  <c r="BH678"/>
  <c r="BG678"/>
  <c r="BF678"/>
  <c r="T678"/>
  <c r="R678"/>
  <c r="P678"/>
  <c r="BI674"/>
  <c r="BH674"/>
  <c r="BG674"/>
  <c r="BF674"/>
  <c r="T674"/>
  <c r="R674"/>
  <c r="P674"/>
  <c r="BI670"/>
  <c r="BH670"/>
  <c r="BG670"/>
  <c r="BF670"/>
  <c r="T670"/>
  <c r="R670"/>
  <c r="P670"/>
  <c r="BI668"/>
  <c r="BH668"/>
  <c r="BG668"/>
  <c r="BF668"/>
  <c r="T668"/>
  <c r="R668"/>
  <c r="P668"/>
  <c r="BI663"/>
  <c r="BH663"/>
  <c r="BG663"/>
  <c r="BF663"/>
  <c r="T663"/>
  <c r="R663"/>
  <c r="P663"/>
  <c r="BI661"/>
  <c r="BH661"/>
  <c r="BG661"/>
  <c r="BF661"/>
  <c r="T661"/>
  <c r="R661"/>
  <c r="P661"/>
  <c r="BI654"/>
  <c r="BH654"/>
  <c r="BG654"/>
  <c r="BF654"/>
  <c r="T654"/>
  <c r="R654"/>
  <c r="P654"/>
  <c r="BI653"/>
  <c r="BH653"/>
  <c r="BG653"/>
  <c r="BF653"/>
  <c r="T653"/>
  <c r="R653"/>
  <c r="P653"/>
  <c r="BI649"/>
  <c r="BH649"/>
  <c r="BG649"/>
  <c r="BF649"/>
  <c r="T649"/>
  <c r="R649"/>
  <c r="P649"/>
  <c r="BI647"/>
  <c r="BH647"/>
  <c r="BG647"/>
  <c r="BF647"/>
  <c r="T647"/>
  <c r="R647"/>
  <c r="P647"/>
  <c r="BI645"/>
  <c r="BH645"/>
  <c r="BG645"/>
  <c r="BF645"/>
  <c r="T645"/>
  <c r="R645"/>
  <c r="P645"/>
  <c r="BI643"/>
  <c r="BH643"/>
  <c r="BG643"/>
  <c r="BF643"/>
  <c r="T643"/>
  <c r="R643"/>
  <c r="P643"/>
  <c r="BI639"/>
  <c r="BH639"/>
  <c r="BG639"/>
  <c r="BF639"/>
  <c r="T639"/>
  <c r="R639"/>
  <c r="P639"/>
  <c r="BI638"/>
  <c r="BH638"/>
  <c r="BG638"/>
  <c r="BF638"/>
  <c r="T638"/>
  <c r="R638"/>
  <c r="P638"/>
  <c r="BI637"/>
  <c r="BH637"/>
  <c r="BG637"/>
  <c r="BF637"/>
  <c r="T637"/>
  <c r="R637"/>
  <c r="P637"/>
  <c r="BI631"/>
  <c r="BH631"/>
  <c r="BG631"/>
  <c r="BF631"/>
  <c r="T631"/>
  <c r="R631"/>
  <c r="P631"/>
  <c r="BI623"/>
  <c r="BH623"/>
  <c r="BG623"/>
  <c r="BF623"/>
  <c r="T623"/>
  <c r="R623"/>
  <c r="P623"/>
  <c r="BI619"/>
  <c r="BH619"/>
  <c r="BG619"/>
  <c r="BF619"/>
  <c r="T619"/>
  <c r="R619"/>
  <c r="P619"/>
  <c r="BI615"/>
  <c r="BH615"/>
  <c r="BG615"/>
  <c r="BF615"/>
  <c r="T615"/>
  <c r="R615"/>
  <c r="P615"/>
  <c r="BI612"/>
  <c r="BH612"/>
  <c r="BG612"/>
  <c r="BF612"/>
  <c r="T612"/>
  <c r="R612"/>
  <c r="P612"/>
  <c r="BI610"/>
  <c r="BH610"/>
  <c r="BG610"/>
  <c r="BF610"/>
  <c r="T610"/>
  <c r="R610"/>
  <c r="P610"/>
  <c r="BI608"/>
  <c r="BH608"/>
  <c r="BG608"/>
  <c r="BF608"/>
  <c r="T608"/>
  <c r="R608"/>
  <c r="P608"/>
  <c r="BI601"/>
  <c r="BH601"/>
  <c r="BG601"/>
  <c r="BF601"/>
  <c r="T601"/>
  <c r="R601"/>
  <c r="P601"/>
  <c r="BI599"/>
  <c r="BH599"/>
  <c r="BG599"/>
  <c r="BF599"/>
  <c r="T599"/>
  <c r="R599"/>
  <c r="P599"/>
  <c r="BI597"/>
  <c r="BH597"/>
  <c r="BG597"/>
  <c r="BF597"/>
  <c r="T597"/>
  <c r="R597"/>
  <c r="P597"/>
  <c r="BI594"/>
  <c r="BH594"/>
  <c r="BG594"/>
  <c r="BF594"/>
  <c r="T594"/>
  <c r="T593"/>
  <c r="T592"/>
  <c r="R594"/>
  <c r="R593"/>
  <c r="R592"/>
  <c r="P594"/>
  <c r="P593"/>
  <c r="P592"/>
  <c r="BI590"/>
  <c r="BH590"/>
  <c r="BG590"/>
  <c r="BF590"/>
  <c r="T590"/>
  <c r="R590"/>
  <c r="P590"/>
  <c r="BI588"/>
  <c r="BH588"/>
  <c r="BG588"/>
  <c r="BF588"/>
  <c r="T588"/>
  <c r="R588"/>
  <c r="P588"/>
  <c r="BI586"/>
  <c r="BH586"/>
  <c r="BG586"/>
  <c r="BF586"/>
  <c r="T586"/>
  <c r="R586"/>
  <c r="P586"/>
  <c r="BI583"/>
  <c r="BH583"/>
  <c r="BG583"/>
  <c r="BF583"/>
  <c r="T583"/>
  <c r="R583"/>
  <c r="P583"/>
  <c r="BI581"/>
  <c r="BH581"/>
  <c r="BG581"/>
  <c r="BF581"/>
  <c r="T581"/>
  <c r="R581"/>
  <c r="P581"/>
  <c r="BI578"/>
  <c r="BH578"/>
  <c r="BG578"/>
  <c r="BF578"/>
  <c r="T578"/>
  <c r="R578"/>
  <c r="P578"/>
  <c r="BI574"/>
  <c r="BH574"/>
  <c r="BG574"/>
  <c r="BF574"/>
  <c r="T574"/>
  <c r="R574"/>
  <c r="P574"/>
  <c r="BI564"/>
  <c r="BH564"/>
  <c r="BG564"/>
  <c r="BF564"/>
  <c r="T564"/>
  <c r="R564"/>
  <c r="P564"/>
  <c r="BI560"/>
  <c r="BH560"/>
  <c r="BG560"/>
  <c r="BF560"/>
  <c r="T560"/>
  <c r="R560"/>
  <c r="P560"/>
  <c r="BI557"/>
  <c r="BH557"/>
  <c r="BG557"/>
  <c r="BF557"/>
  <c r="T557"/>
  <c r="R557"/>
  <c r="P557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38"/>
  <c r="BH538"/>
  <c r="BG538"/>
  <c r="BF538"/>
  <c r="T538"/>
  <c r="R538"/>
  <c r="P538"/>
  <c r="BI534"/>
  <c r="BH534"/>
  <c r="BG534"/>
  <c r="BF534"/>
  <c r="T534"/>
  <c r="R534"/>
  <c r="P534"/>
  <c r="BI532"/>
  <c r="BH532"/>
  <c r="BG532"/>
  <c r="BF532"/>
  <c r="T532"/>
  <c r="R532"/>
  <c r="P532"/>
  <c r="BI530"/>
  <c r="BH530"/>
  <c r="BG530"/>
  <c r="BF530"/>
  <c r="T530"/>
  <c r="R530"/>
  <c r="P530"/>
  <c r="BI528"/>
  <c r="BH528"/>
  <c r="BG528"/>
  <c r="BF528"/>
  <c r="T528"/>
  <c r="R528"/>
  <c r="P528"/>
  <c r="BI526"/>
  <c r="BH526"/>
  <c r="BG526"/>
  <c r="BF526"/>
  <c r="T526"/>
  <c r="R526"/>
  <c r="P526"/>
  <c r="BI522"/>
  <c r="BH522"/>
  <c r="BG522"/>
  <c r="BF522"/>
  <c r="T522"/>
  <c r="R522"/>
  <c r="P522"/>
  <c r="BI518"/>
  <c r="BH518"/>
  <c r="BG518"/>
  <c r="BF518"/>
  <c r="T518"/>
  <c r="R518"/>
  <c r="P518"/>
  <c r="BI516"/>
  <c r="BH516"/>
  <c r="BG516"/>
  <c r="BF516"/>
  <c r="T516"/>
  <c r="R516"/>
  <c r="P516"/>
  <c r="BI514"/>
  <c r="BH514"/>
  <c r="BG514"/>
  <c r="BF514"/>
  <c r="T514"/>
  <c r="R514"/>
  <c r="P514"/>
  <c r="BI512"/>
  <c r="BH512"/>
  <c r="BG512"/>
  <c r="BF512"/>
  <c r="T512"/>
  <c r="R512"/>
  <c r="P512"/>
  <c r="BI503"/>
  <c r="BH503"/>
  <c r="BG503"/>
  <c r="BF503"/>
  <c r="T503"/>
  <c r="R503"/>
  <c r="P503"/>
  <c r="BI498"/>
  <c r="BH498"/>
  <c r="BG498"/>
  <c r="BF498"/>
  <c r="T498"/>
  <c r="R498"/>
  <c r="P498"/>
  <c r="BI491"/>
  <c r="BH491"/>
  <c r="BG491"/>
  <c r="BF491"/>
  <c r="T491"/>
  <c r="R491"/>
  <c r="P491"/>
  <c r="BI487"/>
  <c r="BH487"/>
  <c r="BG487"/>
  <c r="BF487"/>
  <c r="T487"/>
  <c r="R487"/>
  <c r="P487"/>
  <c r="BI485"/>
  <c r="BH485"/>
  <c r="BG485"/>
  <c r="BF485"/>
  <c r="T485"/>
  <c r="R485"/>
  <c r="P485"/>
  <c r="BI481"/>
  <c r="BH481"/>
  <c r="BG481"/>
  <c r="BF481"/>
  <c r="T481"/>
  <c r="R481"/>
  <c r="P481"/>
  <c r="BI472"/>
  <c r="BH472"/>
  <c r="BG472"/>
  <c r="BF472"/>
  <c r="T472"/>
  <c r="R472"/>
  <c r="P472"/>
  <c r="BI460"/>
  <c r="BH460"/>
  <c r="BG460"/>
  <c r="BF460"/>
  <c r="T460"/>
  <c r="R460"/>
  <c r="P460"/>
  <c r="BI458"/>
  <c r="BH458"/>
  <c r="BG458"/>
  <c r="BF458"/>
  <c r="T458"/>
  <c r="R458"/>
  <c r="P458"/>
  <c r="BI447"/>
  <c r="BH447"/>
  <c r="BG447"/>
  <c r="BF447"/>
  <c r="T447"/>
  <c r="R447"/>
  <c r="P447"/>
  <c r="BI445"/>
  <c r="BH445"/>
  <c r="BG445"/>
  <c r="BF445"/>
  <c r="T445"/>
  <c r="R445"/>
  <c r="P445"/>
  <c r="BI442"/>
  <c r="BH442"/>
  <c r="BG442"/>
  <c r="BF442"/>
  <c r="T442"/>
  <c r="R442"/>
  <c r="P442"/>
  <c r="BI440"/>
  <c r="BH440"/>
  <c r="BG440"/>
  <c r="BF440"/>
  <c r="T440"/>
  <c r="R440"/>
  <c r="P440"/>
  <c r="BI438"/>
  <c r="BH438"/>
  <c r="BG438"/>
  <c r="BF438"/>
  <c r="T438"/>
  <c r="R438"/>
  <c r="P438"/>
  <c r="BI435"/>
  <c r="BH435"/>
  <c r="BG435"/>
  <c r="BF435"/>
  <c r="T435"/>
  <c r="R435"/>
  <c r="P435"/>
  <c r="BI431"/>
  <c r="BH431"/>
  <c r="BG431"/>
  <c r="BF431"/>
  <c r="T431"/>
  <c r="R431"/>
  <c r="P431"/>
  <c r="BI428"/>
  <c r="BH428"/>
  <c r="BG428"/>
  <c r="BF428"/>
  <c r="T428"/>
  <c r="R428"/>
  <c r="P428"/>
  <c r="BI426"/>
  <c r="BH426"/>
  <c r="BG426"/>
  <c r="BF426"/>
  <c r="T426"/>
  <c r="R426"/>
  <c r="P426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5"/>
  <c r="BH395"/>
  <c r="BG395"/>
  <c r="BF395"/>
  <c r="T395"/>
  <c r="R395"/>
  <c r="P395"/>
  <c r="BI391"/>
  <c r="BH391"/>
  <c r="BG391"/>
  <c r="BF391"/>
  <c r="T391"/>
  <c r="R391"/>
  <c r="P391"/>
  <c r="BI383"/>
  <c r="BH383"/>
  <c r="BG383"/>
  <c r="BF383"/>
  <c r="T383"/>
  <c r="R383"/>
  <c r="P383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65"/>
  <c r="BH365"/>
  <c r="BG365"/>
  <c r="BF365"/>
  <c r="T365"/>
  <c r="R365"/>
  <c r="P365"/>
  <c r="BI363"/>
  <c r="BH363"/>
  <c r="BG363"/>
  <c r="BF363"/>
  <c r="T363"/>
  <c r="R363"/>
  <c r="P363"/>
  <c r="BI359"/>
  <c r="BH359"/>
  <c r="BG359"/>
  <c r="BF359"/>
  <c r="T359"/>
  <c r="R359"/>
  <c r="P359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7"/>
  <c r="BH347"/>
  <c r="BG347"/>
  <c r="BF347"/>
  <c r="T347"/>
  <c r="R347"/>
  <c r="P347"/>
  <c r="BI345"/>
  <c r="BH345"/>
  <c r="BG345"/>
  <c r="BF345"/>
  <c r="T345"/>
  <c r="R345"/>
  <c r="P345"/>
  <c r="BI341"/>
  <c r="BH341"/>
  <c r="BG341"/>
  <c r="BF341"/>
  <c r="T341"/>
  <c r="R341"/>
  <c r="P341"/>
  <c r="BI339"/>
  <c r="BH339"/>
  <c r="BG339"/>
  <c r="BF339"/>
  <c r="T339"/>
  <c r="R339"/>
  <c r="P339"/>
  <c r="BI335"/>
  <c r="BH335"/>
  <c r="BG335"/>
  <c r="BF335"/>
  <c r="T335"/>
  <c r="R335"/>
  <c r="P335"/>
  <c r="BI333"/>
  <c r="BH333"/>
  <c r="BG333"/>
  <c r="BF333"/>
  <c r="T333"/>
  <c r="R333"/>
  <c r="P333"/>
  <c r="BI329"/>
  <c r="BH329"/>
  <c r="BG329"/>
  <c r="BF329"/>
  <c r="T329"/>
  <c r="R329"/>
  <c r="P329"/>
  <c r="BI322"/>
  <c r="BH322"/>
  <c r="BG322"/>
  <c r="BF322"/>
  <c r="T322"/>
  <c r="R322"/>
  <c r="P322"/>
  <c r="BI318"/>
  <c r="BH318"/>
  <c r="BG318"/>
  <c r="BF318"/>
  <c r="T318"/>
  <c r="R318"/>
  <c r="P318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88"/>
  <c r="BH288"/>
  <c r="BG288"/>
  <c r="BF288"/>
  <c r="T288"/>
  <c r="R288"/>
  <c r="P288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56"/>
  <c r="BH256"/>
  <c r="BG256"/>
  <c r="BF256"/>
  <c r="T256"/>
  <c r="R256"/>
  <c r="P256"/>
  <c r="BI253"/>
  <c r="BH253"/>
  <c r="BG253"/>
  <c r="BF253"/>
  <c r="T253"/>
  <c r="R253"/>
  <c r="P253"/>
  <c r="BI249"/>
  <c r="BH249"/>
  <c r="BG249"/>
  <c r="BF249"/>
  <c r="T249"/>
  <c r="R249"/>
  <c r="P249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1"/>
  <c r="BH211"/>
  <c r="BG211"/>
  <c r="BF211"/>
  <c r="T211"/>
  <c r="R211"/>
  <c r="P211"/>
  <c r="BI206"/>
  <c r="BH206"/>
  <c r="BG206"/>
  <c r="BF206"/>
  <c r="T206"/>
  <c r="R206"/>
  <c r="P206"/>
  <c r="BI199"/>
  <c r="BH199"/>
  <c r="BG199"/>
  <c r="BF199"/>
  <c r="T199"/>
  <c r="R199"/>
  <c r="P199"/>
  <c r="BI192"/>
  <c r="BH192"/>
  <c r="BG192"/>
  <c r="BF192"/>
  <c r="T192"/>
  <c r="R192"/>
  <c r="P192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09"/>
  <c r="BH109"/>
  <c r="BG109"/>
  <c r="BF109"/>
  <c r="T109"/>
  <c r="R109"/>
  <c r="P109"/>
  <c r="BI105"/>
  <c r="BH105"/>
  <c r="BG105"/>
  <c r="BF105"/>
  <c r="T105"/>
  <c r="R105"/>
  <c r="P105"/>
  <c r="F97"/>
  <c r="E95"/>
  <c r="F52"/>
  <c r="E50"/>
  <c r="J24"/>
  <c r="E24"/>
  <c r="J100"/>
  <c r="J23"/>
  <c r="J21"/>
  <c r="E21"/>
  <c r="J99"/>
  <c r="J20"/>
  <c r="J18"/>
  <c r="E18"/>
  <c r="F55"/>
  <c r="J17"/>
  <c r="J15"/>
  <c r="E15"/>
  <c r="F99"/>
  <c r="J14"/>
  <c r="J12"/>
  <c r="J97"/>
  <c r="E7"/>
  <c r="E48"/>
  <c i="1" r="L50"/>
  <c r="AM50"/>
  <c r="AM49"/>
  <c r="L49"/>
  <c r="AM47"/>
  <c r="L47"/>
  <c r="L45"/>
  <c r="L44"/>
  <c i="2" r="BK952"/>
  <c r="J428"/>
  <c r="J445"/>
  <c r="J981"/>
  <c r="J631"/>
  <c r="J1070"/>
  <c r="BK1328"/>
  <c r="BK663"/>
  <c r="BK1114"/>
  <c i="3" r="J187"/>
  <c r="BK114"/>
  <c r="J103"/>
  <c r="BK187"/>
  <c i="4" r="J86"/>
  <c i="6" r="BK186"/>
  <c r="BK201"/>
  <c i="7" r="BK169"/>
  <c r="J138"/>
  <c r="BK106"/>
  <c r="BK141"/>
  <c r="J111"/>
  <c r="BK176"/>
  <c i="2" r="J1353"/>
  <c r="BK933"/>
  <c r="J400"/>
  <c r="BK526"/>
  <c r="BK832"/>
  <c r="J1223"/>
  <c r="J550"/>
  <c r="J1244"/>
  <c i="3" r="BK277"/>
  <c i="6" r="BK133"/>
  <c r="BK162"/>
  <c r="BK111"/>
  <c i="7" r="J201"/>
  <c r="BK193"/>
  <c i="2" r="J588"/>
  <c r="J619"/>
  <c r="BK800"/>
  <c r="BK612"/>
  <c r="J917"/>
  <c r="J840"/>
  <c r="BK817"/>
  <c r="J192"/>
  <c r="BK842"/>
  <c r="BK276"/>
  <c r="BK1172"/>
  <c r="J869"/>
  <c r="J1254"/>
  <c r="J645"/>
  <c i="3" r="BK220"/>
  <c r="BK271"/>
  <c r="J194"/>
  <c r="BK306"/>
  <c r="J167"/>
  <c i="4" r="J95"/>
  <c i="5" r="BK160"/>
  <c r="BK142"/>
  <c r="BK104"/>
  <c i="6" r="J180"/>
  <c r="BK97"/>
  <c r="BK120"/>
  <c r="BK150"/>
  <c i="7" r="J170"/>
  <c r="J94"/>
  <c r="BK223"/>
  <c r="J162"/>
  <c r="J146"/>
  <c r="J156"/>
  <c i="2" r="J933"/>
  <c r="J921"/>
  <c r="J341"/>
  <c r="BK503"/>
  <c r="J906"/>
  <c r="BK973"/>
  <c r="BK557"/>
  <c r="BK608"/>
  <c r="BK155"/>
  <c r="BK840"/>
  <c r="J768"/>
  <c i="3" r="J190"/>
  <c r="J105"/>
  <c i="6" r="BK196"/>
  <c i="7" r="J185"/>
  <c r="J160"/>
  <c i="2" r="J1227"/>
  <c r="J546"/>
  <c r="BK116"/>
  <c r="J581"/>
  <c r="J654"/>
  <c r="J740"/>
  <c r="BK355"/>
  <c r="J938"/>
  <c r="BK148"/>
  <c r="J333"/>
  <c r="J1142"/>
  <c i="3" r="BK190"/>
  <c r="BK303"/>
  <c i="4" r="J96"/>
  <c i="5" r="BK131"/>
  <c r="BK270"/>
  <c i="6" r="BK207"/>
  <c r="J132"/>
  <c r="J116"/>
  <c r="BK137"/>
  <c i="7" r="BK114"/>
  <c r="BK164"/>
  <c r="BK102"/>
  <c i="2" r="J1096"/>
  <c r="J199"/>
  <c r="BK594"/>
  <c r="BK391"/>
  <c r="BK639"/>
  <c r="J383"/>
  <c r="J639"/>
  <c r="J1098"/>
  <c r="BK215"/>
  <c r="BK1177"/>
  <c r="J412"/>
  <c r="J1004"/>
  <c i="3" r="BK176"/>
  <c r="J192"/>
  <c r="J119"/>
  <c i="5" r="J169"/>
  <c r="BK202"/>
  <c r="J155"/>
  <c i="6" r="BK128"/>
  <c r="J206"/>
  <c r="BK116"/>
  <c i="7" r="BK87"/>
  <c r="J216"/>
  <c r="BK165"/>
  <c i="2" r="BK1191"/>
  <c r="BK940"/>
  <c r="J171"/>
  <c r="J163"/>
  <c r="BK599"/>
  <c r="J717"/>
  <c r="J842"/>
  <c r="BK674"/>
  <c r="J1332"/>
  <c r="J249"/>
  <c r="BK1167"/>
  <c r="J861"/>
  <c r="BK853"/>
  <c i="3" r="J107"/>
  <c i="5" r="J134"/>
  <c r="J213"/>
  <c i="6" r="J147"/>
  <c r="J106"/>
  <c r="J89"/>
  <c r="BK136"/>
  <c i="7" r="BK167"/>
  <c r="J187"/>
  <c r="BK98"/>
  <c i="2" r="J167"/>
  <c r="BK647"/>
  <c r="J694"/>
  <c r="J992"/>
  <c r="J310"/>
  <c r="BK1096"/>
  <c i="3" r="J232"/>
  <c r="J309"/>
  <c i="5" r="BK264"/>
  <c r="J242"/>
  <c i="6" r="J184"/>
  <c r="J178"/>
  <c r="J97"/>
  <c i="7" r="J103"/>
  <c r="BK147"/>
  <c r="J119"/>
  <c i="2" r="BK329"/>
  <c r="J435"/>
  <c r="BK610"/>
  <c r="BK438"/>
  <c r="BK825"/>
  <c r="J335"/>
  <c r="BK649"/>
  <c r="J1270"/>
  <c r="BK810"/>
  <c r="BK199"/>
  <c r="J1116"/>
  <c r="BK715"/>
  <c r="BK1116"/>
  <c r="BK447"/>
  <c i="3" r="BK259"/>
  <c r="J112"/>
  <c r="J183"/>
  <c r="J279"/>
  <c i="4" r="J99"/>
  <c i="5" r="BK178"/>
  <c r="J260"/>
  <c r="J137"/>
  <c i="6" r="BK134"/>
  <c r="BK192"/>
  <c r="BK115"/>
  <c r="J207"/>
  <c i="7" r="J214"/>
  <c r="BK116"/>
  <c r="J155"/>
  <c r="J194"/>
  <c r="BK149"/>
  <c r="J168"/>
  <c r="BK119"/>
  <c i="2" r="BK1389"/>
  <c r="J817"/>
  <c r="BK431"/>
  <c r="BK661"/>
  <c r="BK181"/>
  <c r="BK902"/>
  <c r="BK306"/>
  <c r="BK522"/>
  <c r="J1290"/>
  <c r="J329"/>
  <c r="J1127"/>
  <c i="3" r="BK205"/>
  <c r="J303"/>
  <c i="4" r="BK93"/>
  <c i="5" r="BK222"/>
  <c i="6" r="J141"/>
  <c r="J194"/>
  <c i="7" r="BK105"/>
  <c r="BK205"/>
  <c i="2" r="BK1151"/>
  <c r="J736"/>
  <c r="BK122"/>
  <c r="BK345"/>
  <c r="J1050"/>
  <c r="J124"/>
  <c i="3" r="BK134"/>
  <c r="J294"/>
  <c i="5" r="BK193"/>
  <c r="J211"/>
  <c r="BK219"/>
  <c i="6" r="BK117"/>
  <c r="J117"/>
  <c r="J196"/>
  <c i="7" r="J176"/>
  <c r="BK214"/>
  <c r="BK107"/>
  <c i="2" r="J928"/>
  <c r="J892"/>
  <c r="BK601"/>
  <c r="J391"/>
  <c r="J229"/>
  <c r="BK136"/>
  <c r="J977"/>
  <c r="J224"/>
  <c r="BK1031"/>
  <c r="J359"/>
  <c r="BK1294"/>
  <c r="J583"/>
  <c i="1" r="AS54"/>
  <c i="5" r="J245"/>
  <c r="BK134"/>
  <c i="6" r="BK132"/>
  <c r="BK155"/>
  <c r="J164"/>
  <c i="7" r="BK118"/>
  <c r="J113"/>
  <c r="BK123"/>
  <c i="2" r="J1343"/>
  <c r="J966"/>
  <c r="BK341"/>
  <c r="BK544"/>
  <c r="BK564"/>
  <c r="BK159"/>
  <c r="BK514"/>
  <c r="J932"/>
  <c r="J378"/>
  <c r="J1230"/>
  <c r="BK322"/>
  <c r="J1094"/>
  <c r="BK1395"/>
  <c r="BK253"/>
  <c i="3" r="BK194"/>
  <c r="J163"/>
  <c r="BK299"/>
  <c r="BK143"/>
  <c i="5" r="J107"/>
  <c r="BK238"/>
  <c r="J166"/>
  <c i="6" r="J126"/>
  <c r="BK164"/>
  <c r="J192"/>
  <c i="7" r="BK146"/>
  <c r="BK195"/>
  <c r="J207"/>
  <c r="J220"/>
  <c r="J131"/>
  <c r="BK115"/>
  <c i="2" r="BK1270"/>
  <c r="J491"/>
  <c r="BK615"/>
  <c r="BK861"/>
  <c r="BK171"/>
  <c r="BK403"/>
  <c r="J406"/>
  <c r="J1169"/>
  <c i="3" r="J292"/>
  <c r="BK232"/>
  <c r="BK110"/>
  <c i="5" r="BK245"/>
  <c r="J209"/>
  <c i="6" r="J90"/>
  <c r="J107"/>
  <c r="BK213"/>
  <c i="7" r="BK161"/>
  <c r="J134"/>
  <c i="2" r="J744"/>
  <c r="BK588"/>
  <c r="J940"/>
  <c r="BK590"/>
  <c r="J177"/>
  <c r="BK914"/>
  <c r="J999"/>
  <c r="J420"/>
  <c r="J1114"/>
  <c r="BK424"/>
  <c r="J1281"/>
  <c r="BK379"/>
  <c r="J1389"/>
  <c r="BK783"/>
  <c r="BK377"/>
  <c i="3" r="J281"/>
  <c r="J220"/>
  <c r="BK286"/>
  <c r="BK112"/>
  <c r="J306"/>
  <c r="J238"/>
  <c i="5" r="BK260"/>
  <c r="BK102"/>
  <c r="BK107"/>
  <c i="6" r="J128"/>
  <c r="J131"/>
  <c r="BK109"/>
  <c r="BK118"/>
  <c i="7" r="BK178"/>
  <c r="J109"/>
  <c r="J100"/>
  <c r="BK183"/>
  <c r="BK140"/>
  <c r="BK179"/>
  <c r="BK88"/>
  <c i="2" r="BK400"/>
  <c r="J365"/>
  <c r="J822"/>
  <c r="BK1398"/>
  <c r="J1100"/>
  <c r="BK574"/>
  <c r="BK631"/>
  <c r="BK335"/>
  <c r="J647"/>
  <c r="BK548"/>
  <c r="J206"/>
  <c r="BK542"/>
  <c r="BK1001"/>
  <c r="J1001"/>
  <c r="J970"/>
  <c r="BK560"/>
  <c r="BK296"/>
  <c r="J879"/>
  <c r="BK597"/>
  <c r="J416"/>
  <c r="BK1392"/>
  <c r="J1198"/>
  <c r="BK491"/>
  <c r="BK708"/>
  <c r="BK938"/>
  <c r="BK416"/>
  <c i="3" r="BK263"/>
  <c r="BK119"/>
  <c r="BK230"/>
  <c r="J92"/>
  <c r="J277"/>
  <c r="BK116"/>
  <c i="5" r="J252"/>
  <c r="BK187"/>
  <c r="BK234"/>
  <c r="BK169"/>
  <c r="BK183"/>
  <c r="BK163"/>
  <c i="6" r="J96"/>
  <c r="J137"/>
  <c r="BK126"/>
  <c r="J157"/>
  <c r="J113"/>
  <c i="7" r="BK177"/>
  <c r="J183"/>
  <c r="J98"/>
  <c r="J144"/>
  <c r="J190"/>
  <c r="J127"/>
  <c r="BK191"/>
  <c r="BK109"/>
  <c r="J167"/>
  <c r="J117"/>
  <c r="J95"/>
  <c i="2" r="J952"/>
  <c r="BK1127"/>
  <c r="BK917"/>
  <c r="J796"/>
  <c r="BK481"/>
  <c r="BK132"/>
  <c r="J726"/>
  <c r="J438"/>
  <c r="BK144"/>
  <c r="BK1050"/>
  <c r="BK971"/>
  <c r="J853"/>
  <c r="BK442"/>
  <c r="BK185"/>
  <c r="J1212"/>
  <c i="3" r="BK257"/>
  <c r="J273"/>
  <c r="J259"/>
  <c r="J263"/>
  <c r="J134"/>
  <c i="4" r="BK95"/>
  <c i="5" r="BK144"/>
  <c r="BK211"/>
  <c r="BK116"/>
  <c r="J160"/>
  <c i="6" r="BK105"/>
  <c r="J91"/>
  <c r="J118"/>
  <c r="BK102"/>
  <c i="7" r="BK168"/>
  <c r="BK97"/>
  <c r="J223"/>
  <c r="J108"/>
  <c r="BK135"/>
  <c i="2" r="J867"/>
  <c r="BK128"/>
  <c r="BK530"/>
  <c r="BK333"/>
  <c r="J233"/>
  <c r="BK694"/>
  <c r="BK420"/>
  <c r="BK226"/>
  <c r="J522"/>
  <c r="BK976"/>
  <c r="J663"/>
  <c r="BK578"/>
  <c r="J116"/>
  <c r="BK883"/>
  <c r="BK534"/>
  <c r="J218"/>
  <c r="BK124"/>
  <c r="BK1214"/>
  <c r="J819"/>
  <c r="J481"/>
  <c i="5" r="BK216"/>
  <c r="J250"/>
  <c r="J199"/>
  <c r="J202"/>
  <c i="6" r="BK113"/>
  <c r="J151"/>
  <c r="J176"/>
  <c r="J139"/>
  <c r="J111"/>
  <c r="J186"/>
  <c r="BK198"/>
  <c i="7" r="J172"/>
  <c r="J97"/>
  <c r="BK117"/>
  <c r="J179"/>
  <c r="J205"/>
  <c r="J101"/>
  <c r="BK207"/>
  <c r="BK150"/>
  <c r="BK95"/>
  <c r="BK216"/>
  <c r="J153"/>
  <c r="J114"/>
  <c i="2" r="BK1198"/>
  <c r="J914"/>
  <c r="BK380"/>
  <c r="J516"/>
  <c r="BK120"/>
  <c r="J272"/>
  <c r="J487"/>
  <c r="J148"/>
  <c r="J526"/>
  <c r="J1081"/>
  <c r="J857"/>
  <c r="BK229"/>
  <c r="BK1140"/>
  <c r="BK581"/>
  <c r="J308"/>
  <c r="J1129"/>
  <c r="J836"/>
  <c r="J1330"/>
  <c r="J865"/>
  <c i="3" r="J251"/>
  <c r="J110"/>
  <c r="J114"/>
  <c r="BK185"/>
  <c r="BK103"/>
  <c i="4" r="J93"/>
  <c i="5" r="BK190"/>
  <c r="J231"/>
  <c r="BK236"/>
  <c r="BK113"/>
  <c i="6" r="J93"/>
  <c r="BK114"/>
  <c r="J170"/>
  <c i="7" r="BK175"/>
  <c r="BK156"/>
  <c r="J158"/>
  <c r="J118"/>
  <c i="2" r="J934"/>
  <c r="J965"/>
  <c r="BK339"/>
  <c r="BK512"/>
  <c r="BK538"/>
  <c r="J442"/>
  <c r="J155"/>
  <c r="J458"/>
  <c r="BK472"/>
  <c r="J925"/>
  <c r="J637"/>
  <c r="J276"/>
  <c r="J1068"/>
  <c r="J542"/>
  <c r="J105"/>
  <c r="J1203"/>
  <c r="BK982"/>
  <c r="J1268"/>
  <c r="J761"/>
  <c i="3" r="J222"/>
  <c r="BK226"/>
  <c r="J271"/>
  <c r="BK247"/>
  <c r="BK222"/>
  <c r="J230"/>
  <c i="5" r="J163"/>
  <c r="J132"/>
  <c i="2" r="BK1281"/>
  <c r="J953"/>
  <c r="BK925"/>
  <c r="J440"/>
  <c r="J144"/>
  <c r="J120"/>
  <c r="J514"/>
  <c r="BK847"/>
  <c r="J612"/>
  <c r="J902"/>
  <c r="BK744"/>
  <c r="J379"/>
  <c r="BK1315"/>
  <c r="J847"/>
  <c r="BK532"/>
  <c r="BK1332"/>
  <c r="BK1098"/>
  <c r="BK900"/>
  <c r="BK857"/>
  <c r="J1339"/>
  <c r="BK717"/>
  <c i="3" r="BK130"/>
  <c r="J99"/>
  <c r="J257"/>
  <c r="BK280"/>
  <c i="4" r="J87"/>
  <c i="5" r="J205"/>
  <c r="J267"/>
  <c i="6" r="BK200"/>
  <c r="J200"/>
  <c r="BK141"/>
  <c r="BK168"/>
  <c r="J95"/>
  <c r="BK131"/>
  <c r="BK94"/>
  <c r="J102"/>
  <c r="J94"/>
  <c i="7" r="J152"/>
  <c r="J182"/>
  <c r="J150"/>
  <c r="BK220"/>
  <c i="2" r="BK1203"/>
  <c r="BK1169"/>
  <c r="BK932"/>
  <c r="J300"/>
  <c r="BK318"/>
  <c r="BK458"/>
  <c r="BK395"/>
  <c r="J403"/>
  <c r="J136"/>
  <c r="BK1249"/>
  <c r="BK951"/>
  <c r="BK865"/>
  <c r="BK485"/>
  <c r="J222"/>
  <c r="BK965"/>
  <c r="J783"/>
  <c r="BK487"/>
  <c r="BK140"/>
  <c r="BK1068"/>
  <c r="J845"/>
  <c r="J829"/>
  <c r="BK1212"/>
  <c r="J518"/>
  <c i="3" r="J286"/>
  <c r="BK290"/>
  <c r="BK279"/>
  <c r="J284"/>
  <c r="J130"/>
  <c r="BK123"/>
  <c i="4" r="BK87"/>
  <c i="5" r="BK139"/>
  <c r="J228"/>
  <c r="BK209"/>
  <c r="J236"/>
  <c i="6" r="J120"/>
  <c r="J150"/>
  <c r="J155"/>
  <c r="BK122"/>
  <c r="J133"/>
  <c r="BK170"/>
  <c r="J198"/>
  <c i="7" r="BK127"/>
  <c r="J87"/>
  <c r="J177"/>
  <c r="BK173"/>
  <c r="BK181"/>
  <c r="BK160"/>
  <c r="BK103"/>
  <c r="BK134"/>
  <c r="BK155"/>
  <c r="J89"/>
  <c i="2" r="J1177"/>
  <c r="J971"/>
  <c r="J668"/>
  <c r="BK550"/>
  <c r="J114"/>
  <c r="J268"/>
  <c r="J538"/>
  <c r="BK241"/>
  <c r="J347"/>
  <c r="J1057"/>
  <c r="BK910"/>
  <c r="BK586"/>
  <c r="J241"/>
  <c r="J1306"/>
  <c r="BK851"/>
  <c i="3" r="J216"/>
  <c r="BK244"/>
  <c r="BK265"/>
  <c i="4" r="BK90"/>
  <c i="5" r="J148"/>
  <c r="J130"/>
  <c r="BK152"/>
  <c i="6" r="BK204"/>
  <c r="BK153"/>
  <c r="J218"/>
  <c i="2" r="J355"/>
  <c r="J597"/>
  <c r="BK953"/>
  <c r="BK623"/>
  <c r="J226"/>
  <c r="J1167"/>
  <c r="J682"/>
  <c r="BK440"/>
  <c r="BK1339"/>
  <c r="BK1020"/>
  <c r="J729"/>
  <c r="J803"/>
  <c r="J1279"/>
  <c r="BK1081"/>
  <c r="J715"/>
  <c r="J109"/>
  <c i="3" r="BK109"/>
  <c r="BK236"/>
  <c r="BK105"/>
  <c r="BK275"/>
  <c r="BK167"/>
  <c r="J236"/>
  <c r="BK216"/>
  <c r="J255"/>
  <c r="BK242"/>
  <c i="4" r="BK99"/>
  <c i="5" r="J196"/>
  <c r="J238"/>
  <c r="J234"/>
  <c r="BK231"/>
  <c r="J150"/>
  <c r="J109"/>
  <c i="6" r="J205"/>
  <c r="J110"/>
  <c r="BK157"/>
  <c r="J169"/>
  <c r="BK90"/>
  <c r="BK174"/>
  <c i="7" r="J181"/>
  <c r="BK126"/>
  <c r="BK199"/>
  <c r="BK92"/>
  <c r="J209"/>
  <c r="BK170"/>
  <c r="J143"/>
  <c r="J218"/>
  <c r="J180"/>
  <c r="BK96"/>
  <c r="J102"/>
  <c r="BK111"/>
  <c r="J123"/>
  <c r="J141"/>
  <c r="BK90"/>
  <c i="2" r="BK1129"/>
  <c r="J345"/>
  <c r="BK934"/>
  <c r="J638"/>
  <c r="J215"/>
  <c r="J724"/>
  <c r="BK740"/>
  <c r="BK638"/>
  <c r="BK1186"/>
  <c r="BK796"/>
  <c r="BK224"/>
  <c r="J1191"/>
  <c r="BK690"/>
  <c r="BK822"/>
  <c r="J701"/>
  <c r="J175"/>
  <c i="3" r="J275"/>
  <c r="J226"/>
  <c r="J261"/>
  <c r="J299"/>
  <c i="4" r="J89"/>
  <c i="5" r="J174"/>
  <c r="J193"/>
  <c r="BK267"/>
  <c r="J216"/>
  <c i="6" r="J174"/>
  <c r="BK218"/>
  <c r="BK112"/>
  <c i="7" r="J88"/>
  <c r="BK212"/>
  <c r="BK152"/>
  <c r="J126"/>
  <c i="2" r="J1398"/>
  <c r="J810"/>
  <c r="BK249"/>
  <c r="J447"/>
  <c r="J772"/>
  <c r="BK619"/>
  <c r="BK211"/>
  <c r="BK218"/>
  <c r="J832"/>
  <c r="J1009"/>
  <c r="BK819"/>
  <c r="J608"/>
  <c r="BK109"/>
  <c r="BK813"/>
  <c r="BK516"/>
  <c r="BK206"/>
  <c r="J1140"/>
  <c r="J825"/>
  <c r="BK688"/>
  <c r="J498"/>
  <c i="3" r="BK255"/>
  <c r="J267"/>
  <c r="BK224"/>
  <c r="BK267"/>
  <c r="BK234"/>
  <c i="4" r="BK96"/>
  <c i="5" r="BK240"/>
  <c r="BK242"/>
  <c r="BK174"/>
  <c i="6" r="BK199"/>
  <c r="BK160"/>
  <c r="J143"/>
  <c r="J213"/>
  <c r="J134"/>
  <c r="J168"/>
  <c i="7" r="J188"/>
  <c r="J193"/>
  <c r="J203"/>
  <c r="BK113"/>
  <c r="J124"/>
  <c i="2" r="J1225"/>
  <c r="BK748"/>
  <c r="J708"/>
  <c r="BK308"/>
  <c r="J424"/>
  <c r="J653"/>
  <c r="J256"/>
  <c r="J395"/>
  <c r="J872"/>
  <c r="J974"/>
  <c r="BK836"/>
  <c r="J610"/>
  <c r="BK300"/>
  <c r="J1151"/>
  <c r="J574"/>
  <c r="BK435"/>
  <c r="J132"/>
  <c r="BK1083"/>
  <c r="J813"/>
  <c r="J1294"/>
  <c r="BK803"/>
  <c r="J460"/>
  <c i="3" r="BK261"/>
  <c r="J283"/>
  <c r="J290"/>
  <c r="BK240"/>
  <c r="J123"/>
  <c i="5" r="BK205"/>
  <c r="J142"/>
  <c r="J224"/>
  <c r="BK224"/>
  <c i="6" r="J148"/>
  <c i="2" r="BK1292"/>
  <c r="BK992"/>
  <c r="J885"/>
  <c r="J684"/>
  <c r="J900"/>
  <c r="J485"/>
  <c r="J306"/>
  <c r="BK779"/>
  <c r="BK678"/>
  <c r="J512"/>
  <c r="J377"/>
  <c r="J800"/>
  <c r="J910"/>
  <c r="J1020"/>
  <c r="BK772"/>
  <c r="BK412"/>
  <c r="BK114"/>
  <c r="J578"/>
  <c r="J211"/>
  <c r="BK1268"/>
  <c r="BK999"/>
  <c r="BK426"/>
  <c r="BK1322"/>
  <c r="J748"/>
  <c i="3" r="J265"/>
  <c r="BK163"/>
  <c r="J94"/>
  <c r="J154"/>
  <c r="J288"/>
  <c r="BK281"/>
  <c i="4" r="BK86"/>
  <c i="5" r="BK196"/>
  <c r="J240"/>
  <c r="J255"/>
  <c r="J264"/>
  <c r="BK213"/>
  <c i="6" r="BK206"/>
  <c r="BK169"/>
  <c r="BK106"/>
  <c r="J188"/>
  <c r="BK209"/>
  <c r="BK215"/>
  <c r="BK151"/>
  <c i="7" r="J96"/>
  <c r="J149"/>
  <c r="BK124"/>
  <c r="BK209"/>
  <c r="BK137"/>
  <c r="J116"/>
  <c r="J135"/>
  <c r="J199"/>
  <c r="BK172"/>
  <c r="BK180"/>
  <c r="J91"/>
  <c i="2" r="J1315"/>
  <c r="BK1002"/>
  <c r="BK869"/>
  <c r="J353"/>
  <c r="BK268"/>
  <c r="J649"/>
  <c r="J586"/>
  <c r="J380"/>
  <c r="J503"/>
  <c r="J779"/>
  <c r="J951"/>
  <c r="J678"/>
  <c r="J1387"/>
  <c r="BK1009"/>
  <c r="BK237"/>
  <c i="3" r="J247"/>
  <c r="J97"/>
  <c r="BK183"/>
  <c i="4" r="J97"/>
  <c i="5" r="J102"/>
  <c r="J270"/>
  <c r="BK109"/>
  <c i="6" r="BK139"/>
  <c r="J122"/>
  <c r="BK135"/>
  <c r="BK205"/>
  <c r="BK95"/>
  <c r="BK93"/>
  <c i="7" r="J93"/>
  <c r="BK91"/>
  <c r="J140"/>
  <c i="2" r="J964"/>
  <c r="BK304"/>
  <c r="BK845"/>
  <c r="BK347"/>
  <c r="J122"/>
  <c r="BK397"/>
  <c r="J528"/>
  <c r="J288"/>
  <c r="BK729"/>
  <c r="BK879"/>
  <c r="BK1306"/>
  <c r="J923"/>
  <c r="J532"/>
  <c i="3" r="BK249"/>
  <c r="BK269"/>
  <c r="BK238"/>
  <c r="BK297"/>
  <c r="J205"/>
  <c i="4" r="J84"/>
  <c i="5" r="J181"/>
  <c r="BK137"/>
  <c r="J190"/>
  <c r="BK157"/>
  <c r="BK155"/>
  <c i="6" r="J145"/>
  <c r="J172"/>
  <c r="BK124"/>
  <c i="7" r="J169"/>
  <c r="BK128"/>
  <c i="2" r="BK1254"/>
  <c r="BK970"/>
  <c r="J670"/>
  <c r="J623"/>
  <c r="J896"/>
  <c r="J601"/>
  <c r="J409"/>
  <c r="BK885"/>
  <c r="BK1003"/>
  <c r="J690"/>
  <c r="J397"/>
  <c r="BK105"/>
  <c r="BK1094"/>
  <c r="BK428"/>
  <c r="BK175"/>
  <c r="BK1223"/>
  <c r="BK1004"/>
  <c r="BK445"/>
  <c r="J1292"/>
  <c r="J530"/>
  <c i="3" r="J280"/>
  <c r="J269"/>
  <c r="BK294"/>
  <c r="J234"/>
  <c i="5" r="BK250"/>
  <c r="J129"/>
  <c r="BK207"/>
  <c r="J157"/>
  <c i="6" r="J100"/>
  <c r="BK190"/>
  <c i="7" r="BK157"/>
  <c r="J128"/>
  <c r="J191"/>
  <c r="J157"/>
  <c i="2" r="J1328"/>
  <c r="BK977"/>
  <c r="J322"/>
  <c r="BK363"/>
  <c r="BK406"/>
  <c r="BK928"/>
  <c r="BK1326"/>
  <c r="J128"/>
  <c r="J976"/>
  <c r="BK409"/>
  <c r="J1297"/>
  <c r="J590"/>
  <c r="J296"/>
  <c r="J1249"/>
  <c r="BK546"/>
  <c r="BK1387"/>
  <c r="BK872"/>
  <c i="3" r="BK288"/>
  <c r="BK107"/>
  <c r="J249"/>
  <c r="BK273"/>
  <c i="4" r="BK84"/>
  <c i="5" r="BK199"/>
  <c r="J219"/>
  <c r="J222"/>
  <c r="J184"/>
  <c r="BK129"/>
  <c i="6" r="BK182"/>
  <c r="J136"/>
  <c r="J112"/>
  <c r="BK172"/>
  <c r="BK107"/>
  <c r="BK91"/>
  <c r="BK194"/>
  <c i="7" r="J129"/>
  <c r="BK93"/>
  <c r="BK121"/>
  <c r="J164"/>
  <c r="J212"/>
  <c i="2" r="J1392"/>
  <c r="J1172"/>
  <c r="BK378"/>
  <c r="BK528"/>
  <c r="BK923"/>
  <c r="J557"/>
  <c r="BK192"/>
  <c r="BK761"/>
  <c r="BK1279"/>
  <c r="BK1225"/>
  <c r="BK966"/>
  <c r="J431"/>
  <c r="BK118"/>
  <c r="J643"/>
  <c r="BK272"/>
  <c r="BK163"/>
  <c r="BK1230"/>
  <c r="BK668"/>
  <c r="BK682"/>
  <c r="J1214"/>
  <c r="BK684"/>
  <c i="3" r="J228"/>
  <c r="J240"/>
  <c r="BK292"/>
  <c r="J121"/>
  <c i="4" r="BK101"/>
  <c i="5" r="BK255"/>
  <c r="BK130"/>
  <c r="BK148"/>
  <c r="J183"/>
  <c i="6" r="BK89"/>
  <c r="J114"/>
  <c r="BK100"/>
  <c r="J215"/>
  <c r="BK216"/>
  <c r="J135"/>
  <c i="7" r="BK182"/>
  <c r="J90"/>
  <c r="BK190"/>
  <c r="J161"/>
  <c r="J115"/>
  <c i="2" r="BK1244"/>
  <c r="J661"/>
  <c r="J363"/>
  <c r="BK381"/>
  <c r="BK906"/>
  <c r="J472"/>
  <c r="BK637"/>
  <c r="J237"/>
  <c r="BK867"/>
  <c r="BK222"/>
  <c r="J318"/>
  <c r="BK981"/>
  <c r="J916"/>
  <c r="BK653"/>
  <c r="BK310"/>
  <c r="BK1142"/>
  <c r="BK812"/>
  <c r="J548"/>
  <c r="J181"/>
  <c r="BK1227"/>
  <c r="J1006"/>
  <c r="BK736"/>
  <c r="BK359"/>
  <c r="BK1290"/>
  <c r="J688"/>
  <c i="3" r="J244"/>
  <c r="J242"/>
  <c r="J253"/>
  <c r="J297"/>
  <c r="J224"/>
  <c r="BK251"/>
  <c i="4" r="BK97"/>
  <c i="5" r="J172"/>
  <c r="BK252"/>
  <c r="J131"/>
  <c r="J128"/>
  <c r="J152"/>
  <c r="BK128"/>
  <c i="6" r="J182"/>
  <c r="BK147"/>
  <c r="J105"/>
  <c r="J108"/>
  <c r="BK108"/>
  <c r="J209"/>
  <c i="7" r="J213"/>
  <c r="BK213"/>
  <c r="J222"/>
  <c r="J137"/>
  <c r="BK129"/>
  <c r="J105"/>
  <c r="J92"/>
  <c r="BK218"/>
  <c r="BK143"/>
  <c i="3" r="J116"/>
  <c r="BK92"/>
  <c r="J185"/>
  <c r="BK283"/>
  <c r="BK192"/>
  <c i="5" r="J187"/>
  <c r="BK228"/>
  <c r="J178"/>
  <c r="J99"/>
  <c r="BK184"/>
  <c i="6" r="BK176"/>
  <c r="BK145"/>
  <c r="BK188"/>
  <c r="BK180"/>
  <c i="7" r="BK144"/>
  <c r="J178"/>
  <c r="BK194"/>
  <c r="J175"/>
  <c r="BK203"/>
  <c i="2" r="J973"/>
  <c r="BK256"/>
  <c r="BK460"/>
  <c r="BK724"/>
  <c r="BK498"/>
  <c r="BK654"/>
  <c r="J381"/>
  <c r="J140"/>
  <c r="BK643"/>
  <c r="J1186"/>
  <c r="BK916"/>
  <c r="J883"/>
  <c r="J304"/>
  <c r="BK1343"/>
  <c r="BK1057"/>
  <c r="J594"/>
  <c r="J339"/>
  <c r="J159"/>
  <c r="J1002"/>
  <c r="BK645"/>
  <c r="BK701"/>
  <c r="J1326"/>
  <c r="BK896"/>
  <c i="5" r="J207"/>
  <c i="6" r="J124"/>
  <c r="J160"/>
  <c r="J212"/>
  <c r="BK143"/>
  <c i="7" r="J195"/>
  <c r="BK158"/>
  <c r="BK153"/>
  <c r="BK131"/>
  <c r="BK185"/>
  <c r="J197"/>
  <c r="BK132"/>
  <c r="BK222"/>
  <c r="BK188"/>
  <c r="J147"/>
  <c r="BK197"/>
  <c r="BK108"/>
  <c r="J104"/>
  <c r="BK112"/>
  <c r="BK94"/>
  <c i="2" r="BK1297"/>
  <c r="BK1006"/>
  <c r="J253"/>
  <c r="J560"/>
  <c r="BK288"/>
  <c r="BK726"/>
  <c r="J544"/>
  <c r="BK365"/>
  <c r="BK353"/>
  <c r="BK964"/>
  <c r="BK921"/>
  <c r="J599"/>
  <c r="BK167"/>
  <c r="BK991"/>
  <c r="J351"/>
  <c r="BK1353"/>
  <c r="J1031"/>
  <c r="J615"/>
  <c r="J1395"/>
  <c r="J1003"/>
  <c i="3" r="BK99"/>
  <c r="J143"/>
  <c r="BK121"/>
  <c r="BK228"/>
  <c i="4" r="J90"/>
  <c i="5" r="BK99"/>
  <c r="J144"/>
  <c r="BK172"/>
  <c r="J104"/>
  <c i="6" r="J204"/>
  <c r="BK96"/>
  <c r="BK166"/>
  <c i="7" r="BK187"/>
  <c r="BK100"/>
  <c r="BK101"/>
  <c r="BK162"/>
  <c r="J112"/>
  <c i="2" r="BK1070"/>
  <c r="BK583"/>
  <c r="J564"/>
  <c r="BK177"/>
  <c r="BK670"/>
  <c r="BK383"/>
  <c r="BK829"/>
  <c r="J982"/>
  <c r="J991"/>
  <c r="BK892"/>
  <c r="J534"/>
  <c r="J185"/>
  <c r="BK1100"/>
  <c r="J674"/>
  <c r="BK233"/>
  <c r="J1322"/>
  <c r="J812"/>
  <c r="J851"/>
  <c r="J1083"/>
  <c i="3" r="BK284"/>
  <c r="J176"/>
  <c r="BK94"/>
  <c r="BK97"/>
  <c r="J109"/>
  <c i="4" r="BK89"/>
  <c i="5" r="BK166"/>
  <c r="BK150"/>
  <c r="BK132"/>
  <c r="BK181"/>
  <c i="6" r="J109"/>
  <c r="BK178"/>
  <c r="J201"/>
  <c r="J190"/>
  <c r="J216"/>
  <c r="BK212"/>
  <c r="J153"/>
  <c i="7" r="J165"/>
  <c r="BK104"/>
  <c r="BK201"/>
  <c r="J107"/>
  <c r="J121"/>
  <c i="2" r="BK1330"/>
  <c r="BK974"/>
  <c r="BK518"/>
  <c r="BK351"/>
  <c r="BK768"/>
  <c r="J426"/>
  <c r="J118"/>
  <c i="3" r="BK309"/>
  <c r="BK154"/>
  <c r="BK253"/>
  <c i="4" r="J101"/>
  <c i="5" r="J116"/>
  <c r="J113"/>
  <c r="J139"/>
  <c i="6" r="J115"/>
  <c r="J166"/>
  <c r="BK148"/>
  <c r="BK184"/>
  <c r="BK110"/>
  <c r="J199"/>
  <c r="J162"/>
  <c i="7" r="J173"/>
  <c r="J132"/>
  <c r="BK89"/>
  <c r="J106"/>
  <c r="BK138"/>
  <c i="5" l="1" r="R262"/>
  <c i="3" r="P301"/>
  <c r="R301"/>
  <c i="5" r="P262"/>
  <c i="2" r="R113"/>
  <c r="T210"/>
  <c r="P728"/>
  <c r="BK871"/>
  <c r="J871"/>
  <c r="J72"/>
  <c r="T1171"/>
  <c r="R1386"/>
  <c r="R1385"/>
  <c i="3" r="P118"/>
  <c r="R246"/>
  <c i="4" r="BK83"/>
  <c r="J83"/>
  <c r="J61"/>
  <c i="5" r="T147"/>
  <c r="T198"/>
  <c r="T233"/>
  <c r="P254"/>
  <c i="6" r="R99"/>
  <c r="T130"/>
  <c r="R211"/>
  <c i="2" r="P228"/>
  <c r="T614"/>
  <c r="P927"/>
  <c r="T1229"/>
  <c r="P1386"/>
  <c r="P1385"/>
  <c i="3" r="R118"/>
  <c r="BK246"/>
  <c r="J246"/>
  <c r="J65"/>
  <c r="P296"/>
  <c i="5" r="R98"/>
  <c r="T136"/>
  <c r="BK198"/>
  <c r="J198"/>
  <c r="J67"/>
  <c i="6" r="T104"/>
  <c i="3" r="BK118"/>
  <c r="J118"/>
  <c r="J63"/>
  <c r="P246"/>
  <c i="5" r="T98"/>
  <c r="R162"/>
  <c r="T177"/>
  <c r="T244"/>
  <c i="6" r="R104"/>
  <c r="R203"/>
  <c i="7" r="P99"/>
  <c i="2" r="P430"/>
  <c r="P580"/>
  <c r="BK821"/>
  <c r="J821"/>
  <c r="J71"/>
  <c r="T871"/>
  <c r="P1171"/>
  <c i="3" r="BK102"/>
  <c r="P189"/>
  <c r="R296"/>
  <c i="4" r="R83"/>
  <c r="R82"/>
  <c r="R81"/>
  <c i="5" r="BK136"/>
  <c r="J136"/>
  <c r="J61"/>
  <c r="T162"/>
  <c r="BK186"/>
  <c r="J186"/>
  <c r="J66"/>
  <c r="BK244"/>
  <c r="J244"/>
  <c r="J72"/>
  <c r="R254"/>
  <c i="6" r="T88"/>
  <c r="BK130"/>
  <c r="J130"/>
  <c r="J63"/>
  <c i="7" r="BK110"/>
  <c r="J110"/>
  <c r="J62"/>
  <c i="5" r="BK147"/>
  <c r="R177"/>
  <c r="T186"/>
  <c r="P233"/>
  <c r="BK254"/>
  <c r="J254"/>
  <c r="J73"/>
  <c i="6" r="P99"/>
  <c r="P130"/>
  <c r="T203"/>
  <c i="7" r="R99"/>
  <c i="2" r="BK430"/>
  <c r="J430"/>
  <c r="J64"/>
  <c r="BK580"/>
  <c r="J580"/>
  <c r="J65"/>
  <c r="P596"/>
  <c r="P821"/>
  <c r="BK927"/>
  <c r="J927"/>
  <c r="J73"/>
  <c r="R1229"/>
  <c i="7" r="T110"/>
  <c i="2" r="BK113"/>
  <c r="J113"/>
  <c r="J61"/>
  <c r="P210"/>
  <c r="R728"/>
  <c r="P871"/>
  <c r="BK1229"/>
  <c r="J1229"/>
  <c r="J76"/>
  <c i="7" r="R120"/>
  <c i="2" r="BK228"/>
  <c r="J228"/>
  <c r="J63"/>
  <c r="P614"/>
  <c r="P1008"/>
  <c r="BK1296"/>
  <c r="J1296"/>
  <c r="J77"/>
  <c r="BK1386"/>
  <c r="J1386"/>
  <c r="J80"/>
  <c i="7" r="T120"/>
  <c i="2" r="BK104"/>
  <c r="J104"/>
  <c r="J60"/>
  <c r="P104"/>
  <c r="R104"/>
  <c r="T104"/>
  <c r="BK210"/>
  <c r="J210"/>
  <c r="J62"/>
  <c r="BK614"/>
  <c r="J614"/>
  <c r="J69"/>
  <c r="R1008"/>
  <c r="P1296"/>
  <c r="T1386"/>
  <c r="T1385"/>
  <c i="3" r="T118"/>
  <c r="T246"/>
  <c i="4" r="P83"/>
  <c r="P82"/>
  <c r="P81"/>
  <c i="1" r="AU57"/>
  <c i="5" r="P98"/>
  <c r="P136"/>
  <c r="P162"/>
  <c r="R198"/>
  <c i="6" r="P104"/>
  <c r="R130"/>
  <c r="BK203"/>
  <c r="J203"/>
  <c r="J65"/>
  <c i="7" r="BK99"/>
  <c r="J99"/>
  <c r="J61"/>
  <c r="BK196"/>
  <c r="J196"/>
  <c r="J64"/>
  <c i="2" r="P113"/>
  <c r="R210"/>
  <c r="T728"/>
  <c r="R871"/>
  <c r="P1229"/>
  <c i="3" r="R91"/>
  <c r="P102"/>
  <c r="P101"/>
  <c r="R189"/>
  <c r="BK296"/>
  <c r="J296"/>
  <c r="J66"/>
  <c i="4" r="T83"/>
  <c r="T82"/>
  <c r="T81"/>
  <c i="5" r="BK98"/>
  <c r="J98"/>
  <c r="J60"/>
  <c r="P147"/>
  <c r="BK177"/>
  <c r="J177"/>
  <c r="J65"/>
  <c r="P186"/>
  <c r="R233"/>
  <c r="R244"/>
  <c i="6" r="BK88"/>
  <c r="J88"/>
  <c r="J60"/>
  <c r="BK99"/>
  <c r="J99"/>
  <c r="J61"/>
  <c r="P159"/>
  <c r="BK211"/>
  <c r="J211"/>
  <c r="J67"/>
  <c i="7" r="P110"/>
  <c r="R196"/>
  <c i="2" r="T113"/>
  <c r="R614"/>
  <c r="T927"/>
  <c r="R1296"/>
  <c i="7" r="T86"/>
  <c r="T196"/>
  <c r="P120"/>
  <c r="P211"/>
  <c i="2" r="T430"/>
  <c r="R596"/>
  <c r="T1008"/>
  <c i="3" r="BK91"/>
  <c r="J91"/>
  <c r="J60"/>
  <c r="R102"/>
  <c r="R101"/>
  <c r="T189"/>
  <c r="T296"/>
  <c i="5" r="R147"/>
  <c r="R146"/>
  <c r="P177"/>
  <c r="R186"/>
  <c i="6" r="R88"/>
  <c r="R159"/>
  <c r="P211"/>
  <c i="7" r="R86"/>
  <c r="R211"/>
  <c i="2" r="T228"/>
  <c r="R580"/>
  <c r="BK596"/>
  <c r="J596"/>
  <c r="J68"/>
  <c r="BK1008"/>
  <c r="J1008"/>
  <c r="J74"/>
  <c r="T1296"/>
  <c i="3" r="P91"/>
  <c r="P90"/>
  <c i="1" r="AU56"/>
  <c i="3" r="T91"/>
  <c r="T102"/>
  <c r="T101"/>
  <c r="BK189"/>
  <c r="J189"/>
  <c r="J64"/>
  <c i="5" r="R136"/>
  <c r="BK162"/>
  <c r="J162"/>
  <c r="J64"/>
  <c r="P198"/>
  <c r="BK233"/>
  <c r="J233"/>
  <c r="J71"/>
  <c r="P244"/>
  <c r="T254"/>
  <c i="6" r="P88"/>
  <c r="P87"/>
  <c i="1" r="AU59"/>
  <c i="6" r="T99"/>
  <c r="BK159"/>
  <c r="J159"/>
  <c r="J64"/>
  <c r="P203"/>
  <c r="T211"/>
  <c i="7" r="BK86"/>
  <c r="T99"/>
  <c r="P196"/>
  <c i="2" r="R228"/>
  <c r="BK728"/>
  <c r="J728"/>
  <c r="J70"/>
  <c r="R927"/>
  <c r="R1171"/>
  <c i="7" r="P86"/>
  <c r="P85"/>
  <c i="1" r="AU60"/>
  <c i="7" r="R110"/>
  <c r="BK211"/>
  <c r="J211"/>
  <c r="J65"/>
  <c i="2" r="R430"/>
  <c r="T580"/>
  <c r="T596"/>
  <c r="R821"/>
  <c r="T821"/>
  <c r="BK1171"/>
  <c r="J1171"/>
  <c r="J75"/>
  <c i="6" r="BK104"/>
  <c r="J104"/>
  <c r="J62"/>
  <c r="T159"/>
  <c i="7" r="BK120"/>
  <c r="J120"/>
  <c r="J63"/>
  <c r="T211"/>
  <c i="3" r="BK305"/>
  <c r="J305"/>
  <c r="J69"/>
  <c i="6" r="BK208"/>
  <c r="J208"/>
  <c r="J66"/>
  <c i="5" r="BK227"/>
  <c r="J227"/>
  <c r="J68"/>
  <c r="BK266"/>
  <c r="J266"/>
  <c r="J76"/>
  <c i="2" r="BK593"/>
  <c r="J593"/>
  <c r="J67"/>
  <c r="BK1391"/>
  <c r="J1391"/>
  <c r="J81"/>
  <c r="BK1394"/>
  <c r="J1394"/>
  <c r="J82"/>
  <c i="3" r="BK302"/>
  <c r="BK301"/>
  <c r="J301"/>
  <c r="J67"/>
  <c i="5" r="BK230"/>
  <c r="J230"/>
  <c r="J69"/>
  <c r="BK263"/>
  <c r="J263"/>
  <c r="J75"/>
  <c i="2" r="BK1397"/>
  <c r="J1397"/>
  <c r="J83"/>
  <c r="BK1338"/>
  <c r="J1338"/>
  <c r="J78"/>
  <c i="3" r="BK308"/>
  <c r="J308"/>
  <c r="J70"/>
  <c i="5" r="BK269"/>
  <c r="J269"/>
  <c r="J77"/>
  <c i="7" r="E75"/>
  <c r="BE96"/>
  <c r="BE116"/>
  <c r="BE123"/>
  <c r="BE129"/>
  <c r="BE138"/>
  <c r="BE168"/>
  <c r="BE177"/>
  <c r="J79"/>
  <c r="BE101"/>
  <c r="BE108"/>
  <c r="BE118"/>
  <c r="BE124"/>
  <c r="BE128"/>
  <c r="BE175"/>
  <c r="BE88"/>
  <c r="BE91"/>
  <c r="BE102"/>
  <c r="BE132"/>
  <c r="BE147"/>
  <c r="BE165"/>
  <c r="BE95"/>
  <c r="BE187"/>
  <c r="BE205"/>
  <c r="BE214"/>
  <c r="BE216"/>
  <c r="BE92"/>
  <c r="BE100"/>
  <c r="BE112"/>
  <c r="BE115"/>
  <c r="BE90"/>
  <c r="BE150"/>
  <c r="BE185"/>
  <c r="BE197"/>
  <c r="BE131"/>
  <c r="BE158"/>
  <c r="F81"/>
  <c r="BE104"/>
  <c r="BE107"/>
  <c r="BE114"/>
  <c r="BE134"/>
  <c r="BE137"/>
  <c r="BE140"/>
  <c r="BE144"/>
  <c r="BE201"/>
  <c r="BE213"/>
  <c r="J55"/>
  <c r="BE87"/>
  <c r="BE141"/>
  <c r="BE155"/>
  <c r="BE160"/>
  <c r="BE161"/>
  <c r="BE178"/>
  <c r="BE182"/>
  <c r="BE188"/>
  <c r="BE193"/>
  <c r="BE97"/>
  <c r="BE111"/>
  <c r="BE143"/>
  <c r="BE146"/>
  <c r="BE156"/>
  <c r="BE162"/>
  <c r="BE167"/>
  <c r="BE176"/>
  <c r="BE218"/>
  <c r="BE220"/>
  <c r="BE222"/>
  <c r="BE223"/>
  <c i="6" r="BK87"/>
  <c r="J87"/>
  <c r="J59"/>
  <c i="7" r="F55"/>
  <c r="BE103"/>
  <c r="BE106"/>
  <c r="BE109"/>
  <c r="BE119"/>
  <c r="BE126"/>
  <c r="BE127"/>
  <c r="BE164"/>
  <c r="BE207"/>
  <c r="J81"/>
  <c r="BE105"/>
  <c r="BE121"/>
  <c r="BE89"/>
  <c r="BE93"/>
  <c r="BE94"/>
  <c r="BE113"/>
  <c r="BE117"/>
  <c r="BE157"/>
  <c r="BE169"/>
  <c r="BE172"/>
  <c r="BE179"/>
  <c r="BE180"/>
  <c r="BE181"/>
  <c r="BE191"/>
  <c r="BE195"/>
  <c r="BE209"/>
  <c r="BE212"/>
  <c r="BE98"/>
  <c r="BE135"/>
  <c r="BE149"/>
  <c r="BE152"/>
  <c r="BE153"/>
  <c r="BE170"/>
  <c r="BE173"/>
  <c r="BE183"/>
  <c r="BE190"/>
  <c r="BE194"/>
  <c r="BE199"/>
  <c r="BE203"/>
  <c i="5" r="J147"/>
  <c r="J63"/>
  <c i="6" r="BE113"/>
  <c r="BE124"/>
  <c r="BE128"/>
  <c r="BE205"/>
  <c r="BE204"/>
  <c r="BE212"/>
  <c r="BE97"/>
  <c r="BE141"/>
  <c r="BE169"/>
  <c r="BE176"/>
  <c r="BE186"/>
  <c r="BE89"/>
  <c r="BE91"/>
  <c r="BE105"/>
  <c r="BE111"/>
  <c r="BE139"/>
  <c r="BE150"/>
  <c r="BE178"/>
  <c r="BE182"/>
  <c r="BE137"/>
  <c r="BE143"/>
  <c r="BE145"/>
  <c r="BE147"/>
  <c r="BE166"/>
  <c r="BE172"/>
  <c r="BE190"/>
  <c r="BE196"/>
  <c i="5" r="BK232"/>
  <c r="J232"/>
  <c r="J70"/>
  <c i="6" r="BE93"/>
  <c r="BE95"/>
  <c r="BE116"/>
  <c r="BE200"/>
  <c r="BE213"/>
  <c i="5" r="BK262"/>
  <c r="J262"/>
  <c r="J74"/>
  <c i="6" r="BE106"/>
  <c r="BE112"/>
  <c r="BE148"/>
  <c r="BE155"/>
  <c r="BE180"/>
  <c r="BE184"/>
  <c r="BE207"/>
  <c r="BE215"/>
  <c r="BE216"/>
  <c r="BE198"/>
  <c r="BE209"/>
  <c r="BE218"/>
  <c r="BE192"/>
  <c r="BE96"/>
  <c r="BE100"/>
  <c r="BE115"/>
  <c r="BE120"/>
  <c r="BE132"/>
  <c r="BE134"/>
  <c r="BE170"/>
  <c r="BE174"/>
  <c r="BE108"/>
  <c r="E77"/>
  <c r="BE90"/>
  <c r="BE102"/>
  <c r="BE114"/>
  <c r="BE117"/>
  <c r="BE136"/>
  <c r="J52"/>
  <c r="BE109"/>
  <c r="BE131"/>
  <c r="BE153"/>
  <c r="BE157"/>
  <c r="BE162"/>
  <c r="BE164"/>
  <c r="BE188"/>
  <c r="BE194"/>
  <c r="BE201"/>
  <c r="F55"/>
  <c r="BE94"/>
  <c r="BE107"/>
  <c r="BE110"/>
  <c r="BE151"/>
  <c r="BE160"/>
  <c r="BE168"/>
  <c r="BE199"/>
  <c r="BE118"/>
  <c r="BE122"/>
  <c r="BE126"/>
  <c r="BE133"/>
  <c r="BE135"/>
  <c r="BE206"/>
  <c i="5" r="J91"/>
  <c r="BE163"/>
  <c r="BE187"/>
  <c r="BE213"/>
  <c r="BE172"/>
  <c r="BE174"/>
  <c r="BE148"/>
  <c r="BE207"/>
  <c r="BE219"/>
  <c r="BE104"/>
  <c r="BE116"/>
  <c r="BE150"/>
  <c r="BE178"/>
  <c r="BE193"/>
  <c r="BE211"/>
  <c r="BE255"/>
  <c r="BE267"/>
  <c r="BE99"/>
  <c r="BE144"/>
  <c r="BE157"/>
  <c i="4" r="BK82"/>
  <c r="J82"/>
  <c r="J60"/>
  <c i="5" r="F55"/>
  <c r="BE113"/>
  <c r="BE128"/>
  <c r="BE132"/>
  <c r="BE160"/>
  <c r="BE228"/>
  <c r="BE231"/>
  <c r="BE234"/>
  <c r="BE245"/>
  <c r="BE169"/>
  <c r="BE202"/>
  <c r="BE222"/>
  <c r="BE260"/>
  <c r="E48"/>
  <c r="BE102"/>
  <c r="BE129"/>
  <c r="BE130"/>
  <c r="BE131"/>
  <c r="BE142"/>
  <c r="BE205"/>
  <c r="BE216"/>
  <c r="BE252"/>
  <c r="BE264"/>
  <c r="BE270"/>
  <c r="F54"/>
  <c r="J55"/>
  <c r="BE109"/>
  <c r="BE137"/>
  <c r="BE155"/>
  <c r="BE166"/>
  <c r="BE183"/>
  <c r="BE196"/>
  <c r="BE199"/>
  <c r="BE238"/>
  <c r="BE240"/>
  <c r="BE250"/>
  <c r="BE209"/>
  <c r="BE224"/>
  <c r="BE236"/>
  <c r="J54"/>
  <c r="BE107"/>
  <c r="BE134"/>
  <c r="BE139"/>
  <c r="BE242"/>
  <c r="BE181"/>
  <c r="BE152"/>
  <c r="BE184"/>
  <c r="BE190"/>
  <c i="3" r="J302"/>
  <c r="J68"/>
  <c i="4" r="E71"/>
  <c r="BE95"/>
  <c r="BE99"/>
  <c r="J54"/>
  <c r="J78"/>
  <c r="BE89"/>
  <c r="BE90"/>
  <c r="BE96"/>
  <c r="BE101"/>
  <c r="F77"/>
  <c i="3" r="J102"/>
  <c r="J62"/>
  <c i="4" r="F55"/>
  <c r="BE84"/>
  <c r="BE86"/>
  <c r="BE87"/>
  <c r="J52"/>
  <c r="BE93"/>
  <c r="BE97"/>
  <c i="3" r="J54"/>
  <c r="BE92"/>
  <c r="BE107"/>
  <c r="BE112"/>
  <c r="BE234"/>
  <c r="J52"/>
  <c r="J87"/>
  <c r="BE105"/>
  <c r="BE116"/>
  <c r="BE163"/>
  <c r="BE244"/>
  <c r="E80"/>
  <c r="BE109"/>
  <c r="BE110"/>
  <c r="BE176"/>
  <c r="BE187"/>
  <c r="BE249"/>
  <c r="BE267"/>
  <c r="BE269"/>
  <c r="BE288"/>
  <c r="BE306"/>
  <c r="BE97"/>
  <c r="BE143"/>
  <c r="BE236"/>
  <c r="BE259"/>
  <c r="BE263"/>
  <c r="BE275"/>
  <c r="BE290"/>
  <c r="BE183"/>
  <c r="BE226"/>
  <c r="BE232"/>
  <c r="BE309"/>
  <c r="BE121"/>
  <c r="BE242"/>
  <c r="BE94"/>
  <c r="BE265"/>
  <c r="BE271"/>
  <c r="BE294"/>
  <c r="BE297"/>
  <c r="BE299"/>
  <c r="BE303"/>
  <c r="F86"/>
  <c r="BE99"/>
  <c i="2" r="BK1385"/>
  <c r="J1385"/>
  <c r="J79"/>
  <c i="3" r="F55"/>
  <c r="BE190"/>
  <c r="BE251"/>
  <c r="BE261"/>
  <c r="BE273"/>
  <c r="BE277"/>
  <c r="BE114"/>
  <c r="BE123"/>
  <c r="BE220"/>
  <c r="BE222"/>
  <c r="BE230"/>
  <c r="BE103"/>
  <c r="BE119"/>
  <c r="BE130"/>
  <c r="BE134"/>
  <c r="BE228"/>
  <c r="BE280"/>
  <c r="BE281"/>
  <c r="BE286"/>
  <c r="BE167"/>
  <c r="BE185"/>
  <c r="BE224"/>
  <c r="BE240"/>
  <c r="BE154"/>
  <c r="BE192"/>
  <c r="BE253"/>
  <c r="BE257"/>
  <c r="BE279"/>
  <c r="BE292"/>
  <c r="BE194"/>
  <c r="BE205"/>
  <c r="BE216"/>
  <c r="BE238"/>
  <c r="BE247"/>
  <c r="BE255"/>
  <c r="BE283"/>
  <c r="BE284"/>
  <c i="2" r="E93"/>
  <c r="BE114"/>
  <c r="BE120"/>
  <c r="BE163"/>
  <c r="BE211"/>
  <c r="BE218"/>
  <c r="BE256"/>
  <c r="BE296"/>
  <c r="BE333"/>
  <c r="BE379"/>
  <c r="BE395"/>
  <c r="BE428"/>
  <c r="BE438"/>
  <c r="BE522"/>
  <c r="BE532"/>
  <c r="BE638"/>
  <c r="BE724"/>
  <c r="BE772"/>
  <c r="BE867"/>
  <c r="BE879"/>
  <c r="BE900"/>
  <c r="BE906"/>
  <c r="BE940"/>
  <c r="BE1001"/>
  <c r="BE1006"/>
  <c r="BE1096"/>
  <c r="BE1100"/>
  <c r="BE1151"/>
  <c r="BE1191"/>
  <c r="BE1212"/>
  <c r="BE1223"/>
  <c r="BE1294"/>
  <c r="BE1297"/>
  <c r="BE1326"/>
  <c r="BE1330"/>
  <c r="BE1339"/>
  <c r="BE1343"/>
  <c r="BE1392"/>
  <c r="BE842"/>
  <c r="BE796"/>
  <c r="BE812"/>
  <c r="BE832"/>
  <c r="BE836"/>
  <c r="BE363"/>
  <c r="BE440"/>
  <c r="BE498"/>
  <c r="BE514"/>
  <c r="BE564"/>
  <c r="BE682"/>
  <c r="BE748"/>
  <c r="BE761"/>
  <c r="BE840"/>
  <c r="BE914"/>
  <c r="BE992"/>
  <c r="BE1009"/>
  <c r="BE1020"/>
  <c r="BE1031"/>
  <c r="BE1127"/>
  <c r="BE1167"/>
  <c r="BE1172"/>
  <c r="BE1177"/>
  <c r="BE1186"/>
  <c r="BE1230"/>
  <c r="BE1244"/>
  <c r="BE1249"/>
  <c r="BE1268"/>
  <c r="BE1270"/>
  <c r="BE1279"/>
  <c r="BE1328"/>
  <c r="BE1389"/>
  <c r="BE1395"/>
  <c r="J55"/>
  <c r="BE122"/>
  <c r="BE128"/>
  <c r="BE144"/>
  <c r="BE192"/>
  <c r="BE226"/>
  <c r="BE229"/>
  <c r="BE237"/>
  <c r="BE241"/>
  <c r="BE268"/>
  <c r="BE288"/>
  <c r="BE318"/>
  <c r="BE353"/>
  <c r="BE377"/>
  <c r="BE420"/>
  <c r="BE426"/>
  <c r="BE503"/>
  <c r="BE512"/>
  <c r="BE546"/>
  <c r="BE601"/>
  <c r="BE645"/>
  <c r="BE647"/>
  <c r="BE649"/>
  <c r="BE654"/>
  <c r="BE670"/>
  <c r="BE684"/>
  <c r="BE690"/>
  <c r="BE694"/>
  <c r="BE701"/>
  <c r="BE715"/>
  <c r="BE800"/>
  <c r="BE819"/>
  <c r="BE933"/>
  <c r="BE952"/>
  <c r="BE966"/>
  <c r="BE982"/>
  <c r="BE1002"/>
  <c r="BE1050"/>
  <c r="BE1169"/>
  <c r="BE1290"/>
  <c r="BE1322"/>
  <c r="BE159"/>
  <c r="BE308"/>
  <c r="BE335"/>
  <c r="BE351"/>
  <c r="BE406"/>
  <c r="BE518"/>
  <c r="BE530"/>
  <c r="BE538"/>
  <c r="BE544"/>
  <c r="BE590"/>
  <c r="BE619"/>
  <c r="BE678"/>
  <c r="BE736"/>
  <c r="BE779"/>
  <c r="BE845"/>
  <c r="BE861"/>
  <c r="BE932"/>
  <c r="BE938"/>
  <c r="BE971"/>
  <c r="BE991"/>
  <c r="BE1198"/>
  <c r="BE1225"/>
  <c r="BE1292"/>
  <c r="BE923"/>
  <c r="BE964"/>
  <c r="BE965"/>
  <c r="BE970"/>
  <c r="BE974"/>
  <c r="BE977"/>
  <c r="BE999"/>
  <c r="BE1057"/>
  <c r="BE1068"/>
  <c r="BE1098"/>
  <c r="BE1114"/>
  <c r="BE1203"/>
  <c r="BE1227"/>
  <c r="J54"/>
  <c r="F100"/>
  <c r="BE118"/>
  <c r="BE140"/>
  <c r="BE177"/>
  <c r="BE206"/>
  <c r="BE306"/>
  <c r="BE339"/>
  <c r="BE359"/>
  <c r="BE526"/>
  <c r="BE528"/>
  <c r="BE581"/>
  <c r="BE586"/>
  <c r="BE599"/>
  <c r="BE615"/>
  <c r="BE653"/>
  <c r="BE708"/>
  <c r="BE717"/>
  <c r="BE817"/>
  <c r="BE857"/>
  <c r="BE883"/>
  <c r="BE928"/>
  <c r="BE1070"/>
  <c r="BE1116"/>
  <c r="BE1129"/>
  <c r="BE1214"/>
  <c r="BE1254"/>
  <c r="BE1281"/>
  <c r="BE1315"/>
  <c r="BE1398"/>
  <c r="BE822"/>
  <c r="BE853"/>
  <c r="J52"/>
  <c r="BE171"/>
  <c r="BE224"/>
  <c r="BE322"/>
  <c r="BE341"/>
  <c r="BE397"/>
  <c r="BE403"/>
  <c r="BE412"/>
  <c r="BE472"/>
  <c r="BE485"/>
  <c r="BE491"/>
  <c r="BE588"/>
  <c r="BE594"/>
  <c r="BE623"/>
  <c r="BE768"/>
  <c r="BE803"/>
  <c r="BE896"/>
  <c r="BE951"/>
  <c r="BE148"/>
  <c r="BE167"/>
  <c r="BE185"/>
  <c r="BE199"/>
  <c r="BE222"/>
  <c r="BE233"/>
  <c r="BE249"/>
  <c r="BE272"/>
  <c r="BE416"/>
  <c r="BE424"/>
  <c r="BE431"/>
  <c r="BE435"/>
  <c r="BE534"/>
  <c r="BE542"/>
  <c r="BE550"/>
  <c r="BE560"/>
  <c r="BE574"/>
  <c r="BE583"/>
  <c r="BE597"/>
  <c r="BE610"/>
  <c r="BE643"/>
  <c r="BE661"/>
  <c r="BE663"/>
  <c r="BE668"/>
  <c r="BE688"/>
  <c r="BE124"/>
  <c r="BE155"/>
  <c r="BE175"/>
  <c r="BE215"/>
  <c r="BE276"/>
  <c r="BE300"/>
  <c r="BE304"/>
  <c r="BE345"/>
  <c r="BE355"/>
  <c r="BE365"/>
  <c r="BE378"/>
  <c r="BE381"/>
  <c r="BE400"/>
  <c r="BE548"/>
  <c r="BE612"/>
  <c r="BE639"/>
  <c r="BE729"/>
  <c r="BE744"/>
  <c r="BE783"/>
  <c r="BE810"/>
  <c r="BE851"/>
  <c r="BE865"/>
  <c r="BE916"/>
  <c r="BE934"/>
  <c r="F54"/>
  <c r="BE105"/>
  <c r="BE109"/>
  <c r="BE136"/>
  <c r="BE181"/>
  <c r="BE253"/>
  <c r="BE310"/>
  <c r="BE329"/>
  <c r="BE445"/>
  <c r="BE447"/>
  <c r="BE458"/>
  <c r="BE557"/>
  <c r="BE740"/>
  <c r="BE829"/>
  <c r="BE847"/>
  <c r="BE902"/>
  <c r="BE116"/>
  <c r="BE132"/>
  <c r="BE347"/>
  <c r="BE409"/>
  <c r="BE442"/>
  <c r="BE460"/>
  <c r="BE481"/>
  <c r="BE578"/>
  <c r="BE631"/>
  <c r="BE674"/>
  <c r="BE726"/>
  <c r="BE813"/>
  <c r="BE825"/>
  <c r="BE869"/>
  <c r="BE872"/>
  <c r="BE885"/>
  <c r="BE910"/>
  <c r="BE953"/>
  <c r="BE380"/>
  <c r="BE383"/>
  <c r="BE391"/>
  <c r="BE487"/>
  <c r="BE516"/>
  <c r="BE608"/>
  <c r="BE637"/>
  <c r="BE892"/>
  <c r="BE917"/>
  <c r="BE973"/>
  <c r="BE976"/>
  <c r="BE981"/>
  <c r="BE1003"/>
  <c r="BE1004"/>
  <c r="BE1081"/>
  <c r="BE1083"/>
  <c r="BE1094"/>
  <c r="BE1140"/>
  <c r="BE1142"/>
  <c r="BE1306"/>
  <c r="BE1332"/>
  <c r="BE1353"/>
  <c r="BE1387"/>
  <c r="BE921"/>
  <c r="BE925"/>
  <c i="3" r="F34"/>
  <c i="1" r="BA56"/>
  <c i="6" r="F37"/>
  <c i="1" r="BD59"/>
  <c i="4" r="F35"/>
  <c i="1" r="BB57"/>
  <c i="4" r="F37"/>
  <c i="1" r="BD57"/>
  <c i="2" r="J34"/>
  <c i="1" r="AW55"/>
  <c i="5" r="F35"/>
  <c i="1" r="BB58"/>
  <c i="3" r="F35"/>
  <c i="1" r="BB56"/>
  <c i="7" r="F35"/>
  <c i="1" r="BB60"/>
  <c i="7" r="J34"/>
  <c i="1" r="AW60"/>
  <c i="5" r="J34"/>
  <c i="1" r="AW58"/>
  <c i="5" r="F37"/>
  <c i="1" r="BD58"/>
  <c i="6" r="F34"/>
  <c i="1" r="BA59"/>
  <c i="6" r="F36"/>
  <c i="1" r="BC59"/>
  <c i="2" r="F34"/>
  <c i="1" r="BA55"/>
  <c i="7" r="F36"/>
  <c i="1" r="BC60"/>
  <c i="4" r="J34"/>
  <c i="1" r="AW57"/>
  <c i="3" r="J34"/>
  <c i="1" r="AW56"/>
  <c i="3" r="F37"/>
  <c i="1" r="BD56"/>
  <c i="5" r="F36"/>
  <c i="1" r="BC58"/>
  <c i="6" r="J34"/>
  <c i="1" r="AW59"/>
  <c i="7" r="F37"/>
  <c i="1" r="BD60"/>
  <c i="6" r="F35"/>
  <c i="1" r="BB59"/>
  <c i="4" r="F34"/>
  <c i="1" r="BA57"/>
  <c i="4" r="F36"/>
  <c i="1" r="BC57"/>
  <c i="2" r="F37"/>
  <c i="1" r="BD55"/>
  <c i="7" r="F34"/>
  <c i="1" r="BA60"/>
  <c i="2" r="F36"/>
  <c i="1" r="BC55"/>
  <c i="5" r="F34"/>
  <c i="1" r="BA58"/>
  <c i="3" r="F36"/>
  <c i="1" r="BC56"/>
  <c i="2" r="F35"/>
  <c i="1" r="BB55"/>
  <c i="2" l="1" r="T103"/>
  <c i="3" r="BK101"/>
  <c r="J101"/>
  <c r="J61"/>
  <c i="5" r="P232"/>
  <c i="7" r="R85"/>
  <c i="6" r="T87"/>
  <c i="3" r="T90"/>
  <c i="7" r="BK85"/>
  <c r="J85"/>
  <c r="J59"/>
  <c i="6" r="R87"/>
  <c i="7" r="T85"/>
  <c i="5" r="T232"/>
  <c i="2" r="P103"/>
  <c i="1" r="AU55"/>
  <c i="5" r="BK146"/>
  <c r="J146"/>
  <c r="J62"/>
  <c r="T146"/>
  <c r="T97"/>
  <c i="3" r="R90"/>
  <c i="5" r="P146"/>
  <c r="P97"/>
  <c i="1" r="AU58"/>
  <c i="2" r="R103"/>
  <c i="5" r="R232"/>
  <c r="R97"/>
  <c i="7" r="J86"/>
  <c r="J60"/>
  <c i="2" r="BK592"/>
  <c r="J592"/>
  <c r="J66"/>
  <c i="5" r="BK97"/>
  <c r="J97"/>
  <c r="J59"/>
  <c i="4" r="BK81"/>
  <c r="J81"/>
  <c i="3" r="J33"/>
  <c i="1" r="AV56"/>
  <c r="AT56"/>
  <c i="6" r="J30"/>
  <c i="1" r="AG59"/>
  <c r="BA54"/>
  <c r="W30"/>
  <c i="5" r="F33"/>
  <c i="1" r="AZ58"/>
  <c i="3" r="F33"/>
  <c i="1" r="AZ56"/>
  <c i="2" r="F33"/>
  <c i="1" r="AZ55"/>
  <c r="BC54"/>
  <c r="AY54"/>
  <c i="7" r="J33"/>
  <c i="1" r="AV60"/>
  <c r="AT60"/>
  <c i="2" r="J33"/>
  <c i="1" r="AV55"/>
  <c r="AT55"/>
  <c r="BB54"/>
  <c r="AX54"/>
  <c i="6" r="J33"/>
  <c i="1" r="AV59"/>
  <c r="AT59"/>
  <c i="5" r="J33"/>
  <c i="1" r="AV58"/>
  <c r="AT58"/>
  <c i="4" r="J33"/>
  <c i="1" r="AV57"/>
  <c r="AT57"/>
  <c r="BD54"/>
  <c r="W33"/>
  <c i="4" r="F33"/>
  <c i="1" r="AZ57"/>
  <c i="7" r="F33"/>
  <c i="1" r="AZ60"/>
  <c i="6" r="F33"/>
  <c i="1" r="AZ59"/>
  <c i="4" r="J30"/>
  <c i="1" r="AG57"/>
  <c i="2" l="1" r="BK103"/>
  <c r="J103"/>
  <c r="J59"/>
  <c i="3" r="BK90"/>
  <c r="J90"/>
  <c r="J59"/>
  <c i="1" r="AN59"/>
  <c i="6" r="J39"/>
  <c i="1" r="AN57"/>
  <c i="4" r="J59"/>
  <c r="J39"/>
  <c i="7" r="J30"/>
  <c i="1" r="AG60"/>
  <c r="AU54"/>
  <c r="AZ54"/>
  <c r="AV54"/>
  <c r="AK29"/>
  <c r="W32"/>
  <c r="AW54"/>
  <c r="AK30"/>
  <c i="5" r="J30"/>
  <c i="1" r="AG58"/>
  <c r="AN58"/>
  <c r="W31"/>
  <c i="7" l="1" r="J39"/>
  <c i="5" r="J39"/>
  <c i="1" r="AN60"/>
  <c r="W29"/>
  <c r="AT54"/>
  <c i="2" r="J30"/>
  <c i="1" r="AG55"/>
  <c r="AN55"/>
  <c i="3" r="J30"/>
  <c i="1" r="AG56"/>
  <c r="AN56"/>
  <c i="3" l="1" r="J39"/>
  <c i="2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<sst xmlns="http://schemas.openxmlformats.org/spreadsheetml/2006/main">
  <si>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</si>
  <si>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</si>
  <si>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</si>
  <si>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</si>
  <si>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</si>
  <si>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{8e0965e6-f1f3-4565-abfc-d73d5871016d}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</si>
  <si>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</si>
  <si>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</si>
  <si>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</si>
  <si>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</si>
  <si>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</si>
  <si>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</si>
  <si>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</si>
  <si>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</si>
  <si>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Sa23008_VZ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</si>
  <si>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</si>
  <si>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</si>
  <si>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Denní stacionář pro klienty s poruchou autismu</t>
  </si>
  <si>
    <t>KSO:</t>
  </si>
  <si>
    <t/>
  </si>
  <si>
    <t>CC-CZ:</t>
  </si>
  <si>
    <t>Místo:</t>
  </si>
  <si>
    <t xml:space="preserve"> </t>
  </si>
  <si>
    <t>Datum:</t>
  </si>
  <si>
    <t>25. 10. 2023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</si>
  <si>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</si>
  <si>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</si>
  <si>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</si>
  <si>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</si>
  <si>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</si>
  <si>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</si>
  <si>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</si>
  <si>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</si>
  <si>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</si>
  <si>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</si>
  <si>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</si>
  <si>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</si>
  <si>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</si>
  <si>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</si>
  <si>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</si>
  <si>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</si>
  <si>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</si>
  <si>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</si>
  <si>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</si>
  <si>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</si>
  <si>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</si>
  <si>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</si>
  <si>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</si>
  <si>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</si>
  <si>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</si>
  <si>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</si>
  <si>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</si>
  <si>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</si>
  <si>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</si>
  <si>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</si>
  <si>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</si>
  <si>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</si>
  <si>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</si>
  <si>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</si>
  <si>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</si>
  <si>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</si>
  <si>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</si>
  <si>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</si>
  <si>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</si>
  <si>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</si>
  <si>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</si>
  <si>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</si>
  <si>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</si>
  <si>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</si>
  <si>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</si>
  <si>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</si>
  <si>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</si>
  <si>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</si>
  <si>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</si>
  <si>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</si>
  <si>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Stavební část</t>
  </si>
  <si>
    <t>STA</t>
  </si>
  <si>
    <t>1</t>
  </si>
  <si>
    <t>{7e4919b4-8df0-45e9-9dfe-c7783507a28d}</t>
  </si>
  <si>
    <t>2</t>
  </si>
  <si>
    <t>002</t>
  </si>
  <si>
    <t>ZTI a kanalizace</t>
  </si>
  <si>
    <t>{14809e1d-b7f5-4cc8-903d-cf39f0d8df32}</t>
  </si>
  <si>
    <t>005</t>
  </si>
  <si>
    <t>Vzduchotechnika</t>
  </si>
  <si>
    <t>{fd316c85-7cf4-4c86-bdf0-481d091f7ae6}</t>
  </si>
  <si>
    <t>006</t>
  </si>
  <si>
    <t>Výtah</t>
  </si>
  <si>
    <t>{5c94156a-a681-4e3b-a468-d7543f4d67ca}</t>
  </si>
  <si>
    <t>003</t>
  </si>
  <si>
    <t>Vytápění</t>
  </si>
  <si>
    <t>{cd1c8306-a550-473b-bc36-ad7b68c689c9}</t>
  </si>
  <si>
    <t>004</t>
  </si>
  <si>
    <t>Elektroinstalace</t>
  </si>
  <si>
    <t>{e1fe6fde-f726-455b-bcb1-d14924fdac30}</t>
  </si>
  <si>
    <t>KRYCÍ LIST SOUPISU PRACÍ</t>
  </si>
  <si>
    <t>Objekt:</t>
  </si>
  <si>
    <t>001 - Stavební část</t>
  </si>
  <si>
    <t>REKAPITULACE ČLENĚNÍ SOUPISU PRACÍ</t>
  </si>
  <si>
    <t>Kód dílu - Popis</t>
  </si>
  <si>
    <t>Cena celkem [CZK]</t>
  </si>
  <si>
    <t>-1</t>
  </si>
  <si>
    <t>1 - Zemní práce</t>
  </si>
  <si>
    <t>3 - Svislé a kompletní konstrukce</t>
  </si>
  <si>
    <t>4 - Vodorovné konstrukce</t>
  </si>
  <si>
    <t>6 - Úpravy povrchů, podlahy a osazování výplní</t>
  </si>
  <si>
    <t>9 - Ostatní konstrukce a práce, bourání</t>
  </si>
  <si>
    <t>997 - Přesun sutě</t>
  </si>
  <si>
    <t>HSV - Práce a dodávky HSV</t>
  </si>
  <si>
    <t xml:space="preserve">    998 - Přesun hmot</t>
  </si>
  <si>
    <t>713 - Izolace tepelné</t>
  </si>
  <si>
    <t>762 - Konstrukce tesařské</t>
  </si>
  <si>
    <t>763 - Konstrukce suché výstavby</t>
  </si>
  <si>
    <t>764 - Konstrukce klempířské</t>
  </si>
  <si>
    <t>765 - Krytina skládaná</t>
  </si>
  <si>
    <t>766 - Konstrukce truhlářské</t>
  </si>
  <si>
    <t>771 - Podlahy z dlaždic</t>
  </si>
  <si>
    <t>776 - Podlahy povlakové</t>
  </si>
  <si>
    <t>781 - Dokončovací práce - obklady</t>
  </si>
  <si>
    <t>783 - Dokončovací práce - nátěry</t>
  </si>
  <si>
    <t>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</si>
  <si>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</si>
  <si>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</si>
  <si>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</si>
  <si>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</si>
  <si>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</si>
  <si>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</si>
  <si>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</si>
  <si>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</si>
  <si>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</si>
  <si>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</si>
  <si>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</si>
  <si>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</si>
  <si>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</si>
  <si>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</si>
  <si>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</si>
  <si>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</si>
  <si>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</si>
  <si>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</si>
  <si>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</si>
  <si>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</si>
  <si>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</si>
  <si>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113107111</t>
  </si>
  <si>
    <t>Odstranění podkladů nebo krytů ručně s přemístěním hmot na skládku na vzdálenost do 3 m nebo s naložením na dopravní prostředek z kameniva těženého, o tl. vrstvy do 100 mm</t>
  </si>
  <si>
    <t>m2</t>
  </si>
  <si>
    <t>CS ÚRS 2023 02</t>
  </si>
  <si>
    <t>4</t>
  </si>
  <si>
    <t>-885563993</t>
  </si>
  <si>
    <t>Online PSC</t>
  </si>
  <si>
    <t>https://podminky.urs.cz/item/CS_URS_2023_02/113107111</t>
  </si>
  <si>
    <t>VV</t>
  </si>
  <si>
    <t>1pp</t>
  </si>
  <si>
    <t>3,2*1,58+3,9*1,58+0,7*0,7+4,3*3,81+09*0,7+4,3*2,7+4,5*3,99+0,8*0,5*2+3,99*1,75+3,99*4,45</t>
  </si>
  <si>
    <t>181912112</t>
  </si>
  <si>
    <t>Úprava pláně vyrovnáním výškových rozdílů ručně v hornině třídy těžitelnosti I skupiny 3 se zhutněním</t>
  </si>
  <si>
    <t>-1878910002</t>
  </si>
  <si>
    <t>https://podminky.urs.cz/item/CS_URS_2023_02/181912112</t>
  </si>
  <si>
    <t>3</t>
  </si>
  <si>
    <t>Svislé a kompletní konstrukce</t>
  </si>
  <si>
    <t>310237241</t>
  </si>
  <si>
    <t>Zazdívka otvorů ve zdivu nadzákladovém cihlami pálenými plochy přes 0,09 m2 do 0,25 m2, ve zdi tl. do 300 mm</t>
  </si>
  <si>
    <t>kus</t>
  </si>
  <si>
    <t>-616730755</t>
  </si>
  <si>
    <t>https://podminky.urs.cz/item/CS_URS_2023_02/310237241</t>
  </si>
  <si>
    <t>310237251</t>
  </si>
  <si>
    <t>Zazdívka otvorů ve zdivu nadzákladovém cihlami pálenými plochy přes 0,09 m2 do 0,25 m2, ve zdi tl. přes 300 do 450 mm</t>
  </si>
  <si>
    <t>-198539621</t>
  </si>
  <si>
    <t>https://podminky.urs.cz/item/CS_URS_2023_02/310237251</t>
  </si>
  <si>
    <t>5</t>
  </si>
  <si>
    <t>310237261</t>
  </si>
  <si>
    <t>Zazdívka otvorů ve zdivu nadzákladovém cihlami pálenými plochy přes 0,09 m2 do 0,25 m2, ve zdi tl. přes 450 do 600 mm</t>
  </si>
  <si>
    <t>1126847609</t>
  </si>
  <si>
    <t>https://podminky.urs.cz/item/CS_URS_2023_02/310237261</t>
  </si>
  <si>
    <t>6</t>
  </si>
  <si>
    <t>310237271</t>
  </si>
  <si>
    <t>Zazdívka otvorů ve zdivu nadzákladovém cihlami pálenými plochy přes 0,09 m2 do 0,25 m2, ve zdi tl. přes 600 do 750 mm</t>
  </si>
  <si>
    <t>-591312578</t>
  </si>
  <si>
    <t>https://podminky.urs.cz/item/CS_URS_2023_02/310237271</t>
  </si>
  <si>
    <t>7</t>
  </si>
  <si>
    <t>310237281</t>
  </si>
  <si>
    <t>Zazdívka otvorů ve zdivu nadzákladovém cihlami pálenými plochy přes 0,09 m2 do 0,25 m2, ve zdi tl. přes 750 do 900 mm</t>
  </si>
  <si>
    <t>708668845</t>
  </si>
  <si>
    <t>https://podminky.urs.cz/item/CS_URS_2023_02/310237281</t>
  </si>
  <si>
    <t>8</t>
  </si>
  <si>
    <t>311235221</t>
  </si>
  <si>
    <t>Zdivo jednovrstvé z cihel děrovaných broušených na celoplošnou tenkovrstvou maltu, pevnost cihel přes P10 do P15, tl. zdiva 440 mm</t>
  </si>
  <si>
    <t>-783303711</t>
  </si>
  <si>
    <t>https://podminky.urs.cz/item/CS_URS_2023_02/311235221</t>
  </si>
  <si>
    <t>úpravy podkroví pro výtah</t>
  </si>
  <si>
    <t>3*1,5</t>
  </si>
  <si>
    <t>9</t>
  </si>
  <si>
    <t>311272211</t>
  </si>
  <si>
    <t>Zdivo z pórobetonových tvárnic na tenké maltové lože, tl. zdiva 300 mm pevnost tvárnic do P2, objemová hmotnost do 450 kg/m3 hladkých</t>
  </si>
  <si>
    <t>-596282030</t>
  </si>
  <si>
    <t>https://podminky.urs.cz/item/CS_URS_2023_02/311272211</t>
  </si>
  <si>
    <t>1np</t>
  </si>
  <si>
    <t>2*1,5*3,45</t>
  </si>
  <si>
    <t>10</t>
  </si>
  <si>
    <t>311273955</t>
  </si>
  <si>
    <t>Založení pórobetonového zdiva na zakládací maltu, tlouštky zdiva 300 mm</t>
  </si>
  <si>
    <t>m</t>
  </si>
  <si>
    <t>1451920401</t>
  </si>
  <si>
    <t>https://podminky.urs.cz/item/CS_URS_2023_02/311273955</t>
  </si>
  <si>
    <t>2*1,5</t>
  </si>
  <si>
    <t>11</t>
  </si>
  <si>
    <t>317121214</t>
  </si>
  <si>
    <t>Železobetonové prefabrikované překlady osazené jednotlivě na výšku, do lože z cementové malty šíře 60 mm, výšky 190 mm délky 1600 mm</t>
  </si>
  <si>
    <t>1972069456</t>
  </si>
  <si>
    <t>https://podminky.urs.cz/item/CS_URS_2023_02/317121214</t>
  </si>
  <si>
    <t>12</t>
  </si>
  <si>
    <t>317121222</t>
  </si>
  <si>
    <t>Železobetonové prefabrikované překlady osazené jednotlivě na výšku, do lože z cementové malty šíře 60 mm, výšky 190 mm délky 3200 mm</t>
  </si>
  <si>
    <t>-40188030</t>
  </si>
  <si>
    <t>https://podminky.urs.cz/item/CS_URS_2023_02/317121222</t>
  </si>
  <si>
    <t>2*4</t>
  </si>
  <si>
    <t>13</t>
  </si>
  <si>
    <t>317121224</t>
  </si>
  <si>
    <t>Železobetonové prefabrikované překlady osazené jednotlivě na výšku, do lože z cementové malty šíře 60 mm, výšky 190 mm délky 3600 mm</t>
  </si>
  <si>
    <t>-381112683</t>
  </si>
  <si>
    <t>https://podminky.urs.cz/item/CS_URS_2023_02/317121224</t>
  </si>
  <si>
    <t>2np</t>
  </si>
  <si>
    <t>14</t>
  </si>
  <si>
    <t>317142422</t>
  </si>
  <si>
    <t>Překlady nenosné z pórobetonu osazené do tenkého maltového lože, výšky do 250 mm, šířky překladu 100 mm, délky překladu přes 1000 do 1250 mm</t>
  </si>
  <si>
    <t>-2126757265</t>
  </si>
  <si>
    <t>https://podminky.urs.cz/item/CS_URS_2023_02/317142422</t>
  </si>
  <si>
    <t>Součet</t>
  </si>
  <si>
    <t>317142442</t>
  </si>
  <si>
    <t>Překlady nenosné z pórobetonu osazené do tenkého maltového lože, výšky do 250 mm, šířky překladu 150 mm, délky překladu přes 1000 do 1250 mm</t>
  </si>
  <si>
    <t>-1619953413</t>
  </si>
  <si>
    <t>https://podminky.urs.cz/item/CS_URS_2023_02/317142442</t>
  </si>
  <si>
    <t>16</t>
  </si>
  <si>
    <t>317142446</t>
  </si>
  <si>
    <t>Překlady nenosné z pórobetonu osazené do tenkého maltového lože, výšky do 250 mm, šířky překladu 150 mm, délky překladu přes 1500 do 2000 mm</t>
  </si>
  <si>
    <t>-1403656271</t>
  </si>
  <si>
    <t>https://podminky.urs.cz/item/CS_URS_2023_02/317142446</t>
  </si>
  <si>
    <t>17</t>
  </si>
  <si>
    <t>317142448</t>
  </si>
  <si>
    <t>Překlady nenosné z pórobetonu osazené do tenkého maltového lože, výšky do 250 mm, šířky překladu 150 mm, délky překladu přes 2000 do 2500 mm</t>
  </si>
  <si>
    <t>-431966261</t>
  </si>
  <si>
    <t>https://podminky.urs.cz/item/CS_URS_2023_02/317142448</t>
  </si>
  <si>
    <t>18</t>
  </si>
  <si>
    <t>319202114</t>
  </si>
  <si>
    <t>Dodatečná izolace zdiva injektáží nízkotlakou metodou silikonovou mikroemulzí, tloušťka zdiva přes 450 do 600 mm</t>
  </si>
  <si>
    <t>1042386973</t>
  </si>
  <si>
    <t>https://podminky.urs.cz/item/CS_URS_2023_02/319202114</t>
  </si>
  <si>
    <t>4,3+2*4</t>
  </si>
  <si>
    <t>19</t>
  </si>
  <si>
    <t>319202115</t>
  </si>
  <si>
    <t>Dodatečná izolace zdiva injektáží nízkotlakou metodou silikonovou mikroemulzí, tloušťka zdiva přes 600 do 900 mm</t>
  </si>
  <si>
    <t>-2119505093</t>
  </si>
  <si>
    <t>https://podminky.urs.cz/item/CS_URS_2023_02/319202115</t>
  </si>
  <si>
    <t>2*13,6+13,6-1,25+8,48+7+4,5</t>
  </si>
  <si>
    <t>20</t>
  </si>
  <si>
    <t>340237212</t>
  </si>
  <si>
    <t>Zazdívka otvorů v příčkách nebo stěnách cihlami plnými pálenými plochy přes 0,09 m2 do 0,25 m2, tloušťky přes 100 mm</t>
  </si>
  <si>
    <t>1303019309</t>
  </si>
  <si>
    <t>https://podminky.urs.cz/item/CS_URS_2023_02/340237212</t>
  </si>
  <si>
    <t>340271041</t>
  </si>
  <si>
    <t>Zazdívka otvorů v příčkách nebo stěnách pórobetonovými tvárnicemi plochy přes 0,25 m2 do 1 m2, objemová hmotnost 500 kg/m3, tloušťka příčky 150 mm</t>
  </si>
  <si>
    <t>-1771374559</t>
  </si>
  <si>
    <t>https://podminky.urs.cz/item/CS_URS_2023_02/340271041</t>
  </si>
  <si>
    <t>22</t>
  </si>
  <si>
    <t>340271045</t>
  </si>
  <si>
    <t>Zazdívka otvorů v příčkách nebo stěnách pórobetonovými tvárnicemi plochy přes 1 m2 do 4 m2, objemová hmotnost 500 kg/m3, tloušťka příčky 150 mm</t>
  </si>
  <si>
    <t>-1631437155</t>
  </si>
  <si>
    <t>https://podminky.urs.cz/item/CS_URS_2023_02/340271045</t>
  </si>
  <si>
    <t>2*2*1</t>
  </si>
  <si>
    <t>23</t>
  </si>
  <si>
    <t>342272225</t>
  </si>
  <si>
    <t>Příčky z pórobetonových tvárnic hladkých na tenké maltové lože objemová hmotnost do 500 kg/m3, tloušťka příčky 100 mm</t>
  </si>
  <si>
    <t>-1413462784</t>
  </si>
  <si>
    <t>https://podminky.urs.cz/item/CS_URS_2023_02/342272225</t>
  </si>
  <si>
    <t>1,58*2,69-0,9*2+1,75*2,65-2*0,7</t>
  </si>
  <si>
    <t>3,45*(4,54+0,9+1,8+1,43+3*1+3*3,15+2*2,03)-3*0,8*2-4*0,7*2</t>
  </si>
  <si>
    <t>24</t>
  </si>
  <si>
    <t>342291111</t>
  </si>
  <si>
    <t>Ukotvení příček polyuretanovou pěnou, tl. příčky do 100 mm</t>
  </si>
  <si>
    <t>-1552117996</t>
  </si>
  <si>
    <t>https://podminky.urs.cz/item/CS_URS_2023_02/342291111</t>
  </si>
  <si>
    <t>1,58+1,75</t>
  </si>
  <si>
    <t>4,54+0,9+1,8+1,43+3*1+3*3,15+2*2,03</t>
  </si>
  <si>
    <t>25</t>
  </si>
  <si>
    <t>342291121</t>
  </si>
  <si>
    <t>Ukotvení příček plochými kotvami, do konstrukce cihelné</t>
  </si>
  <si>
    <t>-614392705</t>
  </si>
  <si>
    <t>https://podminky.urs.cz/item/CS_URS_2023_02/342291121</t>
  </si>
  <si>
    <t>4*2,65</t>
  </si>
  <si>
    <t>3,45*16</t>
  </si>
  <si>
    <t>26</t>
  </si>
  <si>
    <t>349231811</t>
  </si>
  <si>
    <t>Přizdívka z cihel ostění s ozubem ve vybouraných otvorech, s vysekáním kapes pro zavázaní přes 80 do 150 mm</t>
  </si>
  <si>
    <t>-1344839612</t>
  </si>
  <si>
    <t>https://podminky.urs.cz/item/CS_URS_2023_02/349231811</t>
  </si>
  <si>
    <t>3*0,15*8</t>
  </si>
  <si>
    <t>Vodorovné konstrukce</t>
  </si>
  <si>
    <t>27</t>
  </si>
  <si>
    <t>430321616</t>
  </si>
  <si>
    <t>Schodišťové konstrukce a rampy z betonu železového (bez výztuže) stupně, schodnice, ramena, podesty s nosníky tř. C 30/37</t>
  </si>
  <si>
    <t>m3</t>
  </si>
  <si>
    <t>286548621</t>
  </si>
  <si>
    <t>https://podminky.urs.cz/item/CS_URS_2023_02/430321616</t>
  </si>
  <si>
    <t>Zastřešení vstupu</t>
  </si>
  <si>
    <t>2,5*2,5*0,22</t>
  </si>
  <si>
    <t>28</t>
  </si>
  <si>
    <t>430361821</t>
  </si>
  <si>
    <t>Výztuž schodišťových konstrukcí a ramp stupňů, schodnic, ramen, podest s nosníky z betonářské oceli 10 505 (R) nebo BSt 500</t>
  </si>
  <si>
    <t>t</t>
  </si>
  <si>
    <t>-694077277</t>
  </si>
  <si>
    <t>https://podminky.urs.cz/item/CS_URS_2023_02/430361821</t>
  </si>
  <si>
    <t>1,375*0,1 'Přepočtené koeficientem množství</t>
  </si>
  <si>
    <t>29</t>
  </si>
  <si>
    <t>431351121</t>
  </si>
  <si>
    <t>Bednění podest, podstupňových desek a ramp včetně podpěrné konstrukce výšky do 4 m půdorysně přímočarých zřízení</t>
  </si>
  <si>
    <t>-782237982</t>
  </si>
  <si>
    <t>https://podminky.urs.cz/item/CS_URS_2023_02/431351121</t>
  </si>
  <si>
    <t>2,7*2,7</t>
  </si>
  <si>
    <t>30</t>
  </si>
  <si>
    <t>431351122</t>
  </si>
  <si>
    <t>Bednění podest, podstupňových desek a ramp včetně podpěrné konstrukce výšky do 4 m půdorysně přímočarých odstranění</t>
  </si>
  <si>
    <t>-711278206</t>
  </si>
  <si>
    <t>https://podminky.urs.cz/item/CS_URS_2023_02/431351122</t>
  </si>
  <si>
    <t>31</t>
  </si>
  <si>
    <t>431351128</t>
  </si>
  <si>
    <t>Bednění podest, podstupňových desek a ramp včetně podpěrné konstrukce Příplatek k cenám za podpěrnou konstrukci o výšce přes 4 do 6 m zřízení</t>
  </si>
  <si>
    <t>-275957548</t>
  </si>
  <si>
    <t>https://podminky.urs.cz/item/CS_URS_2023_02/431351128</t>
  </si>
  <si>
    <t>32</t>
  </si>
  <si>
    <t>431351129</t>
  </si>
  <si>
    <t>Bednění podest, podstupňových desek a ramp včetně podpěrné konstrukce Příplatek k cenám za podpěrnou konstrukci o výšce přes 4 do 6 m odstranění</t>
  </si>
  <si>
    <t>-1824920957</t>
  </si>
  <si>
    <t>https://podminky.urs.cz/item/CS_URS_2023_02/431351129</t>
  </si>
  <si>
    <t>Úpravy povrchů, podlahy a osazování výplní</t>
  </si>
  <si>
    <t>33</t>
  </si>
  <si>
    <t>611131151</t>
  </si>
  <si>
    <t>Sanační postřik vnitřních omítaných ploch vápenocementový nanášený ručně celoplošně stropů</t>
  </si>
  <si>
    <t>-26582904</t>
  </si>
  <si>
    <t>https://podminky.urs.cz/item/CS_URS_2023_02/611131151</t>
  </si>
  <si>
    <t>3,2*1,58+3,9*1,58+0,7*0,7+4,3*3,81+09*0,7+4,3*2,7+4,5*3,99+0,8*0,5*2+3,99*1,75+3,99*4,45+3,5*1,25</t>
  </si>
  <si>
    <t>34</t>
  </si>
  <si>
    <t>611311133</t>
  </si>
  <si>
    <t>Potažení vnitřních ploch vápenným štukem tloušťky do 3 mm vodorovných konstrukcí kleneb nebo skořepin</t>
  </si>
  <si>
    <t>1183033770</t>
  </si>
  <si>
    <t>https://podminky.urs.cz/item/CS_URS_2023_02/611311133</t>
  </si>
  <si>
    <t>35</t>
  </si>
  <si>
    <t>611316123</t>
  </si>
  <si>
    <t>Omítka sanační vápenná vnitřních ploch jednovrstvá jednovrstvá, tloušťky do 20 mm nanášená ručně vodorovných konstrukcí kleneb nebo skořepin</t>
  </si>
  <si>
    <t>1932680695</t>
  </si>
  <si>
    <t>https://podminky.urs.cz/item/CS_URS_2023_02/611316123</t>
  </si>
  <si>
    <t>36</t>
  </si>
  <si>
    <t>612131100</t>
  </si>
  <si>
    <t>Podkladní a spojovací vrstva vnitřních omítaných ploch vápenný postřik nanášený ručně celoplošně stěn</t>
  </si>
  <si>
    <t>376885113</t>
  </si>
  <si>
    <t>https://podminky.urs.cz/item/CS_URS_2023_02/612131100</t>
  </si>
  <si>
    <t>2*3,45*(4,89+4,64+4,47+7,22+2,62+2,8+4,54+4,32+4,11+4,01+4,73+3,15+4,48+2,03+4,57)</t>
  </si>
  <si>
    <t>-14*0,8*2</t>
  </si>
  <si>
    <t>2*3,45*(2*12,1+2*5,1+3,9+2*3,1+4,5)</t>
  </si>
  <si>
    <t>37</t>
  </si>
  <si>
    <t>612131151</t>
  </si>
  <si>
    <t>Sanační postřik vnitřních omítaných ploch vápenocementový nanášený ručně celoplošně stěn</t>
  </si>
  <si>
    <t>1140559414</t>
  </si>
  <si>
    <t>https://podminky.urs.cz/item/CS_URS_2023_02/612131151</t>
  </si>
  <si>
    <t>2*(3,21+1,58+3,9+4,3+3,81+4,3+2,7+4,5+3,99+3,99+1,75+3,99+4,45)*2,62</t>
  </si>
  <si>
    <t>38</t>
  </si>
  <si>
    <t>612135101</t>
  </si>
  <si>
    <t>Hrubá výplň rýh maltou jakékoli šířky rýhy ve stěnách</t>
  </si>
  <si>
    <t>-1389933609</t>
  </si>
  <si>
    <t>https://podminky.urs.cz/item/CS_URS_2023_02/612135101</t>
  </si>
  <si>
    <t>20+30</t>
  </si>
  <si>
    <t>39</t>
  </si>
  <si>
    <t>612311131</t>
  </si>
  <si>
    <t>Potažení vnitřních ploch vápenným štukem tloušťky do 3 mm svislých konstrukcí stěn</t>
  </si>
  <si>
    <t>1606746364</t>
  </si>
  <si>
    <t>https://podminky.urs.cz/item/CS_URS_2023_02/612311131</t>
  </si>
  <si>
    <t>2*(1,58*2,69-0,9*2)+1,75*2,65-2*0,7</t>
  </si>
  <si>
    <t>3,45*2,63-0,8*2</t>
  </si>
  <si>
    <t>2*3,45*(4,89+4,64+4,47+7,22+2,62+2,8+4+1,25+4,54+4,32+4,11+4,01+4,48+2,03+4,57)</t>
  </si>
  <si>
    <t>2*3,45*(2*12,1+2*5,1+3,9+2*3,1+4,5)-3,4*(2+2+4,1+3+3,6)</t>
  </si>
  <si>
    <t>40</t>
  </si>
  <si>
    <t>612316121</t>
  </si>
  <si>
    <t>Omítka sanační vápenná vnitřních ploch jednovrstvá jednovrstvá, tloušťky do 20 mm nanášená ručně svislých konstrukcí stěn</t>
  </si>
  <si>
    <t>144232743</t>
  </si>
  <si>
    <t>https://podminky.urs.cz/item/CS_URS_2023_02/612316121</t>
  </si>
  <si>
    <t>41</t>
  </si>
  <si>
    <t>612316191</t>
  </si>
  <si>
    <t>Omítka sanační vápenná vnitřních ploch jednovrstvá jednovrstvá, tloušťky do 20 mm Příplatek k cenám za každých dalších i započatých 5 mm tloušťky omítky přes 20 mm stěn</t>
  </si>
  <si>
    <t>-1932079244</t>
  </si>
  <si>
    <t>https://podminky.urs.cz/item/CS_URS_2023_02/612316191</t>
  </si>
  <si>
    <t>42</t>
  </si>
  <si>
    <t>612321121</t>
  </si>
  <si>
    <t>Omítka vápenocementová vnitřních ploch nanášená ručně jednovrstvá, tloušťky do 10 mm hladká svislých konstrukcí stěn</t>
  </si>
  <si>
    <t>-1503184951</t>
  </si>
  <si>
    <t>https://podminky.urs.cz/item/CS_URS_2023_02/612321121</t>
  </si>
  <si>
    <t>2*(1,58*2,69-0,9*2+1,75*2,65-2*0,7)</t>
  </si>
  <si>
    <t>2*(3,45*(4,54+0,9+1,8+1,43+3*1+3*3,15+2*2,03)-3*0,8*2-4*0,7*2)</t>
  </si>
  <si>
    <t>2*1,5*3,45*2</t>
  </si>
  <si>
    <t>43</t>
  </si>
  <si>
    <t>612321191</t>
  </si>
  <si>
    <t>Omítka vápenocementová vnitřních ploch nanášená ručně Příplatek k cenám za každých dalších i započatých 5 mm tloušťky omítky přes 10 mm stěn</t>
  </si>
  <si>
    <t>349301172</t>
  </si>
  <si>
    <t>https://podminky.urs.cz/item/CS_URS_2023_02/612321191</t>
  </si>
  <si>
    <t>44</t>
  </si>
  <si>
    <t>612328131</t>
  </si>
  <si>
    <t>Potažení vnitřních ploch sanačním štukem tloušťky do 3 mm svislých konstrukcí stěn</t>
  </si>
  <si>
    <t>-1939357794</t>
  </si>
  <si>
    <t>https://podminky.urs.cz/item/CS_URS_2023_02/612328131</t>
  </si>
  <si>
    <t>45</t>
  </si>
  <si>
    <t>621131121</t>
  </si>
  <si>
    <t>Podkladní a spojovací vrstva vnějších omítaných ploch penetrace nanášená ručně podhledů</t>
  </si>
  <si>
    <t>518992290</t>
  </si>
  <si>
    <t>https://podminky.urs.cz/item/CS_URS_2023_02/621131121</t>
  </si>
  <si>
    <t>46</t>
  </si>
  <si>
    <t>621142001</t>
  </si>
  <si>
    <t>Potažení vnějších ploch pletivem v ploše nebo pruzích, na plném podkladu sklovláknitým vtlačením do tmelu podhledů</t>
  </si>
  <si>
    <t>-260371416</t>
  </si>
  <si>
    <t>https://podminky.urs.cz/item/CS_URS_2023_02/621142001</t>
  </si>
  <si>
    <t>47</t>
  </si>
  <si>
    <t>621151031</t>
  </si>
  <si>
    <t>Penetrační nátěr vnějších pastovitých tenkovrstvých omítek silikonový podhledů</t>
  </si>
  <si>
    <t>-256361681</t>
  </si>
  <si>
    <t>https://podminky.urs.cz/item/CS_URS_2023_02/621151031</t>
  </si>
  <si>
    <t>48</t>
  </si>
  <si>
    <t>621531022</t>
  </si>
  <si>
    <t>Omítka tenkovrstvá silikonová vnějších ploch probarvená bez penetrace zatíraná (škrábaná), zrnitost 2,0 mm podhledů</t>
  </si>
  <si>
    <t>1805407708</t>
  </si>
  <si>
    <t>https://podminky.urs.cz/item/CS_URS_2023_02/621531022</t>
  </si>
  <si>
    <t>49</t>
  </si>
  <si>
    <t>622131121</t>
  </si>
  <si>
    <t>Podkladní a spojovací vrstva vnějších omítaných ploch penetrace nanášená ručně stěn</t>
  </si>
  <si>
    <t>1257899063</t>
  </si>
  <si>
    <t>https://podminky.urs.cz/item/CS_URS_2023_02/622131121</t>
  </si>
  <si>
    <t>KZS</t>
  </si>
  <si>
    <t>14*0,6*4-4,5*0,6-7*1*0,5</t>
  </si>
  <si>
    <t>(14*4-2,5)*9,3-2*1,4-23*1*1,7</t>
  </si>
  <si>
    <t>7*2*3*0,5</t>
  </si>
  <si>
    <t>(23*2*2,9+2*2+1,4)*0,5</t>
  </si>
  <si>
    <t>50</t>
  </si>
  <si>
    <t>622151021</t>
  </si>
  <si>
    <t>Penetrační nátěr vnějších pastovitých tenkovrstvých omítek mozaikových akrylátový stěn</t>
  </si>
  <si>
    <t>-1866144888</t>
  </si>
  <si>
    <t>https://podminky.urs.cz/item/CS_URS_2023_02/622151021</t>
  </si>
  <si>
    <t>51</t>
  </si>
  <si>
    <t>622151031</t>
  </si>
  <si>
    <t>Penetrační nátěr vnějších pastovitých tenkovrstvých omítek silikonový stěn</t>
  </si>
  <si>
    <t>-1996478699</t>
  </si>
  <si>
    <t>https://podminky.urs.cz/item/CS_URS_2023_02/622151031</t>
  </si>
  <si>
    <t>52</t>
  </si>
  <si>
    <t>622211031</t>
  </si>
  <si>
    <t>Montáž kontaktního zateplení lepením a mechanickým kotvením z polystyrenových desek na vnější stěny, na podklad betonový nebo z lehčeného betonu, z tvárnic keramických nebo vápenopískových, tloušťky desek přes 120 do 160 mm</t>
  </si>
  <si>
    <t>-275046396</t>
  </si>
  <si>
    <t>https://podminky.urs.cz/item/CS_URS_2023_02/622211031</t>
  </si>
  <si>
    <t>53</t>
  </si>
  <si>
    <t>M</t>
  </si>
  <si>
    <t>28376424</t>
  </si>
  <si>
    <t>deska XPS hrana polodrážková a hladký povrch 300kPA λ=0,035 tl 140mm</t>
  </si>
  <si>
    <t>-620871050</t>
  </si>
  <si>
    <t>27,4*1,05 'Přepočtené koeficientem množství</t>
  </si>
  <si>
    <t>54</t>
  </si>
  <si>
    <t>622211041</t>
  </si>
  <si>
    <t>Montáž kontaktního zateplení lepením a mechanickým kotvením z polystyrenových desek na vnější stěny, na podklad betonový nebo z lehčeného betonu, z tvárnic keramických nebo vápenopískových, tloušťky desek přes 160 do 200 mm</t>
  </si>
  <si>
    <t>910458614</t>
  </si>
  <si>
    <t>https://podminky.urs.cz/item/CS_URS_2023_02/622211041</t>
  </si>
  <si>
    <t>55</t>
  </si>
  <si>
    <t>28375954</t>
  </si>
  <si>
    <t>deska EPS 70 fasádní λ=0,039 tl 200mm</t>
  </si>
  <si>
    <t>-186960343</t>
  </si>
  <si>
    <t>455,65*1,1 'Přepočtené koeficientem množství</t>
  </si>
  <si>
    <t>56</t>
  </si>
  <si>
    <t>622212051</t>
  </si>
  <si>
    <t>Montáž kontaktního zateplení vnějšího ostění, nadpraží nebo parapetu lepením z polystyrenových desek hloubky špalet přes 200 do 400 mm, tloušťky desek do 40 mm</t>
  </si>
  <si>
    <t>881351677</t>
  </si>
  <si>
    <t>https://podminky.urs.cz/item/CS_URS_2023_02/622212051</t>
  </si>
  <si>
    <t>7*2*3</t>
  </si>
  <si>
    <t>57</t>
  </si>
  <si>
    <t>28376416</t>
  </si>
  <si>
    <t>deska XPS hrana polodrážková a hladký povrch 300kPA λ=0,035 tl 40mm</t>
  </si>
  <si>
    <t>-1713851840</t>
  </si>
  <si>
    <t>42*0,5 'Přepočtené koeficientem množství</t>
  </si>
  <si>
    <t>58</t>
  </si>
  <si>
    <t>622212061</t>
  </si>
  <si>
    <t>Montáž kontaktního zateplení vnějšího ostění, nadpraží nebo parapetu lepením z polystyrenových desek hloubky špalet přes 200 do 400 mm, tloušťky desek přes 40 do 80 mm</t>
  </si>
  <si>
    <t>1871477643</t>
  </si>
  <si>
    <t>https://podminky.urs.cz/item/CS_URS_2023_02/622212061</t>
  </si>
  <si>
    <t>23*2*2,9+2*2+1,4</t>
  </si>
  <si>
    <t>59</t>
  </si>
  <si>
    <t>28375934</t>
  </si>
  <si>
    <t>deska EPS 70 fasádní λ=0,039 tl 60mm</t>
  </si>
  <si>
    <t>-616838240</t>
  </si>
  <si>
    <t>138,8*0,5 'Přepočtené koeficientem množství</t>
  </si>
  <si>
    <t>60</t>
  </si>
  <si>
    <t>622251101</t>
  </si>
  <si>
    <t>Montáž kontaktního zateplení lepením a mechanickým kotvením Příplatek k cenám za zápustnou montáž kotev s použitím tepelněizolačních zátek na vnější stěny z polystyrenu</t>
  </si>
  <si>
    <t>-1959534520</t>
  </si>
  <si>
    <t>https://podminky.urs.cz/item/CS_URS_2023_02/622251101</t>
  </si>
  <si>
    <t>61</t>
  </si>
  <si>
    <t>622251211</t>
  </si>
  <si>
    <t>Montáž kontaktního zateplení lepením a mechanickým kotvením Příplatek k cenám za zesílené vyztužení druhou vrstvou sklovláknitého pletiva vnějších stěn</t>
  </si>
  <si>
    <t>-1069759027</t>
  </si>
  <si>
    <t>https://podminky.urs.cz/item/CS_URS_2023_02/622251211</t>
  </si>
  <si>
    <t>14*4*1,5</t>
  </si>
  <si>
    <t>62</t>
  </si>
  <si>
    <t>622252001</t>
  </si>
  <si>
    <t>Montáž profilů kontaktního zateplení zakládacích soklových připevněných hmoždinkami</t>
  </si>
  <si>
    <t>-1575718154</t>
  </si>
  <si>
    <t>https://podminky.urs.cz/item/CS_URS_2023_02/622252001</t>
  </si>
  <si>
    <t>4*14-4,5</t>
  </si>
  <si>
    <t>63</t>
  </si>
  <si>
    <t>59051659</t>
  </si>
  <si>
    <t>profil zakládací Al tl 1,0mm pro ETICS pro izolant tl 200mm</t>
  </si>
  <si>
    <t>-362768228</t>
  </si>
  <si>
    <t>51,5*1,05 'Přepočtené koeficientem množství</t>
  </si>
  <si>
    <t>64</t>
  </si>
  <si>
    <t>622252002</t>
  </si>
  <si>
    <t>Montáž profilů kontaktního zateplení ostatních stěnových, dilatačních apod. lepených do tmelu</t>
  </si>
  <si>
    <t>893024965</t>
  </si>
  <si>
    <t>https://podminky.urs.cz/item/CS_URS_2023_02/622252002</t>
  </si>
  <si>
    <t>rohová</t>
  </si>
  <si>
    <t>7*2*0,5+23*2*1,7+2*2+10*9,3</t>
  </si>
  <si>
    <t>apu</t>
  </si>
  <si>
    <t>7*2+23*4,4+5,4</t>
  </si>
  <si>
    <t>okapnička</t>
  </si>
  <si>
    <t>7*1+23*1+1,4</t>
  </si>
  <si>
    <t>parapet</t>
  </si>
  <si>
    <t>7*1+23*1</t>
  </si>
  <si>
    <t>65</t>
  </si>
  <si>
    <t>59051478</t>
  </si>
  <si>
    <t>profil rohový PVC 25x25 mm pro ETICS</t>
  </si>
  <si>
    <t>-113319694</t>
  </si>
  <si>
    <t>66</t>
  </si>
  <si>
    <t>59051476</t>
  </si>
  <si>
    <t>profil začišťovací PVC 9mm s výztužnou tkaninou pro ostění ETICS</t>
  </si>
  <si>
    <t>-1609782642</t>
  </si>
  <si>
    <t>67</t>
  </si>
  <si>
    <t>59051510</t>
  </si>
  <si>
    <t>profil začišťovací s okapnicí PVC s výztužnou tkaninou pro nadpraží ETICS</t>
  </si>
  <si>
    <t>-972574020</t>
  </si>
  <si>
    <t>68</t>
  </si>
  <si>
    <t>59051512</t>
  </si>
  <si>
    <t>profil začišťovací s okapnicí PVC s výztužnou tkaninou pro parapet ETICS</t>
  </si>
  <si>
    <t>787199349</t>
  </si>
  <si>
    <t>69</t>
  </si>
  <si>
    <t>622511112</t>
  </si>
  <si>
    <t>Omítka tenkovrstvá akrylátová vnějších ploch probarvená bez penetrace mozaiková střednězrnná stěn</t>
  </si>
  <si>
    <t>-1557540525</t>
  </si>
  <si>
    <t>https://podminky.urs.cz/item/CS_URS_2023_02/622511112</t>
  </si>
  <si>
    <t>70</t>
  </si>
  <si>
    <t>622531022</t>
  </si>
  <si>
    <t>Omítka tenkovrstvá silikonová vnějších ploch probarvená bez penetrace zatíraná (škrábaná), zrnitost 2,0 mm stěn</t>
  </si>
  <si>
    <t>254869632</t>
  </si>
  <si>
    <t>https://podminky.urs.cz/item/CS_URS_2023_02/622531022</t>
  </si>
  <si>
    <t>71</t>
  </si>
  <si>
    <t>629991012</t>
  </si>
  <si>
    <t>Zakrytí vnějších ploch před znečištěním včetně pozdějšího odkrytí výplní otvorů a svislých ploch fólií přilepenou na začišťovací lištu</t>
  </si>
  <si>
    <t>-387479287</t>
  </si>
  <si>
    <t>https://podminky.urs.cz/item/CS_URS_2023_02/629991012</t>
  </si>
  <si>
    <t>7*0,5*1+2*1,4+23*1*1,7</t>
  </si>
  <si>
    <t>72</t>
  </si>
  <si>
    <t>629995101</t>
  </si>
  <si>
    <t>Očištění vnějších ploch tlakovou vodou omytím</t>
  </si>
  <si>
    <t>-1696792544</t>
  </si>
  <si>
    <t>https://podminky.urs.cz/item/CS_URS_2023_02/629995101</t>
  </si>
  <si>
    <t>73</t>
  </si>
  <si>
    <t>631311115</t>
  </si>
  <si>
    <t>Mazanina z betonu prostého bez zvýšených nároků na prostředí tl. přes 50 do 80 mm tř. C 20/25</t>
  </si>
  <si>
    <t>-1217332272</t>
  </si>
  <si>
    <t>https://podminky.urs.cz/item/CS_URS_2023_02/631311115</t>
  </si>
  <si>
    <t>89,494*0,06 'Přepočtené koeficientem množství</t>
  </si>
  <si>
    <t>74</t>
  </si>
  <si>
    <t>631311116</t>
  </si>
  <si>
    <t>Mazanina z betonu prostého bez zvýšených nároků na prostředí tl. přes 50 do 80 mm tř. C 25/30</t>
  </si>
  <si>
    <t>932759995</t>
  </si>
  <si>
    <t>https://podminky.urs.cz/item/CS_URS_2023_02/631311116</t>
  </si>
  <si>
    <t>75</t>
  </si>
  <si>
    <t>631319011</t>
  </si>
  <si>
    <t>Příplatek k cenám mazanin za úpravu povrchu mazaniny přehlazením, mazanina tl. přes 50 do 80 mm</t>
  </si>
  <si>
    <t>454812211</t>
  </si>
  <si>
    <t>https://podminky.urs.cz/item/CS_URS_2023_02/631319011</t>
  </si>
  <si>
    <t>89,494*0,12 'Přepočtené koeficientem množství</t>
  </si>
  <si>
    <t>76</t>
  </si>
  <si>
    <t>631319171</t>
  </si>
  <si>
    <t>Příplatek k cenám mazanin za stržení povrchu spodní vrstvy mazaniny latí před vložením výztuže nebo pletiva pro tl. obou vrstev mazaniny přes 50 do 80 mm</t>
  </si>
  <si>
    <t>613803224</t>
  </si>
  <si>
    <t>https://podminky.urs.cz/item/CS_URS_2023_02/631319171</t>
  </si>
  <si>
    <t>77</t>
  </si>
  <si>
    <t>631362021</t>
  </si>
  <si>
    <t>Výztuž mazanin ze svařovaných sítí z drátů typu KARI</t>
  </si>
  <si>
    <t>1265821390</t>
  </si>
  <si>
    <t>https://podminky.urs.cz/item/CS_URS_2023_02/631362021</t>
  </si>
  <si>
    <t>90*2*1,1*7,5/1000</t>
  </si>
  <si>
    <t>78</t>
  </si>
  <si>
    <t>632481213</t>
  </si>
  <si>
    <t>Separační vrstva k oddělení podlahových vrstev z polyetylénové fólie</t>
  </si>
  <si>
    <t>2013287454</t>
  </si>
  <si>
    <t>https://podminky.urs.cz/item/CS_URS_2023_02/632481213</t>
  </si>
  <si>
    <t>79</t>
  </si>
  <si>
    <t>634112113</t>
  </si>
  <si>
    <t>Obvodová dilatace mezi stěnou a mazaninou nebo potěrem podlahovým páskem z pěnového PE tl. do 10 mm, výšky 80 mm</t>
  </si>
  <si>
    <t>1315036845</t>
  </si>
  <si>
    <t>https://podminky.urs.cz/item/CS_URS_2023_02/634112113</t>
  </si>
  <si>
    <t>4*(3,21+1,58+3,9+4,3+3,81+4,3+2,7+4,5+3,99+3,99+1,75+3,99+4,45)</t>
  </si>
  <si>
    <t>80</t>
  </si>
  <si>
    <t>642942111</t>
  </si>
  <si>
    <t>Osazování zárubní nebo rámů kovových dveřních lisovaných nebo z úhelníků bez dveřních křídel na cementovou maltu, plochy otvoru do 2,5 m2</t>
  </si>
  <si>
    <t>315997428</t>
  </si>
  <si>
    <t>https://podminky.urs.cz/item/CS_URS_2023_02/642942111</t>
  </si>
  <si>
    <t>81</t>
  </si>
  <si>
    <t>55331481</t>
  </si>
  <si>
    <t>zárubeň jednokřídlá ocelová pro zdění tl stěny 75-100mm rozměru 700/1970, 2100mm</t>
  </si>
  <si>
    <t>1973513161</t>
  </si>
  <si>
    <t>P</t>
  </si>
  <si>
    <t>Poznámka k položce:_x000d_
YH, YH s drážkou, YZP</t>
  </si>
  <si>
    <t>82</t>
  </si>
  <si>
    <t>55331482</t>
  </si>
  <si>
    <t>zárubeň jednokřídlá ocelová pro zdění tl stěny 75-100mm rozměru 800/1970, 2100mm</t>
  </si>
  <si>
    <t>1854270553</t>
  </si>
  <si>
    <t>83</t>
  </si>
  <si>
    <t>55331483</t>
  </si>
  <si>
    <t>zárubeň jednokřídlá ocelová pro zdění tl stěny 75-100mm rozměru 900/1970, 2100mm</t>
  </si>
  <si>
    <t>-878987003</t>
  </si>
  <si>
    <t>Ostatní konstrukce a práce, bourání</t>
  </si>
  <si>
    <t>84</t>
  </si>
  <si>
    <t>941111121</t>
  </si>
  <si>
    <t>Lešení řadové trubkové lehké pracovní s podlahami s provozním zatížením tř. 3 do 200 kg/m2 šířky tř. W09 od 0,9 do 1,2 m, výšky výšky do 10 m montáž</t>
  </si>
  <si>
    <t>-1866808345</t>
  </si>
  <si>
    <t>https://podminky.urs.cz/item/CS_URS_2023_02/941111121</t>
  </si>
  <si>
    <t>16*4*10</t>
  </si>
  <si>
    <t>85</t>
  </si>
  <si>
    <t>941111221</t>
  </si>
  <si>
    <t>Lešení řadové trubkové lehké pracovní s podlahami s provozním zatížením tř. 3 do 200 kg/m2 šířky tř. W09 od 0,9 do 1,2 m, výšky výšky do 10 m příplatek k ceně za každý den použití</t>
  </si>
  <si>
    <t>664755752</t>
  </si>
  <si>
    <t>https://podminky.urs.cz/item/CS_URS_2023_02/941111221</t>
  </si>
  <si>
    <t>640*90 'Přepočtené koeficientem množství</t>
  </si>
  <si>
    <t>86</t>
  </si>
  <si>
    <t>941111821</t>
  </si>
  <si>
    <t>Lešení řadové trubkové lehké pracovní s podlahami s provozním zatížením tř. 3 do 200 kg/m2 šířky tř. W09 od 0,9 do 1,2 m, výšky výšky do 10 m demontáž</t>
  </si>
  <si>
    <t>-1223299924</t>
  </si>
  <si>
    <t>https://podminky.urs.cz/item/CS_URS_2023_02/941111821</t>
  </si>
  <si>
    <t>87</t>
  </si>
  <si>
    <t>944511111</t>
  </si>
  <si>
    <t>Síť ochranná zavěšená na konstrukci lešení z textilie z umělých vláken montáž</t>
  </si>
  <si>
    <t>-193513198</t>
  </si>
  <si>
    <t>https://podminky.urs.cz/item/CS_URS_2023_02/944511111</t>
  </si>
  <si>
    <t>88</t>
  </si>
  <si>
    <t>944511211</t>
  </si>
  <si>
    <t>Síť ochranná zavěšená na konstrukci lešení z textilie z umělých vláken příplatek k ceně za každý den použití</t>
  </si>
  <si>
    <t>2104296031</t>
  </si>
  <si>
    <t>https://podminky.urs.cz/item/CS_URS_2023_02/944511211</t>
  </si>
  <si>
    <t>89</t>
  </si>
  <si>
    <t>944511811</t>
  </si>
  <si>
    <t>Síť ochranná zavěšená na konstrukci lešení z textilie z umělých vláken demontáž</t>
  </si>
  <si>
    <t>143404281</t>
  </si>
  <si>
    <t>https://podminky.urs.cz/item/CS_URS_2023_02/944511811</t>
  </si>
  <si>
    <t>90</t>
  </si>
  <si>
    <t>949101111</t>
  </si>
  <si>
    <t>Lešení pomocné pracovní pro objekty pozemních staveb pro zatížení do 150 kg/m2, o výšce lešeňové podlahy do 1,9 m</t>
  </si>
  <si>
    <t>-331191645</t>
  </si>
  <si>
    <t>https://podminky.urs.cz/item/CS_URS_2023_02/949101111</t>
  </si>
  <si>
    <t>80*3</t>
  </si>
  <si>
    <t>130*3</t>
  </si>
  <si>
    <t>120*3</t>
  </si>
  <si>
    <t>3np</t>
  </si>
  <si>
    <t>91</t>
  </si>
  <si>
    <t>952901111</t>
  </si>
  <si>
    <t>Vyčištění budov nebo objektů před předáním do užívání budov bytové nebo občanské výstavby, světlé výšky podlaží do 4 m</t>
  </si>
  <si>
    <t>-915928512</t>
  </si>
  <si>
    <t>https://podminky.urs.cz/item/CS_URS_2023_02/952901111</t>
  </si>
  <si>
    <t>92</t>
  </si>
  <si>
    <t>962031133</t>
  </si>
  <si>
    <t>Bourání příček z cihel, tvárnic nebo příčkovek z cihel pálených, plných nebo dutých na maltu vápennou nebo vápenocementovou, tl. do 150 mm</t>
  </si>
  <si>
    <t>-527242515</t>
  </si>
  <si>
    <t>https://podminky.urs.cz/item/CS_URS_2023_02/962031133</t>
  </si>
  <si>
    <t>7*0,6*1,1</t>
  </si>
  <si>
    <t>3,45*(1,7+2*1,8+0,7+1,5+2,74+2*2,6+1,52)</t>
  </si>
  <si>
    <t>3,45*(2,04+1,2)</t>
  </si>
  <si>
    <t>0,9*(0,9+2,04)</t>
  </si>
  <si>
    <t>2*(0,8+0,95)</t>
  </si>
  <si>
    <t>3,45*(3,2+0,45+1+2*1,15+1,95+1,46+4,5+2*4,8+1)</t>
  </si>
  <si>
    <t>93</t>
  </si>
  <si>
    <t>962032230</t>
  </si>
  <si>
    <t>Bourání zdiva nadzákladového z cihel nebo tvárnic z cihel pálených nebo vápenopískových, na maltu vápennou nebo vápenocementovou, objemu do 1 m3</t>
  </si>
  <si>
    <t>1149925620</t>
  </si>
  <si>
    <t>https://podminky.urs.cz/item/CS_URS_2023_02/962032230</t>
  </si>
  <si>
    <t>0,3*(3*(2,7+2,8+1,9)+2*(0,8+0,8+1,5)+1,8*1,1)</t>
  </si>
  <si>
    <t>3,45*(0,155+3,2)</t>
  </si>
  <si>
    <t>3*(0,6*0,6+0,8*0,6+0,6*0,6)</t>
  </si>
  <si>
    <t>94</t>
  </si>
  <si>
    <t>965046111</t>
  </si>
  <si>
    <t>Broušení stávajících betonových podlah úběr do 3 mm</t>
  </si>
  <si>
    <t>186449230</t>
  </si>
  <si>
    <t>https://podminky.urs.cz/item/CS_URS_2023_02/965046111</t>
  </si>
  <si>
    <t>6,66+7,46+1,53+15,47+12,71+4,01+4,11+4,73*3,15+20,47+22,64+4,48*2,03</t>
  </si>
  <si>
    <t>95</t>
  </si>
  <si>
    <t>965046119</t>
  </si>
  <si>
    <t>Broušení stávajících betonových podlah Příplatek k ceně za každý další 1 mm úběru</t>
  </si>
  <si>
    <t>1865399917</t>
  </si>
  <si>
    <t>https://podminky.urs.cz/item/CS_URS_2023_02/965046119</t>
  </si>
  <si>
    <t>96</t>
  </si>
  <si>
    <t>965081113</t>
  </si>
  <si>
    <t>Bourání podlah z dlaždic bez podkladního lože nebo mazaniny, s jakoukoliv výplní spár půdních, plochy přes 1 m2</t>
  </si>
  <si>
    <t>-1116036528</t>
  </si>
  <si>
    <t>https://podminky.urs.cz/item/CS_URS_2023_02/965081113</t>
  </si>
  <si>
    <t>97</t>
  </si>
  <si>
    <t>965081213</t>
  </si>
  <si>
    <t>Bourání podlah z dlaždic bez podkladního lože nebo mazaniny, s jakoukoliv výplní spár keramických nebo xylolitových tl. do 10 mm, plochy přes 1 m2</t>
  </si>
  <si>
    <t>1332124091</t>
  </si>
  <si>
    <t>https://podminky.urs.cz/item/CS_URS_2023_02/965081213</t>
  </si>
  <si>
    <t>12,1*12,1-5,1*2,7</t>
  </si>
  <si>
    <t>98</t>
  </si>
  <si>
    <t>965083122</t>
  </si>
  <si>
    <t>Odstranění násypu mezi stropními trámy tl. do 200 mm, plochy přes 2 m2</t>
  </si>
  <si>
    <t>222438748</t>
  </si>
  <si>
    <t>https://podminky.urs.cz/item/CS_URS_2023_02/965083122</t>
  </si>
  <si>
    <t>(12,1*12,1-5,1*2,7)/5*4*0,2</t>
  </si>
  <si>
    <t>99</t>
  </si>
  <si>
    <t>968072455</t>
  </si>
  <si>
    <t>Vybourání kovových rámů oken s křídly, dveřních zárubní, vrat, stěn, ostění nebo obkladů dveřních zárubní, plochy do 2 m2</t>
  </si>
  <si>
    <t>1502389122</t>
  </si>
  <si>
    <t>https://podminky.urs.cz/item/CS_URS_2023_02/968072455</t>
  </si>
  <si>
    <t>3*2*0,9</t>
  </si>
  <si>
    <t>2*(1+1,15+0,9)</t>
  </si>
  <si>
    <t>100</t>
  </si>
  <si>
    <t>971024451</t>
  </si>
  <si>
    <t>Vybourání otvorů ve zdivu základovém nebo nadzákladovém kamenném, smíšeném kamenném, na maltu vápennou nebo vápenocementovou, plochy do 0,25 m2, tl. do 450 mm</t>
  </si>
  <si>
    <t>1509136496</t>
  </si>
  <si>
    <t>https://podminky.urs.cz/item/CS_URS_2023_02/971024451</t>
  </si>
  <si>
    <t>101</t>
  </si>
  <si>
    <t>971024471</t>
  </si>
  <si>
    <t>Vybourání otvorů ve zdivu základovém nebo nadzákladovém kamenném, smíšeném kamenném, na maltu vápennou nebo vápenocementovou, plochy do 0,25 m2, tl. do 750 mm</t>
  </si>
  <si>
    <t>-1916760764</t>
  </si>
  <si>
    <t>https://podminky.urs.cz/item/CS_URS_2023_02/971024471</t>
  </si>
  <si>
    <t>102</t>
  </si>
  <si>
    <t>971024481</t>
  </si>
  <si>
    <t>Vybourání otvorů ve zdivu základovém nebo nadzákladovém kamenném, smíšeném kamenném, na maltu vápennou nebo vápenocementovou, plochy do 0,25 m2, tl. do 900 mm</t>
  </si>
  <si>
    <t>1061453584</t>
  </si>
  <si>
    <t>https://podminky.urs.cz/item/CS_URS_2023_02/971024481</t>
  </si>
  <si>
    <t>103</t>
  </si>
  <si>
    <t>971025471</t>
  </si>
  <si>
    <t>Vybourání otvorů ve zdivu základovém nebo nadzákladovém kamenném, smíšeném kamenném, na maltu vápennou nebo vápenocementovou, plochy z jedné strany, plochy do 0,25 m2, tl. do 750 mm</t>
  </si>
  <si>
    <t>-2073740741</t>
  </si>
  <si>
    <t>https://podminky.urs.cz/item/CS_URS_2023_02/971025471</t>
  </si>
  <si>
    <t>104</t>
  </si>
  <si>
    <t>971025481</t>
  </si>
  <si>
    <t>Vybourání otvorů ve zdivu základovém nebo nadzákladovém kamenném, smíšeném kamenném, na maltu vápennou nebo vápenocementovou, plochy z jedné strany, plochy do 0,25 m2, tl. do 900 mm</t>
  </si>
  <si>
    <t>-158838697</t>
  </si>
  <si>
    <t>https://podminky.urs.cz/item/CS_URS_2023_02/971025481</t>
  </si>
  <si>
    <t>105</t>
  </si>
  <si>
    <t>971033331</t>
  </si>
  <si>
    <t>Vybourání otvorů ve zdivu základovém nebo nadzákladovém z cihel, tvárnic, příčkovek z cihel pálených na maltu vápennou nebo vápenocementovou plochy do 0,09 m2, tl. do 150 mm</t>
  </si>
  <si>
    <t>-757867787</t>
  </si>
  <si>
    <t>https://podminky.urs.cz/item/CS_URS_2023_02/971033331</t>
  </si>
  <si>
    <t>106</t>
  </si>
  <si>
    <t>971033431</t>
  </si>
  <si>
    <t>Vybourání otvorů ve zdivu základovém nebo nadzákladovém z cihel, tvárnic, příčkovek z cihel pálených na maltu vápennou nebo vápenocementovou plochy do 0,25 m2, tl. do 150 mm</t>
  </si>
  <si>
    <t>1204207953</t>
  </si>
  <si>
    <t>https://podminky.urs.cz/item/CS_URS_2023_02/971033431</t>
  </si>
  <si>
    <t>107</t>
  </si>
  <si>
    <t>971033461</t>
  </si>
  <si>
    <t>Vybourání otvorů ve zdivu základovém nebo nadzákladovém z cihel, tvárnic, příčkovek z cihel pálených na maltu vápennou nebo vápenocementovou plochy do 0,25 m2, tl. do 600 mm</t>
  </si>
  <si>
    <t>-573508576</t>
  </si>
  <si>
    <t>https://podminky.urs.cz/item/CS_URS_2023_02/971033461</t>
  </si>
  <si>
    <t>108</t>
  </si>
  <si>
    <t>971033471</t>
  </si>
  <si>
    <t>Vybourání otvorů ve zdivu základovém nebo nadzákladovém z cihel, tvárnic, příčkovek z cihel pálených na maltu vápennou nebo vápenocementovou plochy do 0,25 m2, tl. do 750 mm</t>
  </si>
  <si>
    <t>-845747301</t>
  </si>
  <si>
    <t>https://podminky.urs.cz/item/CS_URS_2023_02/971033471</t>
  </si>
  <si>
    <t>109</t>
  </si>
  <si>
    <t>971033651</t>
  </si>
  <si>
    <t>Vybourání otvorů ve zdivu základovém nebo nadzákladovém z cihel, tvárnic, příčkovek z cihel pálených na maltu vápennou nebo vápenocementovou plochy do 4 m2, tl. do 600 mm</t>
  </si>
  <si>
    <t>-636397048</t>
  </si>
  <si>
    <t>https://podminky.urs.cz/item/CS_URS_2023_02/971033651</t>
  </si>
  <si>
    <t>1,2*1,2*0,6</t>
  </si>
  <si>
    <t>110</t>
  </si>
  <si>
    <t>973031325</t>
  </si>
  <si>
    <t>Vysekání výklenků nebo kapes ve zdivu z cihel na maltu vápennou nebo vápenocementovou kapes, plochy do 0,10 m2, hl. do 300 mm</t>
  </si>
  <si>
    <t>-1200864098</t>
  </si>
  <si>
    <t>https://podminky.urs.cz/item/CS_URS_2023_02/973031325</t>
  </si>
  <si>
    <t>111</t>
  </si>
  <si>
    <t>974031153</t>
  </si>
  <si>
    <t>Vysekání rýh ve zdivu cihelném na maltu vápennou nebo vápenocementovou do hl. 100 mm a šířky do 100 mm</t>
  </si>
  <si>
    <t>1792525307</t>
  </si>
  <si>
    <t>https://podminky.urs.cz/item/CS_URS_2023_02/974031153</t>
  </si>
  <si>
    <t>112</t>
  </si>
  <si>
    <t>974031154</t>
  </si>
  <si>
    <t>Vysekání rýh ve zdivu cihelném na maltu vápennou nebo vápenocementovou do hl. 100 mm a šířky do 150 mm</t>
  </si>
  <si>
    <t>1634870288</t>
  </si>
  <si>
    <t>https://podminky.urs.cz/item/CS_URS_2023_02/974031154</t>
  </si>
  <si>
    <t>113</t>
  </si>
  <si>
    <t>974031164</t>
  </si>
  <si>
    <t>Vysekání rýh ve zdivu cihelném na maltu vápennou nebo vápenocementovou do hl. 150 mm a šířky do 150 mm</t>
  </si>
  <si>
    <t>-751075927</t>
  </si>
  <si>
    <t>https://podminky.urs.cz/item/CS_URS_2023_02/974031164</t>
  </si>
  <si>
    <t>114</t>
  </si>
  <si>
    <t>974031165</t>
  </si>
  <si>
    <t>Vysekání rýh ve zdivu cihelném na maltu vápennou nebo vápenocementovou do hl. 150 mm a šířky do 200 mm</t>
  </si>
  <si>
    <t>102289724</t>
  </si>
  <si>
    <t>https://podminky.urs.cz/item/CS_URS_2023_02/974031165</t>
  </si>
  <si>
    <t>115</t>
  </si>
  <si>
    <t>974031167</t>
  </si>
  <si>
    <t>Vysekání rýh ve zdivu cihelném na maltu vápennou nebo vápenocementovou do hl. 150 mm a šířky do 300 mm</t>
  </si>
  <si>
    <t>1826997047</t>
  </si>
  <si>
    <t>https://podminky.urs.cz/item/CS_URS_2023_02/974031167</t>
  </si>
  <si>
    <t>2,4+4*1,2+2*2,2+2*1,8+4*3,2</t>
  </si>
  <si>
    <t>vodovod</t>
  </si>
  <si>
    <t>116</t>
  </si>
  <si>
    <t>977151213</t>
  </si>
  <si>
    <t>Jádrové vrty diamantovými korunkami do stavebních materiálů (železobetonu, betonu, cihel, obkladů, dlažeb, kamene) dovrchní (směrem vzhůru), průměru přes 40 do 50 mm</t>
  </si>
  <si>
    <t>-1600427551</t>
  </si>
  <si>
    <t>https://podminky.urs.cz/item/CS_URS_2023_02/977151213</t>
  </si>
  <si>
    <t>0,3*3*(4+7+4)</t>
  </si>
  <si>
    <t>117</t>
  </si>
  <si>
    <t>978011191</t>
  </si>
  <si>
    <t>Otlučení vápenných nebo vápenocementových omítek vnitřních ploch stropů, v rozsahu přes 50 do 100 %</t>
  </si>
  <si>
    <t>1549241118</t>
  </si>
  <si>
    <t>https://podminky.urs.cz/item/CS_URS_2023_02/978011191</t>
  </si>
  <si>
    <t>118</t>
  </si>
  <si>
    <t>978013191</t>
  </si>
  <si>
    <t>Otlučení vápenných nebo vápenocementových omítek vnitřních ploch stěn s vyškrabáním spar, s očištěním zdiva, v rozsahu přes 50 do 100 %</t>
  </si>
  <si>
    <t>-842619812</t>
  </si>
  <si>
    <t>https://podminky.urs.cz/item/CS_URS_2023_02/978013191</t>
  </si>
  <si>
    <t>119</t>
  </si>
  <si>
    <t>985331115</t>
  </si>
  <si>
    <t>Dodatečné vlepování betonářské výztuže včetně vyvrtání a vyčištění otvoru cementovou aktivovanou maltou průměr výztuže 16 mm</t>
  </si>
  <si>
    <t>1609546828</t>
  </si>
  <si>
    <t>https://podminky.urs.cz/item/CS_URS_2023_02/985331115</t>
  </si>
  <si>
    <t>5*0,4*10</t>
  </si>
  <si>
    <t>120</t>
  </si>
  <si>
    <t>13021015</t>
  </si>
  <si>
    <t>tyč ocelová kruhová žebírková DIN 488 jakost B500B (10 505) výztuž do betonu D 16mm</t>
  </si>
  <si>
    <t>-156778442</t>
  </si>
  <si>
    <t>20*0,00163 'Přepočtené koeficientem množství</t>
  </si>
  <si>
    <t>997</t>
  </si>
  <si>
    <t>Přesun sutě</t>
  </si>
  <si>
    <t>121</t>
  </si>
  <si>
    <t>997013152</t>
  </si>
  <si>
    <t>Vnitrostaveništní doprava suti a vybouraných hmot vodorovně do 50 m svisle s omezením mechanizace pro budovy a haly výšky přes 6 do 9 m</t>
  </si>
  <si>
    <t>-210340901</t>
  </si>
  <si>
    <t>https://podminky.urs.cz/item/CS_URS_2023_02/997013152</t>
  </si>
  <si>
    <t>122</t>
  </si>
  <si>
    <t>997013509</t>
  </si>
  <si>
    <t>Odvoz suti a vybouraných hmot na skládku nebo meziskládku se složením, na vzdálenost Příplatek k ceně za každý další i započatý 1 km přes 1 km</t>
  </si>
  <si>
    <t>-1916872855</t>
  </si>
  <si>
    <t>https://podminky.urs.cz/item/CS_URS_2023_02/997013509</t>
  </si>
  <si>
    <t>231,943*20 'Přepočtené koeficientem množství</t>
  </si>
  <si>
    <t>123</t>
  </si>
  <si>
    <t>997013511</t>
  </si>
  <si>
    <t>Odvoz suti a vybouraných hmot z meziskládky na skládku s naložením a se složením, na vzdálenost do 1 km</t>
  </si>
  <si>
    <t>-256122179</t>
  </si>
  <si>
    <t>https://podminky.urs.cz/item/CS_URS_2023_02/997013511</t>
  </si>
  <si>
    <t>124</t>
  </si>
  <si>
    <t>997013631</t>
  </si>
  <si>
    <t>Poplatek za uložení stavebního odpadu na skládce (skládkovné) směsného stavebního a demoličního zatříděného do Katalogu odpadů pod kódem 17 09 04</t>
  </si>
  <si>
    <t>1741863721</t>
  </si>
  <si>
    <t>https://podminky.urs.cz/item/CS_URS_2023_02/997013631</t>
  </si>
  <si>
    <t>125</t>
  </si>
  <si>
    <t>997013871</t>
  </si>
  <si>
    <t>Poplatek za uložení stavebního odpadu na recyklační skládce (skládkovné) směsného stavebního a demoličního zatříděného do Katalogu odpadů pod kódem 17 09 04</t>
  </si>
  <si>
    <t>-1270411405</t>
  </si>
  <si>
    <t>https://podminky.urs.cz/item/CS_URS_2023_02/997013871</t>
  </si>
  <si>
    <t>HSV</t>
  </si>
  <si>
    <t>Práce a dodávky HSV</t>
  </si>
  <si>
    <t>998</t>
  </si>
  <si>
    <t>Přesun hmot</t>
  </si>
  <si>
    <t>126</t>
  </si>
  <si>
    <t>998017003</t>
  </si>
  <si>
    <t>Přesun hmot pro budovy občanské výstavby, bydlení, výrobu a služby s omezením mechanizace vodorovná dopravní vzdálenost do 100 m pro budovy s jakoukoliv nosnou konstrukcí výšky přes 12 do 24 m</t>
  </si>
  <si>
    <t>-1036145857</t>
  </si>
  <si>
    <t>https://podminky.urs.cz/item/CS_URS_2023_02/998017003</t>
  </si>
  <si>
    <t>713</t>
  </si>
  <si>
    <t>Izolace tepelné</t>
  </si>
  <si>
    <t>127</t>
  </si>
  <si>
    <t>713121111</t>
  </si>
  <si>
    <t>Montáž tepelné izolace podlah rohožemi, pásy, deskami, dílci, bloky (izolační materiál ve specifikaci) kladenými volně jednovrstvá</t>
  </si>
  <si>
    <t>-177677317</t>
  </si>
  <si>
    <t>https://podminky.urs.cz/item/CS_URS_2023_02/713121111</t>
  </si>
  <si>
    <t>128</t>
  </si>
  <si>
    <t>28376463</t>
  </si>
  <si>
    <t>deska XPS hrana polodrážková a hladký povrch 700kPA λ=0,035 tl 80mm</t>
  </si>
  <si>
    <t>405987161</t>
  </si>
  <si>
    <t>89,494*1,05 'Přepočtené koeficientem množství</t>
  </si>
  <si>
    <t>129</t>
  </si>
  <si>
    <t>713121122</t>
  </si>
  <si>
    <t>Montáž tepelné izolace podlah rohožemi, pásy, deskami, dílci, bloky (izolační materiál ve specifikaci) kladenými volně dvouvrstvá mezi trámy nebo rošt</t>
  </si>
  <si>
    <t>1110139029</t>
  </si>
  <si>
    <t>https://podminky.urs.cz/item/CS_URS_2023_02/713121122</t>
  </si>
  <si>
    <t>0,8*(12,1*12,1-5,1*2,7)</t>
  </si>
  <si>
    <t>0,8*(12,4*12,4-5,1*2,7)</t>
  </si>
  <si>
    <t>130</t>
  </si>
  <si>
    <t>63152099</t>
  </si>
  <si>
    <t>pás tepelně izolační univerzální λ=0,032-0,033 tl 100mm</t>
  </si>
  <si>
    <t>1397795775</t>
  </si>
  <si>
    <t>218,104*2,1 'Přepočtené koeficientem množství</t>
  </si>
  <si>
    <t>131</t>
  </si>
  <si>
    <t>998713102</t>
  </si>
  <si>
    <t>Přesun hmot pro izolace tepelné stanovený z hmotnosti přesunovaného materiálu vodorovná dopravní vzdálenost do 50 m v objektech výšky přes 6 m do 12 m</t>
  </si>
  <si>
    <t>-507652719</t>
  </si>
  <si>
    <t>https://podminky.urs.cz/item/CS_URS_2023_02/998713102</t>
  </si>
  <si>
    <t>132</t>
  </si>
  <si>
    <t>998713181</t>
  </si>
  <si>
    <t>Přesun hmot pro izolace tepelné stanovený z hmotnosti přesunovaného materiálu Příplatek k cenám za přesun prováděný bez použití mechanizace pro jakoukoliv výšku objektu</t>
  </si>
  <si>
    <t>-1376334899</t>
  </si>
  <si>
    <t>https://podminky.urs.cz/item/CS_URS_2023_02/998713181</t>
  </si>
  <si>
    <t>762</t>
  </si>
  <si>
    <t>Konstrukce tesařské</t>
  </si>
  <si>
    <t>133</t>
  </si>
  <si>
    <t>762081410</t>
  </si>
  <si>
    <t>Hoblování hraněného řeziva zabudovaného do konstrukce vícestranné hranoly</t>
  </si>
  <si>
    <t>223753744</t>
  </si>
  <si>
    <t>https://podminky.urs.cz/item/CS_URS_2023_02/762081410</t>
  </si>
  <si>
    <t>4*5,1*0,6</t>
  </si>
  <si>
    <t>134</t>
  </si>
  <si>
    <t>762082120</t>
  </si>
  <si>
    <t>Profilování zhlaví trámů a ozdobných konců jednoduché seříznutí jedním řezem, plochy do 160 cm2</t>
  </si>
  <si>
    <t>1988718648</t>
  </si>
  <si>
    <t>https://podminky.urs.cz/item/CS_URS_2023_02/762082120</t>
  </si>
  <si>
    <t>7*2+12*4</t>
  </si>
  <si>
    <t>135</t>
  </si>
  <si>
    <t>762083122</t>
  </si>
  <si>
    <t>Impregnace řeziva máčením proti dřevokaznému hmyzu, houbám a plísním, třída ohrožení 3 a 4 (dřevo v exteriéru)</t>
  </si>
  <si>
    <t>-867114221</t>
  </si>
  <si>
    <t>https://podminky.urs.cz/item/CS_URS_2023_02/762083122</t>
  </si>
  <si>
    <t>(2*4,5+2,5)*0,14*0,14</t>
  </si>
  <si>
    <t>7*1,5*0,1*0,04</t>
  </si>
  <si>
    <t>4*2,5*0,14*0,06</t>
  </si>
  <si>
    <t>9*2*2*0,14*0,06</t>
  </si>
  <si>
    <t>136</t>
  </si>
  <si>
    <t>762085103</t>
  </si>
  <si>
    <t>Montáž ocelových spojovacích prostředků (materiál ve specifikaci) kotevních želez příložek, patek, táhel</t>
  </si>
  <si>
    <t>290606723</t>
  </si>
  <si>
    <t>https://podminky.urs.cz/item/CS_URS_2023_02/762085103</t>
  </si>
  <si>
    <t>137</t>
  </si>
  <si>
    <t>54825004</t>
  </si>
  <si>
    <t>kotevní patka tvaru U široká 140x120x4,0 20x400mm</t>
  </si>
  <si>
    <t>750489161</t>
  </si>
  <si>
    <t>138</t>
  </si>
  <si>
    <t>54825005</t>
  </si>
  <si>
    <t>kotevní patka tvaru U široká 60x60x4,0 16x250mm</t>
  </si>
  <si>
    <t>-29504035</t>
  </si>
  <si>
    <t>139</t>
  </si>
  <si>
    <t>762085112</t>
  </si>
  <si>
    <t>Montáž ocelových spojovacích prostředků (materiál ve specifikaci) svorníků nebo šroubů délky přes 150 do 300 mm</t>
  </si>
  <si>
    <t>78711159</t>
  </si>
  <si>
    <t>https://podminky.urs.cz/item/CS_URS_2023_02/762085112</t>
  </si>
  <si>
    <t>7*2</t>
  </si>
  <si>
    <t>140</t>
  </si>
  <si>
    <t>31197004</t>
  </si>
  <si>
    <t>tyč závitová Pz 4.6 M12</t>
  </si>
  <si>
    <t>-2088169739</t>
  </si>
  <si>
    <t>14*0,35 'Přepočtené koeficientem množství</t>
  </si>
  <si>
    <t>141</t>
  </si>
  <si>
    <t>31111006</t>
  </si>
  <si>
    <t>matice přesná šestihranná Pz DIN 934-8 M12</t>
  </si>
  <si>
    <t>100 kus</t>
  </si>
  <si>
    <t>-339265277</t>
  </si>
  <si>
    <t>1*0,5 'Přepočtené koeficientem množství</t>
  </si>
  <si>
    <t>142</t>
  </si>
  <si>
    <t>31121004</t>
  </si>
  <si>
    <t>podložka pod dřevěnou konstrukci DIN 440 D 12mm</t>
  </si>
  <si>
    <t>-1063289705</t>
  </si>
  <si>
    <t>143</t>
  </si>
  <si>
    <t>762085122</t>
  </si>
  <si>
    <t>Montáž ocelových spojovacích prostředků (materiál ve specifikaci) styčníkových desek půdorysné plochy přes 100 do 200 cm2</t>
  </si>
  <si>
    <t>-2065649446</t>
  </si>
  <si>
    <t>https://podminky.urs.cz/item/CS_URS_2023_02/762085122</t>
  </si>
  <si>
    <t>144</t>
  </si>
  <si>
    <t>54825412</t>
  </si>
  <si>
    <t>kování tesařské děrovaná styčníková deska 80x160x2,0mm</t>
  </si>
  <si>
    <t>1753936462</t>
  </si>
  <si>
    <t>145</t>
  </si>
  <si>
    <t>762332531</t>
  </si>
  <si>
    <t>Montáž vázaných konstrukcí krovů střech pultových, sedlových, valbových, stanových čtvercového nebo obdélníkového půdorysu z řeziva hoblovaného průřezové plochy přes 50 do 120 cm2</t>
  </si>
  <si>
    <t>-672034539</t>
  </si>
  <si>
    <t>https://podminky.urs.cz/item/CS_URS_2023_02/762332531</t>
  </si>
  <si>
    <t>7*1,5</t>
  </si>
  <si>
    <t>4*2,5</t>
  </si>
  <si>
    <t>9*2*2</t>
  </si>
  <si>
    <t>146</t>
  </si>
  <si>
    <t>60512125</t>
  </si>
  <si>
    <t>hranol stavební řezivo průřezu do 120cm2 do dl 6m</t>
  </si>
  <si>
    <t>-146389940</t>
  </si>
  <si>
    <t>56,5*0,009 'Přepočtené koeficientem množství</t>
  </si>
  <si>
    <t>147</t>
  </si>
  <si>
    <t>762332532</t>
  </si>
  <si>
    <t>Montáž vázaných konstrukcí krovů střech pultových, sedlových, valbových, stanových čtvercového nebo obdélníkového půdorysu z řeziva hoblovaného průřezové plochy přes 120 do 224 cm2</t>
  </si>
  <si>
    <t>546988855</t>
  </si>
  <si>
    <t>https://podminky.urs.cz/item/CS_URS_2023_02/762332532</t>
  </si>
  <si>
    <t>2*4,5+2,5</t>
  </si>
  <si>
    <t>148</t>
  </si>
  <si>
    <t>60512130</t>
  </si>
  <si>
    <t>hranol stavební řezivo průřezu do 224cm2 do dl 6m</t>
  </si>
  <si>
    <t>CS ÚRS 2023 01</t>
  </si>
  <si>
    <t>-1170465099</t>
  </si>
  <si>
    <t>11,5*0,02 'Přepočtené koeficientem množství</t>
  </si>
  <si>
    <t>149</t>
  </si>
  <si>
    <t>762341911</t>
  </si>
  <si>
    <t>Vyřezání otvorů v laťování střech bez rozebrání krytiny průřezové plochy latí do 25 cm2, otvoru plochy jednotlivě do 1 m2</t>
  </si>
  <si>
    <t>-983523053</t>
  </si>
  <si>
    <t>https://podminky.urs.cz/item/CS_URS_2023_02/762341911</t>
  </si>
  <si>
    <t>6*0,8*1,4</t>
  </si>
  <si>
    <t>150</t>
  </si>
  <si>
    <t>762341914</t>
  </si>
  <si>
    <t>Vyřezání otvorů v laťování střech bez rozebrání krytiny průřezové plochy latí do 25 cm2, otvoru plochy jednotlivě přes 4 m2</t>
  </si>
  <si>
    <t>1962962230</t>
  </si>
  <si>
    <t>https://podminky.urs.cz/item/CS_URS_2023_02/762341914</t>
  </si>
  <si>
    <t>4,5*4,5</t>
  </si>
  <si>
    <t>151</t>
  </si>
  <si>
    <t>762342314</t>
  </si>
  <si>
    <t>Montáž laťování střech složitých sklonu do 60° při osové vzdálenosti latí přes 150 do 360 mm</t>
  </si>
  <si>
    <t>-1776260836</t>
  </si>
  <si>
    <t>https://podminky.urs.cz/item/CS_URS_2023_02/762342314</t>
  </si>
  <si>
    <t>4,5*4,5+2*2*5</t>
  </si>
  <si>
    <t>152</t>
  </si>
  <si>
    <t>60514114</t>
  </si>
  <si>
    <t>řezivo jehličnaté lať impregnovaná dl 4 m</t>
  </si>
  <si>
    <t>-889453129</t>
  </si>
  <si>
    <t>40,25*0,01 'Přepočtené koeficientem množství</t>
  </si>
  <si>
    <t>153</t>
  </si>
  <si>
    <t>762342511</t>
  </si>
  <si>
    <t>Montáž laťování montáž kontralatí na podklad bez tepelné izolace</t>
  </si>
  <si>
    <t>678110799</t>
  </si>
  <si>
    <t>https://podminky.urs.cz/item/CS_URS_2023_02/762342511</t>
  </si>
  <si>
    <t>154</t>
  </si>
  <si>
    <t>-597946092</t>
  </si>
  <si>
    <t>50*0,0025 'Přepočtené koeficientem množství</t>
  </si>
  <si>
    <t>155</t>
  </si>
  <si>
    <t>762395000</t>
  </si>
  <si>
    <t>Spojovací prostředky krovů, bednění a laťování, nadstřešních konstrukcí svory, prkna, hřebíky, pásová ocel, vruty</t>
  </si>
  <si>
    <t>985120651</t>
  </si>
  <si>
    <t>https://podminky.urs.cz/item/CS_URS_2023_02/762395000</t>
  </si>
  <si>
    <t>0,509+0,23+0,403+0,125</t>
  </si>
  <si>
    <t>156</t>
  </si>
  <si>
    <t>762511282</t>
  </si>
  <si>
    <t>Podlahové konstrukce podkladové z dřevoštěpkových desek OSB dvouvrstvých lepených na pero a drážku 2x12 mm</t>
  </si>
  <si>
    <t>-726716889</t>
  </si>
  <si>
    <t>https://podminky.urs.cz/item/CS_URS_2023_02/762511282</t>
  </si>
  <si>
    <t>12,4*12,4-5,1*2,7</t>
  </si>
  <si>
    <t>157</t>
  </si>
  <si>
    <t>762522811</t>
  </si>
  <si>
    <t>Demontáž podlah s polštáři z prken tl. do 32 mm</t>
  </si>
  <si>
    <t>673145549</t>
  </si>
  <si>
    <t>https://podminky.urs.cz/item/CS_URS_2023_02/762522811</t>
  </si>
  <si>
    <t>158</t>
  </si>
  <si>
    <t>762526110</t>
  </si>
  <si>
    <t>Položení podlah položení polštářů pod podlahy osové vzdálenosti do 65 cm</t>
  </si>
  <si>
    <t>-738767910</t>
  </si>
  <si>
    <t>https://podminky.urs.cz/item/CS_URS_2023_02/762526110</t>
  </si>
  <si>
    <t>159</t>
  </si>
  <si>
    <t>60512127</t>
  </si>
  <si>
    <t>hranol stavební řezivo průřezu do 120cm2 přes dl 8m</t>
  </si>
  <si>
    <t>-1555503805</t>
  </si>
  <si>
    <t>272,63*0,0072 'Přepočtené koeficientem množství</t>
  </si>
  <si>
    <t>160</t>
  </si>
  <si>
    <t>762595001</t>
  </si>
  <si>
    <t>Spojovací prostředky podlah a podkladových konstrukcí hřebíky, vruty</t>
  </si>
  <si>
    <t>-2113932103</t>
  </si>
  <si>
    <t>https://podminky.urs.cz/item/CS_URS_2023_02/762595001</t>
  </si>
  <si>
    <t>161</t>
  </si>
  <si>
    <t>998762102</t>
  </si>
  <si>
    <t>Přesun hmot pro konstrukce tesařské stanovený z hmotnosti přesunovaného materiálu vodorovná dopravní vzdálenost do 50 m v objektech výšky přes 6 do 12 m</t>
  </si>
  <si>
    <t>-207801162</t>
  </si>
  <si>
    <t>https://podminky.urs.cz/item/CS_URS_2023_02/998762102</t>
  </si>
  <si>
    <t>162</t>
  </si>
  <si>
    <t>998762181</t>
  </si>
  <si>
    <t>Přesun hmot pro konstrukce tesařské stanovený z hmotnosti přesunovaného materiálu Příplatek k cenám za přesun prováděný bez použití mechanizace pro jakoukoliv výšku objektu</t>
  </si>
  <si>
    <t>1760458342</t>
  </si>
  <si>
    <t>https://podminky.urs.cz/item/CS_URS_2023_02/998762181</t>
  </si>
  <si>
    <t>763</t>
  </si>
  <si>
    <t>Konstrukce suché výstavby</t>
  </si>
  <si>
    <t>163</t>
  </si>
  <si>
    <t>763111314</t>
  </si>
  <si>
    <t>Příčka ze sádrokartonových desek s nosnou konstrukcí z jednoduchých ocelových profilů UW, CW jednoduše opláštěná deskou standardní A tl. 12,5 mm, příčka tl. 100 mm, profil 75, s izolací, EI 30, Rw do 45 dB</t>
  </si>
  <si>
    <t>1364531993</t>
  </si>
  <si>
    <t>https://podminky.urs.cz/item/CS_URS_2023_02/763111314</t>
  </si>
  <si>
    <t>3,45*(2*4,95+2*1,95+3,115+2*1,45+3,105+1,405)</t>
  </si>
  <si>
    <t>2,6*2</t>
  </si>
  <si>
    <t>164</t>
  </si>
  <si>
    <t>763111417</t>
  </si>
  <si>
    <t>Příčka ze sádrokartonových desek s nosnou konstrukcí z jednoduchých ocelových profilů UW, CW dvojitě opláštěná deskami standardními A tl. 2 x 12,5 mm s izolací, EI 60, příčka tl. 150 mm, profil 100, Rw do 56 dB</t>
  </si>
  <si>
    <t>196658164</t>
  </si>
  <si>
    <t>https://podminky.urs.cz/item/CS_URS_2023_02/763111417</t>
  </si>
  <si>
    <t>2,6*(1,1+4,589+1,1+3*1,755+2,27+3,191+2*1,6)</t>
  </si>
  <si>
    <t>165</t>
  </si>
  <si>
    <t>763111429</t>
  </si>
  <si>
    <t>Příčka ze sádrokartonových desek s nosnou konstrukcí z jednoduchých ocelových profilů UW, CW dvojitě opláštěná deskami protipožárními DF tl. 2 x 12,5 mm EI 90, příčka tl. 200 mm, profil 150, s izolací, Rw do 56 dB</t>
  </si>
  <si>
    <t>1352437134</t>
  </si>
  <si>
    <t>https://podminky.urs.cz/item/CS_URS_2023_02/763111429</t>
  </si>
  <si>
    <t>2,6*8*3,45</t>
  </si>
  <si>
    <t>166</t>
  </si>
  <si>
    <t>763111431</t>
  </si>
  <si>
    <t>Příčka ze sádrokartonových desek s nosnou konstrukcí z jednoduchých ocelových profilů UW, CW dvojitě opláštěná deskami impregnovanými H2 tl. 2 x 12,5 mm EI 60, příčka tl. 100 mm, profil 50, s izolací, Rw do 51 dB</t>
  </si>
  <si>
    <t>571229942</t>
  </si>
  <si>
    <t>https://podminky.urs.cz/item/CS_URS_2023_02/763111431</t>
  </si>
  <si>
    <t>3,45*(1,3*2+1,5*9+2+1,65*6+0,979+2,2+2,1+4,1+2)</t>
  </si>
  <si>
    <t>167</t>
  </si>
  <si>
    <t>763111717</t>
  </si>
  <si>
    <t>Příčka ze sádrokartonových desek ostatní konstrukce a práce na příčkách ze sádrokartonových desek základní penetrační nátěr (oboustranný)</t>
  </si>
  <si>
    <t>-490904822</t>
  </si>
  <si>
    <t>https://podminky.urs.cz/item/CS_URS_2023_02/763111717</t>
  </si>
  <si>
    <t>168</t>
  </si>
  <si>
    <t>763111723</t>
  </si>
  <si>
    <t>Příčka ze sádrokartonových desek ostatní konstrukce a práce na příčkách ze sádrokartonových desek ochrana rohů úhelníky hliníkové</t>
  </si>
  <si>
    <t>1895357783</t>
  </si>
  <si>
    <t>https://podminky.urs.cz/item/CS_URS_2023_02/763111723</t>
  </si>
  <si>
    <t>4*3,45</t>
  </si>
  <si>
    <t>2,6*4+6*2*2</t>
  </si>
  <si>
    <t>169</t>
  </si>
  <si>
    <t>763121451</t>
  </si>
  <si>
    <t>Stěna předsazená ze sádrokartonových desek s nosnou konstrukcí z ocelových profilů CW, UW dvojitě opláštěná deskami protipožárními DF tl. 2 x 12,5 mm bez izolace, EI 30, stěna tl. 75 mm, profil 50</t>
  </si>
  <si>
    <t>1547265803</t>
  </si>
  <si>
    <t>https://podminky.urs.cz/item/CS_URS_2023_02/763121451</t>
  </si>
  <si>
    <t>2,7*3,45</t>
  </si>
  <si>
    <t>170</t>
  </si>
  <si>
    <t>763131412</t>
  </si>
  <si>
    <t>Podhled ze sádrokartonových desek dvouvrstvá zavěšená spodní konstrukce z ocelových profilů CD, UD jednoduše opláštěná deskou standardní A, tl. 12,5 mm, s izolací</t>
  </si>
  <si>
    <t>1656631792</t>
  </si>
  <si>
    <t>https://podminky.urs.cz/item/CS_URS_2023_02/763131412</t>
  </si>
  <si>
    <t>135,9-3,8-4,23-2,5-15,47</t>
  </si>
  <si>
    <t>139,22-4,23-13,36</t>
  </si>
  <si>
    <t>171</t>
  </si>
  <si>
    <t>763131452</t>
  </si>
  <si>
    <t>Podhled ze sádrokartonových desek dvouvrstvá zavěšená spodní konstrukce z ocelových profilů CD, UD jednoduše opláštěná deskou impregnovanou H2, tl. 12,5 mm, s izolací</t>
  </si>
  <si>
    <t>-1551207616</t>
  </si>
  <si>
    <t>https://podminky.urs.cz/item/CS_URS_2023_02/763131452</t>
  </si>
  <si>
    <t>2,5+15,47</t>
  </si>
  <si>
    <t>172</t>
  </si>
  <si>
    <t>763131714</t>
  </si>
  <si>
    <t>Podhled ze sádrokartonových desek ostatní práce a konstrukce na podhledech ze sádrokartonových desek základní penetrační nátěr</t>
  </si>
  <si>
    <t>-487233152</t>
  </si>
  <si>
    <t>https://podminky.urs.cz/item/CS_URS_2023_02/763131714</t>
  </si>
  <si>
    <t>(1,4+2,2+1,8)*(4*5,1)+5,1*5,1</t>
  </si>
  <si>
    <t>173</t>
  </si>
  <si>
    <t>763161522</t>
  </si>
  <si>
    <t>Podkroví ze sádrokartonových desek dvouvrstvá spodní konstrukce z ocelových profilů CD, UD na krokvových nástavcích jednoduše opláštěných deskou protipožární DF, tl. 15 mm, TI tl. 100 mm 15 kg/m3, REI 30 DP3</t>
  </si>
  <si>
    <t>-1682639464</t>
  </si>
  <si>
    <t>https://podminky.urs.cz/item/CS_URS_2023_02/763161522</t>
  </si>
  <si>
    <t>174</t>
  </si>
  <si>
    <t>763161791</t>
  </si>
  <si>
    <t>Podkroví ze sádrokartonových desek Příplatek k cenám za dalších 10 mm tepelné izolace objemové hmotnost 16 kg/m3</t>
  </si>
  <si>
    <t>-576296473</t>
  </si>
  <si>
    <t>https://podminky.urs.cz/item/CS_URS_2023_02/763161791</t>
  </si>
  <si>
    <t>136,17*18 'Přepočtené koeficientem množství</t>
  </si>
  <si>
    <t>175</t>
  </si>
  <si>
    <t>763164537</t>
  </si>
  <si>
    <t>Obklad konstrukcí sádrokartonovými deskami včetně ochranných úhelníků ve tvaru L rozvinuté šíře přes 0,4 do 0,8 m, opláštěný deskou protipožární DF, tl. 2 x 12,5 mm</t>
  </si>
  <si>
    <t>-1262479729</t>
  </si>
  <si>
    <t>https://podminky.urs.cz/item/CS_URS_2023_02/763164537</t>
  </si>
  <si>
    <t>podkroví</t>
  </si>
  <si>
    <t>5*2,6</t>
  </si>
  <si>
    <t>2*3,2</t>
  </si>
  <si>
    <t>176</t>
  </si>
  <si>
    <t>763172412</t>
  </si>
  <si>
    <t>Montáž dvířek pro konstrukce ze sádrokartonových desek revizních protipožárních pro příčky a předsazené stěny velikost (šxv) 300 x 300 mm</t>
  </si>
  <si>
    <t>-1735559766</t>
  </si>
  <si>
    <t>https://podminky.urs.cz/item/CS_URS_2023_02/763172412</t>
  </si>
  <si>
    <t>177</t>
  </si>
  <si>
    <t>59030760</t>
  </si>
  <si>
    <t>dvířka revizní protipožární pro stěny a podhledy EI 60 300x300 mm</t>
  </si>
  <si>
    <t>-1292872793</t>
  </si>
  <si>
    <t>178</t>
  </si>
  <si>
    <t>763182314</t>
  </si>
  <si>
    <t>Výplně otvorů konstrukcí ze sádrokartonových desek ostění oken z desek hloubky přes 0,3 do 0,5 m</t>
  </si>
  <si>
    <t>681816711</t>
  </si>
  <si>
    <t>https://podminky.urs.cz/item/CS_URS_2023_02/763182314</t>
  </si>
  <si>
    <t>6*2*2</t>
  </si>
  <si>
    <t>179</t>
  </si>
  <si>
    <t>998763302</t>
  </si>
  <si>
    <t>Přesun hmot pro konstrukce montované z desek sádrokartonových, sádrovláknitých, cementovláknitých nebo cementových stanovený z hmotnosti přesunovaného materiálu vodorovná dopravní vzdálenost do 50 m v objektech výšky přes 6 do 12 m</t>
  </si>
  <si>
    <t>-1484084936</t>
  </si>
  <si>
    <t>https://podminky.urs.cz/item/CS_URS_2023_02/998763302</t>
  </si>
  <si>
    <t>180</t>
  </si>
  <si>
    <t>998763381</t>
  </si>
  <si>
    <t>Přesun hmot pro konstrukce montované z desek sádrokartonových, sádrovláknitých, cementovláknitých nebo cementových Příplatek k cenám za přesun prováděný bez použití mechanizace pro jakoukoliv výšku objektu</t>
  </si>
  <si>
    <t>1666926307</t>
  </si>
  <si>
    <t>https://podminky.urs.cz/item/CS_URS_2023_02/998763381</t>
  </si>
  <si>
    <t>764</t>
  </si>
  <si>
    <t>Konstrukce klempířské</t>
  </si>
  <si>
    <t>181</t>
  </si>
  <si>
    <t>764002851</t>
  </si>
  <si>
    <t>Demontáž klempířských konstrukcí oplechování parapetů do suti</t>
  </si>
  <si>
    <t>-131907051</t>
  </si>
  <si>
    <t>https://podminky.urs.cz/item/CS_URS_2023_02/764002851</t>
  </si>
  <si>
    <t>30*1,1</t>
  </si>
  <si>
    <t>182</t>
  </si>
  <si>
    <t>764004801</t>
  </si>
  <si>
    <t>Demontáž klempířských konstrukcí žlabu podokapního do suti</t>
  </si>
  <si>
    <t>67878958</t>
  </si>
  <si>
    <t>https://podminky.urs.cz/item/CS_URS_2023_02/764004801</t>
  </si>
  <si>
    <t>3,5</t>
  </si>
  <si>
    <t>183</t>
  </si>
  <si>
    <t>764004861</t>
  </si>
  <si>
    <t>Demontáž klempířských konstrukcí svodu do suti</t>
  </si>
  <si>
    <t>711583734</t>
  </si>
  <si>
    <t>https://podminky.urs.cz/item/CS_URS_2023_02/764004861</t>
  </si>
  <si>
    <t>3*10</t>
  </si>
  <si>
    <t>184</t>
  </si>
  <si>
    <t>764041321</t>
  </si>
  <si>
    <t>Dilatační lišta z titanzinkového lesklého válcovaného plechu připojovací, včetně tmelení rš 100 mm</t>
  </si>
  <si>
    <t>1697340817</t>
  </si>
  <si>
    <t>https://podminky.urs.cz/item/CS_URS_2023_02/764041321</t>
  </si>
  <si>
    <t>185</t>
  </si>
  <si>
    <t>764042419</t>
  </si>
  <si>
    <t>Strukturovaná odddělovací rohož s integrovanou pojistnou hydroizolací jakékoliv rš</t>
  </si>
  <si>
    <t>1162611331</t>
  </si>
  <si>
    <t>https://podminky.urs.cz/item/CS_URS_2023_02/764042419</t>
  </si>
  <si>
    <t>186</t>
  </si>
  <si>
    <t>764141301</t>
  </si>
  <si>
    <t>Krytina ze svitků nebo tabulí z titanzinkového lesklého válcovaného plechu s úpravou u okapů, prostupů a výčnělků střechy rovné drážkováním ze svitků rš 500 mm, sklon střechy do 30°</t>
  </si>
  <si>
    <t>2121751261</t>
  </si>
  <si>
    <t>https://podminky.urs.cz/item/CS_URS_2023_02/764141301</t>
  </si>
  <si>
    <t>187</t>
  </si>
  <si>
    <t>764226447</t>
  </si>
  <si>
    <t>Oplechování parapetů z hliníkového plechu rovných celoplošně lepené, bez rohů rš 670 mm</t>
  </si>
  <si>
    <t>871751478</t>
  </si>
  <si>
    <t>https://podminky.urs.cz/item/CS_URS_2023_02/764226447</t>
  </si>
  <si>
    <t>188</t>
  </si>
  <si>
    <t>764226467</t>
  </si>
  <si>
    <t>Oplechování parapetů z hliníkového plechu rovných celoplošně lepené, bez rohů Příplatek k cenám za zvýšenou pracnost při provedení rohu nebo koutu přes rš 400 mm</t>
  </si>
  <si>
    <t>1816900582</t>
  </si>
  <si>
    <t>https://podminky.urs.cz/item/CS_URS_2023_02/764226467</t>
  </si>
  <si>
    <t>189</t>
  </si>
  <si>
    <t>764242304</t>
  </si>
  <si>
    <t>Oplechování střešních prvků z titanzinkového lesklého válcovaného plechu štítu závětrnou lištou rš 330 mm</t>
  </si>
  <si>
    <t>-1401810841</t>
  </si>
  <si>
    <t>https://podminky.urs.cz/item/CS_URS_2023_02/764242304</t>
  </si>
  <si>
    <t>2,5</t>
  </si>
  <si>
    <t>190</t>
  </si>
  <si>
    <t>764242332</t>
  </si>
  <si>
    <t>Oplechování střešních prvků z titanzinkového lesklého válcovaného plechu okapu okapovým plechem střechy rovné rš 200 mm</t>
  </si>
  <si>
    <t>1278536301</t>
  </si>
  <si>
    <t>https://podminky.urs.cz/item/CS_URS_2023_02/764242332</t>
  </si>
  <si>
    <t>191</t>
  </si>
  <si>
    <t>764541304</t>
  </si>
  <si>
    <t>Žlab podokapní z titanzinkového lesklého válcovaného plechu včetně háků a čel půlkruhový rš 280 mm</t>
  </si>
  <si>
    <t>345290169</t>
  </si>
  <si>
    <t>https://podminky.urs.cz/item/CS_URS_2023_02/764541304</t>
  </si>
  <si>
    <t>2,3</t>
  </si>
  <si>
    <t>192</t>
  </si>
  <si>
    <t>764541305</t>
  </si>
  <si>
    <t>Žlab podokapní z titanzinkového lesklého válcovaného plechu včetně háků a čel půlkruhový rš 330 mm</t>
  </si>
  <si>
    <t>651547835</t>
  </si>
  <si>
    <t>https://podminky.urs.cz/item/CS_URS_2023_02/764541305</t>
  </si>
  <si>
    <t>3,5+2*2,8</t>
  </si>
  <si>
    <t>193</t>
  </si>
  <si>
    <t>764548322</t>
  </si>
  <si>
    <t>Svod z titanzinkového lesklého válcovaného plechu včetně objímek, kolen a odskoků kruhový, průměru 80 mm</t>
  </si>
  <si>
    <t>267345332</t>
  </si>
  <si>
    <t>https://podminky.urs.cz/item/CS_URS_2023_02/764548322</t>
  </si>
  <si>
    <t>194</t>
  </si>
  <si>
    <t>764548324</t>
  </si>
  <si>
    <t>Svod z titanzinkového lesklého válcovaného plechu včetně objímek, kolen a odskoků kruhový, průměru 120 mm</t>
  </si>
  <si>
    <t>1194601365</t>
  </si>
  <si>
    <t>https://podminky.urs.cz/item/CS_URS_2023_02/764548324</t>
  </si>
  <si>
    <t>195</t>
  </si>
  <si>
    <t>998764102</t>
  </si>
  <si>
    <t>Přesun hmot pro konstrukce klempířské stanovený z hmotnosti přesunovaného materiálu vodorovná dopravní vzdálenost do 50 m v objektech výšky přes 6 do 12 m</t>
  </si>
  <si>
    <t>-861213981</t>
  </si>
  <si>
    <t>https://podminky.urs.cz/item/CS_URS_2023_02/998764102</t>
  </si>
  <si>
    <t>196</t>
  </si>
  <si>
    <t>998764181</t>
  </si>
  <si>
    <t>Přesun hmot pro konstrukce klempířské stanovený z hmotnosti přesunovaného materiálu Příplatek k cenám za přesun prováděný bez použití mechanizace pro jakoukoliv výšku objektu</t>
  </si>
  <si>
    <t>1193848994</t>
  </si>
  <si>
    <t>https://podminky.urs.cz/item/CS_URS_2023_02/998764181</t>
  </si>
  <si>
    <t>765</t>
  </si>
  <si>
    <t>Krytina skládaná</t>
  </si>
  <si>
    <t>197</t>
  </si>
  <si>
    <t>765115451</t>
  </si>
  <si>
    <t>Montáž střešních doplňků krytiny keramické zabarvení řezu</t>
  </si>
  <si>
    <t>-1074512644</t>
  </si>
  <si>
    <t>https://podminky.urs.cz/item/CS_URS_2023_02/765115451</t>
  </si>
  <si>
    <t>6*2*1,4</t>
  </si>
  <si>
    <t>2*2,5*4</t>
  </si>
  <si>
    <t>198</t>
  </si>
  <si>
    <t>765121014</t>
  </si>
  <si>
    <t>Montáž krytiny betonové sklonu do 30° drážkové na sucho, počet kusů přes 8 do 10 ks/m2</t>
  </si>
  <si>
    <t>2069043329</t>
  </si>
  <si>
    <t>https://podminky.urs.cz/item/CS_URS_2023_02/765121014</t>
  </si>
  <si>
    <t>6*2-6*0,8*1,4</t>
  </si>
  <si>
    <t>199</t>
  </si>
  <si>
    <t>765121404</t>
  </si>
  <si>
    <t>Montáž krytiny betonové opracování krytiny v místě prostupu plochy prostupu jednotlivě přes 1 m2</t>
  </si>
  <si>
    <t>-779575858</t>
  </si>
  <si>
    <t>https://podminky.urs.cz/item/CS_URS_2023_02/765121404</t>
  </si>
  <si>
    <t>200</t>
  </si>
  <si>
    <t>765121802</t>
  </si>
  <si>
    <t>Demontáž krytiny betonové na sucho, sklonu do 30° k dalšímu použití</t>
  </si>
  <si>
    <t>881319871</t>
  </si>
  <si>
    <t>https://podminky.urs.cz/item/CS_URS_2023_02/765121802</t>
  </si>
  <si>
    <t>6*2</t>
  </si>
  <si>
    <t>5*5</t>
  </si>
  <si>
    <t>201</t>
  </si>
  <si>
    <t>765123012</t>
  </si>
  <si>
    <t>Krytina betonová drážková skládaná na sucho sklonu střechy do 30° z tašek s povrchovou úpravou</t>
  </si>
  <si>
    <t>-850677048</t>
  </si>
  <si>
    <t>https://podminky.urs.cz/item/CS_URS_2023_02/765123012</t>
  </si>
  <si>
    <t>5*5+2*2*5</t>
  </si>
  <si>
    <t>202</t>
  </si>
  <si>
    <t>765123111</t>
  </si>
  <si>
    <t>Krytina betonová drážková skládaná na sucho sklonu střechy do 30° prvky okapové hrany větrací pás plastový</t>
  </si>
  <si>
    <t>6264214</t>
  </si>
  <si>
    <t>https://podminky.urs.cz/item/CS_URS_2023_02/765123111</t>
  </si>
  <si>
    <t>203</t>
  </si>
  <si>
    <t>765123121</t>
  </si>
  <si>
    <t>Krytina betonová drážková skládaná na sucho sklonu střechy do 30° prvky okapové hrany větrací mřížka</t>
  </si>
  <si>
    <t>352223133</t>
  </si>
  <si>
    <t>https://podminky.urs.cz/item/CS_URS_2023_02/765123121</t>
  </si>
  <si>
    <t>204</t>
  </si>
  <si>
    <t>765123212</t>
  </si>
  <si>
    <t>Krytina betonová drážková skládaná na sucho sklonu střechy do 30° nárožní hrana provětrávaná z hřebenáčů s povrchovou úpravou</t>
  </si>
  <si>
    <t>-1558710539</t>
  </si>
  <si>
    <t>https://podminky.urs.cz/item/CS_URS_2023_02/765123212</t>
  </si>
  <si>
    <t>2*2,5</t>
  </si>
  <si>
    <t>205</t>
  </si>
  <si>
    <t>765123312</t>
  </si>
  <si>
    <t>Krytina betonová drážková skládaná na sucho sklonu střechy do 30° hřeben provětrávaný z hřebenáčů s povrchovou úpravou</t>
  </si>
  <si>
    <t>-1447775528</t>
  </si>
  <si>
    <t>https://podminky.urs.cz/item/CS_URS_2023_02/765123312</t>
  </si>
  <si>
    <t>3,2</t>
  </si>
  <si>
    <t>206</t>
  </si>
  <si>
    <t>765123411</t>
  </si>
  <si>
    <t>Krytina betonová drážková skládaná na sucho sklonu střechy do 30° úžlabí ze systémového pásu s barevnou povrchovou úpravou</t>
  </si>
  <si>
    <t>-1195526579</t>
  </si>
  <si>
    <t>https://podminky.urs.cz/item/CS_URS_2023_02/765123411</t>
  </si>
  <si>
    <t>207</t>
  </si>
  <si>
    <t>765125202</t>
  </si>
  <si>
    <t>Montáž střešních doplňků krytiny betonové nástavce pro odvětrání kanalizace</t>
  </si>
  <si>
    <t>1282536750</t>
  </si>
  <si>
    <t>https://podminky.urs.cz/item/CS_URS_2023_02/765125202</t>
  </si>
  <si>
    <t>208</t>
  </si>
  <si>
    <t>59660212</t>
  </si>
  <si>
    <t>nástavec pro odvětrání kanalizace</t>
  </si>
  <si>
    <t>-414720866</t>
  </si>
  <si>
    <t>209</t>
  </si>
  <si>
    <t>765191011</t>
  </si>
  <si>
    <t>Montáž pojistné hydroizolační nebo parotěsné fólie kladené ve sklonu přes 20° volně na krokve</t>
  </si>
  <si>
    <t>278475559</t>
  </si>
  <si>
    <t>https://podminky.urs.cz/item/CS_URS_2023_02/765191011</t>
  </si>
  <si>
    <t>210</t>
  </si>
  <si>
    <t>63150818</t>
  </si>
  <si>
    <t>fólie kontaktní difuzně propustná pro doplňkovou hydroizolační vrstvu, jednovrstvá mikrovláknitá s reflexní a funkční vrstvou tl 175μm</t>
  </si>
  <si>
    <t>781247823</t>
  </si>
  <si>
    <t>45*1,1 'Přepočtené koeficientem množství</t>
  </si>
  <si>
    <t>211</t>
  </si>
  <si>
    <t>998765103</t>
  </si>
  <si>
    <t>Přesun hmot pro krytiny skládané stanovený z hmotnosti přesunovaného materiálu vodorovná dopravní vzdálenost do 50 m na objektech výšky přes 12 do 24 m</t>
  </si>
  <si>
    <t>1353448888</t>
  </si>
  <si>
    <t>https://podminky.urs.cz/item/CS_URS_2023_02/998765103</t>
  </si>
  <si>
    <t>212</t>
  </si>
  <si>
    <t>998765181</t>
  </si>
  <si>
    <t>Přesun hmot pro krytiny skládané stanovený z hmotnosti přesunovaného materiálu Příplatek k cenám za přesun prováděný bez použití mechanizace pro jakoukoliv výšku objektu</t>
  </si>
  <si>
    <t>272825077</t>
  </si>
  <si>
    <t>https://podminky.urs.cz/item/CS_URS_2023_02/998765181</t>
  </si>
  <si>
    <t>766</t>
  </si>
  <si>
    <t>Konstrukce truhlářské</t>
  </si>
  <si>
    <t>213</t>
  </si>
  <si>
    <t>766622132</t>
  </si>
  <si>
    <t>Montáž oken plastových včetně montáže rámu plochy přes 1 m2 otevíravých do zdiva, výšky přes 1,5 do 2,5 m</t>
  </si>
  <si>
    <t>1191204273</t>
  </si>
  <si>
    <t>https://podminky.urs.cz/item/CS_URS_2023_02/766622132</t>
  </si>
  <si>
    <t>1,5*1,6+1,1*1,9</t>
  </si>
  <si>
    <t>214</t>
  </si>
  <si>
    <t>611400r1</t>
  </si>
  <si>
    <t>okno plastové zašupovací výdejní přes plochu 1m2 v 1,5-2,5m komplet</t>
  </si>
  <si>
    <t>-963963703</t>
  </si>
  <si>
    <t>215</t>
  </si>
  <si>
    <t>61140054</t>
  </si>
  <si>
    <t>okno plastové otevíravé/sklopné trojsklo přes plochu 1m2 v 1,5-2,5m</t>
  </si>
  <si>
    <t>-516060950</t>
  </si>
  <si>
    <t>216</t>
  </si>
  <si>
    <t>766622216</t>
  </si>
  <si>
    <t>Montáž oken plastových plochy do 1 m2 včetně montáže rámu otevíravých do zdiva</t>
  </si>
  <si>
    <t>937462261</t>
  </si>
  <si>
    <t>https://podminky.urs.cz/item/CS_URS_2023_02/766622216</t>
  </si>
  <si>
    <t>217</t>
  </si>
  <si>
    <t>61140050</t>
  </si>
  <si>
    <t>okno plastové otevíravé/sklopné trojsklo do plochy 1m2</t>
  </si>
  <si>
    <t>-1221835361</t>
  </si>
  <si>
    <t>7*0,66 'Přepočtené koeficientem množství</t>
  </si>
  <si>
    <t>218</t>
  </si>
  <si>
    <t>766660001</t>
  </si>
  <si>
    <t>Montáž dveřních křídel dřevěných nebo plastových otevíravých do ocelové zárubně povrchově upravených jednokřídlových, šířky do 800 mm</t>
  </si>
  <si>
    <t>68736020</t>
  </si>
  <si>
    <t>https://podminky.urs.cz/item/CS_URS_2023_02/766660001</t>
  </si>
  <si>
    <t>219</t>
  </si>
  <si>
    <t>61161001</t>
  </si>
  <si>
    <t>dveře jednokřídlé voštinové povrch lakovaný plné 700x1970-2100mm</t>
  </si>
  <si>
    <t>-1870287701</t>
  </si>
  <si>
    <t>220</t>
  </si>
  <si>
    <t>61161002</t>
  </si>
  <si>
    <t>dveře jednokřídlé voštinové povrch lakovaný plné 800x1970-2100mm</t>
  </si>
  <si>
    <t>1245647751</t>
  </si>
  <si>
    <t>221</t>
  </si>
  <si>
    <t>766660002</t>
  </si>
  <si>
    <t>Montáž dveřních křídel dřevěných nebo plastových otevíravých do ocelové zárubně povrchově upravených jednokřídlových, šířky přes 800 mm</t>
  </si>
  <si>
    <t>1760801728</t>
  </si>
  <si>
    <t>https://podminky.urs.cz/item/CS_URS_2023_02/766660002</t>
  </si>
  <si>
    <t>222</t>
  </si>
  <si>
    <t>61162075</t>
  </si>
  <si>
    <t>dveře jednokřídlé voštinové povrch laminátový plné 900x1970-2100mm</t>
  </si>
  <si>
    <t>153803043</t>
  </si>
  <si>
    <t>223</t>
  </si>
  <si>
    <t>61162076</t>
  </si>
  <si>
    <t>dveře jednokřídlé voštinové povrch laminátový plné 1000x1970-2100mm</t>
  </si>
  <si>
    <t>1775695269</t>
  </si>
  <si>
    <t>224</t>
  </si>
  <si>
    <t>766660011</t>
  </si>
  <si>
    <t>Montáž dveřních křídel dřevěných nebo plastových otevíravých do ocelové zárubně povrchově upravených dvoukřídlových, šířky do 1450 mm</t>
  </si>
  <si>
    <t>-597974580</t>
  </si>
  <si>
    <t>https://podminky.urs.cz/item/CS_URS_2023_02/766660011</t>
  </si>
  <si>
    <t>225</t>
  </si>
  <si>
    <t>611641r1</t>
  </si>
  <si>
    <t>dveře dvoukřídlé dřevotřískové profilované povrch dýhovaný plné 1150x1970-2100mm - atyp</t>
  </si>
  <si>
    <t>-908658208</t>
  </si>
  <si>
    <t>226</t>
  </si>
  <si>
    <t>766660728</t>
  </si>
  <si>
    <t>Montáž dveřních doplňků dveřního kování interiérového zámku</t>
  </si>
  <si>
    <t>-2064323275</t>
  </si>
  <si>
    <t>https://podminky.urs.cz/item/CS_URS_2023_02/766660728</t>
  </si>
  <si>
    <t>227</t>
  </si>
  <si>
    <t>54924012</t>
  </si>
  <si>
    <t>zámek zadlabací vložkový pravolevý rozteč 72x40mm</t>
  </si>
  <si>
    <t>-778948374</t>
  </si>
  <si>
    <t>228</t>
  </si>
  <si>
    <t>766660729</t>
  </si>
  <si>
    <t>Montáž dveřních doplňků dveřního kování interiérového štítku s klikou</t>
  </si>
  <si>
    <t>-288391131</t>
  </si>
  <si>
    <t>https://podminky.urs.cz/item/CS_URS_2023_02/766660729</t>
  </si>
  <si>
    <t>229</t>
  </si>
  <si>
    <t>54914123</t>
  </si>
  <si>
    <t>kování rozetové klika/klika</t>
  </si>
  <si>
    <t>738894655</t>
  </si>
  <si>
    <t>230</t>
  </si>
  <si>
    <t>766671025</t>
  </si>
  <si>
    <t>Montáž střešních oken dřevěných nebo plastových kyvných, výklopných/kyvných s okenním rámem a lemováním, s plisovaným límcem, s napojením na krytinu do krytiny tvarované, rozměru 78 x 140 cm</t>
  </si>
  <si>
    <t>1051266863</t>
  </si>
  <si>
    <t>https://podminky.urs.cz/item/CS_URS_2023_02/766671025</t>
  </si>
  <si>
    <t>231</t>
  </si>
  <si>
    <t>61124499</t>
  </si>
  <si>
    <t>okno střešní dřevěné kyvné, izolační trojsklo 78x140cm, Uw=1,1W/m2K Al oplechování</t>
  </si>
  <si>
    <t>-1009745220</t>
  </si>
  <si>
    <t>232</t>
  </si>
  <si>
    <t>766682111</t>
  </si>
  <si>
    <t>Montáž zárubní dřevěných, plastových nebo z lamina obložkových, pro dveře jednokřídlové, tloušťky stěny do 170 mm</t>
  </si>
  <si>
    <t>-2030543024</t>
  </si>
  <si>
    <t>https://podminky.urs.cz/item/CS_URS_2023_02/766682111</t>
  </si>
  <si>
    <t>233</t>
  </si>
  <si>
    <t>61182307</t>
  </si>
  <si>
    <t>zárubeň jednokřídlá obložková s laminátovým povrchem tl stěny 60-150mm rozměru 600-1100/1970, 2100mm</t>
  </si>
  <si>
    <t>-560464883</t>
  </si>
  <si>
    <t>234</t>
  </si>
  <si>
    <t>766694126</t>
  </si>
  <si>
    <t>Montáž ostatních truhlářských konstrukcí parapetních desek dřevěných nebo plastových šířky přes 300 mm</t>
  </si>
  <si>
    <t>-1035194863</t>
  </si>
  <si>
    <t>https://podminky.urs.cz/item/CS_URS_2023_02/766694126</t>
  </si>
  <si>
    <t>8*1,1</t>
  </si>
  <si>
    <t>11*1,1</t>
  </si>
  <si>
    <t>235</t>
  </si>
  <si>
    <t>61144404</t>
  </si>
  <si>
    <t>parapet plastový vnitřní komůrkový tl 20mm š 400mm</t>
  </si>
  <si>
    <t>-2104260684</t>
  </si>
  <si>
    <t>20,9*1,2 'Přepočtené koeficientem množství</t>
  </si>
  <si>
    <t>236</t>
  </si>
  <si>
    <t>61144019</t>
  </si>
  <si>
    <t>koncovka k parapetu plastovému vnitřnímu 1 pár</t>
  </si>
  <si>
    <t>sada</t>
  </si>
  <si>
    <t>1340739880</t>
  </si>
  <si>
    <t>237</t>
  </si>
  <si>
    <t>766r01</t>
  </si>
  <si>
    <t>Sítě proti hmyzu 110*180 cm</t>
  </si>
  <si>
    <t>ks</t>
  </si>
  <si>
    <t>1655797970</t>
  </si>
  <si>
    <t>238</t>
  </si>
  <si>
    <t>766r02</t>
  </si>
  <si>
    <t>Repase vstupníc dveří</t>
  </si>
  <si>
    <t>kpl</t>
  </si>
  <si>
    <t>1968799501</t>
  </si>
  <si>
    <t>239</t>
  </si>
  <si>
    <t>998766102</t>
  </si>
  <si>
    <t>Přesun hmot pro konstrukce truhlářské stanovený z hmotnosti přesunovaného materiálu vodorovná dopravní vzdálenost do 50 m v objektech výšky přes 6 do 12 m</t>
  </si>
  <si>
    <t>-1230662121</t>
  </si>
  <si>
    <t>https://podminky.urs.cz/item/CS_URS_2023_02/998766102</t>
  </si>
  <si>
    <t>240</t>
  </si>
  <si>
    <t>998766181</t>
  </si>
  <si>
    <t>Přesun hmot pro konstrukce truhlářské stanovený z hmotnosti přesunovaného materiálu Příplatek k ceně za přesun prováděný bez použití mechanizace pro jakoukoliv výšku objektu</t>
  </si>
  <si>
    <t>-1841408145</t>
  </si>
  <si>
    <t>https://podminky.urs.cz/item/CS_URS_2023_02/998766181</t>
  </si>
  <si>
    <t>771</t>
  </si>
  <si>
    <t>Podlahy z dlaždic</t>
  </si>
  <si>
    <t>241</t>
  </si>
  <si>
    <t>771111011</t>
  </si>
  <si>
    <t>Příprava podkladu před provedením dlažby vysátí podlah</t>
  </si>
  <si>
    <t>37949063</t>
  </si>
  <si>
    <t>https://podminky.urs.cz/item/CS_URS_2023_02/771111011</t>
  </si>
  <si>
    <t>6,66+7,45+36,5+1,86+1,86+2,5+3*1,65+3*1,4+1,53+15,47</t>
  </si>
  <si>
    <t>2,7*1,25+19,9+2,59+2,08+12*1,35+4,76</t>
  </si>
  <si>
    <t>2,7*1,25+1,21+2,35+2,09+8,3</t>
  </si>
  <si>
    <t>242</t>
  </si>
  <si>
    <t>771111012</t>
  </si>
  <si>
    <t>Příprava podkladu před provedením dlažby vysátí schodišť</t>
  </si>
  <si>
    <t>1880337754</t>
  </si>
  <si>
    <t>https://podminky.urs.cz/item/CS_URS_2023_02/771111012</t>
  </si>
  <si>
    <t>14*1,25</t>
  </si>
  <si>
    <t>3,8</t>
  </si>
  <si>
    <t>13,36-2,7*1,25</t>
  </si>
  <si>
    <t>13,77-2,7*1,25</t>
  </si>
  <si>
    <t>243</t>
  </si>
  <si>
    <t>771121011</t>
  </si>
  <si>
    <t>Příprava podkladu před provedením dlažby nátěr penetrační na podlahu</t>
  </si>
  <si>
    <t>1645698632</t>
  </si>
  <si>
    <t>https://podminky.urs.cz/item/CS_URS_2023_02/771121011</t>
  </si>
  <si>
    <t>14*1,25*(0,215+0,28)</t>
  </si>
  <si>
    <t>Mezisoučet</t>
  </si>
  <si>
    <t>13*1,25*(0,335+0,3)</t>
  </si>
  <si>
    <t>24*1,25*(0,33+0,17)</t>
  </si>
  <si>
    <t>244</t>
  </si>
  <si>
    <t>771151013</t>
  </si>
  <si>
    <t>Příprava podkladu před provedením dlažby samonivelační stěrka min.pevnosti 20 MPa, tloušťky přes 5 do 8 mm</t>
  </si>
  <si>
    <t>-1754842799</t>
  </si>
  <si>
    <t>https://podminky.urs.cz/item/CS_URS_2023_02/771151013</t>
  </si>
  <si>
    <t>245</t>
  </si>
  <si>
    <t>771161011</t>
  </si>
  <si>
    <t>Příprava podkladu před provedením dlažby montáž profilu dilatační spáry v rovině dlažby</t>
  </si>
  <si>
    <t>2111488124</t>
  </si>
  <si>
    <t>https://podminky.urs.cz/item/CS_URS_2023_02/771161011</t>
  </si>
  <si>
    <t>3*0,9+0,7</t>
  </si>
  <si>
    <t>7*0,8+8*0,7+2*1,2</t>
  </si>
  <si>
    <t>15*0,7</t>
  </si>
  <si>
    <t>9*0,7</t>
  </si>
  <si>
    <t>246</t>
  </si>
  <si>
    <t>59054164</t>
  </si>
  <si>
    <t>profil dilatační s bočními díly z PVC/CPE tl 10mm</t>
  </si>
  <si>
    <t>-307794497</t>
  </si>
  <si>
    <t>33,8*1,1 'Přepočtené koeficientem množství</t>
  </si>
  <si>
    <t>247</t>
  </si>
  <si>
    <t>771161022</t>
  </si>
  <si>
    <t>Příprava podkladu před provedením dlažby montáž profilu ukončujícího profilu pro schodové hrany a ukončení dlažby</t>
  </si>
  <si>
    <t>415914734</t>
  </si>
  <si>
    <t>https://podminky.urs.cz/item/CS_URS_2023_02/771161022</t>
  </si>
  <si>
    <t>13*1,25</t>
  </si>
  <si>
    <t>24*1,25</t>
  </si>
  <si>
    <t>248</t>
  </si>
  <si>
    <t>59054144</t>
  </si>
  <si>
    <t>profil schodový protiskluzový ušlechtilá ocel V2A R10 V6 11x1000mm</t>
  </si>
  <si>
    <t>-222962537</t>
  </si>
  <si>
    <t>93,75*1,1 'Přepočtené koeficientem množství</t>
  </si>
  <si>
    <t>249</t>
  </si>
  <si>
    <t>771274113</t>
  </si>
  <si>
    <t>Montáž obkladů schodišť z dlaždic keramických lepených cementovým flexibilním lepidlem stupnic hladkých, šířky přes 250 do 300 mm</t>
  </si>
  <si>
    <t>1504904510</t>
  </si>
  <si>
    <t>https://podminky.urs.cz/item/CS_URS_2023_02/771274113</t>
  </si>
  <si>
    <t>250</t>
  </si>
  <si>
    <t>59761097</t>
  </si>
  <si>
    <t>schodovka keramická mrazuvzdorná do interiéru i exteriéru R10/A povrch hladký/matný tl do 10mm š přes 250 do 300mm dl přes 400 do 600mm</t>
  </si>
  <si>
    <t>-408768552</t>
  </si>
  <si>
    <t>155,357*0,6 'Přepočtené koeficientem množství</t>
  </si>
  <si>
    <t>251</t>
  </si>
  <si>
    <t>771274243</t>
  </si>
  <si>
    <t>Montáž obkladů schodišť z dlaždic keramických lepených cementovým flexibilním lepidlem podstupnic reliéfních nebo z dekorů, výšky přes 200 do 250 mm</t>
  </si>
  <si>
    <t>229083537</t>
  </si>
  <si>
    <t>https://podminky.urs.cz/item/CS_URS_2023_02/771274243</t>
  </si>
  <si>
    <t>252</t>
  </si>
  <si>
    <t>59761160</t>
  </si>
  <si>
    <t>dlažba keramická slinutá mrazuvzdorná do interiéru i exteriéru povrch hladký/matný tl do 10mm přes 9 do 12ks/m2</t>
  </si>
  <si>
    <t>1246407444</t>
  </si>
  <si>
    <t>93,75*0,2 'Přepočtené koeficientem množství</t>
  </si>
  <si>
    <t>253</t>
  </si>
  <si>
    <t>771474114</t>
  </si>
  <si>
    <t>Montáž soklů z dlaždic keramických lepených cementovým flexibilním lepidlem rovných, výšky přes 120 do 150 mm</t>
  </si>
  <si>
    <t>-28653721</t>
  </si>
  <si>
    <t>https://podminky.urs.cz/item/CS_URS_2023_02/771474114</t>
  </si>
  <si>
    <t>3,99*4-4*0,85+2*0,5+4,3*2-2*0,7+4*0,7</t>
  </si>
  <si>
    <t>2*(4,45+1,75+3,81+7,11+1,58-1)</t>
  </si>
  <si>
    <t>2*(2,62+3,8+4,47+3,32)</t>
  </si>
  <si>
    <t>-0,9-4*0,8-0,7</t>
  </si>
  <si>
    <t>2*(3,56+5,705+3,2+1,405+4,04)</t>
  </si>
  <si>
    <t>-2*1-5*0,8-0,7</t>
  </si>
  <si>
    <t>2,7+2*(1,25+2*1+2,245+1,2+1,6+1,3+4,589+1,8)-4*0,7</t>
  </si>
  <si>
    <t>254</t>
  </si>
  <si>
    <t>2079950274</t>
  </si>
  <si>
    <t>143,568*0,16 'Přepočtené koeficientem množství</t>
  </si>
  <si>
    <t>255</t>
  </si>
  <si>
    <t>771474134</t>
  </si>
  <si>
    <t>Montáž soklů z dlaždic keramických lepených cementovým flexibilním lepidlem schodišťových stupňovitých, výšky přes 120 do 150 mm</t>
  </si>
  <si>
    <t>-4580978</t>
  </si>
  <si>
    <t>https://podminky.urs.cz/item/CS_URS_2023_02/771474134</t>
  </si>
  <si>
    <t>2*14*0,5</t>
  </si>
  <si>
    <t>2*13*0,65</t>
  </si>
  <si>
    <t>2*24*0,5</t>
  </si>
  <si>
    <t>256</t>
  </si>
  <si>
    <t>9674777</t>
  </si>
  <si>
    <t>78,9*0,16 'Přepočtené koeficientem množství</t>
  </si>
  <si>
    <t>257</t>
  </si>
  <si>
    <t>771574416</t>
  </si>
  <si>
    <t>Montáž podlah z dlaždic keramických lepených cementovým flexibilním lepidlem hladkých, tloušťky do 10 mm přes 9 do 12 ks/m2</t>
  </si>
  <si>
    <t>690939910</t>
  </si>
  <si>
    <t>https://podminky.urs.cz/item/CS_URS_2023_02/771574416</t>
  </si>
  <si>
    <t>258</t>
  </si>
  <si>
    <t>-1487397484</t>
  </si>
  <si>
    <t>238,704*1,1 'Přepočtené koeficientem množství</t>
  </si>
  <si>
    <t>259</t>
  </si>
  <si>
    <t>771591112</t>
  </si>
  <si>
    <t>Izolace podlahy pod dlažbu nátěrem nebo stěrkou ve dvou vrstvách</t>
  </si>
  <si>
    <t>2072736974</t>
  </si>
  <si>
    <t>https://podminky.urs.cz/item/CS_URS_2023_02/771591112</t>
  </si>
  <si>
    <t>8,3</t>
  </si>
  <si>
    <t>260</t>
  </si>
  <si>
    <t>771591115</t>
  </si>
  <si>
    <t>Podlahy - dokončovací práce spárování silikonem</t>
  </si>
  <si>
    <t>-1115955606</t>
  </si>
  <si>
    <t>https://podminky.urs.cz/item/CS_URS_2023_02/771591115</t>
  </si>
  <si>
    <t>2*(3,21+1,58+3,9+4,3+3,81+4,3+2,7+4,5+3,99+3,99+1,75+3,99+4,45)</t>
  </si>
  <si>
    <t>261</t>
  </si>
  <si>
    <t>998771102</t>
  </si>
  <si>
    <t>Přesun hmot pro podlahy z dlaždic stanovený z hmotnosti přesunovaného materiálu vodorovná dopravní vzdálenost do 50 m v objektech výšky přes 6 do 12 m</t>
  </si>
  <si>
    <t>402025484</t>
  </si>
  <si>
    <t>https://podminky.urs.cz/item/CS_URS_2023_02/998771102</t>
  </si>
  <si>
    <t>262</t>
  </si>
  <si>
    <t>998771181</t>
  </si>
  <si>
    <t>Přesun hmot pro podlahy z dlaždic stanovený z hmotnosti přesunovaného materiálu Příplatek k ceně za přesun prováděný bez použití mechanizace pro jakoukoliv výšku objektu</t>
  </si>
  <si>
    <t>-2046087093</t>
  </si>
  <si>
    <t>https://podminky.urs.cz/item/CS_URS_2023_02/998771181</t>
  </si>
  <si>
    <t>776</t>
  </si>
  <si>
    <t>Podlahy povlakové</t>
  </si>
  <si>
    <t>263</t>
  </si>
  <si>
    <t>776111112</t>
  </si>
  <si>
    <t>Příprava podkladu broušení podlah nového podkladu betonového</t>
  </si>
  <si>
    <t>-994121079</t>
  </si>
  <si>
    <t>https://podminky.urs.cz/item/CS_URS_2023_02/776111112</t>
  </si>
  <si>
    <t>22,46+3,84+20,47+18,08+12,71</t>
  </si>
  <si>
    <t>264</t>
  </si>
  <si>
    <t>776111311</t>
  </si>
  <si>
    <t>Příprava podkladu vysátí podlah</t>
  </si>
  <si>
    <t>-657359816</t>
  </si>
  <si>
    <t>https://podminky.urs.cz/item/CS_URS_2023_02/776111311</t>
  </si>
  <si>
    <t>12,14+12+14,06+13,88+11,95+12,07</t>
  </si>
  <si>
    <t>6,14+22,33+20,88+14,9+3,92</t>
  </si>
  <si>
    <t>265</t>
  </si>
  <si>
    <t>776121112</t>
  </si>
  <si>
    <t>Příprava podkladu penetrace vodou ředitelná podlah</t>
  </si>
  <si>
    <t>-1121093597</t>
  </si>
  <si>
    <t>https://podminky.urs.cz/item/CS_URS_2023_02/776121112</t>
  </si>
  <si>
    <t>266</t>
  </si>
  <si>
    <t>776121411</t>
  </si>
  <si>
    <t>Příprava podkladu penetrace dvousložková podlah na dřevo (špachtlováním)</t>
  </si>
  <si>
    <t>1002775619</t>
  </si>
  <si>
    <t>https://podminky.urs.cz/item/CS_URS_2023_02/776121411</t>
  </si>
  <si>
    <t>267</t>
  </si>
  <si>
    <t>776141113</t>
  </si>
  <si>
    <t>Příprava podkladu vyrovnání samonivelační stěrkou podlah min.pevnosti 20 MPa, tloušťky přes 5 do 8 mm</t>
  </si>
  <si>
    <t>-1662907824</t>
  </si>
  <si>
    <t>https://podminky.urs.cz/item/CS_URS_2023_02/776141113</t>
  </si>
  <si>
    <t>268</t>
  </si>
  <si>
    <t>776232111</t>
  </si>
  <si>
    <t>Montáž podlahovin z vinylu lepením lamel nebo čtverců 2-složkovým lepidlem (do vlhkých prostor)</t>
  </si>
  <si>
    <t>-1074503186</t>
  </si>
  <si>
    <t>https://podminky.urs.cz/item/CS_URS_2023_02/776232111</t>
  </si>
  <si>
    <t>269</t>
  </si>
  <si>
    <t>28411106</t>
  </si>
  <si>
    <t>PVC vinyl heterogenní zátěžový tl 3,35mm, nášlapná vrstva 0,7mm, hořlavost Bfl-s1, smykové tření µ ≥0,5, třída zátěže 34/42, útlum 15dB, otlak 0,05</t>
  </si>
  <si>
    <t>-1222753165</t>
  </si>
  <si>
    <t>221,83*1,1 'Přepočtené koeficientem množství</t>
  </si>
  <si>
    <t>270</t>
  </si>
  <si>
    <t>776411211</t>
  </si>
  <si>
    <t>Montáž soklíků tahaných (fabiony) z PVC obvodových, výšky do 80 mm</t>
  </si>
  <si>
    <t>-594006091</t>
  </si>
  <si>
    <t>https://podminky.urs.cz/item/CS_URS_2023_02/776411211</t>
  </si>
  <si>
    <t>2*(4,89+4,64+1,74+2,03+4,57+4,48+4,01+4,11+2,8+4,54)</t>
  </si>
  <si>
    <t>2*(3,1+4,95+3,85+3,115+5,35+3,05+5,25+3,05+3,85+3,105+4,95+3,095)</t>
  </si>
  <si>
    <t>2*(3,191+1,75+4,6+5,1+5,25+5,1+4,59+3,15+1,1+3,5)</t>
  </si>
  <si>
    <t>271</t>
  </si>
  <si>
    <t>1441637456</t>
  </si>
  <si>
    <t>243,712*0,092 'Přepočtené koeficientem množství</t>
  </si>
  <si>
    <t>272</t>
  </si>
  <si>
    <t>998776102</t>
  </si>
  <si>
    <t>Přesun hmot pro podlahy povlakové stanovený z hmotnosti přesunovaného materiálu vodorovná dopravní vzdálenost do 50 m v objektech výšky přes 6 do 12 m</t>
  </si>
  <si>
    <t>-1592142044</t>
  </si>
  <si>
    <t>https://podminky.urs.cz/item/CS_URS_2023_02/998776102</t>
  </si>
  <si>
    <t>273</t>
  </si>
  <si>
    <t>998776181</t>
  </si>
  <si>
    <t>Přesun hmot pro podlahy povlakové stanovený z hmotnosti přesunovaného materiálu Příplatek k cenám za přesun prováděný bez použití mechanizace pro jakoukoliv výšku objektu</t>
  </si>
  <si>
    <t>909579383</t>
  </si>
  <si>
    <t>https://podminky.urs.cz/item/CS_URS_2023_02/998776181</t>
  </si>
  <si>
    <t>781</t>
  </si>
  <si>
    <t>Dokončovací práce - obklady</t>
  </si>
  <si>
    <t>274</t>
  </si>
  <si>
    <t>781121011</t>
  </si>
  <si>
    <t>Příprava podkladu před provedením obkladu nátěr penetrační na stěnu</t>
  </si>
  <si>
    <t>414412053</t>
  </si>
  <si>
    <t>https://podminky.urs.cz/item/CS_URS_2023_02/781121011</t>
  </si>
  <si>
    <t>2*2,52+2*1,75*2,62-0,7*2</t>
  </si>
  <si>
    <t>2*4,5*2,62+2*3,99*2,52-0,85*2+0,85*0,5+2*0,5*2</t>
  </si>
  <si>
    <t>2*4,3*2,62+2*2,7*2,52-0,9*2+0,9*0,7+2*2*0,7</t>
  </si>
  <si>
    <t>-3*0,6*1,1</t>
  </si>
  <si>
    <t>3,1*2*(1,8+2,03+0,9+2,03+1,3+1,43+1,75+1,43+3*1,65+3*1,4+6*1+0,9+1,7+4,54+4,32)</t>
  </si>
  <si>
    <t>-2*0,8*6-2*0,7*12</t>
  </si>
  <si>
    <t>3,1*2*(8*1,5+7*0,9+1+4*1,65+0,979+1,036+0,96+0,955+1,99+1,6+2*1,3)</t>
  </si>
  <si>
    <t>-21*0,7</t>
  </si>
  <si>
    <t>275</t>
  </si>
  <si>
    <t>781131112</t>
  </si>
  <si>
    <t>Izolace stěny pod obklad izolace nátěrem nebo stěrkou ve dvou vrstvách</t>
  </si>
  <si>
    <t>-1670063282</t>
  </si>
  <si>
    <t>https://podminky.urs.cz/item/CS_URS_2023_02/781131112</t>
  </si>
  <si>
    <t>3*(1,75+1,43)</t>
  </si>
  <si>
    <t>276</t>
  </si>
  <si>
    <t>781131264</t>
  </si>
  <si>
    <t>Izolace stěny pod obklad izolace těsnícími izolačními pásy mezi podlahou a stěnu</t>
  </si>
  <si>
    <t>-1290650819</t>
  </si>
  <si>
    <t>https://podminky.urs.cz/item/CS_URS_2023_02/781131264</t>
  </si>
  <si>
    <t>1,75+1,43</t>
  </si>
  <si>
    <t>277</t>
  </si>
  <si>
    <t>781474113</t>
  </si>
  <si>
    <t>Montáž obkladů vnitřních stěn z dlaždic keramických lepených flexibilním lepidlem maloformátových hladkých přes 12 do 19 ks/m2</t>
  </si>
  <si>
    <t>-1178096575</t>
  </si>
  <si>
    <t>https://podminky.urs.cz/item/CS_URS_2023_02/781474113</t>
  </si>
  <si>
    <t>278</t>
  </si>
  <si>
    <t>59761071</t>
  </si>
  <si>
    <t>obklad keramický hladký přes 12 do 19ks/m2</t>
  </si>
  <si>
    <t>-1353673006</t>
  </si>
  <si>
    <t>518,775*1,1 'Přepočtené koeficientem množství</t>
  </si>
  <si>
    <t>279</t>
  </si>
  <si>
    <t>781571141</t>
  </si>
  <si>
    <t>Montáž obkladů ostění z obkladaček keramických lepených flexibilním lepidlem šířky ostění přes 200 do 400 mm</t>
  </si>
  <si>
    <t>822007347</t>
  </si>
  <si>
    <t>https://podminky.urs.cz/item/CS_URS_2023_02/781571141</t>
  </si>
  <si>
    <t>3*2*0,6</t>
  </si>
  <si>
    <t>6*1,8</t>
  </si>
  <si>
    <t>2*1,8</t>
  </si>
  <si>
    <t>280</t>
  </si>
  <si>
    <t>838946387</t>
  </si>
  <si>
    <t>18*0,44 'Přepočtené koeficientem množství</t>
  </si>
  <si>
    <t>281</t>
  </si>
  <si>
    <t>781674113</t>
  </si>
  <si>
    <t>Montáž obkladů parapetů z dlaždic keramických lepených flexibilním lepidlem, šířky parapetu přes 150 do 200 mm</t>
  </si>
  <si>
    <t>-2000394388</t>
  </si>
  <si>
    <t>https://podminky.urs.cz/item/CS_URS_2023_02/781674113</t>
  </si>
  <si>
    <t>7*1,1</t>
  </si>
  <si>
    <t>3*1,1</t>
  </si>
  <si>
    <t>1,1</t>
  </si>
  <si>
    <t>282</t>
  </si>
  <si>
    <t>59761026</t>
  </si>
  <si>
    <t>obklad keramický hladký do 12ks/m2</t>
  </si>
  <si>
    <t>999330434</t>
  </si>
  <si>
    <t>12,1*0,32 'Přepočtené koeficientem množství</t>
  </si>
  <si>
    <t>283</t>
  </si>
  <si>
    <t>998781102</t>
  </si>
  <si>
    <t>Přesun hmot pro obklady keramické stanovený z hmotnosti přesunovaného materiálu vodorovná dopravní vzdálenost do 50 m v objektech výšky přes 6 do 12 m</t>
  </si>
  <si>
    <t>-1046554487</t>
  </si>
  <si>
    <t>https://podminky.urs.cz/item/CS_URS_2023_02/998781102</t>
  </si>
  <si>
    <t>284</t>
  </si>
  <si>
    <t>998781181</t>
  </si>
  <si>
    <t>Přesun hmot pro obklady keramické stanovený z hmotnosti přesunovaného materiálu Příplatek k cenám za přesun prováděný bez použití mechanizace pro jakoukoliv výšku objektu</t>
  </si>
  <si>
    <t>-508348870</t>
  </si>
  <si>
    <t>https://podminky.urs.cz/item/CS_URS_2023_02/998781181</t>
  </si>
  <si>
    <t>783</t>
  </si>
  <si>
    <t>Dokončovací práce - nátěry</t>
  </si>
  <si>
    <t>285</t>
  </si>
  <si>
    <t>783201201</t>
  </si>
  <si>
    <t>Příprava podkladu tesařských konstrukcí před provedením nátěru broušení</t>
  </si>
  <si>
    <t>-757293962</t>
  </si>
  <si>
    <t>https://podminky.urs.cz/item/CS_URS_2023_02/783201201</t>
  </si>
  <si>
    <t>2np trámy podlahy</t>
  </si>
  <si>
    <t>3np trámy podlahy</t>
  </si>
  <si>
    <t>3np krov odhad</t>
  </si>
  <si>
    <t>286</t>
  </si>
  <si>
    <t>783214121</t>
  </si>
  <si>
    <t>Sanační napouštěcí nátěr tesařských prvků proti dřevokazným houbám, hmyzu a plísním zabudovaných do konstrukce, aplikovaný stříkáním</t>
  </si>
  <si>
    <t>-727998967</t>
  </si>
  <si>
    <t>https://podminky.urs.cz/item/CS_URS_2023_02/783214121</t>
  </si>
  <si>
    <t>2np podlaha</t>
  </si>
  <si>
    <t>132+132/0,7*0,4</t>
  </si>
  <si>
    <t>3np podlaha</t>
  </si>
  <si>
    <t>140+140/0,7*0,4</t>
  </si>
  <si>
    <t>287</t>
  </si>
  <si>
    <t>783226101</t>
  </si>
  <si>
    <t>Protipožární nátěr tesařských konstrukcí disperzní</t>
  </si>
  <si>
    <t>587872778</t>
  </si>
  <si>
    <t>https://podminky.urs.cz/item/CS_URS_2023_02/783226101</t>
  </si>
  <si>
    <t>288</t>
  </si>
  <si>
    <t>783314101</t>
  </si>
  <si>
    <t>Základní nátěr zámečnických konstrukcí jednonásobný syntetický</t>
  </si>
  <si>
    <t>-113084566</t>
  </si>
  <si>
    <t>https://podminky.urs.cz/item/CS_URS_2023_02/783314101</t>
  </si>
  <si>
    <t>5*2</t>
  </si>
  <si>
    <t>289</t>
  </si>
  <si>
    <t>783315101</t>
  </si>
  <si>
    <t>Mezinátěr zámečnických konstrukcí jednonásobný syntetický standardní</t>
  </si>
  <si>
    <t>304276</t>
  </si>
  <si>
    <t>https://podminky.urs.cz/item/CS_URS_2023_02/783315101</t>
  </si>
  <si>
    <t>290</t>
  </si>
  <si>
    <t>783317101</t>
  </si>
  <si>
    <t>Krycí nátěr (email) zámečnických konstrukcí jednonásobný syntetický standardní</t>
  </si>
  <si>
    <t>-957514806</t>
  </si>
  <si>
    <t>https://podminky.urs.cz/item/CS_URS_2023_02/783317101</t>
  </si>
  <si>
    <t>291</t>
  </si>
  <si>
    <t>783823155</t>
  </si>
  <si>
    <t>Penetrační nátěr omítek hrubých betonových povrchů nebo omítek hrubých, rýhovaných tenkovrstvých nebo škrábaných (břízolitových) silikonový</t>
  </si>
  <si>
    <t>316492691</t>
  </si>
  <si>
    <t>https://podminky.urs.cz/item/CS_URS_2023_02/783823155</t>
  </si>
  <si>
    <t>292</t>
  </si>
  <si>
    <t>783827425</t>
  </si>
  <si>
    <t>Krycí (ochranný ) nátěr omítek dvojnásobný hladkých omítek hladkých, zrnitých tenkovrstvých nebo štukových stupně členitosti 1 a 2 silikonový</t>
  </si>
  <si>
    <t>1913838807</t>
  </si>
  <si>
    <t>https://podminky.urs.cz/item/CS_URS_2023_02/783827425</t>
  </si>
  <si>
    <t>784</t>
  </si>
  <si>
    <t>Dokončovací práce - malby a tapety</t>
  </si>
  <si>
    <t>293</t>
  </si>
  <si>
    <t>784141001</t>
  </si>
  <si>
    <t>Odstranění plísní v místnostech výšky do 3,80 m</t>
  </si>
  <si>
    <t>657456935</t>
  </si>
  <si>
    <t>https://podminky.urs.cz/item/CS_URS_2023_02/784141001</t>
  </si>
  <si>
    <t>294</t>
  </si>
  <si>
    <t>784181101</t>
  </si>
  <si>
    <t>Penetrace podkladu jednonásobná základní akrylátová bezbarvá v místnostech výšky do 3,80 m</t>
  </si>
  <si>
    <t>1720959985</t>
  </si>
  <si>
    <t>https://podminky.urs.cz/item/CS_URS_2023_02/784181101</t>
  </si>
  <si>
    <t>295</t>
  </si>
  <si>
    <t>784211101</t>
  </si>
  <si>
    <t>Malby z malířských směsí oděruvzdorných za mokra dvojnásobné, bílé za mokra oděruvzdorné výborně v místnostech výšky do 3,80 m</t>
  </si>
  <si>
    <t>-66575996</t>
  </si>
  <si>
    <t>https://podminky.urs.cz/item/CS_URS_2023_02/784211101</t>
  </si>
  <si>
    <t>Mezisoučet SDK</t>
  </si>
  <si>
    <t xml:space="preserve">Mezisoučet  štuk</t>
  </si>
  <si>
    <t>VRN</t>
  </si>
  <si>
    <t>Vedlejší rozpočtové náklady</t>
  </si>
  <si>
    <t>VRN1</t>
  </si>
  <si>
    <t>Průzkumné, geodetické a projektové práce</t>
  </si>
  <si>
    <t>296</t>
  </si>
  <si>
    <t>013224000</t>
  </si>
  <si>
    <t>Dokumentace pro stavební povolení</t>
  </si>
  <si>
    <t>1024</t>
  </si>
  <si>
    <t>1802138402</t>
  </si>
  <si>
    <t>https://podminky.urs.cz/item/CS_URS_2023_01/013224000</t>
  </si>
  <si>
    <t>297</t>
  </si>
  <si>
    <t>013244000</t>
  </si>
  <si>
    <t>Dokumentace pro provádění stavby</t>
  </si>
  <si>
    <t>1335116496</t>
  </si>
  <si>
    <t>https://podminky.urs.cz/item/CS_URS_2023_01/013244000</t>
  </si>
  <si>
    <t>VRN3</t>
  </si>
  <si>
    <t>Zařízení staveniště</t>
  </si>
  <si>
    <t>298</t>
  </si>
  <si>
    <t>030001000</t>
  </si>
  <si>
    <t>1129481651</t>
  </si>
  <si>
    <t>https://podminky.urs.cz/item/CS_URS_2023_01/030001000</t>
  </si>
  <si>
    <t>VRN4</t>
  </si>
  <si>
    <t>Inženýrská činnost</t>
  </si>
  <si>
    <t>299</t>
  </si>
  <si>
    <t>041103000</t>
  </si>
  <si>
    <t>Autorský dozor projektanta</t>
  </si>
  <si>
    <t>254647017</t>
  </si>
  <si>
    <t>https://podminky.urs.cz/item/CS_URS_2023_01/041103000</t>
  </si>
  <si>
    <t>VRN7</t>
  </si>
  <si>
    <t>Provozní vlivy</t>
  </si>
  <si>
    <t>300</t>
  </si>
  <si>
    <t>070001000</t>
  </si>
  <si>
    <t>1049905090</t>
  </si>
  <si>
    <t>https://podminky.urs.cz/item/CS_URS_2023_01/070001000</t>
  </si>
  <si>
    <t>002 - ZTI a kanalizace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</si>
  <si>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</si>
  <si>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</si>
  <si>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</si>
  <si>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</si>
  <si>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</si>
  <si>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727 - Zdravotechnika - požární ochrana</t>
  </si>
  <si>
    <t>-409409973</t>
  </si>
  <si>
    <t>-1563294523</t>
  </si>
  <si>
    <t>1,288*20 'Přepočtené koeficientem množství</t>
  </si>
  <si>
    <t>-148021934</t>
  </si>
  <si>
    <t>997013813</t>
  </si>
  <si>
    <t>Poplatek za uložení stavebního odpadu na skládce (skládkovné) z plastických hmot zatříděného do Katalogu odpadů pod kódem 17 02 03</t>
  </si>
  <si>
    <t>711569569</t>
  </si>
  <si>
    <t>https://podminky.urs.cz/item/CS_URS_2023_02/997013813</t>
  </si>
  <si>
    <t>PSV</t>
  </si>
  <si>
    <t>Práce a dodávky PSV</t>
  </si>
  <si>
    <t>713463411</t>
  </si>
  <si>
    <t>Montáž izolace tepelné potrubí a ohybů tvarovkami nebo deskami potrubními pouzdry návlekovými izolačními hadicemi potrubí a ohybů</t>
  </si>
  <si>
    <t>322843981</t>
  </si>
  <si>
    <t>https://podminky.urs.cz/item/CS_URS_2023_02/713463411</t>
  </si>
  <si>
    <t>28377058</t>
  </si>
  <si>
    <t>pouzdro izolační potrubní z pěnového polyetylenu 40/13mm</t>
  </si>
  <si>
    <t>-18308267</t>
  </si>
  <si>
    <t>34*1,05 'Přepočtené koeficientem množství</t>
  </si>
  <si>
    <t>28377017</t>
  </si>
  <si>
    <t>pouzdro izolační potrubní z pěnového polyetylenu 50/13mm</t>
  </si>
  <si>
    <t>-935993322</t>
  </si>
  <si>
    <t>14*1,05 'Přepočtené koeficientem množství</t>
  </si>
  <si>
    <t>28377071</t>
  </si>
  <si>
    <t>pouzdro izolační potrubní z pěnového polyetylenu 76/13mm</t>
  </si>
  <si>
    <t>-1723534050</t>
  </si>
  <si>
    <t>28377078</t>
  </si>
  <si>
    <t>pouzdro izolační potrubní z pěnového polyetylenu 110/13mm</t>
  </si>
  <si>
    <t>2002135544</t>
  </si>
  <si>
    <t>109*1,05 'Přepočtené koeficientem množství</t>
  </si>
  <si>
    <t>28377084</t>
  </si>
  <si>
    <t>pouzdro izolační potrubní z pěnového polyetylenu 134/20mm</t>
  </si>
  <si>
    <t>-806305003</t>
  </si>
  <si>
    <t>25*1,05 'Přepočtené koeficientem množství</t>
  </si>
  <si>
    <t>-1416283642</t>
  </si>
  <si>
    <t>-1854605228</t>
  </si>
  <si>
    <t>721</t>
  </si>
  <si>
    <t>Zdravotechnika - vnitřní kanalizace</t>
  </si>
  <si>
    <t>721110802</t>
  </si>
  <si>
    <t>Demontáž potrubí z kameninových trub normálních nebo kyselinovzdorných do DN 100</t>
  </si>
  <si>
    <t>-1766813714</t>
  </si>
  <si>
    <t>https://podminky.urs.cz/item/CS_URS_2023_02/721110802</t>
  </si>
  <si>
    <t>721171803</t>
  </si>
  <si>
    <t>Demontáž potrubí z novodurových trub odpadních nebo připojovacích do D 75</t>
  </si>
  <si>
    <t>-1376830939</t>
  </si>
  <si>
    <t>https://podminky.urs.cz/item/CS_URS_2023_02/721171803</t>
  </si>
  <si>
    <t>721174005</t>
  </si>
  <si>
    <t>Potrubí z trub polypropylenových svodné (ležaté) DN 110</t>
  </si>
  <si>
    <t>-1482532719</t>
  </si>
  <si>
    <t>https://podminky.urs.cz/item/CS_URS_2023_02/721174005</t>
  </si>
  <si>
    <t>2+1+2+1+1+2</t>
  </si>
  <si>
    <t>3+1+3</t>
  </si>
  <si>
    <t>721174006</t>
  </si>
  <si>
    <t>Potrubí z trub polypropylenových svodné (ležaté) DN 125</t>
  </si>
  <si>
    <t>-486235220</t>
  </si>
  <si>
    <t>https://podminky.urs.cz/item/CS_URS_2023_02/721174006</t>
  </si>
  <si>
    <t>721174025</t>
  </si>
  <si>
    <t>Potrubí z trub polypropylenových odpadní (svislé) DN 110</t>
  </si>
  <si>
    <t>1640803283</t>
  </si>
  <si>
    <t>https://podminky.urs.cz/item/CS_URS_2023_02/721174025</t>
  </si>
  <si>
    <t>6*3</t>
  </si>
  <si>
    <t>6*0,5</t>
  </si>
  <si>
    <t>721174042</t>
  </si>
  <si>
    <t>Potrubí z trub polypropylenových připojovací DN 40</t>
  </si>
  <si>
    <t>1615896050</t>
  </si>
  <si>
    <t>https://podminky.urs.cz/item/CS_URS_2023_02/721174042</t>
  </si>
  <si>
    <t>721174043</t>
  </si>
  <si>
    <t>Potrubí z trub polypropylenových připojovací DN 50</t>
  </si>
  <si>
    <t>-293394191</t>
  </si>
  <si>
    <t>https://podminky.urs.cz/item/CS_URS_2023_02/721174043</t>
  </si>
  <si>
    <t>721174044</t>
  </si>
  <si>
    <t>Potrubí z trub polypropylenových připojovací DN 75</t>
  </si>
  <si>
    <t>2097501731</t>
  </si>
  <si>
    <t>https://podminky.urs.cz/item/CS_URS_2023_02/721174044</t>
  </si>
  <si>
    <t>721174045</t>
  </si>
  <si>
    <t>Potrubí z trub polypropylenových připojovací DN 110</t>
  </si>
  <si>
    <t>370079643</t>
  </si>
  <si>
    <t>https://podminky.urs.cz/item/CS_URS_2023_02/721174045</t>
  </si>
  <si>
    <t>721174063</t>
  </si>
  <si>
    <t>Potrubí z trub polypropylenových větrací DN 110</t>
  </si>
  <si>
    <t>1223960913</t>
  </si>
  <si>
    <t>https://podminky.urs.cz/item/CS_URS_2023_02/721174063</t>
  </si>
  <si>
    <t>krov</t>
  </si>
  <si>
    <t>5*3</t>
  </si>
  <si>
    <t>721290111</t>
  </si>
  <si>
    <t>Zkouška těsnosti kanalizace v objektech vodou do DN 125</t>
  </si>
  <si>
    <t>366247680</t>
  </si>
  <si>
    <t>https://podminky.urs.cz/item/CS_URS_2023_02/721290111</t>
  </si>
  <si>
    <t>998721102</t>
  </si>
  <si>
    <t>Přesun hmot pro vnitřní kanalizace stanovený z hmotnosti přesunovaného materiálu vodorovná dopravní vzdálenost do 50 m v objektech výšky přes 6 do 12 m</t>
  </si>
  <si>
    <t>1098980914</t>
  </si>
  <si>
    <t>https://podminky.urs.cz/item/CS_URS_2023_02/998721102</t>
  </si>
  <si>
    <t>998721181</t>
  </si>
  <si>
    <t>Přesun hmot pro vnitřní kanalizace stanovený z hmotnosti přesunovaného materiálu Příplatek k ceně za přesun prováděný bez použití mechanizace pro jakoukoliv výšku objektu</t>
  </si>
  <si>
    <t>406278033</t>
  </si>
  <si>
    <t>https://podminky.urs.cz/item/CS_URS_2023_02/998721181</t>
  </si>
  <si>
    <t>722</t>
  </si>
  <si>
    <t>Zdravotechnika - vnitřní vodovod</t>
  </si>
  <si>
    <t>722130801</t>
  </si>
  <si>
    <t>Demontáž potrubí z ocelových trubek pozinkovaných závitových do DN 25</t>
  </si>
  <si>
    <t>-648548839</t>
  </si>
  <si>
    <t>https://podminky.urs.cz/item/CS_URS_2023_02/722130801</t>
  </si>
  <si>
    <t>722130802</t>
  </si>
  <si>
    <t>Demontáž potrubí z ocelových trubek pozinkovaných závitových přes 25 do DN 40</t>
  </si>
  <si>
    <t>-793847486</t>
  </si>
  <si>
    <t>https://podminky.urs.cz/item/CS_URS_2023_02/722130802</t>
  </si>
  <si>
    <t>722174001</t>
  </si>
  <si>
    <t>Potrubí z plastových trubek z polypropylenu PPR svařovaných polyfúzně PN 16 (SDR 7,4) D 16 x 2,2</t>
  </si>
  <si>
    <t>1969907683</t>
  </si>
  <si>
    <t>https://podminky.urs.cz/item/CS_URS_2023_02/722174001</t>
  </si>
  <si>
    <t>3*11</t>
  </si>
  <si>
    <t>3*13</t>
  </si>
  <si>
    <t>3*35</t>
  </si>
  <si>
    <t>2*1</t>
  </si>
  <si>
    <t>722174002</t>
  </si>
  <si>
    <t>Potrubí z plastových trubek z polypropylenu PPR svařovaných polyfúzně PN 16 (SDR 7,4) D 20 x 2,8</t>
  </si>
  <si>
    <t>-1605728238</t>
  </si>
  <si>
    <t>https://podminky.urs.cz/item/CS_URS_2023_02/722174002</t>
  </si>
  <si>
    <t>4*1,5*3</t>
  </si>
  <si>
    <t>7*4*3+3*15</t>
  </si>
  <si>
    <t>3*4*3+3*4</t>
  </si>
  <si>
    <t>3*3</t>
  </si>
  <si>
    <t>722174003</t>
  </si>
  <si>
    <t>Potrubí z plastových trubek z polypropylenu PPR svařovaných polyfúzně PN 16 (SDR 7,4) D 25 x 3,5</t>
  </si>
  <si>
    <t>183695629</t>
  </si>
  <si>
    <t>https://podminky.urs.cz/item/CS_URS_2023_02/722174003</t>
  </si>
  <si>
    <t>2*3*3+3*30</t>
  </si>
  <si>
    <t>722181211</t>
  </si>
  <si>
    <t>Ochrana potrubí termoizolačními trubicemi z pěnového polyetylenu PE přilepenými v příčných a podélných spojích, tloušťky izolace do 6 mm, vnitřního průměru izolace DN do 22 mm</t>
  </si>
  <si>
    <t>649957709</t>
  </si>
  <si>
    <t>https://podminky.urs.cz/item/CS_URS_2023_02/722181211</t>
  </si>
  <si>
    <t>722181212</t>
  </si>
  <si>
    <t>Ochrana potrubí termoizolačními trubicemi z pěnového polyetylenu PE přilepenými v příčných a podélných spojích, tloušťky izolace do 6 mm, vnitřního průměru izolace DN přes 22 do 32 mm</t>
  </si>
  <si>
    <t>1405168208</t>
  </si>
  <si>
    <t>https://podminky.urs.cz/item/CS_URS_2023_02/722181212</t>
  </si>
  <si>
    <t>722181251</t>
  </si>
  <si>
    <t>Ochrana potrubí termoizolačními trubicemi z pěnového polyetylenu PE přilepenými v příčných a podélných spojích, tloušťky izolace přes 20 do 25 mm, vnitřního průměru izolace DN do 22 mm</t>
  </si>
  <si>
    <t>-291012984</t>
  </si>
  <si>
    <t>https://podminky.urs.cz/item/CS_URS_2023_02/722181251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</si>
  <si>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</si>
  <si>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</si>
  <si>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824333973</t>
  </si>
  <si>
    <t>https://podminky.urs.cz/item/CS_URS_2023_02/722181252</t>
  </si>
  <si>
    <t>722181812</t>
  </si>
  <si>
    <t>Demontáž ochrany potrubí plstěných pásů z trub, průměru do 50 mm</t>
  </si>
  <si>
    <t>1378154922</t>
  </si>
  <si>
    <t>https://podminky.urs.cz/item/CS_URS_2023_02/722181812</t>
  </si>
  <si>
    <t>722220151</t>
  </si>
  <si>
    <t>Armatury s jedním závitem plastové (PPR) PN 20 (SDR 6) DN 16 x G 1/2"</t>
  </si>
  <si>
    <t>-1505029052</t>
  </si>
  <si>
    <t>https://podminky.urs.cz/item/CS_URS_2023_02/722220151</t>
  </si>
  <si>
    <t>722221135</t>
  </si>
  <si>
    <t>Armatury s jedním závitem ventily výtokové G 3/4"</t>
  </si>
  <si>
    <t>soubor</t>
  </si>
  <si>
    <t>1491243841</t>
  </si>
  <si>
    <t>https://podminky.urs.cz/item/CS_URS_2023_02/722221135</t>
  </si>
  <si>
    <t>722240101</t>
  </si>
  <si>
    <t>Armatury z plastických hmot ventily (PPR) přímé DN 20</t>
  </si>
  <si>
    <t>-176137715</t>
  </si>
  <si>
    <t>https://podminky.urs.cz/item/CS_URS_2023_02/722240101</t>
  </si>
  <si>
    <t>722240102</t>
  </si>
  <si>
    <t>Armatury z plastických hmot ventily (PPR) přímé DN 25</t>
  </si>
  <si>
    <t>-720870724</t>
  </si>
  <si>
    <t>https://podminky.urs.cz/item/CS_URS_2023_02/722240102</t>
  </si>
  <si>
    <t>722290215</t>
  </si>
  <si>
    <t>Zkoušky, proplach a desinfekce vodovodního potrubí zkoušky těsnosti vodovodního potrubí hrdlového nebo přírubového do DN 100</t>
  </si>
  <si>
    <t>-599158793</t>
  </si>
  <si>
    <t>https://podminky.urs.cz/item/CS_URS_2023_02/722290215</t>
  </si>
  <si>
    <t>722290234</t>
  </si>
  <si>
    <t>Zkoušky, proplach a desinfekce vodovodního potrubí proplach a desinfekce vodovodního potrubí do DN 80</t>
  </si>
  <si>
    <t>-1602980044</t>
  </si>
  <si>
    <t>https://podminky.urs.cz/item/CS_URS_2023_02/722290234</t>
  </si>
  <si>
    <t>998722102</t>
  </si>
  <si>
    <t>Přesun hmot pro vnitřní vodovod stanovený z hmotnosti přesunovaného materiálu vodorovná dopravní vzdálenost do 50 m v objektech výšky přes 6 do 12 m</t>
  </si>
  <si>
    <t>-1545170274</t>
  </si>
  <si>
    <t>https://podminky.urs.cz/item/CS_URS_2023_02/998722102</t>
  </si>
  <si>
    <t>998722181</t>
  </si>
  <si>
    <t>Přesun hmot pro vnitřní vodovod stanovený z hmotnosti přesunovaného materiálu Příplatek k ceně za přesun prováděný bez použití mechanizace pro jakoukoliv výšku objektu</t>
  </si>
  <si>
    <t>1293110580</t>
  </si>
  <si>
    <t>https://podminky.urs.cz/item/CS_URS_2023_02/998722181</t>
  </si>
  <si>
    <t>725</t>
  </si>
  <si>
    <t>Zdravotechnika - zařizovací předměty</t>
  </si>
  <si>
    <t>725112171</t>
  </si>
  <si>
    <t>Zařízení záchodů kombi klozety s hlubokým splachováním odpad vodorovný</t>
  </si>
  <si>
    <t>1096476031</t>
  </si>
  <si>
    <t>https://podminky.urs.cz/item/CS_URS_2023_02/725112171</t>
  </si>
  <si>
    <t>725112313</t>
  </si>
  <si>
    <t>Zařízení záchodů klozety nerezové s hlubokým splachováním závěsné s montážní deskou</t>
  </si>
  <si>
    <t>-1747715275</t>
  </si>
  <si>
    <t>https://podminky.urs.cz/item/CS_URS_2023_02/725112313</t>
  </si>
  <si>
    <t>725211618</t>
  </si>
  <si>
    <t>Umyvadla keramická bílá bez výtokových armatur připevněná na stěnu šrouby s krytem na sifon (polosloupem), šířka umyvadla 650 mm</t>
  </si>
  <si>
    <t>-998426818</t>
  </si>
  <si>
    <t>https://podminky.urs.cz/item/CS_URS_2023_02/725211618</t>
  </si>
  <si>
    <t>725241112</t>
  </si>
  <si>
    <t>Sprchové vaničky akrylátové čtvercové 900x900 mm</t>
  </si>
  <si>
    <t>410933800</t>
  </si>
  <si>
    <t>https://podminky.urs.cz/item/CS_URS_2023_02/725241112</t>
  </si>
  <si>
    <t>725241142</t>
  </si>
  <si>
    <t>Sprchové vaničky akrylátové čtvrtkruhové 900x900 mm</t>
  </si>
  <si>
    <t>-581165983</t>
  </si>
  <si>
    <t>https://podminky.urs.cz/item/CS_URS_2023_02/725241142</t>
  </si>
  <si>
    <t>725244103</t>
  </si>
  <si>
    <t>Sprchové dveře a zástěny dveře sprchové do niky rámové se skleněnou výplní tl. 5 mm otvíravé jednokřídlové, na vaničku šířky 900 mm</t>
  </si>
  <si>
    <t>2078019834</t>
  </si>
  <si>
    <t>https://podminky.urs.cz/item/CS_URS_2023_02/725244103</t>
  </si>
  <si>
    <t>725244203</t>
  </si>
  <si>
    <t>Sprchové dveře a zástěny zástěny sprchové ke stěně bezdveřové, pevná stěna sklo tl. 6 mm, na vaničku šířky 900 mm</t>
  </si>
  <si>
    <t>-1156298800</t>
  </si>
  <si>
    <t>https://podminky.urs.cz/item/CS_URS_2023_02/725244203</t>
  </si>
  <si>
    <t>725244843</t>
  </si>
  <si>
    <t>Sprchové dveře a zástěny zástěny sprchové rohové čtvrtkruhové polorámové skleněné tl. 6 mm dveře otvíravé dvoukřídlové, vstup z oblouku, na vaničku 900x900 mm</t>
  </si>
  <si>
    <t>-1035704837</t>
  </si>
  <si>
    <t>https://podminky.urs.cz/item/CS_URS_2023_02/725244843</t>
  </si>
  <si>
    <t>725291511</t>
  </si>
  <si>
    <t>Doplňky zařízení koupelen a záchodů plastové dávkovač tekutého mýdla na 350 ml</t>
  </si>
  <si>
    <t>-2044496637</t>
  </si>
  <si>
    <t>https://podminky.urs.cz/item/CS_URS_2023_02/725291511</t>
  </si>
  <si>
    <t>725291521</t>
  </si>
  <si>
    <t>Doplňky zařízení koupelen a záchodů plastové zásobník toaletních papírů</t>
  </si>
  <si>
    <t>-1563282615</t>
  </si>
  <si>
    <t>https://podminky.urs.cz/item/CS_URS_2023_02/725291521</t>
  </si>
  <si>
    <t>725291708</t>
  </si>
  <si>
    <t>Doplňky zařízení koupelen a záchodů smaltované madla rovná, délky 1000 mm</t>
  </si>
  <si>
    <t>-157803611</t>
  </si>
  <si>
    <t>https://podminky.urs.cz/item/CS_URS_2023_02/725291708</t>
  </si>
  <si>
    <t>725291722</t>
  </si>
  <si>
    <t>Doplňky zařízení koupelen a záchodů smaltované madla krakorcová sklopná, délky 834 mm</t>
  </si>
  <si>
    <t>1489115172</t>
  </si>
  <si>
    <t>https://podminky.urs.cz/item/CS_URS_2023_02/725291722</t>
  </si>
  <si>
    <t>725331111</t>
  </si>
  <si>
    <t>Výlevky bez výtokových armatur a splachovací nádrže keramické se sklopnou plastovou mřížkou 425 mm</t>
  </si>
  <si>
    <t>-88305146</t>
  </si>
  <si>
    <t>https://podminky.urs.cz/item/CS_URS_2023_02/725331111</t>
  </si>
  <si>
    <t>725822613</t>
  </si>
  <si>
    <t>Baterie umyvadlové stojánkové pákové s výpustí</t>
  </si>
  <si>
    <t>-2051415163</t>
  </si>
  <si>
    <t>https://podminky.urs.cz/item/CS_URS_2023_02/725822613</t>
  </si>
  <si>
    <t>725822631</t>
  </si>
  <si>
    <t>Baterie umyvadlové stojánkové klasické bez výpusti s otáčivým ústím 150 mm</t>
  </si>
  <si>
    <t>-264042307</t>
  </si>
  <si>
    <t>https://podminky.urs.cz/item/CS_URS_2023_02/725822631</t>
  </si>
  <si>
    <t>725829141</t>
  </si>
  <si>
    <t>Baterie bidetové montáž ostatních typů stojánkových pákových souprav</t>
  </si>
  <si>
    <t>561074713</t>
  </si>
  <si>
    <t>https://podminky.urs.cz/item/CS_URS_2023_02/725829141</t>
  </si>
  <si>
    <t>RMAT0002</t>
  </si>
  <si>
    <t>Spořič vody Hihippo HP3065 One Touch Tap - funkce START/STOP</t>
  </si>
  <si>
    <t>1072728131</t>
  </si>
  <si>
    <t>RMAT0003</t>
  </si>
  <si>
    <t>Šetřič vody na toalety WATERSAVERS WC Stop</t>
  </si>
  <si>
    <t>-509626419</t>
  </si>
  <si>
    <t>725839202</t>
  </si>
  <si>
    <t>Baterie kombinované montáž baterií kombinovaných ostatních typů pro vanu a sprchu</t>
  </si>
  <si>
    <t>-1747225480</t>
  </si>
  <si>
    <t>https://podminky.urs.cz/item/CS_URS_2023_02/725839202</t>
  </si>
  <si>
    <t>RMAT0001</t>
  </si>
  <si>
    <t>Úsporná multi sprcha Pulse ECO Shower 8l chrom ruční</t>
  </si>
  <si>
    <t>-1212390497</t>
  </si>
  <si>
    <t>725841312</t>
  </si>
  <si>
    <t>Baterie sprchové nástěnné pákové</t>
  </si>
  <si>
    <t>510051753</t>
  </si>
  <si>
    <t>https://podminky.urs.cz/item/CS_URS_2023_02/725841312</t>
  </si>
  <si>
    <t>725861102</t>
  </si>
  <si>
    <t>Zápachové uzávěrky zařizovacích předmětů pro umyvadla DN 40</t>
  </si>
  <si>
    <t>742249649</t>
  </si>
  <si>
    <t>https://podminky.urs.cz/item/CS_URS_2023_02/725861102</t>
  </si>
  <si>
    <t>725862123</t>
  </si>
  <si>
    <t>Zápachové uzávěrky zařizovacích předmětů pro dvojdřezy s přípojkou pro pračku nebo myčku DN 40/50</t>
  </si>
  <si>
    <t>1884929509</t>
  </si>
  <si>
    <t>https://podminky.urs.cz/item/CS_URS_2023_02/725862123</t>
  </si>
  <si>
    <t>725865312</t>
  </si>
  <si>
    <t>Zápachové uzávěrky zařizovacích předmětů pro vany sprchových koutů s kulovým kloubem na odtoku DN 40/50 a odpadním ventilem</t>
  </si>
  <si>
    <t>-9943266</t>
  </si>
  <si>
    <t>https://podminky.urs.cz/item/CS_URS_2023_02/725865312</t>
  </si>
  <si>
    <t>998725102</t>
  </si>
  <si>
    <t>Přesun hmot pro zařizovací předměty stanovený z hmotnosti přesunovaného materiálu vodorovná dopravní vzdálenost do 50 m v objektech výšky přes 6 do 12 m</t>
  </si>
  <si>
    <t>-1923365218</t>
  </si>
  <si>
    <t>https://podminky.urs.cz/item/CS_URS_2023_02/998725102</t>
  </si>
  <si>
    <t>998725181</t>
  </si>
  <si>
    <t>Přesun hmot pro zařizovací předměty stanovený z hmotnosti přesunovaného materiálu Příplatek k cenám za přesun prováděný bez použití mechanizace pro jakoukoliv výšku objektu</t>
  </si>
  <si>
    <t>-471645960</t>
  </si>
  <si>
    <t>https://podminky.urs.cz/item/CS_URS_2023_02/998725181</t>
  </si>
  <si>
    <t>727</t>
  </si>
  <si>
    <t>Zdravotechnika - požární ochrana</t>
  </si>
  <si>
    <t>727212118</t>
  </si>
  <si>
    <t>Protipožární trubní ucpávky plastového potrubí prostup stěnou tloušťky 100 mm požární odolnost EI 90-120 D 125</t>
  </si>
  <si>
    <t>-838717893</t>
  </si>
  <si>
    <t>https://podminky.urs.cz/item/CS_URS_2023_02/727212118</t>
  </si>
  <si>
    <t>727223105</t>
  </si>
  <si>
    <t>Protipožární ochranné manžety plastového potrubí prostup stropem tloušťky 150 mm požární odolnost EI 90 D 110</t>
  </si>
  <si>
    <t>1233031666</t>
  </si>
  <si>
    <t>https://podminky.urs.cz/item/CS_URS_2023_02/727223105</t>
  </si>
  <si>
    <t>010001000</t>
  </si>
  <si>
    <t>-1813995122</t>
  </si>
  <si>
    <t>https://podminky.urs.cz/item/CS_URS_2023_01/010001000</t>
  </si>
  <si>
    <t>1472505716</t>
  </si>
  <si>
    <t>-719222369</t>
  </si>
  <si>
    <t>https://podminky.urs.cz/item/CS_URS_2023_02/070001000</t>
  </si>
  <si>
    <t>005 - Vzduchotechnika</t>
  </si>
  <si>
    <t xml:space="preserve">    751 - Vzduchotechnika</t>
  </si>
  <si>
    <t>751</t>
  </si>
  <si>
    <t>751122091</t>
  </si>
  <si>
    <t>Montáž ventilátoru radiálního nízkotlakého potrubního základního do kruhového potrubí, průměru do 100 mm</t>
  </si>
  <si>
    <t>1253344064</t>
  </si>
  <si>
    <t>https://podminky.urs.cz/item/CS_URS_2023_02/751122091</t>
  </si>
  <si>
    <t>42914540</t>
  </si>
  <si>
    <t>ventilátor radiální potrubní ocelový IP44 výkon 40-65W D 100mm</t>
  </si>
  <si>
    <t>988637735</t>
  </si>
  <si>
    <t>751398022</t>
  </si>
  <si>
    <t>Montáž ostatních zařízení větrací mřížky stěnové, průřezu přes 0,04 do 0,100 m2</t>
  </si>
  <si>
    <t>191010579</t>
  </si>
  <si>
    <t>https://podminky.urs.cz/item/CS_URS_2023_02/751398022</t>
  </si>
  <si>
    <t>42972838</t>
  </si>
  <si>
    <t>mřížka větrací kruhová plastová s okapničkou a síťkou D 100mm</t>
  </si>
  <si>
    <t>-663794004</t>
  </si>
  <si>
    <t>751525051</t>
  </si>
  <si>
    <t>Montáž potrubí plastového kruhového s přírubou, průměru do 100 mm</t>
  </si>
  <si>
    <t>-1837678441</t>
  </si>
  <si>
    <t>https://podminky.urs.cz/item/CS_URS_2023_02/751525051</t>
  </si>
  <si>
    <t>2,8+10,9+9,9+11,2+13,4</t>
  </si>
  <si>
    <t>42981649</t>
  </si>
  <si>
    <t>trouba pevná PVC D 100mm do 45°C</t>
  </si>
  <si>
    <t>311033359</t>
  </si>
  <si>
    <t>48,2*1,2 'Přepočtené koeficientem množství</t>
  </si>
  <si>
    <t>42981812</t>
  </si>
  <si>
    <t>oblouk PVC 90° D 100mm</t>
  </si>
  <si>
    <t>1179041274</t>
  </si>
  <si>
    <t>42981706</t>
  </si>
  <si>
    <t>odbočka jednostranná T-kus PVC 90° D 100mm</t>
  </si>
  <si>
    <t>-559645707</t>
  </si>
  <si>
    <t>751572031</t>
  </si>
  <si>
    <t>Závěs kruhového potrubí na montovanou konstrukci z nosníku, kotvenou do betonu průměru potrubí do 100 mm</t>
  </si>
  <si>
    <t>-734699044</t>
  </si>
  <si>
    <t>https://podminky.urs.cz/item/CS_URS_2023_02/751572031</t>
  </si>
  <si>
    <t>998751101</t>
  </si>
  <si>
    <t>Přesun hmot pro vzduchotechniku stanovený z hmotnosti přesunovaného materiálu vodorovná dopravní vzdálenost do 100 m v objektech výšky do 12 m</t>
  </si>
  <si>
    <t>-1486301215</t>
  </si>
  <si>
    <t>https://podminky.urs.cz/item/CS_URS_2023_02/998751101</t>
  </si>
  <si>
    <t>998751181</t>
  </si>
  <si>
    <t>Přesun hmot pro vzduchotechniku stanovený z hmotnosti přesunovaného materiálu Příplatek k cenám za přesun prováděný bez použití mechanizace pro jakoukoliv výšku objektu</t>
  </si>
  <si>
    <t>-1245498748</t>
  </si>
  <si>
    <t>https://podminky.urs.cz/item/CS_URS_2023_02/998751181</t>
  </si>
  <si>
    <t>006 - Výtah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</si>
  <si>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</si>
  <si>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</si>
  <si>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</si>
  <si>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</si>
  <si>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</si>
  <si>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>M33 - Montáže dopravních zařízení a vah-výtahy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</si>
  <si>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</si>
  <si>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</si>
  <si>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</si>
  <si>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612131121</t>
  </si>
  <si>
    <t>Podkladní a spojovací vrstva vnitřních omítaných ploch penetrace disperzní nanášená ručně stěn</t>
  </si>
  <si>
    <t>-1392058679</t>
  </si>
  <si>
    <t>https://podminky.urs.cz/item/CS_URS_2023_02/612131121</t>
  </si>
  <si>
    <t>12*(2+2,25+2,25)</t>
  </si>
  <si>
    <t>612142001</t>
  </si>
  <si>
    <t>Potažení vnitřních ploch pletivem v ploše nebo pruzích, na plném podkladu sklovláknitým vtlačením do tmelu stěn</t>
  </si>
  <si>
    <t>-442708943</t>
  </si>
  <si>
    <t>https://podminky.urs.cz/item/CS_URS_2023_02/612142001</t>
  </si>
  <si>
    <t>1062645501</t>
  </si>
  <si>
    <t>7,5*12</t>
  </si>
  <si>
    <t>622142001</t>
  </si>
  <si>
    <t>Potažení vnějších ploch pletivem v ploše nebo pruzích, na plném podkladu sklovláknitým vtlačením do tmelu stěn</t>
  </si>
  <si>
    <t>-930528512</t>
  </si>
  <si>
    <t>https://podminky.urs.cz/item/CS_URS_2023_02/622142001</t>
  </si>
  <si>
    <t>1035329899</t>
  </si>
  <si>
    <t>7,5*0,6</t>
  </si>
  <si>
    <t>-1203530760</t>
  </si>
  <si>
    <t>7,5*11,4</t>
  </si>
  <si>
    <t>-1379320382</t>
  </si>
  <si>
    <t>12*2+2,5*2</t>
  </si>
  <si>
    <t>2,5*2+1,2</t>
  </si>
  <si>
    <t>1,2</t>
  </si>
  <si>
    <t>dilat</t>
  </si>
  <si>
    <t>2*12</t>
  </si>
  <si>
    <t>981190416</t>
  </si>
  <si>
    <t>254467434</t>
  </si>
  <si>
    <t>1626062138</t>
  </si>
  <si>
    <t>59051502</t>
  </si>
  <si>
    <t>profil dilatační rohový PVC s výztužnou tkaninou pro ETICS</t>
  </si>
  <si>
    <t>2133025031</t>
  </si>
  <si>
    <t>-594292217</t>
  </si>
  <si>
    <t>-1711630349</t>
  </si>
  <si>
    <t>-539541112</t>
  </si>
  <si>
    <t>497742341</t>
  </si>
  <si>
    <t>18,503*20 'Přepočtené koeficientem množství</t>
  </si>
  <si>
    <t>-761997022</t>
  </si>
  <si>
    <t>-449196428</t>
  </si>
  <si>
    <t>131213702</t>
  </si>
  <si>
    <t>Hloubení nezapažených jam ručně s urovnáním dna do předepsaného profilu a spádu v hornině třídy těžitelnosti I skupiny 3 nesoudržných</t>
  </si>
  <si>
    <t>1999890729</t>
  </si>
  <si>
    <t>https://podminky.urs.cz/item/CS_URS_2023_02/131213702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</si>
  <si>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</si>
  <si>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</si>
  <si>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-798642098</t>
  </si>
  <si>
    <t>https://podminky.urs.cz/item/CS_URS_2023_02/162751117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</si>
  <si>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</si>
  <si>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</si>
  <si>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-1835380967</t>
  </si>
  <si>
    <t>https://podminky.urs.cz/item/CS_URS_2023_02/162751119</t>
  </si>
  <si>
    <t>10*10 'Přepočtené koeficientem množství</t>
  </si>
  <si>
    <t>167111101</t>
  </si>
  <si>
    <t>Nakládání, skládání a překládání neulehlého výkopku nebo sypaniny ručně nakládání, z hornin třídy těžitelnosti I, skupiny 1 až 3</t>
  </si>
  <si>
    <t>-1539351906</t>
  </si>
  <si>
    <t>https://podminky.urs.cz/item/CS_URS_2023_02/167111101</t>
  </si>
  <si>
    <t>171201221</t>
  </si>
  <si>
    <t>Poplatek za uložení stavebního odpadu na skládce (skládkovné) zeminy a kamení zatříděného do Katalogu odpadů pod kódem 17 05 04</t>
  </si>
  <si>
    <t>564392435</t>
  </si>
  <si>
    <t>https://podminky.urs.cz/item/CS_URS_2023_02/171201221</t>
  </si>
  <si>
    <t>10*1,6 'Přepočtené koeficientem množství</t>
  </si>
  <si>
    <t>174111101</t>
  </si>
  <si>
    <t>Zásyp sypaninou z jakékoliv horniny ručně s uložením výkopku ve vrstvách se zhutněním jam, šachet, rýh nebo kolem objektů v těchto vykopávkách</t>
  </si>
  <si>
    <t>-138854190</t>
  </si>
  <si>
    <t>https://podminky.urs.cz/item/CS_URS_2023_02/174111101</t>
  </si>
  <si>
    <t>Zakládání</t>
  </si>
  <si>
    <t>271532212</t>
  </si>
  <si>
    <t>Podsyp pod základové konstrukce se zhutněním a urovnáním povrchu z kameniva hrubého, frakce 16 - 32 mm</t>
  </si>
  <si>
    <t>-1313818050</t>
  </si>
  <si>
    <t>https://podminky.urs.cz/item/CS_URS_2023_02/271532212</t>
  </si>
  <si>
    <t>3*3*0,3</t>
  </si>
  <si>
    <t>272322611</t>
  </si>
  <si>
    <t>Základy z betonu železového (bez výztuže) klenby z betonu se zvýšenými nároky na prostředí tř. C 30/37</t>
  </si>
  <si>
    <t>-313408198</t>
  </si>
  <si>
    <t>https://podminky.urs.cz/item/CS_URS_2023_02/272322611</t>
  </si>
  <si>
    <t>3*3*0,5</t>
  </si>
  <si>
    <t>273351121</t>
  </si>
  <si>
    <t>Bednění základů desek zřízení</t>
  </si>
  <si>
    <t>-405040963</t>
  </si>
  <si>
    <t>https://podminky.urs.cz/item/CS_URS_2023_02/273351121</t>
  </si>
  <si>
    <t>273351122</t>
  </si>
  <si>
    <t>Bednění základů desek odstranění</t>
  </si>
  <si>
    <t>-479820864</t>
  </si>
  <si>
    <t>https://podminky.urs.cz/item/CS_URS_2023_02/273351122</t>
  </si>
  <si>
    <t>273361821</t>
  </si>
  <si>
    <t>Výztuž základů desek z betonářské oceli 10 505 (R) nebo BSt 500</t>
  </si>
  <si>
    <t>-1926580044</t>
  </si>
  <si>
    <t>https://podminky.urs.cz/item/CS_URS_2023_02/273361821</t>
  </si>
  <si>
    <t>4,5*100/1000</t>
  </si>
  <si>
    <t>311272141</t>
  </si>
  <si>
    <t>Zdivo z pórobetonových tvárnic na tenké maltové lože, tl. zdiva 250 mm pevnost tvárnic přes P2 do P4, objemová hmotnost přes 450 do 600 kg/m3 na pero a drážku</t>
  </si>
  <si>
    <t>-1973694282</t>
  </si>
  <si>
    <t>https://podminky.urs.cz/item/CS_URS_2023_02/311272141</t>
  </si>
  <si>
    <t>7,5*11</t>
  </si>
  <si>
    <t>317121251</t>
  </si>
  <si>
    <t>Montáž překladů ze železobetonových prefabrikátů dodatečně do připravených rýh, světlosti otvoru přes 1050 do 1800 mm</t>
  </si>
  <si>
    <t>1156661935</t>
  </si>
  <si>
    <t>https://podminky.urs.cz/item/CS_URS_2023_02/317121251</t>
  </si>
  <si>
    <t>59321119</t>
  </si>
  <si>
    <t>překlad železobetonový RZP plný 1490x240x190mm</t>
  </si>
  <si>
    <t>1218598640</t>
  </si>
  <si>
    <t>317142434</t>
  </si>
  <si>
    <t>Překlady nenosné z pórobetonu osazené do tenkého maltového lože, výšky do 250 mm, šířky překladu 125 mm, délky překladu přes 1250 do 1500 mm</t>
  </si>
  <si>
    <t>265484639</t>
  </si>
  <si>
    <t>https://podminky.urs.cz/item/CS_URS_2023_02/317142434</t>
  </si>
  <si>
    <t>411141132</t>
  </si>
  <si>
    <t>Stropy pórobetonové z železobetonových stropních nosníků a pórobetonových stropních vložek objemové hmotnosti 500 kg/m3,včetně zmonolitnění konstrukce betonem C20/25, při osové vzdálenosti nosníků do 680 mm, celkové tloušťky stropní konstrukce 250 mm s nadbetonávkou tl. 50 mm, délky nosníku do 3,2 m</t>
  </si>
  <si>
    <t>-1095371503</t>
  </si>
  <si>
    <t>https://podminky.urs.cz/item/CS_URS_2023_02/411141132</t>
  </si>
  <si>
    <t>2,5*2,5</t>
  </si>
  <si>
    <t>417321515</t>
  </si>
  <si>
    <t>Ztužující pásy a věnce z betonu železového (bez výztuže) tř. C 25/30</t>
  </si>
  <si>
    <t>-1849724975</t>
  </si>
  <si>
    <t>https://podminky.urs.cz/item/CS_URS_2023_02/417321515</t>
  </si>
  <si>
    <t>0,2*0,2*4*7,5</t>
  </si>
  <si>
    <t>417352211</t>
  </si>
  <si>
    <t>Ztracené bednění věnců z pórobetonových U-profilů osazených do maltového lože, objemová hmotnost do 500 kg/m3 výšky věnce do 250 mm tloušťka zdiva 250 mm</t>
  </si>
  <si>
    <t>-704833548</t>
  </si>
  <si>
    <t>https://podminky.urs.cz/item/CS_URS_2023_02/417352211</t>
  </si>
  <si>
    <t>4*7,5</t>
  </si>
  <si>
    <t>417361821</t>
  </si>
  <si>
    <t>Výztuž ztužujících pásů a věnců z betonářské oceli 10 505 (R) nebo BSt 500</t>
  </si>
  <si>
    <t>-1505167048</t>
  </si>
  <si>
    <t>https://podminky.urs.cz/item/CS_URS_2023_02/417361821</t>
  </si>
  <si>
    <t>-1531936922</t>
  </si>
  <si>
    <t>12*12</t>
  </si>
  <si>
    <t>-1976477015</t>
  </si>
  <si>
    <t>144*90 'Přepočtené koeficientem množství</t>
  </si>
  <si>
    <t>196861800</t>
  </si>
  <si>
    <t>949321112</t>
  </si>
  <si>
    <t>Lešení dílcové do šachet (výtahových, potrubních) o půdorysné ploše do 6 m2, výšky přes 10 do 20 m montáž</t>
  </si>
  <si>
    <t>-432825000</t>
  </si>
  <si>
    <t>https://podminky.urs.cz/item/CS_URS_2023_02/949321112</t>
  </si>
  <si>
    <t>949321211</t>
  </si>
  <si>
    <t>Lešení dílcové do šachet (výtahových, potrubních) o půdorysné ploše do 6 m2, výšky do 10 m příplatek k ceně za každý den použití</t>
  </si>
  <si>
    <t>191433711</t>
  </si>
  <si>
    <t>https://podminky.urs.cz/item/CS_URS_2023_02/949321211</t>
  </si>
  <si>
    <t>949321812</t>
  </si>
  <si>
    <t>Lešení dílcové do šachet (výtahových, potrubních) o půdorysné ploše do 6 m2, výšky přes 10 do 20 m demontáž</t>
  </si>
  <si>
    <t>1570014073</t>
  </si>
  <si>
    <t>https://podminky.urs.cz/item/CS_URS_2023_02/949321812</t>
  </si>
  <si>
    <t>953312122</t>
  </si>
  <si>
    <t>Vložky svislé do dilatačních spár z polystyrenových desek extrudovaných včetně dodání a osazení, v jakémkoliv zdivu přes 10 do 20 mm</t>
  </si>
  <si>
    <t>-783991598</t>
  </si>
  <si>
    <t>https://podminky.urs.cz/item/CS_URS_2023_02/953312122</t>
  </si>
  <si>
    <t>3*1,5+2*12*0,25</t>
  </si>
  <si>
    <t>971024581</t>
  </si>
  <si>
    <t>Vybourání otvorů ve zdivu základovém nebo nadzákladovém kamenném, smíšeném kamenném, na maltu vápennou nebo vápenocementovou, plochy do 1 m2, tl. do 900 mm</t>
  </si>
  <si>
    <t>1189995784</t>
  </si>
  <si>
    <t>https://podminky.urs.cz/item/CS_URS_2023_02/971024581</t>
  </si>
  <si>
    <t>2*0,3*1,5</t>
  </si>
  <si>
    <t>971024681</t>
  </si>
  <si>
    <t>Vybourání otvorů ve zdivu základovém nebo nadzákladovém kamenném, smíšeném kamenném, na maltu vápennou nebo vápenocementovou, plochy do 4 m2, tl. do 900 mm</t>
  </si>
  <si>
    <t>153454482</t>
  </si>
  <si>
    <t>https://podminky.urs.cz/item/CS_URS_2023_02/971024681</t>
  </si>
  <si>
    <t>0,65*1,2*(2,5+2,5+1,4)</t>
  </si>
  <si>
    <t>985331215</t>
  </si>
  <si>
    <t>Dodatečné vlepování betonářské výztuže včetně vyvrtání a vyčištění otvoru chemickou maltou průměr výztuže 16 mm</t>
  </si>
  <si>
    <t>-314158975</t>
  </si>
  <si>
    <t>https://podminky.urs.cz/item/CS_URS_2023_02/985331215</t>
  </si>
  <si>
    <t>1331797979</t>
  </si>
  <si>
    <t>Poznámka k položce:_x000d_
Hmotnost: 1,58 kg/m</t>
  </si>
  <si>
    <t>30*0,00163 'Přepočtené koeficientem množství</t>
  </si>
  <si>
    <t>998017002</t>
  </si>
  <si>
    <t>Přesun hmot pro budovy občanské výstavby, bydlení, výrobu a služby s omezením mechanizace vodorovná dopravní vzdálenost do 100 m pro budovy s jakoukoliv nosnou konstrukcí výšky přes 6 do 12 m</t>
  </si>
  <si>
    <t>362158260</t>
  </si>
  <si>
    <t>https://podminky.urs.cz/item/CS_URS_2023_02/998017002</t>
  </si>
  <si>
    <t>M33</t>
  </si>
  <si>
    <t>Montáže dopravních zařízení a vah-výtahy</t>
  </si>
  <si>
    <t>M33-001</t>
  </si>
  <si>
    <t xml:space="preserve">Výtah osobní, Dodávka a montáž - včetně elektro, zkoušky ITI a dokumentace_x000d_
</t>
  </si>
  <si>
    <t>kpt</t>
  </si>
  <si>
    <t>-674564288</t>
  </si>
  <si>
    <t>771571810</t>
  </si>
  <si>
    <t>Demontáž podlah z dlaždic keramických kladených do malty</t>
  </si>
  <si>
    <t>-1038519741</t>
  </si>
  <si>
    <t>https://podminky.urs.cz/item/CS_URS_2023_02/771571810</t>
  </si>
  <si>
    <t>1016319319</t>
  </si>
  <si>
    <t>528072612</t>
  </si>
  <si>
    <t>1820718635</t>
  </si>
  <si>
    <t>-39351650</t>
  </si>
  <si>
    <t>783901453</t>
  </si>
  <si>
    <t>Příprava podkladu betonových podlah před provedením nátěru vysátím</t>
  </si>
  <si>
    <t>-805422960</t>
  </si>
  <si>
    <t>https://podminky.urs.cz/item/CS_URS_2023_02/783901453</t>
  </si>
  <si>
    <t>4,0*6,5+0,2*(2*4,0+2*6,5)</t>
  </si>
  <si>
    <t>3*2,4*2,68+3*1,2*(2,68*2+2*2,4)</t>
  </si>
  <si>
    <t>783933171</t>
  </si>
  <si>
    <t>Penetrační nátěr betonových podlah hrubých epoxidový</t>
  </si>
  <si>
    <t>-700804230</t>
  </si>
  <si>
    <t>https://podminky.urs.cz/item/CS_URS_2023_02/783933171</t>
  </si>
  <si>
    <t>783937163</t>
  </si>
  <si>
    <t>Krycí (uzavírací) nátěr betonových podlah dvojnásobný epoxidový rozpouštědlový</t>
  </si>
  <si>
    <t>-1186313662</t>
  </si>
  <si>
    <t>https://podminky.urs.cz/item/CS_URS_2023_02/783937163</t>
  </si>
  <si>
    <t>-369154337</t>
  </si>
  <si>
    <t>3*(3,0*5,0-2,2*1,35)</t>
  </si>
  <si>
    <t>3*0,2*(2*2,2+1,35)</t>
  </si>
  <si>
    <t>-727151658</t>
  </si>
  <si>
    <t>-1393898287</t>
  </si>
  <si>
    <t>https://podminky.urs.cz/item/CS_URS_2023_02/010001000</t>
  </si>
  <si>
    <t>1899398960</t>
  </si>
  <si>
    <t>https://podminky.urs.cz/item/CS_URS_2023_02/030001000</t>
  </si>
  <si>
    <t>1342549299</t>
  </si>
  <si>
    <t>003 - Vytápění</t>
  </si>
  <si>
    <t>Most</t>
  </si>
  <si>
    <t>MOSŤÁČEK CZ z.s. P.Jilemnického 2457/1, Most</t>
  </si>
  <si>
    <t>Projekční kancelář Ladislav Dobiáš, Most</t>
  </si>
  <si>
    <t>J.Seidl</t>
  </si>
  <si>
    <t>732 - Ústřední vytápění - strojovny</t>
  </si>
  <si>
    <t>733 - Ústřední vytápění - rozvodné potrubí</t>
  </si>
  <si>
    <t>734 - Ústřední vytápění - armatury</t>
  </si>
  <si>
    <t>735 - Ústřední vytápění - otopná tělesa</t>
  </si>
  <si>
    <t>HZS - Hodinové zúčtovací sazby</t>
  </si>
  <si>
    <t>VRN1 - Průzkumné, geodetické a projektové práce</t>
  </si>
  <si>
    <t>VRN4 - Inženýrská činnost</t>
  </si>
  <si>
    <t>713410831</t>
  </si>
  <si>
    <t>Odstranění izolace tepelné potrubí pásy nebo rohožemi s AL fólií staženými drátem tl do 50 mm</t>
  </si>
  <si>
    <t>-306738978</t>
  </si>
  <si>
    <t>713410833</t>
  </si>
  <si>
    <t>Odstranění izolace tepelné potrubí pásy nebo rohožemi s AL fólií staženými drátem tl přes 50 mm</t>
  </si>
  <si>
    <t>-549839431</t>
  </si>
  <si>
    <t>713463211</t>
  </si>
  <si>
    <t>Montáž izolace tepelné potrubí a ohybů tvarovkami nebo deskami potrubními pouzdry s povrchovou úpravou hliníkovou fólií (izolační materiál ve specifikaci) přelepenými samolepící hliníkovou páskou potrubí jednovrstvá D do 50 mm</t>
  </si>
  <si>
    <t>-1990385944</t>
  </si>
  <si>
    <t>https://podminky.urs.cz/item/CS_URS_2023_02/713463211</t>
  </si>
  <si>
    <t>63154002</t>
  </si>
  <si>
    <t>pouzdro izolační potrubní z minerální vlny s Al fólií max. 250/100°C 15/20mm</t>
  </si>
  <si>
    <t>-9826357</t>
  </si>
  <si>
    <t>63154003</t>
  </si>
  <si>
    <t>pouzdro izolační potrubní z minerální vlny s Al fólií max. 250/100°C 18/20mm</t>
  </si>
  <si>
    <t>1956137847</t>
  </si>
  <si>
    <t>63154531</t>
  </si>
  <si>
    <t>pouzdro izolační potrubní z minerální vlny s Al fólií max. 250/100°C 28/30mm</t>
  </si>
  <si>
    <t>-482279184</t>
  </si>
  <si>
    <t>63154532</t>
  </si>
  <si>
    <t>pouzdro izolační potrubní z minerální vlny s Al fólií max. 250/100°C 35/30mm</t>
  </si>
  <si>
    <t>-1837671852</t>
  </si>
  <si>
    <t>998713103</t>
  </si>
  <si>
    <t>Přesun hmot pro izolace tepelné stanovený z hmotnosti přesunovaného materiálu vodorovná dopravní vzdálenost do 50 m v objektech výšky přes 12 m do 24 m</t>
  </si>
  <si>
    <t>1298786647</t>
  </si>
  <si>
    <t>https://podminky.urs.cz/item/CS_URS_2023_02/998713103</t>
  </si>
  <si>
    <t>732</t>
  </si>
  <si>
    <t>Ústřední vytápění - strojovny</t>
  </si>
  <si>
    <t>vs-01</t>
  </si>
  <si>
    <t>Kompaktní předávací stanice dle předpisů dodavatele tepla Severočeské teplárenské a.s. Most výkon 20kW</t>
  </si>
  <si>
    <t>177876178</t>
  </si>
  <si>
    <t>Poznámka k položce:_x000d_
Dodávka + montáž výměníkové stanice voda/voda pro 1x topný okruh a 1x okruh pro přípravu teplé vody včetně akumulační nádoby objemu 500 litrů, Primér 140/70°C, tlak 2,5MPa, sekunder 50/40°C, 4bar, průtok 1,5m3/h, tlaková ztráta topného okruhu 20kPa. Výměníková stanice bude vybavena vlastní ekvitermní regulací. Součástí dodávky je systém řízení MaR, 1x ekvitermní regulace topného okruhu, 1x regulace teplé vody dle teplotního čidla v zásobníku, havarijní regulace. Dodavatel zajistí odzkoušení havarijních stavů a zaškolení obsluhy.</t>
  </si>
  <si>
    <t>998732101</t>
  </si>
  <si>
    <t>Přesun hmot pro strojovny stanovený z hmotnosti přesunovaného materiálu vodorovná dopravní vzdálenost do 50 m v objektech výšky do 6 m</t>
  </si>
  <si>
    <t>-1438680457</t>
  </si>
  <si>
    <t>https://podminky.urs.cz/item/CS_URS_2023_02/998732101</t>
  </si>
  <si>
    <t>733</t>
  </si>
  <si>
    <t>Ústřední vytápění - rozvodné potrubí</t>
  </si>
  <si>
    <t>733110803</t>
  </si>
  <si>
    <t>Demontáž potrubí ocelového závitového DN do 15</t>
  </si>
  <si>
    <t>-357966426</t>
  </si>
  <si>
    <t>733110806</t>
  </si>
  <si>
    <t>Demontáž potrubí ocelového závitového DN přes 15 do 32</t>
  </si>
  <si>
    <t>-74279475</t>
  </si>
  <si>
    <t>733110808</t>
  </si>
  <si>
    <t>Demontáž potrubí ocelového závitového DN přes 32 do 50</t>
  </si>
  <si>
    <t>1300569260</t>
  </si>
  <si>
    <t>733111427</t>
  </si>
  <si>
    <t>Potrubí ocelové černé závitové svařované zesílené středotlaké DN 40</t>
  </si>
  <si>
    <t>714193015</t>
  </si>
  <si>
    <t>733113117</t>
  </si>
  <si>
    <t>Příplatek k potrubí z trubek ocelových černých závitových za zhotovení závitové ocelové přípojky DN 40</t>
  </si>
  <si>
    <t>-715805799</t>
  </si>
  <si>
    <t>733124115</t>
  </si>
  <si>
    <t>Příplatek k potrubí ocelovému hladkému za zhotovení přechodů z trubek hladkých kováním DN 40/25</t>
  </si>
  <si>
    <t>-1876222452</t>
  </si>
  <si>
    <t>733140811</t>
  </si>
  <si>
    <t>Odřezání nádoby odvzdušňovací</t>
  </si>
  <si>
    <t>-1022129448</t>
  </si>
  <si>
    <t>733190107</t>
  </si>
  <si>
    <t>Zkouška těsnosti potrubí ocelové závitové DN do 40</t>
  </si>
  <si>
    <t>859517046</t>
  </si>
  <si>
    <t>733190801</t>
  </si>
  <si>
    <t>Odřezání objímky dvojité DN do 50</t>
  </si>
  <si>
    <t>1779845986</t>
  </si>
  <si>
    <t>733191816</t>
  </si>
  <si>
    <t>Odřezání držáku potrubí třmenového D do 44,5 bez demontáže podpěr, konzol nebo výložníků</t>
  </si>
  <si>
    <t>60227106</t>
  </si>
  <si>
    <t>733222302</t>
  </si>
  <si>
    <t>Potrubí měděné polotvrdé spojované lisováním D 15x1 mm</t>
  </si>
  <si>
    <t>-2093497573</t>
  </si>
  <si>
    <t>733222303</t>
  </si>
  <si>
    <t>Potrubí měděné polotvrdé spojované lisováním D 18x1 mm</t>
  </si>
  <si>
    <t>2135847514</t>
  </si>
  <si>
    <t>733222304</t>
  </si>
  <si>
    <t>Potrubí měděné polotvrdé spojované lisováním D 22x1 mm</t>
  </si>
  <si>
    <t>-944279108</t>
  </si>
  <si>
    <t>733223304</t>
  </si>
  <si>
    <t>Potrubí z trubek měděných tvrdých spojovaných lisováním PN 16, T= +110°C Ø 28/1,5</t>
  </si>
  <si>
    <t>-872022992</t>
  </si>
  <si>
    <t>https://podminky.urs.cz/item/CS_URS_2023_02/733223304</t>
  </si>
  <si>
    <t>733223305</t>
  </si>
  <si>
    <t>Potrubí z trubek měděných tvrdých spojovaných lisováním PN 16, T= +110°C Ø 35/1,5</t>
  </si>
  <si>
    <t>1727540747</t>
  </si>
  <si>
    <t>https://podminky.urs.cz/item/CS_URS_2023_02/733223305</t>
  </si>
  <si>
    <t>733224206</t>
  </si>
  <si>
    <t>Potrubí z trubek měděných Příplatek k cenám za potrubí vedené v kotelnách a strojovnách Ø 35/1,5</t>
  </si>
  <si>
    <t>-1762652039</t>
  </si>
  <si>
    <t>https://podminky.urs.cz/item/CS_URS_2023_02/733224206</t>
  </si>
  <si>
    <t>733224222</t>
  </si>
  <si>
    <t>Potrubí z trubek měděných Příplatek k cenám za zhotovení přípojky z trubek měděných Ø 15/1</t>
  </si>
  <si>
    <t>-1486049577</t>
  </si>
  <si>
    <t>https://podminky.urs.cz/item/CS_URS_2023_02/733224222</t>
  </si>
  <si>
    <t>733291101</t>
  </si>
  <si>
    <t>Zkoušky těsnosti potrubí z trubek měděných Ø do 35/1,5</t>
  </si>
  <si>
    <t>-1499732122</t>
  </si>
  <si>
    <t>https://podminky.urs.cz/item/CS_URS_2023_02/733291101</t>
  </si>
  <si>
    <t>998733103</t>
  </si>
  <si>
    <t>Přesun hmot pro rozvody potrubí stanovený z hmotnosti přesunovaného materiálu vodorovná dopravní vzdálenost do 50 m v objektech výšky přes 12 do 24 m</t>
  </si>
  <si>
    <t>-906950816</t>
  </si>
  <si>
    <t>https://podminky.urs.cz/item/CS_URS_2023_02/998733103</t>
  </si>
  <si>
    <t>734</t>
  </si>
  <si>
    <t>Ústřední vytápění - armatury</t>
  </si>
  <si>
    <t>734100811</t>
  </si>
  <si>
    <t>Demontáž armatury přírubové se dvěma přírubami DN do 50</t>
  </si>
  <si>
    <t>31125379</t>
  </si>
  <si>
    <t>734100821</t>
  </si>
  <si>
    <t>Demontáž armatury přírubové se třemi přírubami DN do 50</t>
  </si>
  <si>
    <t>-1411549151</t>
  </si>
  <si>
    <t>734190814</t>
  </si>
  <si>
    <t>Rozpojení přírubového spoje DN do 50</t>
  </si>
  <si>
    <t>-1223614772</t>
  </si>
  <si>
    <t>734200821</t>
  </si>
  <si>
    <t>Demontáž armatury závitové se dvěma závity přes G 1/2 do G 1/2</t>
  </si>
  <si>
    <t>72255635</t>
  </si>
  <si>
    <t>734200822</t>
  </si>
  <si>
    <t>Demontáž armatury závitové se dvěma závity přes G 1/2 do G 1</t>
  </si>
  <si>
    <t>-1401754929</t>
  </si>
  <si>
    <t>734200823</t>
  </si>
  <si>
    <t>Demontáž armatury závitové se dvěma závity přes G 1 přes G 1 do G 6/4</t>
  </si>
  <si>
    <t>1488381254</t>
  </si>
  <si>
    <t>734211127</t>
  </si>
  <si>
    <t>Ventily odvzdušňovací závitové automatické se zpětnou klapkou PN 14 do 120°C G 1/2</t>
  </si>
  <si>
    <t>-1731353927</t>
  </si>
  <si>
    <t>https://podminky.urs.cz/item/CS_URS_2023_02/734211127</t>
  </si>
  <si>
    <t>734221535</t>
  </si>
  <si>
    <t>Ventily regulační závitové termostatické, bez hlavice ovládání PN 16 do 110°C rohové dvouregulační G 3/8</t>
  </si>
  <si>
    <t>671047620</t>
  </si>
  <si>
    <t>https://podminky.urs.cz/item/CS_URS_2023_02/734221535</t>
  </si>
  <si>
    <t>734221551</t>
  </si>
  <si>
    <t>Ventily regulační závitové termostatické, bez hlavice ovládání PN 16 do 110°C přímé dvouregulační G 3/8</t>
  </si>
  <si>
    <t>-182721518</t>
  </si>
  <si>
    <t>https://podminky.urs.cz/item/CS_URS_2023_02/734221551</t>
  </si>
  <si>
    <t>734221681</t>
  </si>
  <si>
    <t>Ventily regulační závitové hlavice termostatické, pro ovládání ventilů PN 10 do 110°C kapalinové s vestavěným čidlem</t>
  </si>
  <si>
    <t>866456675</t>
  </si>
  <si>
    <t>https://podminky.urs.cz/item/CS_URS_2023_02/734221681</t>
  </si>
  <si>
    <t>734221682</t>
  </si>
  <si>
    <t>Ventily regulační závitové hlavice termostatické, pro ovládání ventilů PN 10 do 110°C kapalinové otopných těles VK</t>
  </si>
  <si>
    <t>-821900900</t>
  </si>
  <si>
    <t>https://podminky.urs.cz/item/CS_URS_2023_02/734221682</t>
  </si>
  <si>
    <t>734261235</t>
  </si>
  <si>
    <t>Šroubení topenářské přímé G 1 PN 16 do 120°C</t>
  </si>
  <si>
    <t>-1366475438</t>
  </si>
  <si>
    <t>734261236</t>
  </si>
  <si>
    <t>Šroubení topenářské PN 16 do 120°C přímé G 5/4</t>
  </si>
  <si>
    <t>2077372729</t>
  </si>
  <si>
    <t>https://podminky.urs.cz/item/CS_URS_2023_02/734261236</t>
  </si>
  <si>
    <t>734261406</t>
  </si>
  <si>
    <t>Armatura připojovací přímá G 1/2x18 PN 10 do 110°C radiátorů typu VK dle skutečného provedení</t>
  </si>
  <si>
    <t>-1808662382</t>
  </si>
  <si>
    <t>734261411</t>
  </si>
  <si>
    <t>Šroubení regulační radiátorové rohové bez vypouštění G 3/8</t>
  </si>
  <si>
    <t>-1958818189</t>
  </si>
  <si>
    <t>https://podminky.urs.cz/item/CS_URS_2023_02/734261411</t>
  </si>
  <si>
    <t>734261711</t>
  </si>
  <si>
    <t>Šroubení regulační radiátorové přímé bez vypouštění G 3/8</t>
  </si>
  <si>
    <t>1475808490</t>
  </si>
  <si>
    <t>https://podminky.urs.cz/item/CS_URS_2023_02/734261711</t>
  </si>
  <si>
    <t>734291122</t>
  </si>
  <si>
    <t>Ostatní armatury kohouty plnicí a vypouštěcí PN 10 do 90°C G 3/8</t>
  </si>
  <si>
    <t>-1068243945</t>
  </si>
  <si>
    <t>https://podminky.urs.cz/item/CS_URS_2023_02/734291122</t>
  </si>
  <si>
    <t>998734103</t>
  </si>
  <si>
    <t>Přesun hmot pro armatury stanovený z hmotnosti přesunovaného materiálu vodorovná dopravní vzdálenost do 50 m v objektech výšky přes 12 do 24 m</t>
  </si>
  <si>
    <t>1523898194</t>
  </si>
  <si>
    <t>https://podminky.urs.cz/item/CS_URS_2023_02/998734103</t>
  </si>
  <si>
    <t>735</t>
  </si>
  <si>
    <t>Ústřední vytápění - otopná tělesa</t>
  </si>
  <si>
    <t>735151574</t>
  </si>
  <si>
    <t>Otopná tělesa panelová dvoudesková PN 1,0 MPa, T do 110°C se dvěma přídavnými přestupními plochami výšky tělesa 600 mm stavební délky / výkonu 700 mm / 1175 W</t>
  </si>
  <si>
    <t>-999632369</t>
  </si>
  <si>
    <t>https://podminky.urs.cz/item/CS_URS_2023_02/735151574</t>
  </si>
  <si>
    <t>735151597</t>
  </si>
  <si>
    <t>Otopná tělesa panelová dvoudesková PN 1,0 MPa, T do 110°C se dvěma přídavnými přestupními plochami výšky tělesa 900 mm stavební délky / výkonu 1000 mm / 2313 W</t>
  </si>
  <si>
    <t>-932177155</t>
  </si>
  <si>
    <t>https://podminky.urs.cz/item/CS_URS_2023_02/735151597</t>
  </si>
  <si>
    <t>735151598</t>
  </si>
  <si>
    <t>Otopná tělesa panelová dvoudesková PN 1,0 MPa, T do 110°C se dvěma přídavnými přestupními plochami výšky tělesa 900 mm stavební délky / výkonu 1100 mm / 2544 W</t>
  </si>
  <si>
    <t>1560535745</t>
  </si>
  <si>
    <t>https://podminky.urs.cz/item/CS_URS_2023_02/735151598</t>
  </si>
  <si>
    <t>735151600</t>
  </si>
  <si>
    <t>Otopná tělesa panelová dvoudesková PN 1,0 MPa, T do 110°C se dvěma přídavnými přestupními plochami výšky tělesa 900 mm stavební délky / výkonu 1400 mm / 3238 W</t>
  </si>
  <si>
    <t>1039487024</t>
  </si>
  <si>
    <t>https://podminky.urs.cz/item/CS_URS_2023_02/735151600</t>
  </si>
  <si>
    <t>735151821</t>
  </si>
  <si>
    <t>Demontáž otopného tělesa panelového dvouřadého dl do 1500 mm</t>
  </si>
  <si>
    <t>-1863068953</t>
  </si>
  <si>
    <t>735151822</t>
  </si>
  <si>
    <t>Demontáž otopného tělesa panelového dvouřadého dl přes 1500 do 2820 mm</t>
  </si>
  <si>
    <t>-1907329107</t>
  </si>
  <si>
    <t>735152151</t>
  </si>
  <si>
    <t>Otopná tělesa panelová VK jednodesková PN 1,0 MPa, T do 110°C bez přídavné přestupní plochy výšky tělesa 500 mm stavební délky / výkonu 400 mm / 206 W</t>
  </si>
  <si>
    <t>163551793</t>
  </si>
  <si>
    <t>https://podminky.urs.cz/item/CS_URS_2023_02/735152151</t>
  </si>
  <si>
    <t>735152252</t>
  </si>
  <si>
    <t>Otopná tělesa panelová VK jednodesková PN 1,0 MPa, T do 110°C s jednou přídavnou přestupní plochou výšky tělesa 500 mm stavební délky / výkonu 500 mm / 429 W</t>
  </si>
  <si>
    <t>-1568275247</t>
  </si>
  <si>
    <t>https://podminky.urs.cz/item/CS_URS_2023_02/735152252</t>
  </si>
  <si>
    <t>735152272</t>
  </si>
  <si>
    <t>Otopná tělesa panelová VK jednodesková PN 1,0 MPa, T do 110°C s jednou přídavnou přestupní plochou výšky tělesa 600 mm stavební délky / výkonu 500 mm / 501 W</t>
  </si>
  <si>
    <t>1597983815</t>
  </si>
  <si>
    <t>https://podminky.urs.cz/item/CS_URS_2023_02/735152272</t>
  </si>
  <si>
    <t>735152273</t>
  </si>
  <si>
    <t>Otopná tělesa panelová VK jednodesková PN 1,0 MPa, T do 110°C s jednou přídavnou přestupní plochou výšky tělesa 600 mm stavební délky / výkonu 600 mm / 601 W</t>
  </si>
  <si>
    <t>53148490</t>
  </si>
  <si>
    <t>https://podminky.urs.cz/item/CS_URS_2023_02/735152273</t>
  </si>
  <si>
    <t>735152274</t>
  </si>
  <si>
    <t>Otopná tělesa panelová VK jednodesková PN 1,0 MPa, T do 110°C s jednou přídavnou přestupní plochou výšky tělesa 600 mm stavební délky / výkonu 700 mm / 701 W</t>
  </si>
  <si>
    <t>-2016309537</t>
  </si>
  <si>
    <t>https://podminky.urs.cz/item/CS_URS_2023_02/735152274</t>
  </si>
  <si>
    <t>735152473</t>
  </si>
  <si>
    <t>Otopná tělesa panelová VK dvoudesková PN 1,0 MPa, T do 110°C s jednou přídavnou přestupní plochou výšky tělesa 600 mm stavební délky / výkonu 600 mm / 773 W</t>
  </si>
  <si>
    <t>-1495827029</t>
  </si>
  <si>
    <t>https://podminky.urs.cz/item/CS_URS_2023_02/735152473</t>
  </si>
  <si>
    <t>735152474</t>
  </si>
  <si>
    <t>Otopná tělesa panelová VK dvoudesková PN 1,0 MPa, T do 110°C s jednou přídavnou přestupní plochou výšky tělesa 600 mm stavební délky / výkonu 700 mm / 902 W</t>
  </si>
  <si>
    <t>1676850008</t>
  </si>
  <si>
    <t>https://podminky.urs.cz/item/CS_URS_2023_02/735152474</t>
  </si>
  <si>
    <t>735152572</t>
  </si>
  <si>
    <t>Otopná tělesa panelová VK dvoudesková PN 1,0 MPa, T do 110°C se dvěma přídavnými přestupními plochami výšky tělesa 600 mm stavební délky / výkonu 500 mm / 840 W</t>
  </si>
  <si>
    <t>-485015168</t>
  </si>
  <si>
    <t>https://podminky.urs.cz/item/CS_URS_2023_02/735152572</t>
  </si>
  <si>
    <t>735152574</t>
  </si>
  <si>
    <t>Otopná tělesa panelová VK dvoudesková PN 1,0 MPa, T do 110°C se dvěma přídavnými přestupními plochami výšky tělesa 600 mm stavební délky / výkonu 700 mm / 1175 W</t>
  </si>
  <si>
    <t>-1258826168</t>
  </si>
  <si>
    <t>https://podminky.urs.cz/item/CS_URS_2023_02/735152574</t>
  </si>
  <si>
    <t>735152575</t>
  </si>
  <si>
    <t>Otopná tělesa panelová VK dvoudesková PN 1,0 MPa, T do 110°C se dvěma přídavnými přestupními plochami výšky tělesa 600 mm stavební délky / výkonu 800 mm / 1343 W</t>
  </si>
  <si>
    <t>-1708378187</t>
  </si>
  <si>
    <t>https://podminky.urs.cz/item/CS_URS_2023_02/735152575</t>
  </si>
  <si>
    <t>735152577</t>
  </si>
  <si>
    <t>Otopná tělesa panelová VK dvoudesková PN 1,0 MPa, T do 110°C se dvěma přídavnými přestupními plochami výšky tělesa 600 mm stavební délky / výkonu 1000 mm / 1679 W</t>
  </si>
  <si>
    <t>-209809568</t>
  </si>
  <si>
    <t>https://podminky.urs.cz/item/CS_URS_2023_02/735152577</t>
  </si>
  <si>
    <t>735152578</t>
  </si>
  <si>
    <t>Otopná tělesa panelová VK dvoudesková PN 1,0 MPa, T do 110°C se dvěma přídavnými přestupními plochami výšky tělesa 600 mm stavební délky / výkonu 1100 mm / 1847 W</t>
  </si>
  <si>
    <t>470674691</t>
  </si>
  <si>
    <t>https://podminky.urs.cz/item/CS_URS_2023_02/735152578</t>
  </si>
  <si>
    <t>735152579</t>
  </si>
  <si>
    <t>Otopná tělesa panelová VK dvoudesková PN 1,0 MPa, T do 110°C se dvěma přídavnými přestupními plochami výšky tělesa 600 mm stavební délky / výkonu 1200 mm / 2015 W</t>
  </si>
  <si>
    <t>333824638</t>
  </si>
  <si>
    <t>https://podminky.urs.cz/item/CS_URS_2023_02/735152579</t>
  </si>
  <si>
    <t>735152580</t>
  </si>
  <si>
    <t>Otopná tělesa panelová VK dvoudesková PN 1,0 MPa, T do 110°C se dvěma přídavnými přestupními plochami výšky tělesa 600 mm stavební délky / výkonu 1400 mm / 2351 W</t>
  </si>
  <si>
    <t>-1926988623</t>
  </si>
  <si>
    <t>https://podminky.urs.cz/item/CS_URS_2023_02/735152580</t>
  </si>
  <si>
    <t>735160141</t>
  </si>
  <si>
    <t>Otopné těleso trubkové teplovodní výška/délka 1 820/450 mm</t>
  </si>
  <si>
    <t>1801896188</t>
  </si>
  <si>
    <t>735291800</t>
  </si>
  <si>
    <t>Demontáž konzoly nebo držáku otopných těles, registrů nebo konvektorů do odpadu</t>
  </si>
  <si>
    <t>925999500</t>
  </si>
  <si>
    <t>735494811</t>
  </si>
  <si>
    <t>Vypuštění vody z otopných těles</t>
  </si>
  <si>
    <t>-208350214</t>
  </si>
  <si>
    <t>998735103</t>
  </si>
  <si>
    <t>Přesun hmot pro otopná tělesa stanovený z hmotnosti přesunovaného materiálu vodorovná dopravní vzdálenost do 50 m v objektech výšky přes 12 do 24 m</t>
  </si>
  <si>
    <t>1789694757</t>
  </si>
  <si>
    <t>https://podminky.urs.cz/item/CS_URS_2023_02/998735103</t>
  </si>
  <si>
    <t>HZS</t>
  </si>
  <si>
    <t>Hodinové zúčtovací sazby</t>
  </si>
  <si>
    <t>HZS2222</t>
  </si>
  <si>
    <t>Hodinová zúčtovací sazba topenář odborný</t>
  </si>
  <si>
    <t>hod</t>
  </si>
  <si>
    <t>512</t>
  </si>
  <si>
    <t>-491086094</t>
  </si>
  <si>
    <t>HZS3112</t>
  </si>
  <si>
    <t>Hodinová zúčtovací sazba montér potrubí odborný</t>
  </si>
  <si>
    <t>226644820</t>
  </si>
  <si>
    <t>HZS3222</t>
  </si>
  <si>
    <t>Hodinová zúčtovací sazba montér slaboproudých zařízení odborný</t>
  </si>
  <si>
    <t>-71210593</t>
  </si>
  <si>
    <t>HZS3232</t>
  </si>
  <si>
    <t>Hodinová zúčtovací sazba montér měřících zařízení odborný</t>
  </si>
  <si>
    <t>1183660635</t>
  </si>
  <si>
    <t>013254000</t>
  </si>
  <si>
    <t>Dokumentace skutečného provedení stavby</t>
  </si>
  <si>
    <t>-1970712451</t>
  </si>
  <si>
    <t>https://podminky.urs.cz/item/CS_URS_2023_02/013254000</t>
  </si>
  <si>
    <t>2108038415</t>
  </si>
  <si>
    <t>041203000</t>
  </si>
  <si>
    <t>Technický dozor investora</t>
  </si>
  <si>
    <t>-1182013065</t>
  </si>
  <si>
    <t>https://podminky.urs.cz/item/CS_URS_2023_02/041203000</t>
  </si>
  <si>
    <t>043103000</t>
  </si>
  <si>
    <t>Zkouška topná</t>
  </si>
  <si>
    <t>-1857416672</t>
  </si>
  <si>
    <t>043114000</t>
  </si>
  <si>
    <t>Zkoušky tlakové</t>
  </si>
  <si>
    <t>-649162651</t>
  </si>
  <si>
    <t>https://podminky.urs.cz/item/CS_URS_2023_02/043114000</t>
  </si>
  <si>
    <t>049303000</t>
  </si>
  <si>
    <t>Náklady vzniklé v souvislosti s předáním stavby</t>
  </si>
  <si>
    <t>-2118312456</t>
  </si>
  <si>
    <t>004 - Elektroinstalace</t>
  </si>
  <si>
    <t>R1 - Rozváděč - R1</t>
  </si>
  <si>
    <t>R2 - Rozváděč - R2</t>
  </si>
  <si>
    <t>R3 - Rozváděč - R3</t>
  </si>
  <si>
    <t>741 - Elektroinstalace - silnoproud</t>
  </si>
  <si>
    <t>46-M - Zemní práce při extr.mont.pracích</t>
  </si>
  <si>
    <t>R1</t>
  </si>
  <si>
    <t>Rozváděč - R1</t>
  </si>
  <si>
    <t>283048</t>
  </si>
  <si>
    <t>BF-U-3/72-C Rozvodnice, POD omítku, bílé dveře, N/PE svorkovnice, 3 řady, 72 modulů</t>
  </si>
  <si>
    <t>444532473</t>
  </si>
  <si>
    <t>178979</t>
  </si>
  <si>
    <t xml:space="preserve">BS-12MB-GY Záslepka pro výřezy 45mm, 12 modulů TE, šedá, lámatelná po  8,75mm (1/2TE)</t>
  </si>
  <si>
    <t>-830062345</t>
  </si>
  <si>
    <t>276276</t>
  </si>
  <si>
    <t>IS-63/3 Hlavní vypínač, 3-pól, In=63A</t>
  </si>
  <si>
    <t>339139273</t>
  </si>
  <si>
    <t>184750</t>
  </si>
  <si>
    <t>SPBT12-280-3+NPE50 Svodič přepětí třídy T1+T2 (B+C), 3-pól+N/PE (N/PE 50kA), TN-S, TT</t>
  </si>
  <si>
    <t>-1833142325</t>
  </si>
  <si>
    <t>262676</t>
  </si>
  <si>
    <t>PL7-B16/1 Jistič PL7, char B, 1-pólový, Icn=10kA, In=16A</t>
  </si>
  <si>
    <t>2087137453</t>
  </si>
  <si>
    <t>263534</t>
  </si>
  <si>
    <t>PFL7-16/1N/B/003 Chránič s nadproudovou ochranou, Ir=250A, AC, 1+N, 10kA, char.B, Idn=0.03A, In=16A</t>
  </si>
  <si>
    <t>1691671727</t>
  </si>
  <si>
    <t>263391</t>
  </si>
  <si>
    <t>PL7-B25/3 Jistič PL7, char B, 3-pólový, Icn=10kA, In=25A</t>
  </si>
  <si>
    <t>1650854030</t>
  </si>
  <si>
    <t>263389</t>
  </si>
  <si>
    <t>PL7-B16/3 Jistič PL7, char B, 3-pólový, Icn=10kA, In=16A</t>
  </si>
  <si>
    <t>-44955581</t>
  </si>
  <si>
    <t>262673</t>
  </si>
  <si>
    <t>PL7-B6/1 Jistič PL7, char B, 1-pólový, Icn=10kA, In=6A</t>
  </si>
  <si>
    <t>-702788326</t>
  </si>
  <si>
    <t>265574</t>
  </si>
  <si>
    <t>Z-TN230/SS Instalační relé 230V AC, 2 zap. kont., 20A, mechanická předvolba ON/AUT/OFF</t>
  </si>
  <si>
    <t>-1552961588</t>
  </si>
  <si>
    <t>PMR1</t>
  </si>
  <si>
    <t>Podružný materiál</t>
  </si>
  <si>
    <t>1962797297</t>
  </si>
  <si>
    <t>MOR1</t>
  </si>
  <si>
    <t>Montáže a protokly</t>
  </si>
  <si>
    <t>163135163</t>
  </si>
  <si>
    <t>R2</t>
  </si>
  <si>
    <t>Rozváděč - R2</t>
  </si>
  <si>
    <t>-795830529</t>
  </si>
  <si>
    <t>678035339</t>
  </si>
  <si>
    <t>1606350439</t>
  </si>
  <si>
    <t>167624</t>
  </si>
  <si>
    <t>SPCT2-385-3+NPE Svodič přepětí třídy T2 (II, C), modulový, TN-S,TT; 3+Npól, Un=385V</t>
  </si>
  <si>
    <t>-1949533092</t>
  </si>
  <si>
    <t>-38018268</t>
  </si>
  <si>
    <t>263434</t>
  </si>
  <si>
    <t>PFL7-10/1N/B/003 Chránič s nadproudovou ochranou, Ir=250A, AC, 1+N, 10kA, char.B, Idn=0.03A, In=10A</t>
  </si>
  <si>
    <t>276170183</t>
  </si>
  <si>
    <t>265262</t>
  </si>
  <si>
    <t>Z-S230/S Impulsní relé, tlačítko, 230V~, 1zap. kontakt, 16A</t>
  </si>
  <si>
    <t>802179490</t>
  </si>
  <si>
    <t>167763674</t>
  </si>
  <si>
    <t>PMR2</t>
  </si>
  <si>
    <t>-826474529</t>
  </si>
  <si>
    <t>MOR2</t>
  </si>
  <si>
    <t>-284837087</t>
  </si>
  <si>
    <t>R3</t>
  </si>
  <si>
    <t>Rozváděč - R3</t>
  </si>
  <si>
    <t>178816</t>
  </si>
  <si>
    <t>KLV-24UPS-F Rozvodnice KLV, pod omítku, plech.dveře, šroubová svorkovnice, řad 2, modulů 28</t>
  </si>
  <si>
    <t>-2028281152</t>
  </si>
  <si>
    <t>267959318</t>
  </si>
  <si>
    <t>276264</t>
  </si>
  <si>
    <t>IS-25/3 Hlavní vypínač, 3-pól, In=25A</t>
  </si>
  <si>
    <t>869923165</t>
  </si>
  <si>
    <t>167626</t>
  </si>
  <si>
    <t>SPCT2-460-3+NPE Svodič přepětí třídy T2 (II, C), modulový, TN-S,TT; 3+Npól, Un=460V</t>
  </si>
  <si>
    <t>-640498203</t>
  </si>
  <si>
    <t>1644476603</t>
  </si>
  <si>
    <t>-1824940696</t>
  </si>
  <si>
    <t>-283146192</t>
  </si>
  <si>
    <t>PMR3</t>
  </si>
  <si>
    <t>-79707497</t>
  </si>
  <si>
    <t>MOR3</t>
  </si>
  <si>
    <t>-742107657</t>
  </si>
  <si>
    <t>741</t>
  </si>
  <si>
    <t>Elektroinstalace - silnoproud</t>
  </si>
  <si>
    <t>220182022</t>
  </si>
  <si>
    <t>Uložení trubky HDPE do výkopu pro optický kabel bez zřízení lože a bez krytí průměru do 20 mm</t>
  </si>
  <si>
    <t>1232968917</t>
  </si>
  <si>
    <t>https://podminky.urs.cz/item/CS_URS_2023_02/220182022</t>
  </si>
  <si>
    <t>34571152</t>
  </si>
  <si>
    <t>trubka elektroinstalační ohebná z PH, D 12/20mm</t>
  </si>
  <si>
    <t>-1713339813</t>
  </si>
  <si>
    <t>220490847</t>
  </si>
  <si>
    <t>Montáž příslušenství pro telefonní přístroje zásuvky pro 1 datový port</t>
  </si>
  <si>
    <t>1479705317</t>
  </si>
  <si>
    <t>https://podminky.urs.cz/item/CS_URS_2023_02/220490847</t>
  </si>
  <si>
    <t>37451022</t>
  </si>
  <si>
    <t>kryt zásuvky komunikační (pro nosnou masku)</t>
  </si>
  <si>
    <t>-355243463</t>
  </si>
  <si>
    <t>5014A-B1018</t>
  </si>
  <si>
    <t>Maska 5014A-B1018 (1764-0-0182)</t>
  </si>
  <si>
    <t>KS</t>
  </si>
  <si>
    <t>1651126668</t>
  </si>
  <si>
    <t>RJ45C5U</t>
  </si>
  <si>
    <t>Tělo RJ45C5U zásuvky datové Modular</t>
  </si>
  <si>
    <t>1117056301</t>
  </si>
  <si>
    <t>741112061</t>
  </si>
  <si>
    <t>Montáž krabic elektroinstalačních bez napojení na trubky a lišty, demontáže a montáže víčka a přístroje přístrojových zapuštěných plastových kruhových</t>
  </si>
  <si>
    <t>-1319435743</t>
  </si>
  <si>
    <t>https://podminky.urs.cz/item/CS_URS_2023_02/741112061</t>
  </si>
  <si>
    <t>34571451</t>
  </si>
  <si>
    <t>krabice pod omítku PVC přístrojová kruhová D 70mm hluboká</t>
  </si>
  <si>
    <t>1128137103</t>
  </si>
  <si>
    <t>741112111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</si>
  <si>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</si>
  <si>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-158950789</t>
  </si>
  <si>
    <t>https://podminky.urs.cz/item/CS_URS_2023_02/741112111</t>
  </si>
  <si>
    <t>3938A-A106 B</t>
  </si>
  <si>
    <t>Svorkovnice TANGO 3938A-A106 B</t>
  </si>
  <si>
    <t>1729308033</t>
  </si>
  <si>
    <t>741122015</t>
  </si>
  <si>
    <t>Montáž kabelů měděných bez ukončení uložených pod omítku plných kulatých (např. CYKY), počtu a průřezu žil 3x1,5 mm2</t>
  </si>
  <si>
    <t>1565574801</t>
  </si>
  <si>
    <t>https://podminky.urs.cz/item/CS_URS_2023_02/741122015</t>
  </si>
  <si>
    <t>34111030</t>
  </si>
  <si>
    <t>kabel instalační jádro Cu plné izolace PVC plášť PVC 450/750V (CYKY) 3x1,5mm2</t>
  </si>
  <si>
    <t>60652215</t>
  </si>
  <si>
    <t>741122016</t>
  </si>
  <si>
    <t>Montáž kabelů měděných bez ukončení uložených pod omítku plných kulatých (např. CYKY), počtu a průřezu žil 3x2,5 až 6 mm2</t>
  </si>
  <si>
    <t>2101169285</t>
  </si>
  <si>
    <t>https://podminky.urs.cz/item/CS_URS_2023_02/741122016</t>
  </si>
  <si>
    <t>34111036</t>
  </si>
  <si>
    <t>kabel instalační jádro Cu plné izolace PVC plášť PVC 450/750V (CYKY) 3x2,5mm2</t>
  </si>
  <si>
    <t>-1873271398</t>
  </si>
  <si>
    <t>741122024</t>
  </si>
  <si>
    <t>Montáž kabelů měděných bez ukončení uložených pod omítku plných kulatých (např. CYKY), počtu a průřezu žil 4x10 mm2</t>
  </si>
  <si>
    <t>-414449736</t>
  </si>
  <si>
    <t>https://podminky.urs.cz/item/CS_URS_2023_02/741122024</t>
  </si>
  <si>
    <t>34111076</t>
  </si>
  <si>
    <t>kabel instalační jádro Cu plné izolace PVC plášť PVC 450/750V (CYKY) 4x10mm2</t>
  </si>
  <si>
    <t>297761950</t>
  </si>
  <si>
    <t>741122031</t>
  </si>
  <si>
    <t>Montáž kabelů měděných bez ukončení uložených pod omítku plných kulatých (např. CYKY), počtu a průřezu žil 5x1,5 až 2,5 mm2</t>
  </si>
  <si>
    <t>-7708574</t>
  </si>
  <si>
    <t>https://podminky.urs.cz/item/CS_URS_2023_02/741122031</t>
  </si>
  <si>
    <t>34111094</t>
  </si>
  <si>
    <t>kabel instalační jádro Cu plné izolace PVC plášť PVC 450/750V (CYKY) 5x2,5mm2</t>
  </si>
  <si>
    <t>894231695</t>
  </si>
  <si>
    <t>741210102</t>
  </si>
  <si>
    <t>Montáž rozváděčů litinových, hliníkových nebo plastových bez zapojení vodičů sestavy hmotnosti do 100 kg</t>
  </si>
  <si>
    <t>1695422679</t>
  </si>
  <si>
    <t>https://podminky.urs.cz/item/CS_URS_2023_02/741210102</t>
  </si>
  <si>
    <t>ER</t>
  </si>
  <si>
    <t>Elektroměrový rozvaděč dle dokumentace</t>
  </si>
  <si>
    <t>437642035</t>
  </si>
  <si>
    <t>741310101</t>
  </si>
  <si>
    <t>Montáž spínačů jedno nebo dvoupólových polozapuštěných nebo zapuštěných se zapojením vodičů bezšroubové připojení spínačů, řazení 1-jednopólových</t>
  </si>
  <si>
    <t>1837586833</t>
  </si>
  <si>
    <t>https://podminky.urs.cz/item/CS_URS_2023_02/741310101</t>
  </si>
  <si>
    <t>34539010</t>
  </si>
  <si>
    <t>přístroj spínače jednopólového, řazení 1, 1So bezšroubové svorky</t>
  </si>
  <si>
    <t>133242496</t>
  </si>
  <si>
    <t>741310112</t>
  </si>
  <si>
    <t>Montáž spínačů jedno nebo dvoupólových polozapuštěných nebo zapuštěných se zapojením vodičů bezšroubové připojení ovladačů, řazení 1/0-tlačítkových zapínacích</t>
  </si>
  <si>
    <t>1389164730</t>
  </si>
  <si>
    <t>https://podminky.urs.cz/item/CS_URS_2023_02/741310112</t>
  </si>
  <si>
    <t>34539021</t>
  </si>
  <si>
    <t>přístroj ovládače zapínacího, řazení 1/0, 1/0S, 1/0So bezšroubové svorky</t>
  </si>
  <si>
    <t>-1963286004</t>
  </si>
  <si>
    <t>34539049</t>
  </si>
  <si>
    <t>kryt spínače jednoduchý</t>
  </si>
  <si>
    <t>1630252232</t>
  </si>
  <si>
    <t>34539059</t>
  </si>
  <si>
    <t>rámeček jednonásobný</t>
  </si>
  <si>
    <t>1360737714</t>
  </si>
  <si>
    <t>741310121</t>
  </si>
  <si>
    <t>Montáž spínačů jedno nebo dvoupólových polozapuštěných nebo zapuštěných se zapojením vodičů bezšroubové připojení přepínačů, řazení 5-sériových</t>
  </si>
  <si>
    <t>-1471786935</t>
  </si>
  <si>
    <t>https://podminky.urs.cz/item/CS_URS_2023_02/741310121</t>
  </si>
  <si>
    <t>34539012</t>
  </si>
  <si>
    <t>přístroj přepínače sériového, řazení 5 bezšroubové svorky</t>
  </si>
  <si>
    <t>95524309</t>
  </si>
  <si>
    <t>34539050</t>
  </si>
  <si>
    <t>kryt spínače dělený</t>
  </si>
  <si>
    <t>-806351395</t>
  </si>
  <si>
    <t>741310122</t>
  </si>
  <si>
    <t>Montáž spínačů jedno nebo dvoupólových polozapuštěných nebo zapuštěných se zapojením vodičů bezšroubové připojení přepínačů, řazení 6-střídavých</t>
  </si>
  <si>
    <t>-561580704</t>
  </si>
  <si>
    <t>https://podminky.urs.cz/item/CS_URS_2023_02/741310122</t>
  </si>
  <si>
    <t>34539013</t>
  </si>
  <si>
    <t>přístroj přepínače střídavého, řazení 6, 6So bezšroubové svorky</t>
  </si>
  <si>
    <t>-707628769</t>
  </si>
  <si>
    <t>741311021</t>
  </si>
  <si>
    <t>Montáž spínačů speciálních se zapojením vodičů sporákových přípojek s doutnavkou</t>
  </si>
  <si>
    <t>-1465950703</t>
  </si>
  <si>
    <t>https://podminky.urs.cz/item/CS_URS_2023_02/741311021</t>
  </si>
  <si>
    <t>1011-0-0816 CZ</t>
  </si>
  <si>
    <t>Tělo 1011-0-0816 CZ</t>
  </si>
  <si>
    <t>1930525858</t>
  </si>
  <si>
    <t>34539031</t>
  </si>
  <si>
    <t>doutnavka signalizační (pro trojpólový spínač)</t>
  </si>
  <si>
    <t>-436234152</t>
  </si>
  <si>
    <t>3558A-A00933 B</t>
  </si>
  <si>
    <t>Ovladač TANGO 3558A-A00933 B</t>
  </si>
  <si>
    <t>-585755606</t>
  </si>
  <si>
    <t>741313002</t>
  </si>
  <si>
    <t>Montáž zásuvek domovních se zapojením vodičů bezšroubové připojení polozapuštěných nebo zapuštěných 10/16 A, provedení 2P + PE dvojí zapojení pro průběžnou montáž</t>
  </si>
  <si>
    <t>1899318761</t>
  </si>
  <si>
    <t>https://podminky.urs.cz/item/CS_URS_2023_02/741313002</t>
  </si>
  <si>
    <t>34555241</t>
  </si>
  <si>
    <t>přístroj zásuvky zápustné jednonásobné, krytka s clonkami, bezšroubové svorky</t>
  </si>
  <si>
    <t>1717692832</t>
  </si>
  <si>
    <t>741372062</t>
  </si>
  <si>
    <t>Montáž svítidel s integrovaným zdrojem LED se zapojením vodičů interiérových přisazených stropních hranatých nebo kruhových, plochy přes 0,09 do 0,36 m2</t>
  </si>
  <si>
    <t>1642139717</t>
  </si>
  <si>
    <t>https://podminky.urs.cz/item/CS_URS_2023_02/741372062</t>
  </si>
  <si>
    <t>Pol7</t>
  </si>
  <si>
    <t>Svítidlo C - Office C Deco 18W 4000K IP54</t>
  </si>
  <si>
    <t>1217499513</t>
  </si>
  <si>
    <t>Pol8</t>
  </si>
  <si>
    <t>Svítidlo F - ELS-45W-1220-4K-IP66 PMMA</t>
  </si>
  <si>
    <t>552295269</t>
  </si>
  <si>
    <t>Pol11</t>
  </si>
  <si>
    <t>Svítidlo B - Office C Deco 25W 4000K IP54</t>
  </si>
  <si>
    <t>-2064714332</t>
  </si>
  <si>
    <t>Pol12</t>
  </si>
  <si>
    <t>Svítidlo B - NO - Office C Deco 25W 4000K IP54 s nouzovým modulem</t>
  </si>
  <si>
    <t>-68125545</t>
  </si>
  <si>
    <t>Pol13</t>
  </si>
  <si>
    <t>Svítidlo C - NO - Office C Deco 18W 4000K IP54 s nouzovým modulem</t>
  </si>
  <si>
    <t>1515036313</t>
  </si>
  <si>
    <t>Pol24</t>
  </si>
  <si>
    <t>Svítidlo J - Office C DECO XL 30W IP54 IK08</t>
  </si>
  <si>
    <t>-632358065</t>
  </si>
  <si>
    <t>Pol25</t>
  </si>
  <si>
    <t>Svítidlo I - Office Back GEN2 6060 UGR19 36W</t>
  </si>
  <si>
    <t>-562972217</t>
  </si>
  <si>
    <t>Pol26</t>
  </si>
  <si>
    <t>Svítidlo G - UGR ELSIND-12-40W4120.2</t>
  </si>
  <si>
    <t>1837844231</t>
  </si>
  <si>
    <t>741810003</t>
  </si>
  <si>
    <t>Zkoušky a prohlídky elektrických rozvodů a zařízení celková prohlídka a vyhotovení revizní zprávy pro objem montážních prací přes 500 do 1000 tis. Kč</t>
  </si>
  <si>
    <t>86590717</t>
  </si>
  <si>
    <t>https://podminky.urs.cz/item/CS_URS_2023_02/741810003</t>
  </si>
  <si>
    <t>742121001</t>
  </si>
  <si>
    <t>Montáž kabelů sdělovacích pro vnitřní rozvody počtu žil do 15</t>
  </si>
  <si>
    <t>-1567313600</t>
  </si>
  <si>
    <t>https://podminky.urs.cz/item/CS_URS_2023_02/742121001</t>
  </si>
  <si>
    <t>34121301</t>
  </si>
  <si>
    <t>kabel koaxiální stíněný 2xAl/PES a opletením z CuSn drátků 144x0,12mm2, plášť PVC bílý, jádro CU pr. 1,13mm</t>
  </si>
  <si>
    <t>1301811947</t>
  </si>
  <si>
    <t>742124002</t>
  </si>
  <si>
    <t>Montáž kabelů datových FTP, UTP, STP pro vnitřní rozvody do trubky</t>
  </si>
  <si>
    <t>1977505112</t>
  </si>
  <si>
    <t>https://podminky.urs.cz/item/CS_URS_2023_02/742124002</t>
  </si>
  <si>
    <t>34121262</t>
  </si>
  <si>
    <t>kabel datový jádro Cu plné plášť PVC (U/UTP) kategorie 5e</t>
  </si>
  <si>
    <t>-5113873</t>
  </si>
  <si>
    <t>742420121</t>
  </si>
  <si>
    <t>Montáž společné televizní antény televizní zásuvky koncové nebo průběžné</t>
  </si>
  <si>
    <t>-761038126</t>
  </si>
  <si>
    <t>https://podminky.urs.cz/item/CS_URS_2023_02/742420121</t>
  </si>
  <si>
    <t>37451015</t>
  </si>
  <si>
    <t>kryt zásuvky televizní, rozhlasové (a satelitní)</t>
  </si>
  <si>
    <t>1556152446</t>
  </si>
  <si>
    <t>37451006</t>
  </si>
  <si>
    <t>přístroj zásuvky TV+R+SAT, koncový (typ EU 3303)</t>
  </si>
  <si>
    <t>1341477011</t>
  </si>
  <si>
    <t>HZS3131</t>
  </si>
  <si>
    <t>Hodinová zúčtovací sazba elektromontér VN a VVN - demontáže</t>
  </si>
  <si>
    <t>1058253998</t>
  </si>
  <si>
    <t>46-M</t>
  </si>
  <si>
    <t>Zemní práce při extr.mont.pracích</t>
  </si>
  <si>
    <t>460941213</t>
  </si>
  <si>
    <t>Vyplnění rýh vyplnění a omítnutí rýh ve stěnách hloubky do 3 cm a šířky přes 5 do 7 cm</t>
  </si>
  <si>
    <t>-487389623</t>
  </si>
  <si>
    <t>https://podminky.urs.cz/item/CS_URS_2023_02/460941213</t>
  </si>
  <si>
    <t>460941215</t>
  </si>
  <si>
    <t>Vyplnění rýh vyplnění a omítnutí rýh ve stěnách hloubky do 3 cm a šířky přes 10 do 15 cm</t>
  </si>
  <si>
    <t>-146096893</t>
  </si>
  <si>
    <t>https://podminky.urs.cz/item/CS_URS_2023_02/460941215</t>
  </si>
  <si>
    <t>460941224</t>
  </si>
  <si>
    <t>Vyplnění rýh vyplnění a omítnutí rýh ve stěnách hloubky přes 3 do 5 cm a šířky přes 10 do 15 cm</t>
  </si>
  <si>
    <t>-331407633</t>
  </si>
  <si>
    <t>https://podminky.urs.cz/item/CS_URS_2023_02/460941224</t>
  </si>
  <si>
    <t>468091311</t>
  </si>
  <si>
    <t>Vysekání kapes nebo výklenků ve zdivu pro osazení kotevních prvků nebo elektroinstalačního zařízení cihelném, velikosti 7x7x5 cm</t>
  </si>
  <si>
    <t>-2106622655</t>
  </si>
  <si>
    <t>https://podminky.urs.cz/item/CS_URS_2023_02/468091311</t>
  </si>
  <si>
    <t>468101413</t>
  </si>
  <si>
    <t>Vysekání rýh pro montáž trubek a kabelů v cihelných zdech hloubky do 3 cm a šířky přes 5 do 7 cm</t>
  </si>
  <si>
    <t>363705577</t>
  </si>
  <si>
    <t>https://podminky.urs.cz/item/CS_URS_2023_02/468101413</t>
  </si>
  <si>
    <t>468101415</t>
  </si>
  <si>
    <t>Vysekání rýh pro montáž trubek a kabelů v cihelných zdech hloubky do 3 cm a šířky přes 10 do 15 cm</t>
  </si>
  <si>
    <t>723029896</t>
  </si>
  <si>
    <t>https://podminky.urs.cz/item/CS_URS_2023_02/468101415</t>
  </si>
  <si>
    <t>468101424</t>
  </si>
  <si>
    <t>Vysekání rýh pro montáž trubek a kabelů v cihelných zdech hloubky přes 3 do 5 cm a šířky přes 10 do 15 cm</t>
  </si>
  <si>
    <t>-476609958</t>
  </si>
  <si>
    <t>https://podminky.urs.cz/item/CS_URS_2023_02/468101424</t>
  </si>
  <si>
    <t>141R00</t>
  </si>
  <si>
    <t>Přirážka za podružný materiál</t>
  </si>
  <si>
    <t>%</t>
  </si>
  <si>
    <t>672105613</t>
  </si>
  <si>
    <t>00R00</t>
  </si>
  <si>
    <t>Likvidace odpadu, odvoz suti a vybouraných hmot na skládku,</t>
  </si>
  <si>
    <t>-1760694408</t>
  </si>
  <si>
    <t>42082495</t>
  </si>
  <si>
    <t>034002000</t>
  </si>
  <si>
    <t>Zabezpečení staveniště</t>
  </si>
  <si>
    <t>-1124681525</t>
  </si>
  <si>
    <t>https://podminky.urs.cz/item/CS_URS_2023_02/034002000</t>
  </si>
  <si>
    <t>065002000</t>
  </si>
  <si>
    <t>Mimostaveništní doprava materiálů</t>
  </si>
  <si>
    <t>-1337850587</t>
  </si>
  <si>
    <t>https://podminky.urs.cz/item/CS_URS_2023_02/065002000</t>
  </si>
  <si>
    <t>071103000</t>
  </si>
  <si>
    <t>Provoz investora</t>
  </si>
  <si>
    <t>2006990286</t>
  </si>
  <si>
    <t>https://podminky.urs.cz/item/CS_URS_2023_02/071103000</t>
  </si>
  <si>
    <t>201R00</t>
  </si>
  <si>
    <t>Podíl přidružených výkonů</t>
  </si>
  <si>
    <t>1722161692</t>
  </si>
  <si>
    <t>202R00</t>
  </si>
  <si>
    <t>Zednické výpomoci</t>
  </si>
  <si>
    <t>-1426505713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</si>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</sst>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167" fontId="38" fillId="2" borderId="23" xfId="0" applyNumberFormat="1" applyFont="1" applyFill="1" applyBorder="1" applyAlignment="1" applyProtection="1">
      <alignment vertical="center"/>
      <protection locked="0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07111" TargetMode="External" /><Relationship Id="rId2" Type="http://schemas.openxmlformats.org/officeDocument/2006/relationships/hyperlink" Target="https://podminky.urs.cz/item/CS_URS_2023_02/181912112" TargetMode="External" /><Relationship Id="rId3" Type="http://schemas.openxmlformats.org/officeDocument/2006/relationships/hyperlink" Target="https://podminky.urs.cz/item/CS_URS_2023_02/310237241" TargetMode="External" /><Relationship Id="rId4" Type="http://schemas.openxmlformats.org/officeDocument/2006/relationships/hyperlink" Target="https://podminky.urs.cz/item/CS_URS_2023_02/310237251" TargetMode="External" /><Relationship Id="rId5" Type="http://schemas.openxmlformats.org/officeDocument/2006/relationships/hyperlink" Target="https://podminky.urs.cz/item/CS_URS_2023_02/310237261" TargetMode="External" /><Relationship Id="rId6" Type="http://schemas.openxmlformats.org/officeDocument/2006/relationships/hyperlink" Target="https://podminky.urs.cz/item/CS_URS_2023_02/310237271" TargetMode="External" /><Relationship Id="rId7" Type="http://schemas.openxmlformats.org/officeDocument/2006/relationships/hyperlink" Target="https://podminky.urs.cz/item/CS_URS_2023_02/310237281" TargetMode="External" /><Relationship Id="rId8" Type="http://schemas.openxmlformats.org/officeDocument/2006/relationships/hyperlink" Target="https://podminky.urs.cz/item/CS_URS_2023_02/311235221" TargetMode="External" /><Relationship Id="rId9" Type="http://schemas.openxmlformats.org/officeDocument/2006/relationships/hyperlink" Target="https://podminky.urs.cz/item/CS_URS_2023_02/311272211" TargetMode="External" /><Relationship Id="rId10" Type="http://schemas.openxmlformats.org/officeDocument/2006/relationships/hyperlink" Target="https://podminky.urs.cz/item/CS_URS_2023_02/311273955" TargetMode="External" /><Relationship Id="rId11" Type="http://schemas.openxmlformats.org/officeDocument/2006/relationships/hyperlink" Target="https://podminky.urs.cz/item/CS_URS_2023_02/317121214" TargetMode="External" /><Relationship Id="rId12" Type="http://schemas.openxmlformats.org/officeDocument/2006/relationships/hyperlink" Target="https://podminky.urs.cz/item/CS_URS_2023_02/317121222" TargetMode="External" /><Relationship Id="rId13" Type="http://schemas.openxmlformats.org/officeDocument/2006/relationships/hyperlink" Target="https://podminky.urs.cz/item/CS_URS_2023_02/317121224" TargetMode="External" /><Relationship Id="rId14" Type="http://schemas.openxmlformats.org/officeDocument/2006/relationships/hyperlink" Target="https://podminky.urs.cz/item/CS_URS_2023_02/317142422" TargetMode="External" /><Relationship Id="rId15" Type="http://schemas.openxmlformats.org/officeDocument/2006/relationships/hyperlink" Target="https://podminky.urs.cz/item/CS_URS_2023_02/317142442" TargetMode="External" /><Relationship Id="rId16" Type="http://schemas.openxmlformats.org/officeDocument/2006/relationships/hyperlink" Target="https://podminky.urs.cz/item/CS_URS_2023_02/317142446" TargetMode="External" /><Relationship Id="rId17" Type="http://schemas.openxmlformats.org/officeDocument/2006/relationships/hyperlink" Target="https://podminky.urs.cz/item/CS_URS_2023_02/317142448" TargetMode="External" /><Relationship Id="rId18" Type="http://schemas.openxmlformats.org/officeDocument/2006/relationships/hyperlink" Target="https://podminky.urs.cz/item/CS_URS_2023_02/319202114" TargetMode="External" /><Relationship Id="rId19" Type="http://schemas.openxmlformats.org/officeDocument/2006/relationships/hyperlink" Target="https://podminky.urs.cz/item/CS_URS_2023_02/319202115" TargetMode="External" /><Relationship Id="rId20" Type="http://schemas.openxmlformats.org/officeDocument/2006/relationships/hyperlink" Target="https://podminky.urs.cz/item/CS_URS_2023_02/340237212" TargetMode="External" /><Relationship Id="rId21" Type="http://schemas.openxmlformats.org/officeDocument/2006/relationships/hyperlink" Target="https://podminky.urs.cz/item/CS_URS_2023_02/340271041" TargetMode="External" /><Relationship Id="rId22" Type="http://schemas.openxmlformats.org/officeDocument/2006/relationships/hyperlink" Target="https://podminky.urs.cz/item/CS_URS_2023_02/340271045" TargetMode="External" /><Relationship Id="rId23" Type="http://schemas.openxmlformats.org/officeDocument/2006/relationships/hyperlink" Target="https://podminky.urs.cz/item/CS_URS_2023_02/342272225" TargetMode="External" /><Relationship Id="rId24" Type="http://schemas.openxmlformats.org/officeDocument/2006/relationships/hyperlink" Target="https://podminky.urs.cz/item/CS_URS_2023_02/342291111" TargetMode="External" /><Relationship Id="rId25" Type="http://schemas.openxmlformats.org/officeDocument/2006/relationships/hyperlink" Target="https://podminky.urs.cz/item/CS_URS_2023_02/342291121" TargetMode="External" /><Relationship Id="rId26" Type="http://schemas.openxmlformats.org/officeDocument/2006/relationships/hyperlink" Target="https://podminky.urs.cz/item/CS_URS_2023_02/349231811" TargetMode="External" /><Relationship Id="rId27" Type="http://schemas.openxmlformats.org/officeDocument/2006/relationships/hyperlink" Target="https://podminky.urs.cz/item/CS_URS_2023_02/430321616" TargetMode="External" /><Relationship Id="rId28" Type="http://schemas.openxmlformats.org/officeDocument/2006/relationships/hyperlink" Target="https://podminky.urs.cz/item/CS_URS_2023_02/430361821" TargetMode="External" /><Relationship Id="rId29" Type="http://schemas.openxmlformats.org/officeDocument/2006/relationships/hyperlink" Target="https://podminky.urs.cz/item/CS_URS_2023_02/431351121" TargetMode="External" /><Relationship Id="rId30" Type="http://schemas.openxmlformats.org/officeDocument/2006/relationships/hyperlink" Target="https://podminky.urs.cz/item/CS_URS_2023_02/431351122" TargetMode="External" /><Relationship Id="rId31" Type="http://schemas.openxmlformats.org/officeDocument/2006/relationships/hyperlink" Target="https://podminky.urs.cz/item/CS_URS_2023_02/431351128" TargetMode="External" /><Relationship Id="rId32" Type="http://schemas.openxmlformats.org/officeDocument/2006/relationships/hyperlink" Target="https://podminky.urs.cz/item/CS_URS_2023_02/431351129" TargetMode="External" /><Relationship Id="rId33" Type="http://schemas.openxmlformats.org/officeDocument/2006/relationships/hyperlink" Target="https://podminky.urs.cz/item/CS_URS_2023_02/611131151" TargetMode="External" /><Relationship Id="rId34" Type="http://schemas.openxmlformats.org/officeDocument/2006/relationships/hyperlink" Target="https://podminky.urs.cz/item/CS_URS_2023_02/611311133" TargetMode="External" /><Relationship Id="rId35" Type="http://schemas.openxmlformats.org/officeDocument/2006/relationships/hyperlink" Target="https://podminky.urs.cz/item/CS_URS_2023_02/611316123" TargetMode="External" /><Relationship Id="rId36" Type="http://schemas.openxmlformats.org/officeDocument/2006/relationships/hyperlink" Target="https://podminky.urs.cz/item/CS_URS_2023_02/612131100" TargetMode="External" /><Relationship Id="rId37" Type="http://schemas.openxmlformats.org/officeDocument/2006/relationships/hyperlink" Target="https://podminky.urs.cz/item/CS_URS_2023_02/612131151" TargetMode="External" /><Relationship Id="rId38" Type="http://schemas.openxmlformats.org/officeDocument/2006/relationships/hyperlink" Target="https://podminky.urs.cz/item/CS_URS_2023_02/612135101" TargetMode="External" /><Relationship Id="rId39" Type="http://schemas.openxmlformats.org/officeDocument/2006/relationships/hyperlink" Target="https://podminky.urs.cz/item/CS_URS_2023_02/612311131" TargetMode="External" /><Relationship Id="rId40" Type="http://schemas.openxmlformats.org/officeDocument/2006/relationships/hyperlink" Target="https://podminky.urs.cz/item/CS_URS_2023_02/612316121" TargetMode="External" /><Relationship Id="rId41" Type="http://schemas.openxmlformats.org/officeDocument/2006/relationships/hyperlink" Target="https://podminky.urs.cz/item/CS_URS_2023_02/612316191" TargetMode="External" /><Relationship Id="rId42" Type="http://schemas.openxmlformats.org/officeDocument/2006/relationships/hyperlink" Target="https://podminky.urs.cz/item/CS_URS_2023_02/612321121" TargetMode="External" /><Relationship Id="rId43" Type="http://schemas.openxmlformats.org/officeDocument/2006/relationships/hyperlink" Target="https://podminky.urs.cz/item/CS_URS_2023_02/612321191" TargetMode="External" /><Relationship Id="rId44" Type="http://schemas.openxmlformats.org/officeDocument/2006/relationships/hyperlink" Target="https://podminky.urs.cz/item/CS_URS_2023_02/612328131" TargetMode="External" /><Relationship Id="rId45" Type="http://schemas.openxmlformats.org/officeDocument/2006/relationships/hyperlink" Target="https://podminky.urs.cz/item/CS_URS_2023_02/621131121" TargetMode="External" /><Relationship Id="rId46" Type="http://schemas.openxmlformats.org/officeDocument/2006/relationships/hyperlink" Target="https://podminky.urs.cz/item/CS_URS_2023_02/621142001" TargetMode="External" /><Relationship Id="rId47" Type="http://schemas.openxmlformats.org/officeDocument/2006/relationships/hyperlink" Target="https://podminky.urs.cz/item/CS_URS_2023_02/621151031" TargetMode="External" /><Relationship Id="rId48" Type="http://schemas.openxmlformats.org/officeDocument/2006/relationships/hyperlink" Target="https://podminky.urs.cz/item/CS_URS_2023_02/621531022" TargetMode="External" /><Relationship Id="rId49" Type="http://schemas.openxmlformats.org/officeDocument/2006/relationships/hyperlink" Target="https://podminky.urs.cz/item/CS_URS_2023_02/622131121" TargetMode="External" /><Relationship Id="rId50" Type="http://schemas.openxmlformats.org/officeDocument/2006/relationships/hyperlink" Target="https://podminky.urs.cz/item/CS_URS_2023_02/622151021" TargetMode="External" /><Relationship Id="rId51" Type="http://schemas.openxmlformats.org/officeDocument/2006/relationships/hyperlink" Target="https://podminky.urs.cz/item/CS_URS_2023_02/622151031" TargetMode="External" /><Relationship Id="rId52" Type="http://schemas.openxmlformats.org/officeDocument/2006/relationships/hyperlink" Target="https://podminky.urs.cz/item/CS_URS_2023_02/622211031" TargetMode="External" /><Relationship Id="rId53" Type="http://schemas.openxmlformats.org/officeDocument/2006/relationships/hyperlink" Target="https://podminky.urs.cz/item/CS_URS_2023_02/622211041" TargetMode="External" /><Relationship Id="rId54" Type="http://schemas.openxmlformats.org/officeDocument/2006/relationships/hyperlink" Target="https://podminky.urs.cz/item/CS_URS_2023_02/622212051" TargetMode="External" /><Relationship Id="rId55" Type="http://schemas.openxmlformats.org/officeDocument/2006/relationships/hyperlink" Target="https://podminky.urs.cz/item/CS_URS_2023_02/622212061" TargetMode="External" /><Relationship Id="rId56" Type="http://schemas.openxmlformats.org/officeDocument/2006/relationships/hyperlink" Target="https://podminky.urs.cz/item/CS_URS_2023_02/622251101" TargetMode="External" /><Relationship Id="rId57" Type="http://schemas.openxmlformats.org/officeDocument/2006/relationships/hyperlink" Target="https://podminky.urs.cz/item/CS_URS_2023_02/622251211" TargetMode="External" /><Relationship Id="rId58" Type="http://schemas.openxmlformats.org/officeDocument/2006/relationships/hyperlink" Target="https://podminky.urs.cz/item/CS_URS_2023_02/622252001" TargetMode="External" /><Relationship Id="rId59" Type="http://schemas.openxmlformats.org/officeDocument/2006/relationships/hyperlink" Target="https://podminky.urs.cz/item/CS_URS_2023_02/622252002" TargetMode="External" /><Relationship Id="rId60" Type="http://schemas.openxmlformats.org/officeDocument/2006/relationships/hyperlink" Target="https://podminky.urs.cz/item/CS_URS_2023_02/622511112" TargetMode="External" /><Relationship Id="rId61" Type="http://schemas.openxmlformats.org/officeDocument/2006/relationships/hyperlink" Target="https://podminky.urs.cz/item/CS_URS_2023_02/622531022" TargetMode="External" /><Relationship Id="rId62" Type="http://schemas.openxmlformats.org/officeDocument/2006/relationships/hyperlink" Target="https://podminky.urs.cz/item/CS_URS_2023_02/629991012" TargetMode="External" /><Relationship Id="rId63" Type="http://schemas.openxmlformats.org/officeDocument/2006/relationships/hyperlink" Target="https://podminky.urs.cz/item/CS_URS_2023_02/629995101" TargetMode="External" /><Relationship Id="rId64" Type="http://schemas.openxmlformats.org/officeDocument/2006/relationships/hyperlink" Target="https://podminky.urs.cz/item/CS_URS_2023_02/631311115" TargetMode="External" /><Relationship Id="rId65" Type="http://schemas.openxmlformats.org/officeDocument/2006/relationships/hyperlink" Target="https://podminky.urs.cz/item/CS_URS_2023_02/631311116" TargetMode="External" /><Relationship Id="rId66" Type="http://schemas.openxmlformats.org/officeDocument/2006/relationships/hyperlink" Target="https://podminky.urs.cz/item/CS_URS_2023_02/631319011" TargetMode="External" /><Relationship Id="rId67" Type="http://schemas.openxmlformats.org/officeDocument/2006/relationships/hyperlink" Target="https://podminky.urs.cz/item/CS_URS_2023_02/631319171" TargetMode="External" /><Relationship Id="rId68" Type="http://schemas.openxmlformats.org/officeDocument/2006/relationships/hyperlink" Target="https://podminky.urs.cz/item/CS_URS_2023_02/631362021" TargetMode="External" /><Relationship Id="rId69" Type="http://schemas.openxmlformats.org/officeDocument/2006/relationships/hyperlink" Target="https://podminky.urs.cz/item/CS_URS_2023_02/632481213" TargetMode="External" /><Relationship Id="rId70" Type="http://schemas.openxmlformats.org/officeDocument/2006/relationships/hyperlink" Target="https://podminky.urs.cz/item/CS_URS_2023_02/634112113" TargetMode="External" /><Relationship Id="rId71" Type="http://schemas.openxmlformats.org/officeDocument/2006/relationships/hyperlink" Target="https://podminky.urs.cz/item/CS_URS_2023_02/642942111" TargetMode="External" /><Relationship Id="rId72" Type="http://schemas.openxmlformats.org/officeDocument/2006/relationships/hyperlink" Target="https://podminky.urs.cz/item/CS_URS_2023_02/941111121" TargetMode="External" /><Relationship Id="rId73" Type="http://schemas.openxmlformats.org/officeDocument/2006/relationships/hyperlink" Target="https://podminky.urs.cz/item/CS_URS_2023_02/941111221" TargetMode="External" /><Relationship Id="rId74" Type="http://schemas.openxmlformats.org/officeDocument/2006/relationships/hyperlink" Target="https://podminky.urs.cz/item/CS_URS_2023_02/941111821" TargetMode="External" /><Relationship Id="rId75" Type="http://schemas.openxmlformats.org/officeDocument/2006/relationships/hyperlink" Target="https://podminky.urs.cz/item/CS_URS_2023_02/944511111" TargetMode="External" /><Relationship Id="rId76" Type="http://schemas.openxmlformats.org/officeDocument/2006/relationships/hyperlink" Target="https://podminky.urs.cz/item/CS_URS_2023_02/944511211" TargetMode="External" /><Relationship Id="rId77" Type="http://schemas.openxmlformats.org/officeDocument/2006/relationships/hyperlink" Target="https://podminky.urs.cz/item/CS_URS_2023_02/944511811" TargetMode="External" /><Relationship Id="rId78" Type="http://schemas.openxmlformats.org/officeDocument/2006/relationships/hyperlink" Target="https://podminky.urs.cz/item/CS_URS_2023_02/949101111" TargetMode="External" /><Relationship Id="rId79" Type="http://schemas.openxmlformats.org/officeDocument/2006/relationships/hyperlink" Target="https://podminky.urs.cz/item/CS_URS_2023_02/952901111" TargetMode="External" /><Relationship Id="rId80" Type="http://schemas.openxmlformats.org/officeDocument/2006/relationships/hyperlink" Target="https://podminky.urs.cz/item/CS_URS_2023_02/962031133" TargetMode="External" /><Relationship Id="rId81" Type="http://schemas.openxmlformats.org/officeDocument/2006/relationships/hyperlink" Target="https://podminky.urs.cz/item/CS_URS_2023_02/962032230" TargetMode="External" /><Relationship Id="rId82" Type="http://schemas.openxmlformats.org/officeDocument/2006/relationships/hyperlink" Target="https://podminky.urs.cz/item/CS_URS_2023_02/965046111" TargetMode="External" /><Relationship Id="rId83" Type="http://schemas.openxmlformats.org/officeDocument/2006/relationships/hyperlink" Target="https://podminky.urs.cz/item/CS_URS_2023_02/965046119" TargetMode="External" /><Relationship Id="rId84" Type="http://schemas.openxmlformats.org/officeDocument/2006/relationships/hyperlink" Target="https://podminky.urs.cz/item/CS_URS_2023_02/965081113" TargetMode="External" /><Relationship Id="rId85" Type="http://schemas.openxmlformats.org/officeDocument/2006/relationships/hyperlink" Target="https://podminky.urs.cz/item/CS_URS_2023_02/965081213" TargetMode="External" /><Relationship Id="rId86" Type="http://schemas.openxmlformats.org/officeDocument/2006/relationships/hyperlink" Target="https://podminky.urs.cz/item/CS_URS_2023_02/965083122" TargetMode="External" /><Relationship Id="rId87" Type="http://schemas.openxmlformats.org/officeDocument/2006/relationships/hyperlink" Target="https://podminky.urs.cz/item/CS_URS_2023_02/968072455" TargetMode="External" /><Relationship Id="rId88" Type="http://schemas.openxmlformats.org/officeDocument/2006/relationships/hyperlink" Target="https://podminky.urs.cz/item/CS_URS_2023_02/971024451" TargetMode="External" /><Relationship Id="rId89" Type="http://schemas.openxmlformats.org/officeDocument/2006/relationships/hyperlink" Target="https://podminky.urs.cz/item/CS_URS_2023_02/971024471" TargetMode="External" /><Relationship Id="rId90" Type="http://schemas.openxmlformats.org/officeDocument/2006/relationships/hyperlink" Target="https://podminky.urs.cz/item/CS_URS_2023_02/971024481" TargetMode="External" /><Relationship Id="rId91" Type="http://schemas.openxmlformats.org/officeDocument/2006/relationships/hyperlink" Target="https://podminky.urs.cz/item/CS_URS_2023_02/971025471" TargetMode="External" /><Relationship Id="rId92" Type="http://schemas.openxmlformats.org/officeDocument/2006/relationships/hyperlink" Target="https://podminky.urs.cz/item/CS_URS_2023_02/971025481" TargetMode="External" /><Relationship Id="rId93" Type="http://schemas.openxmlformats.org/officeDocument/2006/relationships/hyperlink" Target="https://podminky.urs.cz/item/CS_URS_2023_02/971033331" TargetMode="External" /><Relationship Id="rId94" Type="http://schemas.openxmlformats.org/officeDocument/2006/relationships/hyperlink" Target="https://podminky.urs.cz/item/CS_URS_2023_02/971033431" TargetMode="External" /><Relationship Id="rId95" Type="http://schemas.openxmlformats.org/officeDocument/2006/relationships/hyperlink" Target="https://podminky.urs.cz/item/CS_URS_2023_02/971033461" TargetMode="External" /><Relationship Id="rId96" Type="http://schemas.openxmlformats.org/officeDocument/2006/relationships/hyperlink" Target="https://podminky.urs.cz/item/CS_URS_2023_02/971033471" TargetMode="External" /><Relationship Id="rId97" Type="http://schemas.openxmlformats.org/officeDocument/2006/relationships/hyperlink" Target="https://podminky.urs.cz/item/CS_URS_2023_02/971033651" TargetMode="External" /><Relationship Id="rId98" Type="http://schemas.openxmlformats.org/officeDocument/2006/relationships/hyperlink" Target="https://podminky.urs.cz/item/CS_URS_2023_02/973031325" TargetMode="External" /><Relationship Id="rId99" Type="http://schemas.openxmlformats.org/officeDocument/2006/relationships/hyperlink" Target="https://podminky.urs.cz/item/CS_URS_2023_02/974031153" TargetMode="External" /><Relationship Id="rId100" Type="http://schemas.openxmlformats.org/officeDocument/2006/relationships/hyperlink" Target="https://podminky.urs.cz/item/CS_URS_2023_02/974031154" TargetMode="External" /><Relationship Id="rId101" Type="http://schemas.openxmlformats.org/officeDocument/2006/relationships/hyperlink" Target="https://podminky.urs.cz/item/CS_URS_2023_02/974031164" TargetMode="External" /><Relationship Id="rId102" Type="http://schemas.openxmlformats.org/officeDocument/2006/relationships/hyperlink" Target="https://podminky.urs.cz/item/CS_URS_2023_02/974031165" TargetMode="External" /><Relationship Id="rId103" Type="http://schemas.openxmlformats.org/officeDocument/2006/relationships/hyperlink" Target="https://podminky.urs.cz/item/CS_URS_2023_02/974031167" TargetMode="External" /><Relationship Id="rId104" Type="http://schemas.openxmlformats.org/officeDocument/2006/relationships/hyperlink" Target="https://podminky.urs.cz/item/CS_URS_2023_02/977151213" TargetMode="External" /><Relationship Id="rId105" Type="http://schemas.openxmlformats.org/officeDocument/2006/relationships/hyperlink" Target="https://podminky.urs.cz/item/CS_URS_2023_02/978011191" TargetMode="External" /><Relationship Id="rId106" Type="http://schemas.openxmlformats.org/officeDocument/2006/relationships/hyperlink" Target="https://podminky.urs.cz/item/CS_URS_2023_02/978013191" TargetMode="External" /><Relationship Id="rId107" Type="http://schemas.openxmlformats.org/officeDocument/2006/relationships/hyperlink" Target="https://podminky.urs.cz/item/CS_URS_2023_02/985331115" TargetMode="External" /><Relationship Id="rId108" Type="http://schemas.openxmlformats.org/officeDocument/2006/relationships/hyperlink" Target="https://podminky.urs.cz/item/CS_URS_2023_02/997013152" TargetMode="External" /><Relationship Id="rId109" Type="http://schemas.openxmlformats.org/officeDocument/2006/relationships/hyperlink" Target="https://podminky.urs.cz/item/CS_URS_2023_02/997013509" TargetMode="External" /><Relationship Id="rId110" Type="http://schemas.openxmlformats.org/officeDocument/2006/relationships/hyperlink" Target="https://podminky.urs.cz/item/CS_URS_2023_02/997013511" TargetMode="External" /><Relationship Id="rId111" Type="http://schemas.openxmlformats.org/officeDocument/2006/relationships/hyperlink" Target="https://podminky.urs.cz/item/CS_URS_2023_02/997013631" TargetMode="External" /><Relationship Id="rId112" Type="http://schemas.openxmlformats.org/officeDocument/2006/relationships/hyperlink" Target="https://podminky.urs.cz/item/CS_URS_2023_02/997013871" TargetMode="External" /><Relationship Id="rId113" Type="http://schemas.openxmlformats.org/officeDocument/2006/relationships/hyperlink" Target="https://podminky.urs.cz/item/CS_URS_2023_02/998017003" TargetMode="External" /><Relationship Id="rId114" Type="http://schemas.openxmlformats.org/officeDocument/2006/relationships/hyperlink" Target="https://podminky.urs.cz/item/CS_URS_2023_02/713121111" TargetMode="External" /><Relationship Id="rId115" Type="http://schemas.openxmlformats.org/officeDocument/2006/relationships/hyperlink" Target="https://podminky.urs.cz/item/CS_URS_2023_02/713121122" TargetMode="External" /><Relationship Id="rId116" Type="http://schemas.openxmlformats.org/officeDocument/2006/relationships/hyperlink" Target="https://podminky.urs.cz/item/CS_URS_2023_02/998713102" TargetMode="External" /><Relationship Id="rId117" Type="http://schemas.openxmlformats.org/officeDocument/2006/relationships/hyperlink" Target="https://podminky.urs.cz/item/CS_URS_2023_02/998713181" TargetMode="External" /><Relationship Id="rId118" Type="http://schemas.openxmlformats.org/officeDocument/2006/relationships/hyperlink" Target="https://podminky.urs.cz/item/CS_URS_2023_02/762081410" TargetMode="External" /><Relationship Id="rId119" Type="http://schemas.openxmlformats.org/officeDocument/2006/relationships/hyperlink" Target="https://podminky.urs.cz/item/CS_URS_2023_02/762082120" TargetMode="External" /><Relationship Id="rId120" Type="http://schemas.openxmlformats.org/officeDocument/2006/relationships/hyperlink" Target="https://podminky.urs.cz/item/CS_URS_2023_02/762083122" TargetMode="External" /><Relationship Id="rId121" Type="http://schemas.openxmlformats.org/officeDocument/2006/relationships/hyperlink" Target="https://podminky.urs.cz/item/CS_URS_2023_02/762085103" TargetMode="External" /><Relationship Id="rId122" Type="http://schemas.openxmlformats.org/officeDocument/2006/relationships/hyperlink" Target="https://podminky.urs.cz/item/CS_URS_2023_02/762085112" TargetMode="External" /><Relationship Id="rId123" Type="http://schemas.openxmlformats.org/officeDocument/2006/relationships/hyperlink" Target="https://podminky.urs.cz/item/CS_URS_2023_02/762085122" TargetMode="External" /><Relationship Id="rId124" Type="http://schemas.openxmlformats.org/officeDocument/2006/relationships/hyperlink" Target="https://podminky.urs.cz/item/CS_URS_2023_02/762332531" TargetMode="External" /><Relationship Id="rId125" Type="http://schemas.openxmlformats.org/officeDocument/2006/relationships/hyperlink" Target="https://podminky.urs.cz/item/CS_URS_2023_02/762332532" TargetMode="External" /><Relationship Id="rId126" Type="http://schemas.openxmlformats.org/officeDocument/2006/relationships/hyperlink" Target="https://podminky.urs.cz/item/CS_URS_2023_02/762341911" TargetMode="External" /><Relationship Id="rId127" Type="http://schemas.openxmlformats.org/officeDocument/2006/relationships/hyperlink" Target="https://podminky.urs.cz/item/CS_URS_2023_02/762341914" TargetMode="External" /><Relationship Id="rId128" Type="http://schemas.openxmlformats.org/officeDocument/2006/relationships/hyperlink" Target="https://podminky.urs.cz/item/CS_URS_2023_02/762342314" TargetMode="External" /><Relationship Id="rId129" Type="http://schemas.openxmlformats.org/officeDocument/2006/relationships/hyperlink" Target="https://podminky.urs.cz/item/CS_URS_2023_02/762342511" TargetMode="External" /><Relationship Id="rId130" Type="http://schemas.openxmlformats.org/officeDocument/2006/relationships/hyperlink" Target="https://podminky.urs.cz/item/CS_URS_2023_02/762395000" TargetMode="External" /><Relationship Id="rId131" Type="http://schemas.openxmlformats.org/officeDocument/2006/relationships/hyperlink" Target="https://podminky.urs.cz/item/CS_URS_2023_02/762511282" TargetMode="External" /><Relationship Id="rId132" Type="http://schemas.openxmlformats.org/officeDocument/2006/relationships/hyperlink" Target="https://podminky.urs.cz/item/CS_URS_2023_02/762522811" TargetMode="External" /><Relationship Id="rId133" Type="http://schemas.openxmlformats.org/officeDocument/2006/relationships/hyperlink" Target="https://podminky.urs.cz/item/CS_URS_2023_02/762526110" TargetMode="External" /><Relationship Id="rId134" Type="http://schemas.openxmlformats.org/officeDocument/2006/relationships/hyperlink" Target="https://podminky.urs.cz/item/CS_URS_2023_02/762595001" TargetMode="External" /><Relationship Id="rId135" Type="http://schemas.openxmlformats.org/officeDocument/2006/relationships/hyperlink" Target="https://podminky.urs.cz/item/CS_URS_2023_02/998762102" TargetMode="External" /><Relationship Id="rId136" Type="http://schemas.openxmlformats.org/officeDocument/2006/relationships/hyperlink" Target="https://podminky.urs.cz/item/CS_URS_2023_02/998762181" TargetMode="External" /><Relationship Id="rId137" Type="http://schemas.openxmlformats.org/officeDocument/2006/relationships/hyperlink" Target="https://podminky.urs.cz/item/CS_URS_2023_02/763111314" TargetMode="External" /><Relationship Id="rId138" Type="http://schemas.openxmlformats.org/officeDocument/2006/relationships/hyperlink" Target="https://podminky.urs.cz/item/CS_URS_2023_02/763111417" TargetMode="External" /><Relationship Id="rId139" Type="http://schemas.openxmlformats.org/officeDocument/2006/relationships/hyperlink" Target="https://podminky.urs.cz/item/CS_URS_2023_02/763111429" TargetMode="External" /><Relationship Id="rId140" Type="http://schemas.openxmlformats.org/officeDocument/2006/relationships/hyperlink" Target="https://podminky.urs.cz/item/CS_URS_2023_02/763111431" TargetMode="External" /><Relationship Id="rId141" Type="http://schemas.openxmlformats.org/officeDocument/2006/relationships/hyperlink" Target="https://podminky.urs.cz/item/CS_URS_2023_02/763111717" TargetMode="External" /><Relationship Id="rId142" Type="http://schemas.openxmlformats.org/officeDocument/2006/relationships/hyperlink" Target="https://podminky.urs.cz/item/CS_URS_2023_02/763111723" TargetMode="External" /><Relationship Id="rId143" Type="http://schemas.openxmlformats.org/officeDocument/2006/relationships/hyperlink" Target="https://podminky.urs.cz/item/CS_URS_2023_02/763121451" TargetMode="External" /><Relationship Id="rId144" Type="http://schemas.openxmlformats.org/officeDocument/2006/relationships/hyperlink" Target="https://podminky.urs.cz/item/CS_URS_2023_02/763131412" TargetMode="External" /><Relationship Id="rId145" Type="http://schemas.openxmlformats.org/officeDocument/2006/relationships/hyperlink" Target="https://podminky.urs.cz/item/CS_URS_2023_02/763131452" TargetMode="External" /><Relationship Id="rId146" Type="http://schemas.openxmlformats.org/officeDocument/2006/relationships/hyperlink" Target="https://podminky.urs.cz/item/CS_URS_2023_02/763131714" TargetMode="External" /><Relationship Id="rId147" Type="http://schemas.openxmlformats.org/officeDocument/2006/relationships/hyperlink" Target="https://podminky.urs.cz/item/CS_URS_2023_02/763161522" TargetMode="External" /><Relationship Id="rId148" Type="http://schemas.openxmlformats.org/officeDocument/2006/relationships/hyperlink" Target="https://podminky.urs.cz/item/CS_URS_2023_02/763161791" TargetMode="External" /><Relationship Id="rId149" Type="http://schemas.openxmlformats.org/officeDocument/2006/relationships/hyperlink" Target="https://podminky.urs.cz/item/CS_URS_2023_02/763164537" TargetMode="External" /><Relationship Id="rId150" Type="http://schemas.openxmlformats.org/officeDocument/2006/relationships/hyperlink" Target="https://podminky.urs.cz/item/CS_URS_2023_02/763172412" TargetMode="External" /><Relationship Id="rId151" Type="http://schemas.openxmlformats.org/officeDocument/2006/relationships/hyperlink" Target="https://podminky.urs.cz/item/CS_URS_2023_02/763182314" TargetMode="External" /><Relationship Id="rId152" Type="http://schemas.openxmlformats.org/officeDocument/2006/relationships/hyperlink" Target="https://podminky.urs.cz/item/CS_URS_2023_02/998763302" TargetMode="External" /><Relationship Id="rId153" Type="http://schemas.openxmlformats.org/officeDocument/2006/relationships/hyperlink" Target="https://podminky.urs.cz/item/CS_URS_2023_02/998763381" TargetMode="External" /><Relationship Id="rId154" Type="http://schemas.openxmlformats.org/officeDocument/2006/relationships/hyperlink" Target="https://podminky.urs.cz/item/CS_URS_2023_02/764002851" TargetMode="External" /><Relationship Id="rId155" Type="http://schemas.openxmlformats.org/officeDocument/2006/relationships/hyperlink" Target="https://podminky.urs.cz/item/CS_URS_2023_02/764004801" TargetMode="External" /><Relationship Id="rId156" Type="http://schemas.openxmlformats.org/officeDocument/2006/relationships/hyperlink" Target="https://podminky.urs.cz/item/CS_URS_2023_02/764004861" TargetMode="External" /><Relationship Id="rId157" Type="http://schemas.openxmlformats.org/officeDocument/2006/relationships/hyperlink" Target="https://podminky.urs.cz/item/CS_URS_2023_02/764041321" TargetMode="External" /><Relationship Id="rId158" Type="http://schemas.openxmlformats.org/officeDocument/2006/relationships/hyperlink" Target="https://podminky.urs.cz/item/CS_URS_2023_02/764042419" TargetMode="External" /><Relationship Id="rId159" Type="http://schemas.openxmlformats.org/officeDocument/2006/relationships/hyperlink" Target="https://podminky.urs.cz/item/CS_URS_2023_02/764141301" TargetMode="External" /><Relationship Id="rId160" Type="http://schemas.openxmlformats.org/officeDocument/2006/relationships/hyperlink" Target="https://podminky.urs.cz/item/CS_URS_2023_02/764226447" TargetMode="External" /><Relationship Id="rId161" Type="http://schemas.openxmlformats.org/officeDocument/2006/relationships/hyperlink" Target="https://podminky.urs.cz/item/CS_URS_2023_02/764226467" TargetMode="External" /><Relationship Id="rId162" Type="http://schemas.openxmlformats.org/officeDocument/2006/relationships/hyperlink" Target="https://podminky.urs.cz/item/CS_URS_2023_02/764242304" TargetMode="External" /><Relationship Id="rId163" Type="http://schemas.openxmlformats.org/officeDocument/2006/relationships/hyperlink" Target="https://podminky.urs.cz/item/CS_URS_2023_02/764242332" TargetMode="External" /><Relationship Id="rId164" Type="http://schemas.openxmlformats.org/officeDocument/2006/relationships/hyperlink" Target="https://podminky.urs.cz/item/CS_URS_2023_02/764541304" TargetMode="External" /><Relationship Id="rId165" Type="http://schemas.openxmlformats.org/officeDocument/2006/relationships/hyperlink" Target="https://podminky.urs.cz/item/CS_URS_2023_02/764541305" TargetMode="External" /><Relationship Id="rId166" Type="http://schemas.openxmlformats.org/officeDocument/2006/relationships/hyperlink" Target="https://podminky.urs.cz/item/CS_URS_2023_02/764548322" TargetMode="External" /><Relationship Id="rId167" Type="http://schemas.openxmlformats.org/officeDocument/2006/relationships/hyperlink" Target="https://podminky.urs.cz/item/CS_URS_2023_02/764548324" TargetMode="External" /><Relationship Id="rId168" Type="http://schemas.openxmlformats.org/officeDocument/2006/relationships/hyperlink" Target="https://podminky.urs.cz/item/CS_URS_2023_02/998764102" TargetMode="External" /><Relationship Id="rId169" Type="http://schemas.openxmlformats.org/officeDocument/2006/relationships/hyperlink" Target="https://podminky.urs.cz/item/CS_URS_2023_02/998764181" TargetMode="External" /><Relationship Id="rId170" Type="http://schemas.openxmlformats.org/officeDocument/2006/relationships/hyperlink" Target="https://podminky.urs.cz/item/CS_URS_2023_02/765115451" TargetMode="External" /><Relationship Id="rId171" Type="http://schemas.openxmlformats.org/officeDocument/2006/relationships/hyperlink" Target="https://podminky.urs.cz/item/CS_URS_2023_02/765121014" TargetMode="External" /><Relationship Id="rId172" Type="http://schemas.openxmlformats.org/officeDocument/2006/relationships/hyperlink" Target="https://podminky.urs.cz/item/CS_URS_2023_02/765121404" TargetMode="External" /><Relationship Id="rId173" Type="http://schemas.openxmlformats.org/officeDocument/2006/relationships/hyperlink" Target="https://podminky.urs.cz/item/CS_URS_2023_02/765121802" TargetMode="External" /><Relationship Id="rId174" Type="http://schemas.openxmlformats.org/officeDocument/2006/relationships/hyperlink" Target="https://podminky.urs.cz/item/CS_URS_2023_02/765123012" TargetMode="External" /><Relationship Id="rId175" Type="http://schemas.openxmlformats.org/officeDocument/2006/relationships/hyperlink" Target="https://podminky.urs.cz/item/CS_URS_2023_02/765123111" TargetMode="External" /><Relationship Id="rId176" Type="http://schemas.openxmlformats.org/officeDocument/2006/relationships/hyperlink" Target="https://podminky.urs.cz/item/CS_URS_2023_02/765123121" TargetMode="External" /><Relationship Id="rId177" Type="http://schemas.openxmlformats.org/officeDocument/2006/relationships/hyperlink" Target="https://podminky.urs.cz/item/CS_URS_2023_02/765123212" TargetMode="External" /><Relationship Id="rId178" Type="http://schemas.openxmlformats.org/officeDocument/2006/relationships/hyperlink" Target="https://podminky.urs.cz/item/CS_URS_2023_02/765123312" TargetMode="External" /><Relationship Id="rId179" Type="http://schemas.openxmlformats.org/officeDocument/2006/relationships/hyperlink" Target="https://podminky.urs.cz/item/CS_URS_2023_02/765123411" TargetMode="External" /><Relationship Id="rId180" Type="http://schemas.openxmlformats.org/officeDocument/2006/relationships/hyperlink" Target="https://podminky.urs.cz/item/CS_URS_2023_02/765125202" TargetMode="External" /><Relationship Id="rId181" Type="http://schemas.openxmlformats.org/officeDocument/2006/relationships/hyperlink" Target="https://podminky.urs.cz/item/CS_URS_2023_02/765191011" TargetMode="External" /><Relationship Id="rId182" Type="http://schemas.openxmlformats.org/officeDocument/2006/relationships/hyperlink" Target="https://podminky.urs.cz/item/CS_URS_2023_02/998765103" TargetMode="External" /><Relationship Id="rId183" Type="http://schemas.openxmlformats.org/officeDocument/2006/relationships/hyperlink" Target="https://podminky.urs.cz/item/CS_URS_2023_02/998765181" TargetMode="External" /><Relationship Id="rId184" Type="http://schemas.openxmlformats.org/officeDocument/2006/relationships/hyperlink" Target="https://podminky.urs.cz/item/CS_URS_2023_02/766622132" TargetMode="External" /><Relationship Id="rId185" Type="http://schemas.openxmlformats.org/officeDocument/2006/relationships/hyperlink" Target="https://podminky.urs.cz/item/CS_URS_2023_02/766622216" TargetMode="External" /><Relationship Id="rId186" Type="http://schemas.openxmlformats.org/officeDocument/2006/relationships/hyperlink" Target="https://podminky.urs.cz/item/CS_URS_2023_02/766660001" TargetMode="External" /><Relationship Id="rId187" Type="http://schemas.openxmlformats.org/officeDocument/2006/relationships/hyperlink" Target="https://podminky.urs.cz/item/CS_URS_2023_02/766660002" TargetMode="External" /><Relationship Id="rId188" Type="http://schemas.openxmlformats.org/officeDocument/2006/relationships/hyperlink" Target="https://podminky.urs.cz/item/CS_URS_2023_02/766660011" TargetMode="External" /><Relationship Id="rId189" Type="http://schemas.openxmlformats.org/officeDocument/2006/relationships/hyperlink" Target="https://podminky.urs.cz/item/CS_URS_2023_02/766660728" TargetMode="External" /><Relationship Id="rId190" Type="http://schemas.openxmlformats.org/officeDocument/2006/relationships/hyperlink" Target="https://podminky.urs.cz/item/CS_URS_2023_02/766660729" TargetMode="External" /><Relationship Id="rId191" Type="http://schemas.openxmlformats.org/officeDocument/2006/relationships/hyperlink" Target="https://podminky.urs.cz/item/CS_URS_2023_02/766671025" TargetMode="External" /><Relationship Id="rId192" Type="http://schemas.openxmlformats.org/officeDocument/2006/relationships/hyperlink" Target="https://podminky.urs.cz/item/CS_URS_2023_02/766682111" TargetMode="External" /><Relationship Id="rId193" Type="http://schemas.openxmlformats.org/officeDocument/2006/relationships/hyperlink" Target="https://podminky.urs.cz/item/CS_URS_2023_02/766694126" TargetMode="External" /><Relationship Id="rId194" Type="http://schemas.openxmlformats.org/officeDocument/2006/relationships/hyperlink" Target="https://podminky.urs.cz/item/CS_URS_2023_02/998766102" TargetMode="External" /><Relationship Id="rId195" Type="http://schemas.openxmlformats.org/officeDocument/2006/relationships/hyperlink" Target="https://podminky.urs.cz/item/CS_URS_2023_02/998766181" TargetMode="External" /><Relationship Id="rId196" Type="http://schemas.openxmlformats.org/officeDocument/2006/relationships/hyperlink" Target="https://podminky.urs.cz/item/CS_URS_2023_02/771111011" TargetMode="External" /><Relationship Id="rId197" Type="http://schemas.openxmlformats.org/officeDocument/2006/relationships/hyperlink" Target="https://podminky.urs.cz/item/CS_URS_2023_02/771111012" TargetMode="External" /><Relationship Id="rId198" Type="http://schemas.openxmlformats.org/officeDocument/2006/relationships/hyperlink" Target="https://podminky.urs.cz/item/CS_URS_2023_02/771121011" TargetMode="External" /><Relationship Id="rId199" Type="http://schemas.openxmlformats.org/officeDocument/2006/relationships/hyperlink" Target="https://podminky.urs.cz/item/CS_URS_2023_02/771151013" TargetMode="External" /><Relationship Id="rId200" Type="http://schemas.openxmlformats.org/officeDocument/2006/relationships/hyperlink" Target="https://podminky.urs.cz/item/CS_URS_2023_02/771161011" TargetMode="External" /><Relationship Id="rId201" Type="http://schemas.openxmlformats.org/officeDocument/2006/relationships/hyperlink" Target="https://podminky.urs.cz/item/CS_URS_2023_02/771161022" TargetMode="External" /><Relationship Id="rId202" Type="http://schemas.openxmlformats.org/officeDocument/2006/relationships/hyperlink" Target="https://podminky.urs.cz/item/CS_URS_2023_02/771274113" TargetMode="External" /><Relationship Id="rId203" Type="http://schemas.openxmlformats.org/officeDocument/2006/relationships/hyperlink" Target="https://podminky.urs.cz/item/CS_URS_2023_02/771274243" TargetMode="External" /><Relationship Id="rId204" Type="http://schemas.openxmlformats.org/officeDocument/2006/relationships/hyperlink" Target="https://podminky.urs.cz/item/CS_URS_2023_02/771474114" TargetMode="External" /><Relationship Id="rId205" Type="http://schemas.openxmlformats.org/officeDocument/2006/relationships/hyperlink" Target="https://podminky.urs.cz/item/CS_URS_2023_02/771474134" TargetMode="External" /><Relationship Id="rId206" Type="http://schemas.openxmlformats.org/officeDocument/2006/relationships/hyperlink" Target="https://podminky.urs.cz/item/CS_URS_2023_02/771574416" TargetMode="External" /><Relationship Id="rId207" Type="http://schemas.openxmlformats.org/officeDocument/2006/relationships/hyperlink" Target="https://podminky.urs.cz/item/CS_URS_2023_02/771591112" TargetMode="External" /><Relationship Id="rId208" Type="http://schemas.openxmlformats.org/officeDocument/2006/relationships/hyperlink" Target="https://podminky.urs.cz/item/CS_URS_2023_02/771591115" TargetMode="External" /><Relationship Id="rId209" Type="http://schemas.openxmlformats.org/officeDocument/2006/relationships/hyperlink" Target="https://podminky.urs.cz/item/CS_URS_2023_02/998771102" TargetMode="External" /><Relationship Id="rId210" Type="http://schemas.openxmlformats.org/officeDocument/2006/relationships/hyperlink" Target="https://podminky.urs.cz/item/CS_URS_2023_02/998771181" TargetMode="External" /><Relationship Id="rId211" Type="http://schemas.openxmlformats.org/officeDocument/2006/relationships/hyperlink" Target="https://podminky.urs.cz/item/CS_URS_2023_02/776111112" TargetMode="External" /><Relationship Id="rId212" Type="http://schemas.openxmlformats.org/officeDocument/2006/relationships/hyperlink" Target="https://podminky.urs.cz/item/CS_URS_2023_02/776111311" TargetMode="External" /><Relationship Id="rId213" Type="http://schemas.openxmlformats.org/officeDocument/2006/relationships/hyperlink" Target="https://podminky.urs.cz/item/CS_URS_2023_02/776121112" TargetMode="External" /><Relationship Id="rId214" Type="http://schemas.openxmlformats.org/officeDocument/2006/relationships/hyperlink" Target="https://podminky.urs.cz/item/CS_URS_2023_02/776121411" TargetMode="External" /><Relationship Id="rId215" Type="http://schemas.openxmlformats.org/officeDocument/2006/relationships/hyperlink" Target="https://podminky.urs.cz/item/CS_URS_2023_02/776141113" TargetMode="External" /><Relationship Id="rId216" Type="http://schemas.openxmlformats.org/officeDocument/2006/relationships/hyperlink" Target="https://podminky.urs.cz/item/CS_URS_2023_02/776232111" TargetMode="External" /><Relationship Id="rId217" Type="http://schemas.openxmlformats.org/officeDocument/2006/relationships/hyperlink" Target="https://podminky.urs.cz/item/CS_URS_2023_02/776411211" TargetMode="External" /><Relationship Id="rId218" Type="http://schemas.openxmlformats.org/officeDocument/2006/relationships/hyperlink" Target="https://podminky.urs.cz/item/CS_URS_2023_02/998776102" TargetMode="External" /><Relationship Id="rId219" Type="http://schemas.openxmlformats.org/officeDocument/2006/relationships/hyperlink" Target="https://podminky.urs.cz/item/CS_URS_2023_02/998776181" TargetMode="External" /><Relationship Id="rId220" Type="http://schemas.openxmlformats.org/officeDocument/2006/relationships/hyperlink" Target="https://podminky.urs.cz/item/CS_URS_2023_02/781121011" TargetMode="External" /><Relationship Id="rId221" Type="http://schemas.openxmlformats.org/officeDocument/2006/relationships/hyperlink" Target="https://podminky.urs.cz/item/CS_URS_2023_02/781131112" TargetMode="External" /><Relationship Id="rId222" Type="http://schemas.openxmlformats.org/officeDocument/2006/relationships/hyperlink" Target="https://podminky.urs.cz/item/CS_URS_2023_02/781131264" TargetMode="External" /><Relationship Id="rId223" Type="http://schemas.openxmlformats.org/officeDocument/2006/relationships/hyperlink" Target="https://podminky.urs.cz/item/CS_URS_2023_02/781474113" TargetMode="External" /><Relationship Id="rId224" Type="http://schemas.openxmlformats.org/officeDocument/2006/relationships/hyperlink" Target="https://podminky.urs.cz/item/CS_URS_2023_02/781571141" TargetMode="External" /><Relationship Id="rId225" Type="http://schemas.openxmlformats.org/officeDocument/2006/relationships/hyperlink" Target="https://podminky.urs.cz/item/CS_URS_2023_02/781674113" TargetMode="External" /><Relationship Id="rId226" Type="http://schemas.openxmlformats.org/officeDocument/2006/relationships/hyperlink" Target="https://podminky.urs.cz/item/CS_URS_2023_02/998781102" TargetMode="External" /><Relationship Id="rId227" Type="http://schemas.openxmlformats.org/officeDocument/2006/relationships/hyperlink" Target="https://podminky.urs.cz/item/CS_URS_2023_02/998781181" TargetMode="External" /><Relationship Id="rId228" Type="http://schemas.openxmlformats.org/officeDocument/2006/relationships/hyperlink" Target="https://podminky.urs.cz/item/CS_URS_2023_02/783201201" TargetMode="External" /><Relationship Id="rId229" Type="http://schemas.openxmlformats.org/officeDocument/2006/relationships/hyperlink" Target="https://podminky.urs.cz/item/CS_URS_2023_02/783214121" TargetMode="External" /><Relationship Id="rId230" Type="http://schemas.openxmlformats.org/officeDocument/2006/relationships/hyperlink" Target="https://podminky.urs.cz/item/CS_URS_2023_02/783226101" TargetMode="External" /><Relationship Id="rId231" Type="http://schemas.openxmlformats.org/officeDocument/2006/relationships/hyperlink" Target="https://podminky.urs.cz/item/CS_URS_2023_02/783314101" TargetMode="External" /><Relationship Id="rId232" Type="http://schemas.openxmlformats.org/officeDocument/2006/relationships/hyperlink" Target="https://podminky.urs.cz/item/CS_URS_2023_02/783315101" TargetMode="External" /><Relationship Id="rId233" Type="http://schemas.openxmlformats.org/officeDocument/2006/relationships/hyperlink" Target="https://podminky.urs.cz/item/CS_URS_2023_02/783317101" TargetMode="External" /><Relationship Id="rId234" Type="http://schemas.openxmlformats.org/officeDocument/2006/relationships/hyperlink" Target="https://podminky.urs.cz/item/CS_URS_2023_02/783823155" TargetMode="External" /><Relationship Id="rId235" Type="http://schemas.openxmlformats.org/officeDocument/2006/relationships/hyperlink" Target="https://podminky.urs.cz/item/CS_URS_2023_02/783827425" TargetMode="External" /><Relationship Id="rId236" Type="http://schemas.openxmlformats.org/officeDocument/2006/relationships/hyperlink" Target="https://podminky.urs.cz/item/CS_URS_2023_02/784141001" TargetMode="External" /><Relationship Id="rId237" Type="http://schemas.openxmlformats.org/officeDocument/2006/relationships/hyperlink" Target="https://podminky.urs.cz/item/CS_URS_2023_02/784181101" TargetMode="External" /><Relationship Id="rId238" Type="http://schemas.openxmlformats.org/officeDocument/2006/relationships/hyperlink" Target="https://podminky.urs.cz/item/CS_URS_2023_02/784211101" TargetMode="External" /><Relationship Id="rId239" Type="http://schemas.openxmlformats.org/officeDocument/2006/relationships/hyperlink" Target="https://podminky.urs.cz/item/CS_URS_2023_01/013224000" TargetMode="External" /><Relationship Id="rId240" Type="http://schemas.openxmlformats.org/officeDocument/2006/relationships/hyperlink" Target="https://podminky.urs.cz/item/CS_URS_2023_01/013244000" TargetMode="External" /><Relationship Id="rId241" Type="http://schemas.openxmlformats.org/officeDocument/2006/relationships/hyperlink" Target="https://podminky.urs.cz/item/CS_URS_2023_01/030001000" TargetMode="External" /><Relationship Id="rId242" Type="http://schemas.openxmlformats.org/officeDocument/2006/relationships/hyperlink" Target="https://podminky.urs.cz/item/CS_URS_2023_01/041103000" TargetMode="External" /><Relationship Id="rId243" Type="http://schemas.openxmlformats.org/officeDocument/2006/relationships/hyperlink" Target="https://podminky.urs.cz/item/CS_URS_2023_01/070001000" TargetMode="External" /><Relationship Id="rId24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997013152" TargetMode="External" /><Relationship Id="rId2" Type="http://schemas.openxmlformats.org/officeDocument/2006/relationships/hyperlink" Target="https://podminky.urs.cz/item/CS_URS_2023_02/997013509" TargetMode="External" /><Relationship Id="rId3" Type="http://schemas.openxmlformats.org/officeDocument/2006/relationships/hyperlink" Target="https://podminky.urs.cz/item/CS_URS_2023_02/997013511" TargetMode="External" /><Relationship Id="rId4" Type="http://schemas.openxmlformats.org/officeDocument/2006/relationships/hyperlink" Target="https://podminky.urs.cz/item/CS_URS_2023_02/997013813" TargetMode="External" /><Relationship Id="rId5" Type="http://schemas.openxmlformats.org/officeDocument/2006/relationships/hyperlink" Target="https://podminky.urs.cz/item/CS_URS_2023_02/713463411" TargetMode="External" /><Relationship Id="rId6" Type="http://schemas.openxmlformats.org/officeDocument/2006/relationships/hyperlink" Target="https://podminky.urs.cz/item/CS_URS_2023_02/998713102" TargetMode="External" /><Relationship Id="rId7" Type="http://schemas.openxmlformats.org/officeDocument/2006/relationships/hyperlink" Target="https://podminky.urs.cz/item/CS_URS_2023_02/998713181" TargetMode="External" /><Relationship Id="rId8" Type="http://schemas.openxmlformats.org/officeDocument/2006/relationships/hyperlink" Target="https://podminky.urs.cz/item/CS_URS_2023_02/721110802" TargetMode="External" /><Relationship Id="rId9" Type="http://schemas.openxmlformats.org/officeDocument/2006/relationships/hyperlink" Target="https://podminky.urs.cz/item/CS_URS_2023_02/721171803" TargetMode="External" /><Relationship Id="rId10" Type="http://schemas.openxmlformats.org/officeDocument/2006/relationships/hyperlink" Target="https://podminky.urs.cz/item/CS_URS_2023_02/721174005" TargetMode="External" /><Relationship Id="rId11" Type="http://schemas.openxmlformats.org/officeDocument/2006/relationships/hyperlink" Target="https://podminky.urs.cz/item/CS_URS_2023_02/721174006" TargetMode="External" /><Relationship Id="rId12" Type="http://schemas.openxmlformats.org/officeDocument/2006/relationships/hyperlink" Target="https://podminky.urs.cz/item/CS_URS_2023_02/721174025" TargetMode="External" /><Relationship Id="rId13" Type="http://schemas.openxmlformats.org/officeDocument/2006/relationships/hyperlink" Target="https://podminky.urs.cz/item/CS_URS_2023_02/721174042" TargetMode="External" /><Relationship Id="rId14" Type="http://schemas.openxmlformats.org/officeDocument/2006/relationships/hyperlink" Target="https://podminky.urs.cz/item/CS_URS_2023_02/721174043" TargetMode="External" /><Relationship Id="rId15" Type="http://schemas.openxmlformats.org/officeDocument/2006/relationships/hyperlink" Target="https://podminky.urs.cz/item/CS_URS_2023_02/721174044" TargetMode="External" /><Relationship Id="rId16" Type="http://schemas.openxmlformats.org/officeDocument/2006/relationships/hyperlink" Target="https://podminky.urs.cz/item/CS_URS_2023_02/721174045" TargetMode="External" /><Relationship Id="rId17" Type="http://schemas.openxmlformats.org/officeDocument/2006/relationships/hyperlink" Target="https://podminky.urs.cz/item/CS_URS_2023_02/721174063" TargetMode="External" /><Relationship Id="rId18" Type="http://schemas.openxmlformats.org/officeDocument/2006/relationships/hyperlink" Target="https://podminky.urs.cz/item/CS_URS_2023_02/721290111" TargetMode="External" /><Relationship Id="rId19" Type="http://schemas.openxmlformats.org/officeDocument/2006/relationships/hyperlink" Target="https://podminky.urs.cz/item/CS_URS_2023_02/998721102" TargetMode="External" /><Relationship Id="rId20" Type="http://schemas.openxmlformats.org/officeDocument/2006/relationships/hyperlink" Target="https://podminky.urs.cz/item/CS_URS_2023_02/998721181" TargetMode="External" /><Relationship Id="rId21" Type="http://schemas.openxmlformats.org/officeDocument/2006/relationships/hyperlink" Target="https://podminky.urs.cz/item/CS_URS_2023_02/722130801" TargetMode="External" /><Relationship Id="rId22" Type="http://schemas.openxmlformats.org/officeDocument/2006/relationships/hyperlink" Target="https://podminky.urs.cz/item/CS_URS_2023_02/722130802" TargetMode="External" /><Relationship Id="rId23" Type="http://schemas.openxmlformats.org/officeDocument/2006/relationships/hyperlink" Target="https://podminky.urs.cz/item/CS_URS_2023_02/722174001" TargetMode="External" /><Relationship Id="rId24" Type="http://schemas.openxmlformats.org/officeDocument/2006/relationships/hyperlink" Target="https://podminky.urs.cz/item/CS_URS_2023_02/722174002" TargetMode="External" /><Relationship Id="rId25" Type="http://schemas.openxmlformats.org/officeDocument/2006/relationships/hyperlink" Target="https://podminky.urs.cz/item/CS_URS_2023_02/722174003" TargetMode="External" /><Relationship Id="rId26" Type="http://schemas.openxmlformats.org/officeDocument/2006/relationships/hyperlink" Target="https://podminky.urs.cz/item/CS_URS_2023_02/722181211" TargetMode="External" /><Relationship Id="rId27" Type="http://schemas.openxmlformats.org/officeDocument/2006/relationships/hyperlink" Target="https://podminky.urs.cz/item/CS_URS_2023_02/722181212" TargetMode="External" /><Relationship Id="rId28" Type="http://schemas.openxmlformats.org/officeDocument/2006/relationships/hyperlink" Target="https://podminky.urs.cz/item/CS_URS_2023_02/722181251" TargetMode="External" /><Relationship Id="rId29" Type="http://schemas.openxmlformats.org/officeDocument/2006/relationships/hyperlink" Target="https://podminky.urs.cz/item/CS_URS_2023_02/722181252" TargetMode="External" /><Relationship Id="rId30" Type="http://schemas.openxmlformats.org/officeDocument/2006/relationships/hyperlink" Target="https://podminky.urs.cz/item/CS_URS_2023_02/722181812" TargetMode="External" /><Relationship Id="rId31" Type="http://schemas.openxmlformats.org/officeDocument/2006/relationships/hyperlink" Target="https://podminky.urs.cz/item/CS_URS_2023_02/722220151" TargetMode="External" /><Relationship Id="rId32" Type="http://schemas.openxmlformats.org/officeDocument/2006/relationships/hyperlink" Target="https://podminky.urs.cz/item/CS_URS_2023_02/722221135" TargetMode="External" /><Relationship Id="rId33" Type="http://schemas.openxmlformats.org/officeDocument/2006/relationships/hyperlink" Target="https://podminky.urs.cz/item/CS_URS_2023_02/722240101" TargetMode="External" /><Relationship Id="rId34" Type="http://schemas.openxmlformats.org/officeDocument/2006/relationships/hyperlink" Target="https://podminky.urs.cz/item/CS_URS_2023_02/722240102" TargetMode="External" /><Relationship Id="rId35" Type="http://schemas.openxmlformats.org/officeDocument/2006/relationships/hyperlink" Target="https://podminky.urs.cz/item/CS_URS_2023_02/722290215" TargetMode="External" /><Relationship Id="rId36" Type="http://schemas.openxmlformats.org/officeDocument/2006/relationships/hyperlink" Target="https://podminky.urs.cz/item/CS_URS_2023_02/722290234" TargetMode="External" /><Relationship Id="rId37" Type="http://schemas.openxmlformats.org/officeDocument/2006/relationships/hyperlink" Target="https://podminky.urs.cz/item/CS_URS_2023_02/998722102" TargetMode="External" /><Relationship Id="rId38" Type="http://schemas.openxmlformats.org/officeDocument/2006/relationships/hyperlink" Target="https://podminky.urs.cz/item/CS_URS_2023_02/998722181" TargetMode="External" /><Relationship Id="rId39" Type="http://schemas.openxmlformats.org/officeDocument/2006/relationships/hyperlink" Target="https://podminky.urs.cz/item/CS_URS_2023_02/725112171" TargetMode="External" /><Relationship Id="rId40" Type="http://schemas.openxmlformats.org/officeDocument/2006/relationships/hyperlink" Target="https://podminky.urs.cz/item/CS_URS_2023_02/725112313" TargetMode="External" /><Relationship Id="rId41" Type="http://schemas.openxmlformats.org/officeDocument/2006/relationships/hyperlink" Target="https://podminky.urs.cz/item/CS_URS_2023_02/725211618" TargetMode="External" /><Relationship Id="rId42" Type="http://schemas.openxmlformats.org/officeDocument/2006/relationships/hyperlink" Target="https://podminky.urs.cz/item/CS_URS_2023_02/725241112" TargetMode="External" /><Relationship Id="rId43" Type="http://schemas.openxmlformats.org/officeDocument/2006/relationships/hyperlink" Target="https://podminky.urs.cz/item/CS_URS_2023_02/725241142" TargetMode="External" /><Relationship Id="rId44" Type="http://schemas.openxmlformats.org/officeDocument/2006/relationships/hyperlink" Target="https://podminky.urs.cz/item/CS_URS_2023_02/725244103" TargetMode="External" /><Relationship Id="rId45" Type="http://schemas.openxmlformats.org/officeDocument/2006/relationships/hyperlink" Target="https://podminky.urs.cz/item/CS_URS_2023_02/725244203" TargetMode="External" /><Relationship Id="rId46" Type="http://schemas.openxmlformats.org/officeDocument/2006/relationships/hyperlink" Target="https://podminky.urs.cz/item/CS_URS_2023_02/725244843" TargetMode="External" /><Relationship Id="rId47" Type="http://schemas.openxmlformats.org/officeDocument/2006/relationships/hyperlink" Target="https://podminky.urs.cz/item/CS_URS_2023_02/725291511" TargetMode="External" /><Relationship Id="rId48" Type="http://schemas.openxmlformats.org/officeDocument/2006/relationships/hyperlink" Target="https://podminky.urs.cz/item/CS_URS_2023_02/725291521" TargetMode="External" /><Relationship Id="rId49" Type="http://schemas.openxmlformats.org/officeDocument/2006/relationships/hyperlink" Target="https://podminky.urs.cz/item/CS_URS_2023_02/725291708" TargetMode="External" /><Relationship Id="rId50" Type="http://schemas.openxmlformats.org/officeDocument/2006/relationships/hyperlink" Target="https://podminky.urs.cz/item/CS_URS_2023_02/725291722" TargetMode="External" /><Relationship Id="rId51" Type="http://schemas.openxmlformats.org/officeDocument/2006/relationships/hyperlink" Target="https://podminky.urs.cz/item/CS_URS_2023_02/725331111" TargetMode="External" /><Relationship Id="rId52" Type="http://schemas.openxmlformats.org/officeDocument/2006/relationships/hyperlink" Target="https://podminky.urs.cz/item/CS_URS_2023_02/725822613" TargetMode="External" /><Relationship Id="rId53" Type="http://schemas.openxmlformats.org/officeDocument/2006/relationships/hyperlink" Target="https://podminky.urs.cz/item/CS_URS_2023_02/725822631" TargetMode="External" /><Relationship Id="rId54" Type="http://schemas.openxmlformats.org/officeDocument/2006/relationships/hyperlink" Target="https://podminky.urs.cz/item/CS_URS_2023_02/725829141" TargetMode="External" /><Relationship Id="rId55" Type="http://schemas.openxmlformats.org/officeDocument/2006/relationships/hyperlink" Target="https://podminky.urs.cz/item/CS_URS_2023_02/725839202" TargetMode="External" /><Relationship Id="rId56" Type="http://schemas.openxmlformats.org/officeDocument/2006/relationships/hyperlink" Target="https://podminky.urs.cz/item/CS_URS_2023_02/725841312" TargetMode="External" /><Relationship Id="rId57" Type="http://schemas.openxmlformats.org/officeDocument/2006/relationships/hyperlink" Target="https://podminky.urs.cz/item/CS_URS_2023_02/725861102" TargetMode="External" /><Relationship Id="rId58" Type="http://schemas.openxmlformats.org/officeDocument/2006/relationships/hyperlink" Target="https://podminky.urs.cz/item/CS_URS_2023_02/725862123" TargetMode="External" /><Relationship Id="rId59" Type="http://schemas.openxmlformats.org/officeDocument/2006/relationships/hyperlink" Target="https://podminky.urs.cz/item/CS_URS_2023_02/725865312" TargetMode="External" /><Relationship Id="rId60" Type="http://schemas.openxmlformats.org/officeDocument/2006/relationships/hyperlink" Target="https://podminky.urs.cz/item/CS_URS_2023_02/998725102" TargetMode="External" /><Relationship Id="rId61" Type="http://schemas.openxmlformats.org/officeDocument/2006/relationships/hyperlink" Target="https://podminky.urs.cz/item/CS_URS_2023_02/998725181" TargetMode="External" /><Relationship Id="rId62" Type="http://schemas.openxmlformats.org/officeDocument/2006/relationships/hyperlink" Target="https://podminky.urs.cz/item/CS_URS_2023_02/727212118" TargetMode="External" /><Relationship Id="rId63" Type="http://schemas.openxmlformats.org/officeDocument/2006/relationships/hyperlink" Target="https://podminky.urs.cz/item/CS_URS_2023_02/727223105" TargetMode="External" /><Relationship Id="rId64" Type="http://schemas.openxmlformats.org/officeDocument/2006/relationships/hyperlink" Target="https://podminky.urs.cz/item/CS_URS_2023_01/010001000" TargetMode="External" /><Relationship Id="rId65" Type="http://schemas.openxmlformats.org/officeDocument/2006/relationships/hyperlink" Target="https://podminky.urs.cz/item/CS_URS_2023_01/030001000" TargetMode="External" /><Relationship Id="rId66" Type="http://schemas.openxmlformats.org/officeDocument/2006/relationships/hyperlink" Target="https://podminky.urs.cz/item/CS_URS_2023_02/070001000" TargetMode="External" /><Relationship Id="rId6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751122091" TargetMode="External" /><Relationship Id="rId2" Type="http://schemas.openxmlformats.org/officeDocument/2006/relationships/hyperlink" Target="https://podminky.urs.cz/item/CS_URS_2023_02/751398022" TargetMode="External" /><Relationship Id="rId3" Type="http://schemas.openxmlformats.org/officeDocument/2006/relationships/hyperlink" Target="https://podminky.urs.cz/item/CS_URS_2023_02/751525051" TargetMode="External" /><Relationship Id="rId4" Type="http://schemas.openxmlformats.org/officeDocument/2006/relationships/hyperlink" Target="https://podminky.urs.cz/item/CS_URS_2023_02/751572031" TargetMode="External" /><Relationship Id="rId5" Type="http://schemas.openxmlformats.org/officeDocument/2006/relationships/hyperlink" Target="https://podminky.urs.cz/item/CS_URS_2023_02/998751101" TargetMode="External" /><Relationship Id="rId6" Type="http://schemas.openxmlformats.org/officeDocument/2006/relationships/hyperlink" Target="https://podminky.urs.cz/item/CS_URS_2023_02/998751181" TargetMode="External" /><Relationship Id="rId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612131121" TargetMode="External" /><Relationship Id="rId2" Type="http://schemas.openxmlformats.org/officeDocument/2006/relationships/hyperlink" Target="https://podminky.urs.cz/item/CS_URS_2023_02/612142001" TargetMode="External" /><Relationship Id="rId3" Type="http://schemas.openxmlformats.org/officeDocument/2006/relationships/hyperlink" Target="https://podminky.urs.cz/item/CS_URS_2023_02/622131121" TargetMode="External" /><Relationship Id="rId4" Type="http://schemas.openxmlformats.org/officeDocument/2006/relationships/hyperlink" Target="https://podminky.urs.cz/item/CS_URS_2023_02/622142001" TargetMode="External" /><Relationship Id="rId5" Type="http://schemas.openxmlformats.org/officeDocument/2006/relationships/hyperlink" Target="https://podminky.urs.cz/item/CS_URS_2023_02/622151021" TargetMode="External" /><Relationship Id="rId6" Type="http://schemas.openxmlformats.org/officeDocument/2006/relationships/hyperlink" Target="https://podminky.urs.cz/item/CS_URS_2023_02/622151031" TargetMode="External" /><Relationship Id="rId7" Type="http://schemas.openxmlformats.org/officeDocument/2006/relationships/hyperlink" Target="https://podminky.urs.cz/item/CS_URS_2023_02/622252002" TargetMode="External" /><Relationship Id="rId8" Type="http://schemas.openxmlformats.org/officeDocument/2006/relationships/hyperlink" Target="https://podminky.urs.cz/item/CS_URS_2023_02/622511112" TargetMode="External" /><Relationship Id="rId9" Type="http://schemas.openxmlformats.org/officeDocument/2006/relationships/hyperlink" Target="https://podminky.urs.cz/item/CS_URS_2023_02/622531022" TargetMode="External" /><Relationship Id="rId10" Type="http://schemas.openxmlformats.org/officeDocument/2006/relationships/hyperlink" Target="https://podminky.urs.cz/item/CS_URS_2023_02/997013152" TargetMode="External" /><Relationship Id="rId11" Type="http://schemas.openxmlformats.org/officeDocument/2006/relationships/hyperlink" Target="https://podminky.urs.cz/item/CS_URS_2023_02/997013509" TargetMode="External" /><Relationship Id="rId12" Type="http://schemas.openxmlformats.org/officeDocument/2006/relationships/hyperlink" Target="https://podminky.urs.cz/item/CS_URS_2023_02/997013511" TargetMode="External" /><Relationship Id="rId13" Type="http://schemas.openxmlformats.org/officeDocument/2006/relationships/hyperlink" Target="https://podminky.urs.cz/item/CS_URS_2023_02/997013631" TargetMode="External" /><Relationship Id="rId14" Type="http://schemas.openxmlformats.org/officeDocument/2006/relationships/hyperlink" Target="https://podminky.urs.cz/item/CS_URS_2023_02/131213702" TargetMode="External" /><Relationship Id="rId15" Type="http://schemas.openxmlformats.org/officeDocument/2006/relationships/hyperlink" Target="https://podminky.urs.cz/item/CS_URS_2023_02/162751117" TargetMode="External" /><Relationship Id="rId16" Type="http://schemas.openxmlformats.org/officeDocument/2006/relationships/hyperlink" Target="https://podminky.urs.cz/item/CS_URS_2023_02/162751119" TargetMode="External" /><Relationship Id="rId17" Type="http://schemas.openxmlformats.org/officeDocument/2006/relationships/hyperlink" Target="https://podminky.urs.cz/item/CS_URS_2023_02/167111101" TargetMode="External" /><Relationship Id="rId18" Type="http://schemas.openxmlformats.org/officeDocument/2006/relationships/hyperlink" Target="https://podminky.urs.cz/item/CS_URS_2023_02/171201221" TargetMode="External" /><Relationship Id="rId19" Type="http://schemas.openxmlformats.org/officeDocument/2006/relationships/hyperlink" Target="https://podminky.urs.cz/item/CS_URS_2023_02/174111101" TargetMode="External" /><Relationship Id="rId20" Type="http://schemas.openxmlformats.org/officeDocument/2006/relationships/hyperlink" Target="https://podminky.urs.cz/item/CS_URS_2023_02/271532212" TargetMode="External" /><Relationship Id="rId21" Type="http://schemas.openxmlformats.org/officeDocument/2006/relationships/hyperlink" Target="https://podminky.urs.cz/item/CS_URS_2023_02/272322611" TargetMode="External" /><Relationship Id="rId22" Type="http://schemas.openxmlformats.org/officeDocument/2006/relationships/hyperlink" Target="https://podminky.urs.cz/item/CS_URS_2023_02/273351121" TargetMode="External" /><Relationship Id="rId23" Type="http://schemas.openxmlformats.org/officeDocument/2006/relationships/hyperlink" Target="https://podminky.urs.cz/item/CS_URS_2023_02/273351122" TargetMode="External" /><Relationship Id="rId24" Type="http://schemas.openxmlformats.org/officeDocument/2006/relationships/hyperlink" Target="https://podminky.urs.cz/item/CS_URS_2023_02/273361821" TargetMode="External" /><Relationship Id="rId25" Type="http://schemas.openxmlformats.org/officeDocument/2006/relationships/hyperlink" Target="https://podminky.urs.cz/item/CS_URS_2023_02/311272141" TargetMode="External" /><Relationship Id="rId26" Type="http://schemas.openxmlformats.org/officeDocument/2006/relationships/hyperlink" Target="https://podminky.urs.cz/item/CS_URS_2023_02/317121251" TargetMode="External" /><Relationship Id="rId27" Type="http://schemas.openxmlformats.org/officeDocument/2006/relationships/hyperlink" Target="https://podminky.urs.cz/item/CS_URS_2023_02/317142434" TargetMode="External" /><Relationship Id="rId28" Type="http://schemas.openxmlformats.org/officeDocument/2006/relationships/hyperlink" Target="https://podminky.urs.cz/item/CS_URS_2023_02/411141132" TargetMode="External" /><Relationship Id="rId29" Type="http://schemas.openxmlformats.org/officeDocument/2006/relationships/hyperlink" Target="https://podminky.urs.cz/item/CS_URS_2023_02/417321515" TargetMode="External" /><Relationship Id="rId30" Type="http://schemas.openxmlformats.org/officeDocument/2006/relationships/hyperlink" Target="https://podminky.urs.cz/item/CS_URS_2023_02/417352211" TargetMode="External" /><Relationship Id="rId31" Type="http://schemas.openxmlformats.org/officeDocument/2006/relationships/hyperlink" Target="https://podminky.urs.cz/item/CS_URS_2023_02/417361821" TargetMode="External" /><Relationship Id="rId32" Type="http://schemas.openxmlformats.org/officeDocument/2006/relationships/hyperlink" Target="https://podminky.urs.cz/item/CS_URS_2023_02/941111121" TargetMode="External" /><Relationship Id="rId33" Type="http://schemas.openxmlformats.org/officeDocument/2006/relationships/hyperlink" Target="https://podminky.urs.cz/item/CS_URS_2023_02/941111221" TargetMode="External" /><Relationship Id="rId34" Type="http://schemas.openxmlformats.org/officeDocument/2006/relationships/hyperlink" Target="https://podminky.urs.cz/item/CS_URS_2023_02/941111821" TargetMode="External" /><Relationship Id="rId35" Type="http://schemas.openxmlformats.org/officeDocument/2006/relationships/hyperlink" Target="https://podminky.urs.cz/item/CS_URS_2023_02/949321112" TargetMode="External" /><Relationship Id="rId36" Type="http://schemas.openxmlformats.org/officeDocument/2006/relationships/hyperlink" Target="https://podminky.urs.cz/item/CS_URS_2023_02/949321211" TargetMode="External" /><Relationship Id="rId37" Type="http://schemas.openxmlformats.org/officeDocument/2006/relationships/hyperlink" Target="https://podminky.urs.cz/item/CS_URS_2023_02/949321812" TargetMode="External" /><Relationship Id="rId38" Type="http://schemas.openxmlformats.org/officeDocument/2006/relationships/hyperlink" Target="https://podminky.urs.cz/item/CS_URS_2023_02/953312122" TargetMode="External" /><Relationship Id="rId39" Type="http://schemas.openxmlformats.org/officeDocument/2006/relationships/hyperlink" Target="https://podminky.urs.cz/item/CS_URS_2023_02/971024581" TargetMode="External" /><Relationship Id="rId40" Type="http://schemas.openxmlformats.org/officeDocument/2006/relationships/hyperlink" Target="https://podminky.urs.cz/item/CS_URS_2023_02/971024681" TargetMode="External" /><Relationship Id="rId41" Type="http://schemas.openxmlformats.org/officeDocument/2006/relationships/hyperlink" Target="https://podminky.urs.cz/item/CS_URS_2023_02/985331215" TargetMode="External" /><Relationship Id="rId42" Type="http://schemas.openxmlformats.org/officeDocument/2006/relationships/hyperlink" Target="https://podminky.urs.cz/item/CS_URS_2023_02/998017002" TargetMode="External" /><Relationship Id="rId43" Type="http://schemas.openxmlformats.org/officeDocument/2006/relationships/hyperlink" Target="https://podminky.urs.cz/item/CS_URS_2023_02/771571810" TargetMode="External" /><Relationship Id="rId44" Type="http://schemas.openxmlformats.org/officeDocument/2006/relationships/hyperlink" Target="https://podminky.urs.cz/item/CS_URS_2023_02/771574416" TargetMode="External" /><Relationship Id="rId45" Type="http://schemas.openxmlformats.org/officeDocument/2006/relationships/hyperlink" Target="https://podminky.urs.cz/item/CS_URS_2023_02/998771102" TargetMode="External" /><Relationship Id="rId46" Type="http://schemas.openxmlformats.org/officeDocument/2006/relationships/hyperlink" Target="https://podminky.urs.cz/item/CS_URS_2023_02/998771181" TargetMode="External" /><Relationship Id="rId47" Type="http://schemas.openxmlformats.org/officeDocument/2006/relationships/hyperlink" Target="https://podminky.urs.cz/item/CS_URS_2023_02/783901453" TargetMode="External" /><Relationship Id="rId48" Type="http://schemas.openxmlformats.org/officeDocument/2006/relationships/hyperlink" Target="https://podminky.urs.cz/item/CS_URS_2023_02/783933171" TargetMode="External" /><Relationship Id="rId49" Type="http://schemas.openxmlformats.org/officeDocument/2006/relationships/hyperlink" Target="https://podminky.urs.cz/item/CS_URS_2023_02/783937163" TargetMode="External" /><Relationship Id="rId50" Type="http://schemas.openxmlformats.org/officeDocument/2006/relationships/hyperlink" Target="https://podminky.urs.cz/item/CS_URS_2023_02/784181101" TargetMode="External" /><Relationship Id="rId51" Type="http://schemas.openxmlformats.org/officeDocument/2006/relationships/hyperlink" Target="https://podminky.urs.cz/item/CS_URS_2023_02/784211101" TargetMode="External" /><Relationship Id="rId52" Type="http://schemas.openxmlformats.org/officeDocument/2006/relationships/hyperlink" Target="https://podminky.urs.cz/item/CS_URS_2023_02/010001000" TargetMode="External" /><Relationship Id="rId53" Type="http://schemas.openxmlformats.org/officeDocument/2006/relationships/hyperlink" Target="https://podminky.urs.cz/item/CS_URS_2023_02/030001000" TargetMode="External" /><Relationship Id="rId54" Type="http://schemas.openxmlformats.org/officeDocument/2006/relationships/hyperlink" Target="https://podminky.urs.cz/item/CS_URS_2023_02/070001000" TargetMode="External" /><Relationship Id="rId5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713463211" TargetMode="External" /><Relationship Id="rId2" Type="http://schemas.openxmlformats.org/officeDocument/2006/relationships/hyperlink" Target="https://podminky.urs.cz/item/CS_URS_2023_02/998713103" TargetMode="External" /><Relationship Id="rId3" Type="http://schemas.openxmlformats.org/officeDocument/2006/relationships/hyperlink" Target="https://podminky.urs.cz/item/CS_URS_2023_02/998732101" TargetMode="External" /><Relationship Id="rId4" Type="http://schemas.openxmlformats.org/officeDocument/2006/relationships/hyperlink" Target="https://podminky.urs.cz/item/CS_URS_2023_02/733223304" TargetMode="External" /><Relationship Id="rId5" Type="http://schemas.openxmlformats.org/officeDocument/2006/relationships/hyperlink" Target="https://podminky.urs.cz/item/CS_URS_2023_02/733223305" TargetMode="External" /><Relationship Id="rId6" Type="http://schemas.openxmlformats.org/officeDocument/2006/relationships/hyperlink" Target="https://podminky.urs.cz/item/CS_URS_2023_02/733224206" TargetMode="External" /><Relationship Id="rId7" Type="http://schemas.openxmlformats.org/officeDocument/2006/relationships/hyperlink" Target="https://podminky.urs.cz/item/CS_URS_2023_02/733224222" TargetMode="External" /><Relationship Id="rId8" Type="http://schemas.openxmlformats.org/officeDocument/2006/relationships/hyperlink" Target="https://podminky.urs.cz/item/CS_URS_2023_02/733291101" TargetMode="External" /><Relationship Id="rId9" Type="http://schemas.openxmlformats.org/officeDocument/2006/relationships/hyperlink" Target="https://podminky.urs.cz/item/CS_URS_2023_02/998733103" TargetMode="External" /><Relationship Id="rId10" Type="http://schemas.openxmlformats.org/officeDocument/2006/relationships/hyperlink" Target="https://podminky.urs.cz/item/CS_URS_2023_02/734211127" TargetMode="External" /><Relationship Id="rId11" Type="http://schemas.openxmlformats.org/officeDocument/2006/relationships/hyperlink" Target="https://podminky.urs.cz/item/CS_URS_2023_02/734221535" TargetMode="External" /><Relationship Id="rId12" Type="http://schemas.openxmlformats.org/officeDocument/2006/relationships/hyperlink" Target="https://podminky.urs.cz/item/CS_URS_2023_02/734221551" TargetMode="External" /><Relationship Id="rId13" Type="http://schemas.openxmlformats.org/officeDocument/2006/relationships/hyperlink" Target="https://podminky.urs.cz/item/CS_URS_2023_02/734221681" TargetMode="External" /><Relationship Id="rId14" Type="http://schemas.openxmlformats.org/officeDocument/2006/relationships/hyperlink" Target="https://podminky.urs.cz/item/CS_URS_2023_02/734221682" TargetMode="External" /><Relationship Id="rId15" Type="http://schemas.openxmlformats.org/officeDocument/2006/relationships/hyperlink" Target="https://podminky.urs.cz/item/CS_URS_2023_02/734261236" TargetMode="External" /><Relationship Id="rId16" Type="http://schemas.openxmlformats.org/officeDocument/2006/relationships/hyperlink" Target="https://podminky.urs.cz/item/CS_URS_2023_02/734261411" TargetMode="External" /><Relationship Id="rId17" Type="http://schemas.openxmlformats.org/officeDocument/2006/relationships/hyperlink" Target="https://podminky.urs.cz/item/CS_URS_2023_02/734261711" TargetMode="External" /><Relationship Id="rId18" Type="http://schemas.openxmlformats.org/officeDocument/2006/relationships/hyperlink" Target="https://podminky.urs.cz/item/CS_URS_2023_02/734291122" TargetMode="External" /><Relationship Id="rId19" Type="http://schemas.openxmlformats.org/officeDocument/2006/relationships/hyperlink" Target="https://podminky.urs.cz/item/CS_URS_2023_02/998734103" TargetMode="External" /><Relationship Id="rId20" Type="http://schemas.openxmlformats.org/officeDocument/2006/relationships/hyperlink" Target="https://podminky.urs.cz/item/CS_URS_2023_02/735151574" TargetMode="External" /><Relationship Id="rId21" Type="http://schemas.openxmlformats.org/officeDocument/2006/relationships/hyperlink" Target="https://podminky.urs.cz/item/CS_URS_2023_02/735151597" TargetMode="External" /><Relationship Id="rId22" Type="http://schemas.openxmlformats.org/officeDocument/2006/relationships/hyperlink" Target="https://podminky.urs.cz/item/CS_URS_2023_02/735151598" TargetMode="External" /><Relationship Id="rId23" Type="http://schemas.openxmlformats.org/officeDocument/2006/relationships/hyperlink" Target="https://podminky.urs.cz/item/CS_URS_2023_02/735151600" TargetMode="External" /><Relationship Id="rId24" Type="http://schemas.openxmlformats.org/officeDocument/2006/relationships/hyperlink" Target="https://podminky.urs.cz/item/CS_URS_2023_02/735152151" TargetMode="External" /><Relationship Id="rId25" Type="http://schemas.openxmlformats.org/officeDocument/2006/relationships/hyperlink" Target="https://podminky.urs.cz/item/CS_URS_2023_02/735152252" TargetMode="External" /><Relationship Id="rId26" Type="http://schemas.openxmlformats.org/officeDocument/2006/relationships/hyperlink" Target="https://podminky.urs.cz/item/CS_URS_2023_02/735152272" TargetMode="External" /><Relationship Id="rId27" Type="http://schemas.openxmlformats.org/officeDocument/2006/relationships/hyperlink" Target="https://podminky.urs.cz/item/CS_URS_2023_02/735152273" TargetMode="External" /><Relationship Id="rId28" Type="http://schemas.openxmlformats.org/officeDocument/2006/relationships/hyperlink" Target="https://podminky.urs.cz/item/CS_URS_2023_02/735152274" TargetMode="External" /><Relationship Id="rId29" Type="http://schemas.openxmlformats.org/officeDocument/2006/relationships/hyperlink" Target="https://podminky.urs.cz/item/CS_URS_2023_02/735152473" TargetMode="External" /><Relationship Id="rId30" Type="http://schemas.openxmlformats.org/officeDocument/2006/relationships/hyperlink" Target="https://podminky.urs.cz/item/CS_URS_2023_02/735152474" TargetMode="External" /><Relationship Id="rId31" Type="http://schemas.openxmlformats.org/officeDocument/2006/relationships/hyperlink" Target="https://podminky.urs.cz/item/CS_URS_2023_02/735152572" TargetMode="External" /><Relationship Id="rId32" Type="http://schemas.openxmlformats.org/officeDocument/2006/relationships/hyperlink" Target="https://podminky.urs.cz/item/CS_URS_2023_02/735152574" TargetMode="External" /><Relationship Id="rId33" Type="http://schemas.openxmlformats.org/officeDocument/2006/relationships/hyperlink" Target="https://podminky.urs.cz/item/CS_URS_2023_02/735152575" TargetMode="External" /><Relationship Id="rId34" Type="http://schemas.openxmlformats.org/officeDocument/2006/relationships/hyperlink" Target="https://podminky.urs.cz/item/CS_URS_2023_02/735152577" TargetMode="External" /><Relationship Id="rId35" Type="http://schemas.openxmlformats.org/officeDocument/2006/relationships/hyperlink" Target="https://podminky.urs.cz/item/CS_URS_2023_02/735152578" TargetMode="External" /><Relationship Id="rId36" Type="http://schemas.openxmlformats.org/officeDocument/2006/relationships/hyperlink" Target="https://podminky.urs.cz/item/CS_URS_2023_02/735152579" TargetMode="External" /><Relationship Id="rId37" Type="http://schemas.openxmlformats.org/officeDocument/2006/relationships/hyperlink" Target="https://podminky.urs.cz/item/CS_URS_2023_02/735152580" TargetMode="External" /><Relationship Id="rId38" Type="http://schemas.openxmlformats.org/officeDocument/2006/relationships/hyperlink" Target="https://podminky.urs.cz/item/CS_URS_2023_02/998735103" TargetMode="External" /><Relationship Id="rId39" Type="http://schemas.openxmlformats.org/officeDocument/2006/relationships/hyperlink" Target="https://podminky.urs.cz/item/CS_URS_2023_02/013254000" TargetMode="External" /><Relationship Id="rId40" Type="http://schemas.openxmlformats.org/officeDocument/2006/relationships/hyperlink" Target="https://podminky.urs.cz/item/CS_URS_2023_02/041203000" TargetMode="External" /><Relationship Id="rId41" Type="http://schemas.openxmlformats.org/officeDocument/2006/relationships/hyperlink" Target="https://podminky.urs.cz/item/CS_URS_2023_02/043114000" TargetMode="External" /><Relationship Id="rId42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220182022" TargetMode="External" /><Relationship Id="rId2" Type="http://schemas.openxmlformats.org/officeDocument/2006/relationships/hyperlink" Target="https://podminky.urs.cz/item/CS_URS_2023_02/220490847" TargetMode="External" /><Relationship Id="rId3" Type="http://schemas.openxmlformats.org/officeDocument/2006/relationships/hyperlink" Target="https://podminky.urs.cz/item/CS_URS_2023_02/741112061" TargetMode="External" /><Relationship Id="rId4" Type="http://schemas.openxmlformats.org/officeDocument/2006/relationships/hyperlink" Target="https://podminky.urs.cz/item/CS_URS_2023_02/741112111" TargetMode="External" /><Relationship Id="rId5" Type="http://schemas.openxmlformats.org/officeDocument/2006/relationships/hyperlink" Target="https://podminky.urs.cz/item/CS_URS_2023_02/741122015" TargetMode="External" /><Relationship Id="rId6" Type="http://schemas.openxmlformats.org/officeDocument/2006/relationships/hyperlink" Target="https://podminky.urs.cz/item/CS_URS_2023_02/741122016" TargetMode="External" /><Relationship Id="rId7" Type="http://schemas.openxmlformats.org/officeDocument/2006/relationships/hyperlink" Target="https://podminky.urs.cz/item/CS_URS_2023_02/741122024" TargetMode="External" /><Relationship Id="rId8" Type="http://schemas.openxmlformats.org/officeDocument/2006/relationships/hyperlink" Target="https://podminky.urs.cz/item/CS_URS_2023_02/741122031" TargetMode="External" /><Relationship Id="rId9" Type="http://schemas.openxmlformats.org/officeDocument/2006/relationships/hyperlink" Target="https://podminky.urs.cz/item/CS_URS_2023_02/741210102" TargetMode="External" /><Relationship Id="rId10" Type="http://schemas.openxmlformats.org/officeDocument/2006/relationships/hyperlink" Target="https://podminky.urs.cz/item/CS_URS_2023_02/741310101" TargetMode="External" /><Relationship Id="rId11" Type="http://schemas.openxmlformats.org/officeDocument/2006/relationships/hyperlink" Target="https://podminky.urs.cz/item/CS_URS_2023_02/741310112" TargetMode="External" /><Relationship Id="rId12" Type="http://schemas.openxmlformats.org/officeDocument/2006/relationships/hyperlink" Target="https://podminky.urs.cz/item/CS_URS_2023_02/741310121" TargetMode="External" /><Relationship Id="rId13" Type="http://schemas.openxmlformats.org/officeDocument/2006/relationships/hyperlink" Target="https://podminky.urs.cz/item/CS_URS_2023_02/741310122" TargetMode="External" /><Relationship Id="rId14" Type="http://schemas.openxmlformats.org/officeDocument/2006/relationships/hyperlink" Target="https://podminky.urs.cz/item/CS_URS_2023_02/741311021" TargetMode="External" /><Relationship Id="rId15" Type="http://schemas.openxmlformats.org/officeDocument/2006/relationships/hyperlink" Target="https://podminky.urs.cz/item/CS_URS_2023_02/741313002" TargetMode="External" /><Relationship Id="rId16" Type="http://schemas.openxmlformats.org/officeDocument/2006/relationships/hyperlink" Target="https://podminky.urs.cz/item/CS_URS_2023_02/741372062" TargetMode="External" /><Relationship Id="rId17" Type="http://schemas.openxmlformats.org/officeDocument/2006/relationships/hyperlink" Target="https://podminky.urs.cz/item/CS_URS_2023_02/741810003" TargetMode="External" /><Relationship Id="rId18" Type="http://schemas.openxmlformats.org/officeDocument/2006/relationships/hyperlink" Target="https://podminky.urs.cz/item/CS_URS_2023_02/742121001" TargetMode="External" /><Relationship Id="rId19" Type="http://schemas.openxmlformats.org/officeDocument/2006/relationships/hyperlink" Target="https://podminky.urs.cz/item/CS_URS_2023_02/742124002" TargetMode="External" /><Relationship Id="rId20" Type="http://schemas.openxmlformats.org/officeDocument/2006/relationships/hyperlink" Target="https://podminky.urs.cz/item/CS_URS_2023_02/742420121" TargetMode="External" /><Relationship Id="rId21" Type="http://schemas.openxmlformats.org/officeDocument/2006/relationships/hyperlink" Target="https://podminky.urs.cz/item/CS_URS_2023_02/460941213" TargetMode="External" /><Relationship Id="rId22" Type="http://schemas.openxmlformats.org/officeDocument/2006/relationships/hyperlink" Target="https://podminky.urs.cz/item/CS_URS_2023_02/460941215" TargetMode="External" /><Relationship Id="rId23" Type="http://schemas.openxmlformats.org/officeDocument/2006/relationships/hyperlink" Target="https://podminky.urs.cz/item/CS_URS_2023_02/460941224" TargetMode="External" /><Relationship Id="rId24" Type="http://schemas.openxmlformats.org/officeDocument/2006/relationships/hyperlink" Target="https://podminky.urs.cz/item/CS_URS_2023_02/468091311" TargetMode="External" /><Relationship Id="rId25" Type="http://schemas.openxmlformats.org/officeDocument/2006/relationships/hyperlink" Target="https://podminky.urs.cz/item/CS_URS_2023_02/468101413" TargetMode="External" /><Relationship Id="rId26" Type="http://schemas.openxmlformats.org/officeDocument/2006/relationships/hyperlink" Target="https://podminky.urs.cz/item/CS_URS_2023_02/468101415" TargetMode="External" /><Relationship Id="rId27" Type="http://schemas.openxmlformats.org/officeDocument/2006/relationships/hyperlink" Target="https://podminky.urs.cz/item/CS_URS_2023_02/468101424" TargetMode="External" /><Relationship Id="rId28" Type="http://schemas.openxmlformats.org/officeDocument/2006/relationships/hyperlink" Target="https://podminky.urs.cz/item/CS_URS_2023_02/013254000" TargetMode="External" /><Relationship Id="rId29" Type="http://schemas.openxmlformats.org/officeDocument/2006/relationships/hyperlink" Target="https://podminky.urs.cz/item/CS_URS_2023_02/034002000" TargetMode="External" /><Relationship Id="rId30" Type="http://schemas.openxmlformats.org/officeDocument/2006/relationships/hyperlink" Target="https://podminky.urs.cz/item/CS_URS_2023_02/065002000" TargetMode="External" /><Relationship Id="rId31" Type="http://schemas.openxmlformats.org/officeDocument/2006/relationships/hyperlink" Target="https://podminky.urs.cz/item/CS_URS_2023_02/071103000" TargetMode="External" /><Relationship Id="rId3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29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29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27</v>
      </c>
      <c r="AL14" s="25"/>
      <c r="AM14" s="25"/>
      <c r="AN14" s="37" t="s">
        <v>29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31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36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37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38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39</v>
      </c>
      <c r="E29" s="50"/>
      <c r="F29" s="35" t="s">
        <v>40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41</v>
      </c>
      <c r="G30" s="50"/>
      <c r="H30" s="50"/>
      <c r="I30" s="50"/>
      <c r="J30" s="50"/>
      <c r="K30" s="50"/>
      <c r="L30" s="51">
        <v>0.14999999999999999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42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43</v>
      </c>
      <c r="G32" s="50"/>
      <c r="H32" s="50"/>
      <c r="I32" s="50"/>
      <c r="J32" s="50"/>
      <c r="K32" s="50"/>
      <c r="L32" s="51">
        <v>0.14999999999999999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44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48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Sa23008_VZ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Denní stacionář pro klienty s poruchou autismu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25. 10. 2023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30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49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28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32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50</v>
      </c>
      <c r="D52" s="90"/>
      <c r="E52" s="90"/>
      <c r="F52" s="90"/>
      <c r="G52" s="90"/>
      <c r="H52" s="91"/>
      <c r="I52" s="92" t="s">
        <v>51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52</v>
      </c>
      <c r="AH52" s="90"/>
      <c r="AI52" s="90"/>
      <c r="AJ52" s="90"/>
      <c r="AK52" s="90"/>
      <c r="AL52" s="90"/>
      <c r="AM52" s="90"/>
      <c r="AN52" s="92" t="s">
        <v>53</v>
      </c>
      <c r="AO52" s="90"/>
      <c r="AP52" s="90"/>
      <c r="AQ52" s="94" t="s">
        <v>54</v>
      </c>
      <c r="AR52" s="47"/>
      <c r="AS52" s="95" t="s">
        <v>55</v>
      </c>
      <c r="AT52" s="96" t="s">
        <v>56</v>
      </c>
      <c r="AU52" s="96" t="s">
        <v>57</v>
      </c>
      <c r="AV52" s="96" t="s">
        <v>58</v>
      </c>
      <c r="AW52" s="96" t="s">
        <v>59</v>
      </c>
      <c r="AX52" s="96" t="s">
        <v>60</v>
      </c>
      <c r="AY52" s="96" t="s">
        <v>61</v>
      </c>
      <c r="AZ52" s="96" t="s">
        <v>62</v>
      </c>
      <c r="BA52" s="96" t="s">
        <v>63</v>
      </c>
      <c r="BB52" s="96" t="s">
        <v>64</v>
      </c>
      <c r="BC52" s="96" t="s">
        <v>65</v>
      </c>
      <c r="BD52" s="97" t="s">
        <v>66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67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ROUND(SUM(AG55:AG60),2)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ROUND(SUM(AS55:AS60),2)</f>
        <v>0</v>
      </c>
      <c r="AT54" s="109">
        <f>ROUND(SUM(AV54:AW54),2)</f>
        <v>0</v>
      </c>
      <c r="AU54" s="110">
        <f>ROUND(SUM(AU55:AU60),5)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ROUND(SUM(AZ55:AZ60),2)</f>
        <v>0</v>
      </c>
      <c r="BA54" s="109">
        <f>ROUND(SUM(BA55:BA60),2)</f>
        <v>0</v>
      </c>
      <c r="BB54" s="109">
        <f>ROUND(SUM(BB55:BB60),2)</f>
        <v>0</v>
      </c>
      <c r="BC54" s="109">
        <f>ROUND(SUM(BC55:BC60),2)</f>
        <v>0</v>
      </c>
      <c r="BD54" s="111">
        <f>ROUND(SUM(BD55:BD60),2)</f>
        <v>0</v>
      </c>
      <c r="BE54" s="6"/>
      <c r="BS54" s="112" t="s">
        <v>68</v>
      </c>
      <c r="BT54" s="112" t="s">
        <v>69</v>
      </c>
      <c r="BU54" s="113" t="s">
        <v>70</v>
      </c>
      <c r="BV54" s="112" t="s">
        <v>71</v>
      </c>
      <c r="BW54" s="112" t="s">
        <v>5</v>
      </c>
      <c r="BX54" s="112" t="s">
        <v>72</v>
      </c>
      <c r="CL54" s="112" t="s">
        <v>19</v>
      </c>
    </row>
    <row r="55" s="7" customFormat="1" ht="16.5" customHeight="1">
      <c r="A55" s="114" t="s">
        <v>73</v>
      </c>
      <c r="B55" s="115"/>
      <c r="C55" s="116"/>
      <c r="D55" s="117" t="s">
        <v>74</v>
      </c>
      <c r="E55" s="117"/>
      <c r="F55" s="117"/>
      <c r="G55" s="117"/>
      <c r="H55" s="117"/>
      <c r="I55" s="118"/>
      <c r="J55" s="117" t="s">
        <v>75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'001 - Stavební část'!J30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76</v>
      </c>
      <c r="AR55" s="121"/>
      <c r="AS55" s="122">
        <v>0</v>
      </c>
      <c r="AT55" s="123">
        <f>ROUND(SUM(AV55:AW55),2)</f>
        <v>0</v>
      </c>
      <c r="AU55" s="124">
        <f>'001 - Stavební část'!P103</f>
        <v>0</v>
      </c>
      <c r="AV55" s="123">
        <f>'001 - Stavební část'!J33</f>
        <v>0</v>
      </c>
      <c r="AW55" s="123">
        <f>'001 - Stavební část'!J34</f>
        <v>0</v>
      </c>
      <c r="AX55" s="123">
        <f>'001 - Stavební část'!J35</f>
        <v>0</v>
      </c>
      <c r="AY55" s="123">
        <f>'001 - Stavební část'!J36</f>
        <v>0</v>
      </c>
      <c r="AZ55" s="123">
        <f>'001 - Stavební část'!F33</f>
        <v>0</v>
      </c>
      <c r="BA55" s="123">
        <f>'001 - Stavební část'!F34</f>
        <v>0</v>
      </c>
      <c r="BB55" s="123">
        <f>'001 - Stavební část'!F35</f>
        <v>0</v>
      </c>
      <c r="BC55" s="123">
        <f>'001 - Stavební část'!F36</f>
        <v>0</v>
      </c>
      <c r="BD55" s="125">
        <f>'001 - Stavební část'!F37</f>
        <v>0</v>
      </c>
      <c r="BE55" s="7"/>
      <c r="BT55" s="126" t="s">
        <v>77</v>
      </c>
      <c r="BV55" s="126" t="s">
        <v>71</v>
      </c>
      <c r="BW55" s="126" t="s">
        <v>78</v>
      </c>
      <c r="BX55" s="126" t="s">
        <v>5</v>
      </c>
      <c r="CL55" s="126" t="s">
        <v>19</v>
      </c>
      <c r="CM55" s="126" t="s">
        <v>79</v>
      </c>
    </row>
    <row r="56" s="7" customFormat="1" ht="16.5" customHeight="1">
      <c r="A56" s="114" t="s">
        <v>73</v>
      </c>
      <c r="B56" s="115"/>
      <c r="C56" s="116"/>
      <c r="D56" s="117" t="s">
        <v>80</v>
      </c>
      <c r="E56" s="117"/>
      <c r="F56" s="117"/>
      <c r="G56" s="117"/>
      <c r="H56" s="117"/>
      <c r="I56" s="118"/>
      <c r="J56" s="117" t="s">
        <v>81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'002 - ZTI a kanalizace'!J30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76</v>
      </c>
      <c r="AR56" s="121"/>
      <c r="AS56" s="122">
        <v>0</v>
      </c>
      <c r="AT56" s="123">
        <f>ROUND(SUM(AV56:AW56),2)</f>
        <v>0</v>
      </c>
      <c r="AU56" s="124">
        <f>'002 - ZTI a kanalizace'!P90</f>
        <v>0</v>
      </c>
      <c r="AV56" s="123">
        <f>'002 - ZTI a kanalizace'!J33</f>
        <v>0</v>
      </c>
      <c r="AW56" s="123">
        <f>'002 - ZTI a kanalizace'!J34</f>
        <v>0</v>
      </c>
      <c r="AX56" s="123">
        <f>'002 - ZTI a kanalizace'!J35</f>
        <v>0</v>
      </c>
      <c r="AY56" s="123">
        <f>'002 - ZTI a kanalizace'!J36</f>
        <v>0</v>
      </c>
      <c r="AZ56" s="123">
        <f>'002 - ZTI a kanalizace'!F33</f>
        <v>0</v>
      </c>
      <c r="BA56" s="123">
        <f>'002 - ZTI a kanalizace'!F34</f>
        <v>0</v>
      </c>
      <c r="BB56" s="123">
        <f>'002 - ZTI a kanalizace'!F35</f>
        <v>0</v>
      </c>
      <c r="BC56" s="123">
        <f>'002 - ZTI a kanalizace'!F36</f>
        <v>0</v>
      </c>
      <c r="BD56" s="125">
        <f>'002 - ZTI a kanalizace'!F37</f>
        <v>0</v>
      </c>
      <c r="BE56" s="7"/>
      <c r="BT56" s="126" t="s">
        <v>77</v>
      </c>
      <c r="BV56" s="126" t="s">
        <v>71</v>
      </c>
      <c r="BW56" s="126" t="s">
        <v>82</v>
      </c>
      <c r="BX56" s="126" t="s">
        <v>5</v>
      </c>
      <c r="CL56" s="126" t="s">
        <v>19</v>
      </c>
      <c r="CM56" s="126" t="s">
        <v>79</v>
      </c>
    </row>
    <row r="57" s="7" customFormat="1" ht="16.5" customHeight="1">
      <c r="A57" s="114" t="s">
        <v>73</v>
      </c>
      <c r="B57" s="115"/>
      <c r="C57" s="116"/>
      <c r="D57" s="117" t="s">
        <v>83</v>
      </c>
      <c r="E57" s="117"/>
      <c r="F57" s="117"/>
      <c r="G57" s="117"/>
      <c r="H57" s="117"/>
      <c r="I57" s="118"/>
      <c r="J57" s="117" t="s">
        <v>84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'005 - Vzduchotechnika'!J30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76</v>
      </c>
      <c r="AR57" s="121"/>
      <c r="AS57" s="122">
        <v>0</v>
      </c>
      <c r="AT57" s="123">
        <f>ROUND(SUM(AV57:AW57),2)</f>
        <v>0</v>
      </c>
      <c r="AU57" s="124">
        <f>'005 - Vzduchotechnika'!P81</f>
        <v>0</v>
      </c>
      <c r="AV57" s="123">
        <f>'005 - Vzduchotechnika'!J33</f>
        <v>0</v>
      </c>
      <c r="AW57" s="123">
        <f>'005 - Vzduchotechnika'!J34</f>
        <v>0</v>
      </c>
      <c r="AX57" s="123">
        <f>'005 - Vzduchotechnika'!J35</f>
        <v>0</v>
      </c>
      <c r="AY57" s="123">
        <f>'005 - Vzduchotechnika'!J36</f>
        <v>0</v>
      </c>
      <c r="AZ57" s="123">
        <f>'005 - Vzduchotechnika'!F33</f>
        <v>0</v>
      </c>
      <c r="BA57" s="123">
        <f>'005 - Vzduchotechnika'!F34</f>
        <v>0</v>
      </c>
      <c r="BB57" s="123">
        <f>'005 - Vzduchotechnika'!F35</f>
        <v>0</v>
      </c>
      <c r="BC57" s="123">
        <f>'005 - Vzduchotechnika'!F36</f>
        <v>0</v>
      </c>
      <c r="BD57" s="125">
        <f>'005 - Vzduchotechnika'!F37</f>
        <v>0</v>
      </c>
      <c r="BE57" s="7"/>
      <c r="BT57" s="126" t="s">
        <v>77</v>
      </c>
      <c r="BV57" s="126" t="s">
        <v>71</v>
      </c>
      <c r="BW57" s="126" t="s">
        <v>85</v>
      </c>
      <c r="BX57" s="126" t="s">
        <v>5</v>
      </c>
      <c r="CL57" s="126" t="s">
        <v>19</v>
      </c>
      <c r="CM57" s="126" t="s">
        <v>79</v>
      </c>
    </row>
    <row r="58" s="7" customFormat="1" ht="16.5" customHeight="1">
      <c r="A58" s="114" t="s">
        <v>73</v>
      </c>
      <c r="B58" s="115"/>
      <c r="C58" s="116"/>
      <c r="D58" s="117" t="s">
        <v>86</v>
      </c>
      <c r="E58" s="117"/>
      <c r="F58" s="117"/>
      <c r="G58" s="117"/>
      <c r="H58" s="117"/>
      <c r="I58" s="118"/>
      <c r="J58" s="117" t="s">
        <v>87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'006 - Výtah'!J30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76</v>
      </c>
      <c r="AR58" s="121"/>
      <c r="AS58" s="122">
        <v>0</v>
      </c>
      <c r="AT58" s="123">
        <f>ROUND(SUM(AV58:AW58),2)</f>
        <v>0</v>
      </c>
      <c r="AU58" s="124">
        <f>'006 - Výtah'!P97</f>
        <v>0</v>
      </c>
      <c r="AV58" s="123">
        <f>'006 - Výtah'!J33</f>
        <v>0</v>
      </c>
      <c r="AW58" s="123">
        <f>'006 - Výtah'!J34</f>
        <v>0</v>
      </c>
      <c r="AX58" s="123">
        <f>'006 - Výtah'!J35</f>
        <v>0</v>
      </c>
      <c r="AY58" s="123">
        <f>'006 - Výtah'!J36</f>
        <v>0</v>
      </c>
      <c r="AZ58" s="123">
        <f>'006 - Výtah'!F33</f>
        <v>0</v>
      </c>
      <c r="BA58" s="123">
        <f>'006 - Výtah'!F34</f>
        <v>0</v>
      </c>
      <c r="BB58" s="123">
        <f>'006 - Výtah'!F35</f>
        <v>0</v>
      </c>
      <c r="BC58" s="123">
        <f>'006 - Výtah'!F36</f>
        <v>0</v>
      </c>
      <c r="BD58" s="125">
        <f>'006 - Výtah'!F37</f>
        <v>0</v>
      </c>
      <c r="BE58" s="7"/>
      <c r="BT58" s="126" t="s">
        <v>77</v>
      </c>
      <c r="BV58" s="126" t="s">
        <v>71</v>
      </c>
      <c r="BW58" s="126" t="s">
        <v>88</v>
      </c>
      <c r="BX58" s="126" t="s">
        <v>5</v>
      </c>
      <c r="CL58" s="126" t="s">
        <v>19</v>
      </c>
      <c r="CM58" s="126" t="s">
        <v>79</v>
      </c>
    </row>
    <row r="59" s="7" customFormat="1" ht="16.5" customHeight="1">
      <c r="A59" s="114" t="s">
        <v>73</v>
      </c>
      <c r="B59" s="115"/>
      <c r="C59" s="116"/>
      <c r="D59" s="117" t="s">
        <v>89</v>
      </c>
      <c r="E59" s="117"/>
      <c r="F59" s="117"/>
      <c r="G59" s="117"/>
      <c r="H59" s="117"/>
      <c r="I59" s="118"/>
      <c r="J59" s="117" t="s">
        <v>90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'003 - Vytápění'!J30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76</v>
      </c>
      <c r="AR59" s="121"/>
      <c r="AS59" s="122">
        <v>0</v>
      </c>
      <c r="AT59" s="123">
        <f>ROUND(SUM(AV59:AW59),2)</f>
        <v>0</v>
      </c>
      <c r="AU59" s="124">
        <f>'003 - Vytápění'!P87</f>
        <v>0</v>
      </c>
      <c r="AV59" s="123">
        <f>'003 - Vytápění'!J33</f>
        <v>0</v>
      </c>
      <c r="AW59" s="123">
        <f>'003 - Vytápění'!J34</f>
        <v>0</v>
      </c>
      <c r="AX59" s="123">
        <f>'003 - Vytápění'!J35</f>
        <v>0</v>
      </c>
      <c r="AY59" s="123">
        <f>'003 - Vytápění'!J36</f>
        <v>0</v>
      </c>
      <c r="AZ59" s="123">
        <f>'003 - Vytápění'!F33</f>
        <v>0</v>
      </c>
      <c r="BA59" s="123">
        <f>'003 - Vytápění'!F34</f>
        <v>0</v>
      </c>
      <c r="BB59" s="123">
        <f>'003 - Vytápění'!F35</f>
        <v>0</v>
      </c>
      <c r="BC59" s="123">
        <f>'003 - Vytápění'!F36</f>
        <v>0</v>
      </c>
      <c r="BD59" s="125">
        <f>'003 - Vytápění'!F37</f>
        <v>0</v>
      </c>
      <c r="BE59" s="7"/>
      <c r="BT59" s="126" t="s">
        <v>77</v>
      </c>
      <c r="BV59" s="126" t="s">
        <v>71</v>
      </c>
      <c r="BW59" s="126" t="s">
        <v>91</v>
      </c>
      <c r="BX59" s="126" t="s">
        <v>5</v>
      </c>
      <c r="CL59" s="126" t="s">
        <v>19</v>
      </c>
      <c r="CM59" s="126" t="s">
        <v>79</v>
      </c>
    </row>
    <row r="60" s="7" customFormat="1" ht="16.5" customHeight="1">
      <c r="A60" s="114" t="s">
        <v>73</v>
      </c>
      <c r="B60" s="115"/>
      <c r="C60" s="116"/>
      <c r="D60" s="117" t="s">
        <v>92</v>
      </c>
      <c r="E60" s="117"/>
      <c r="F60" s="117"/>
      <c r="G60" s="117"/>
      <c r="H60" s="117"/>
      <c r="I60" s="118"/>
      <c r="J60" s="117" t="s">
        <v>93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'004 - Elektroinstalace'!J30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76</v>
      </c>
      <c r="AR60" s="121"/>
      <c r="AS60" s="127">
        <v>0</v>
      </c>
      <c r="AT60" s="128">
        <f>ROUND(SUM(AV60:AW60),2)</f>
        <v>0</v>
      </c>
      <c r="AU60" s="129">
        <f>'004 - Elektroinstalace'!P85</f>
        <v>0</v>
      </c>
      <c r="AV60" s="128">
        <f>'004 - Elektroinstalace'!J33</f>
        <v>0</v>
      </c>
      <c r="AW60" s="128">
        <f>'004 - Elektroinstalace'!J34</f>
        <v>0</v>
      </c>
      <c r="AX60" s="128">
        <f>'004 - Elektroinstalace'!J35</f>
        <v>0</v>
      </c>
      <c r="AY60" s="128">
        <f>'004 - Elektroinstalace'!J36</f>
        <v>0</v>
      </c>
      <c r="AZ60" s="128">
        <f>'004 - Elektroinstalace'!F33</f>
        <v>0</v>
      </c>
      <c r="BA60" s="128">
        <f>'004 - Elektroinstalace'!F34</f>
        <v>0</v>
      </c>
      <c r="BB60" s="128">
        <f>'004 - Elektroinstalace'!F35</f>
        <v>0</v>
      </c>
      <c r="BC60" s="128">
        <f>'004 - Elektroinstalace'!F36</f>
        <v>0</v>
      </c>
      <c r="BD60" s="130">
        <f>'004 - Elektroinstalace'!F37</f>
        <v>0</v>
      </c>
      <c r="BE60" s="7"/>
      <c r="BT60" s="126" t="s">
        <v>77</v>
      </c>
      <c r="BV60" s="126" t="s">
        <v>71</v>
      </c>
      <c r="BW60" s="126" t="s">
        <v>94</v>
      </c>
      <c r="BX60" s="126" t="s">
        <v>5</v>
      </c>
      <c r="CL60" s="126" t="s">
        <v>19</v>
      </c>
      <c r="CM60" s="126" t="s">
        <v>79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8xj2fewpigS+KGJ5NfNAHvoSCNBduwLGouKtq4OVcGZc/alYse6E00F2PRcfwd4Fv1VoyzeRzzjRqI4zrG6wsA==" hashValue="qCKBmAs/0DQioOlLMDGqeyDBjiaOqGOxIx6+UQJgFIhK4xufLhpRiiVkNjMPFTchQSycZQ4IV4S9rLr8qMUu8Q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1 - Stavební část'!C2" display="/"/>
    <hyperlink ref="A56" location="'002 - ZTI a kanalizace'!C2" display="/"/>
    <hyperlink ref="A57" location="'005 - Vzduchotechnika'!C2" display="/"/>
    <hyperlink ref="A58" location="'006 - Výtah'!C2" display="/"/>
    <hyperlink ref="A59" location="'003 - Vytápění'!C2" display="/"/>
    <hyperlink ref="A60" location="'004 - Elektroinstal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95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Denní stacionář pro klienty s poruchou autismu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25. 10. 2023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ROUND(J103,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ROUND((SUM(BE103:BE1399)),  2)</f>
        <v>0</v>
      </c>
      <c r="G33" s="41"/>
      <c r="H33" s="41"/>
      <c r="I33" s="151">
        <v>0.20999999999999999</v>
      </c>
      <c r="J33" s="150">
        <f>ROUND(((SUM(BE103:BE1399))*I33),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ROUND((SUM(BF103:BF1399)),  2)</f>
        <v>0</v>
      </c>
      <c r="G34" s="41"/>
      <c r="H34" s="41"/>
      <c r="I34" s="151">
        <v>0.14999999999999999</v>
      </c>
      <c r="J34" s="150">
        <f>ROUND(((SUM(BF103:BF1399))*I34),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ROUND((SUM(BG103:BG1399)),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ROUND((SUM(BH103:BH1399)),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ROUND((SUM(BI103:BI1399)),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Denní stacionář pro klienty s poruchou autismu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001 - Stavební část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25. 10. 2023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99</v>
      </c>
      <c r="D57" s="165"/>
      <c r="E57" s="165"/>
      <c r="F57" s="165"/>
      <c r="G57" s="165"/>
      <c r="H57" s="165"/>
      <c r="I57" s="165"/>
      <c r="J57" s="166" t="s">
        <v>100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J103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101</v>
      </c>
    </row>
    <row r="60" s="9" customFormat="1" ht="24.96" customHeight="1">
      <c r="A60" s="9"/>
      <c r="B60" s="168"/>
      <c r="C60" s="169"/>
      <c r="D60" s="170" t="s">
        <v>102</v>
      </c>
      <c r="E60" s="171"/>
      <c r="F60" s="171"/>
      <c r="G60" s="171"/>
      <c r="H60" s="171"/>
      <c r="I60" s="171"/>
      <c r="J60" s="172">
        <f>J104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103</v>
      </c>
      <c r="E61" s="171"/>
      <c r="F61" s="171"/>
      <c r="G61" s="171"/>
      <c r="H61" s="171"/>
      <c r="I61" s="171"/>
      <c r="J61" s="172">
        <f>J113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104</v>
      </c>
      <c r="E62" s="171"/>
      <c r="F62" s="171"/>
      <c r="G62" s="171"/>
      <c r="H62" s="171"/>
      <c r="I62" s="171"/>
      <c r="J62" s="172">
        <f>J210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105</v>
      </c>
      <c r="E63" s="171"/>
      <c r="F63" s="171"/>
      <c r="G63" s="171"/>
      <c r="H63" s="171"/>
      <c r="I63" s="171"/>
      <c r="J63" s="172">
        <f>J228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8"/>
      <c r="C64" s="169"/>
      <c r="D64" s="170" t="s">
        <v>106</v>
      </c>
      <c r="E64" s="171"/>
      <c r="F64" s="171"/>
      <c r="G64" s="171"/>
      <c r="H64" s="171"/>
      <c r="I64" s="171"/>
      <c r="J64" s="172">
        <f>J430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8"/>
      <c r="C65" s="169"/>
      <c r="D65" s="170" t="s">
        <v>107</v>
      </c>
      <c r="E65" s="171"/>
      <c r="F65" s="171"/>
      <c r="G65" s="171"/>
      <c r="H65" s="171"/>
      <c r="I65" s="171"/>
      <c r="J65" s="172">
        <f>J580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8"/>
      <c r="C66" s="169"/>
      <c r="D66" s="170" t="s">
        <v>108</v>
      </c>
      <c r="E66" s="171"/>
      <c r="F66" s="171"/>
      <c r="G66" s="171"/>
      <c r="H66" s="171"/>
      <c r="I66" s="171"/>
      <c r="J66" s="172">
        <f>J592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109</v>
      </c>
      <c r="E67" s="177"/>
      <c r="F67" s="177"/>
      <c r="G67" s="177"/>
      <c r="H67" s="177"/>
      <c r="I67" s="177"/>
      <c r="J67" s="178">
        <f>J593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110</v>
      </c>
      <c r="E68" s="171"/>
      <c r="F68" s="171"/>
      <c r="G68" s="171"/>
      <c r="H68" s="171"/>
      <c r="I68" s="171"/>
      <c r="J68" s="172">
        <f>J596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8"/>
      <c r="C69" s="169"/>
      <c r="D69" s="170" t="s">
        <v>111</v>
      </c>
      <c r="E69" s="171"/>
      <c r="F69" s="171"/>
      <c r="G69" s="171"/>
      <c r="H69" s="171"/>
      <c r="I69" s="171"/>
      <c r="J69" s="172">
        <f>J614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8"/>
      <c r="C70" s="169"/>
      <c r="D70" s="170" t="s">
        <v>112</v>
      </c>
      <c r="E70" s="171"/>
      <c r="F70" s="171"/>
      <c r="G70" s="171"/>
      <c r="H70" s="171"/>
      <c r="I70" s="171"/>
      <c r="J70" s="172">
        <f>J728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8"/>
      <c r="C71" s="169"/>
      <c r="D71" s="170" t="s">
        <v>113</v>
      </c>
      <c r="E71" s="171"/>
      <c r="F71" s="171"/>
      <c r="G71" s="171"/>
      <c r="H71" s="171"/>
      <c r="I71" s="171"/>
      <c r="J71" s="172">
        <f>J821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8"/>
      <c r="C72" s="169"/>
      <c r="D72" s="170" t="s">
        <v>114</v>
      </c>
      <c r="E72" s="171"/>
      <c r="F72" s="171"/>
      <c r="G72" s="171"/>
      <c r="H72" s="171"/>
      <c r="I72" s="171"/>
      <c r="J72" s="172">
        <f>J871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8"/>
      <c r="C73" s="169"/>
      <c r="D73" s="170" t="s">
        <v>115</v>
      </c>
      <c r="E73" s="171"/>
      <c r="F73" s="171"/>
      <c r="G73" s="171"/>
      <c r="H73" s="171"/>
      <c r="I73" s="171"/>
      <c r="J73" s="172">
        <f>J927</f>
        <v>0</v>
      </c>
      <c r="K73" s="169"/>
      <c r="L73" s="17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8"/>
      <c r="C74" s="169"/>
      <c r="D74" s="170" t="s">
        <v>116</v>
      </c>
      <c r="E74" s="171"/>
      <c r="F74" s="171"/>
      <c r="G74" s="171"/>
      <c r="H74" s="171"/>
      <c r="I74" s="171"/>
      <c r="J74" s="172">
        <f>J1008</f>
        <v>0</v>
      </c>
      <c r="K74" s="169"/>
      <c r="L74" s="173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8"/>
      <c r="C75" s="169"/>
      <c r="D75" s="170" t="s">
        <v>117</v>
      </c>
      <c r="E75" s="171"/>
      <c r="F75" s="171"/>
      <c r="G75" s="171"/>
      <c r="H75" s="171"/>
      <c r="I75" s="171"/>
      <c r="J75" s="172">
        <f>J1171</f>
        <v>0</v>
      </c>
      <c r="K75" s="169"/>
      <c r="L75" s="17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68"/>
      <c r="C76" s="169"/>
      <c r="D76" s="170" t="s">
        <v>118</v>
      </c>
      <c r="E76" s="171"/>
      <c r="F76" s="171"/>
      <c r="G76" s="171"/>
      <c r="H76" s="171"/>
      <c r="I76" s="171"/>
      <c r="J76" s="172">
        <f>J1229</f>
        <v>0</v>
      </c>
      <c r="K76" s="169"/>
      <c r="L76" s="17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9" customFormat="1" ht="24.96" customHeight="1">
      <c r="A77" s="9"/>
      <c r="B77" s="168"/>
      <c r="C77" s="169"/>
      <c r="D77" s="170" t="s">
        <v>119</v>
      </c>
      <c r="E77" s="171"/>
      <c r="F77" s="171"/>
      <c r="G77" s="171"/>
      <c r="H77" s="171"/>
      <c r="I77" s="171"/>
      <c r="J77" s="172">
        <f>J1296</f>
        <v>0</v>
      </c>
      <c r="K77" s="169"/>
      <c r="L77" s="17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9" customFormat="1" ht="24.96" customHeight="1">
      <c r="A78" s="9"/>
      <c r="B78" s="168"/>
      <c r="C78" s="169"/>
      <c r="D78" s="170" t="s">
        <v>120</v>
      </c>
      <c r="E78" s="171"/>
      <c r="F78" s="171"/>
      <c r="G78" s="171"/>
      <c r="H78" s="171"/>
      <c r="I78" s="171"/>
      <c r="J78" s="172">
        <f>J1338</f>
        <v>0</v>
      </c>
      <c r="K78" s="169"/>
      <c r="L78" s="173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9" customFormat="1" ht="24.96" customHeight="1">
      <c r="A79" s="9"/>
      <c r="B79" s="168"/>
      <c r="C79" s="169"/>
      <c r="D79" s="170" t="s">
        <v>121</v>
      </c>
      <c r="E79" s="171"/>
      <c r="F79" s="171"/>
      <c r="G79" s="171"/>
      <c r="H79" s="171"/>
      <c r="I79" s="171"/>
      <c r="J79" s="172">
        <f>J1385</f>
        <v>0</v>
      </c>
      <c r="K79" s="169"/>
      <c r="L79" s="173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="10" customFormat="1" ht="19.92" customHeight="1">
      <c r="A80" s="10"/>
      <c r="B80" s="174"/>
      <c r="C80" s="175"/>
      <c r="D80" s="176" t="s">
        <v>122</v>
      </c>
      <c r="E80" s="177"/>
      <c r="F80" s="177"/>
      <c r="G80" s="177"/>
      <c r="H80" s="177"/>
      <c r="I80" s="177"/>
      <c r="J80" s="178">
        <f>J1386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123</v>
      </c>
      <c r="E81" s="177"/>
      <c r="F81" s="177"/>
      <c r="G81" s="177"/>
      <c r="H81" s="177"/>
      <c r="I81" s="177"/>
      <c r="J81" s="178">
        <f>J1391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4"/>
      <c r="C82" s="175"/>
      <c r="D82" s="176" t="s">
        <v>124</v>
      </c>
      <c r="E82" s="177"/>
      <c r="F82" s="177"/>
      <c r="G82" s="177"/>
      <c r="H82" s="177"/>
      <c r="I82" s="177"/>
      <c r="J82" s="178">
        <f>J1394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125</v>
      </c>
      <c r="E83" s="177"/>
      <c r="F83" s="177"/>
      <c r="G83" s="177"/>
      <c r="H83" s="177"/>
      <c r="I83" s="177"/>
      <c r="J83" s="178">
        <f>J1397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62"/>
      <c r="C85" s="63"/>
      <c r="D85" s="63"/>
      <c r="E85" s="63"/>
      <c r="F85" s="63"/>
      <c r="G85" s="63"/>
      <c r="H85" s="63"/>
      <c r="I85" s="63"/>
      <c r="J85" s="63"/>
      <c r="K85" s="6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9" s="2" customFormat="1" ht="6.96" customHeight="1">
      <c r="A89" s="41"/>
      <c r="B89" s="64"/>
      <c r="C89" s="65"/>
      <c r="D89" s="65"/>
      <c r="E89" s="65"/>
      <c r="F89" s="65"/>
      <c r="G89" s="65"/>
      <c r="H89" s="65"/>
      <c r="I89" s="65"/>
      <c r="J89" s="65"/>
      <c r="K89" s="65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24.96" customHeight="1">
      <c r="A90" s="41"/>
      <c r="B90" s="42"/>
      <c r="C90" s="26" t="s">
        <v>126</v>
      </c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16</v>
      </c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6.5" customHeight="1">
      <c r="A93" s="41"/>
      <c r="B93" s="42"/>
      <c r="C93" s="43"/>
      <c r="D93" s="43"/>
      <c r="E93" s="163" t="str">
        <f>E7</f>
        <v>Denní stacionář pro klienty s poruchou autismu</v>
      </c>
      <c r="F93" s="35"/>
      <c r="G93" s="35"/>
      <c r="H93" s="35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2" customHeight="1">
      <c r="A94" s="41"/>
      <c r="B94" s="42"/>
      <c r="C94" s="35" t="s">
        <v>96</v>
      </c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6.5" customHeight="1">
      <c r="A95" s="41"/>
      <c r="B95" s="42"/>
      <c r="C95" s="43"/>
      <c r="D95" s="43"/>
      <c r="E95" s="72" t="str">
        <f>E9</f>
        <v>001 - Stavební část</v>
      </c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6.96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2" customHeight="1">
      <c r="A97" s="41"/>
      <c r="B97" s="42"/>
      <c r="C97" s="35" t="s">
        <v>21</v>
      </c>
      <c r="D97" s="43"/>
      <c r="E97" s="43"/>
      <c r="F97" s="30" t="str">
        <f>F12</f>
        <v xml:space="preserve"> </v>
      </c>
      <c r="G97" s="43"/>
      <c r="H97" s="43"/>
      <c r="I97" s="35" t="s">
        <v>23</v>
      </c>
      <c r="J97" s="75" t="str">
        <f>IF(J12="","",J12)</f>
        <v>25. 10. 2023</v>
      </c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6.96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25</v>
      </c>
      <c r="D99" s="43"/>
      <c r="E99" s="43"/>
      <c r="F99" s="30" t="str">
        <f>E15</f>
        <v xml:space="preserve"> </v>
      </c>
      <c r="G99" s="43"/>
      <c r="H99" s="43"/>
      <c r="I99" s="35" t="s">
        <v>30</v>
      </c>
      <c r="J99" s="39" t="str">
        <f>E21</f>
        <v xml:space="preserve"> </v>
      </c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5.15" customHeight="1">
      <c r="A100" s="41"/>
      <c r="B100" s="42"/>
      <c r="C100" s="35" t="s">
        <v>28</v>
      </c>
      <c r="D100" s="43"/>
      <c r="E100" s="43"/>
      <c r="F100" s="30" t="str">
        <f>IF(E18="","",E18)</f>
        <v>Vyplň údaj</v>
      </c>
      <c r="G100" s="43"/>
      <c r="H100" s="43"/>
      <c r="I100" s="35" t="s">
        <v>32</v>
      </c>
      <c r="J100" s="39" t="str">
        <f>E24</f>
        <v xml:space="preserve"> </v>
      </c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0.32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13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11" customFormat="1" ht="29.28" customHeight="1">
      <c r="A102" s="180"/>
      <c r="B102" s="181"/>
      <c r="C102" s="182" t="s">
        <v>127</v>
      </c>
      <c r="D102" s="183" t="s">
        <v>54</v>
      </c>
      <c r="E102" s="183" t="s">
        <v>50</v>
      </c>
      <c r="F102" s="183" t="s">
        <v>51</v>
      </c>
      <c r="G102" s="183" t="s">
        <v>128</v>
      </c>
      <c r="H102" s="183" t="s">
        <v>129</v>
      </c>
      <c r="I102" s="183" t="s">
        <v>130</v>
      </c>
      <c r="J102" s="183" t="s">
        <v>100</v>
      </c>
      <c r="K102" s="184" t="s">
        <v>131</v>
      </c>
      <c r="L102" s="185"/>
      <c r="M102" s="95" t="s">
        <v>19</v>
      </c>
      <c r="N102" s="96" t="s">
        <v>39</v>
      </c>
      <c r="O102" s="96" t="s">
        <v>132</v>
      </c>
      <c r="P102" s="96" t="s">
        <v>133</v>
      </c>
      <c r="Q102" s="96" t="s">
        <v>134</v>
      </c>
      <c r="R102" s="96" t="s">
        <v>135</v>
      </c>
      <c r="S102" s="96" t="s">
        <v>136</v>
      </c>
      <c r="T102" s="97" t="s">
        <v>137</v>
      </c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</row>
    <row r="103" s="2" customFormat="1" ht="22.8" customHeight="1">
      <c r="A103" s="41"/>
      <c r="B103" s="42"/>
      <c r="C103" s="102" t="s">
        <v>138</v>
      </c>
      <c r="D103" s="43"/>
      <c r="E103" s="43"/>
      <c r="F103" s="43"/>
      <c r="G103" s="43"/>
      <c r="H103" s="43"/>
      <c r="I103" s="43"/>
      <c r="J103" s="186">
        <f>BK103</f>
        <v>0</v>
      </c>
      <c r="K103" s="43"/>
      <c r="L103" s="47"/>
      <c r="M103" s="98"/>
      <c r="N103" s="187"/>
      <c r="O103" s="99"/>
      <c r="P103" s="188">
        <f>P104+P113+P210+P228+P430+P580+P592+P596+P614+P728+P821+P871+P927+P1008+P1171+P1229+P1296+P1338+P1385</f>
        <v>0</v>
      </c>
      <c r="Q103" s="99"/>
      <c r="R103" s="188">
        <f>R104+R113+R210+R228+R430+R580+R592+R596+R614+R728+R821+R871+R927+R1008+R1171+R1229+R1296+R1338+R1385</f>
        <v>167.15379123762955</v>
      </c>
      <c r="S103" s="99"/>
      <c r="T103" s="189">
        <f>T104+T113+T210+T228+T430+T580+T592+T596+T614+T728+T821+T871+T927+T1008+T1171+T1229+T1296+T1338+T1385</f>
        <v>231.94306129999998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68</v>
      </c>
      <c r="AU103" s="20" t="s">
        <v>101</v>
      </c>
      <c r="BK103" s="190">
        <f>BK104+BK113+BK210+BK228+BK430+BK580+BK592+BK596+BK614+BK728+BK821+BK871+BK927+BK1008+BK1171+BK1229+BK1296+BK1338+BK1385</f>
        <v>0</v>
      </c>
    </row>
    <row r="104" s="12" customFormat="1" ht="25.92" customHeight="1">
      <c r="A104" s="12"/>
      <c r="B104" s="191"/>
      <c r="C104" s="192"/>
      <c r="D104" s="193" t="s">
        <v>68</v>
      </c>
      <c r="E104" s="194" t="s">
        <v>77</v>
      </c>
      <c r="F104" s="194" t="s">
        <v>139</v>
      </c>
      <c r="G104" s="192"/>
      <c r="H104" s="192"/>
      <c r="I104" s="195"/>
      <c r="J104" s="196">
        <f>BK104</f>
        <v>0</v>
      </c>
      <c r="K104" s="192"/>
      <c r="L104" s="197"/>
      <c r="M104" s="198"/>
      <c r="N104" s="199"/>
      <c r="O104" s="199"/>
      <c r="P104" s="200">
        <f>SUM(P105:P112)</f>
        <v>0</v>
      </c>
      <c r="Q104" s="199"/>
      <c r="R104" s="200">
        <f>SUM(R105:R112)</f>
        <v>0</v>
      </c>
      <c r="S104" s="199"/>
      <c r="T104" s="201">
        <f>SUM(T105:T112)</f>
        <v>16.108919999999998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77</v>
      </c>
      <c r="AT104" s="203" t="s">
        <v>68</v>
      </c>
      <c r="AU104" s="203" t="s">
        <v>69</v>
      </c>
      <c r="AY104" s="202" t="s">
        <v>140</v>
      </c>
      <c r="BK104" s="204">
        <f>SUM(BK105:BK112)</f>
        <v>0</v>
      </c>
    </row>
    <row r="105" s="2" customFormat="1" ht="24.15" customHeight="1">
      <c r="A105" s="41"/>
      <c r="B105" s="42"/>
      <c r="C105" s="205" t="s">
        <v>77</v>
      </c>
      <c r="D105" s="205" t="s">
        <v>141</v>
      </c>
      <c r="E105" s="206" t="s">
        <v>142</v>
      </c>
      <c r="F105" s="207" t="s">
        <v>143</v>
      </c>
      <c r="G105" s="208" t="s">
        <v>144</v>
      </c>
      <c r="H105" s="209">
        <v>89.494</v>
      </c>
      <c r="I105" s="210"/>
      <c r="J105" s="211">
        <f>ROUND(I105*H105,2)</f>
        <v>0</v>
      </c>
      <c r="K105" s="207" t="s">
        <v>145</v>
      </c>
      <c r="L105" s="47"/>
      <c r="M105" s="212" t="s">
        <v>19</v>
      </c>
      <c r="N105" s="213" t="s">
        <v>40</v>
      </c>
      <c r="O105" s="87"/>
      <c r="P105" s="214">
        <f>O105*H105</f>
        <v>0</v>
      </c>
      <c r="Q105" s="214">
        <v>0</v>
      </c>
      <c r="R105" s="214">
        <f>Q105*H105</f>
        <v>0</v>
      </c>
      <c r="S105" s="214">
        <v>0.17999999999999999</v>
      </c>
      <c r="T105" s="215">
        <f>S105*H105</f>
        <v>16.108919999999998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6" t="s">
        <v>146</v>
      </c>
      <c r="AT105" s="216" t="s">
        <v>141</v>
      </c>
      <c r="AU105" s="216" t="s">
        <v>77</v>
      </c>
      <c r="AY105" s="20" t="s">
        <v>140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0" t="s">
        <v>77</v>
      </c>
      <c r="BK105" s="217">
        <f>ROUND(I105*H105,2)</f>
        <v>0</v>
      </c>
      <c r="BL105" s="20" t="s">
        <v>146</v>
      </c>
      <c r="BM105" s="216" t="s">
        <v>147</v>
      </c>
    </row>
    <row r="106" s="2" customFormat="1">
      <c r="A106" s="41"/>
      <c r="B106" s="42"/>
      <c r="C106" s="43"/>
      <c r="D106" s="218" t="s">
        <v>148</v>
      </c>
      <c r="E106" s="43"/>
      <c r="F106" s="219" t="s">
        <v>149</v>
      </c>
      <c r="G106" s="43"/>
      <c r="H106" s="43"/>
      <c r="I106" s="220"/>
      <c r="J106" s="43"/>
      <c r="K106" s="43"/>
      <c r="L106" s="47"/>
      <c r="M106" s="221"/>
      <c r="N106" s="22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148</v>
      </c>
      <c r="AU106" s="20" t="s">
        <v>77</v>
      </c>
    </row>
    <row r="107" s="13" customFormat="1">
      <c r="A107" s="13"/>
      <c r="B107" s="223"/>
      <c r="C107" s="224"/>
      <c r="D107" s="225" t="s">
        <v>150</v>
      </c>
      <c r="E107" s="226" t="s">
        <v>19</v>
      </c>
      <c r="F107" s="227" t="s">
        <v>151</v>
      </c>
      <c r="G107" s="224"/>
      <c r="H107" s="226" t="s">
        <v>19</v>
      </c>
      <c r="I107" s="228"/>
      <c r="J107" s="224"/>
      <c r="K107" s="224"/>
      <c r="L107" s="229"/>
      <c r="M107" s="230"/>
      <c r="N107" s="231"/>
      <c r="O107" s="231"/>
      <c r="P107" s="231"/>
      <c r="Q107" s="231"/>
      <c r="R107" s="231"/>
      <c r="S107" s="231"/>
      <c r="T107" s="23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3" t="s">
        <v>150</v>
      </c>
      <c r="AU107" s="233" t="s">
        <v>77</v>
      </c>
      <c r="AV107" s="13" t="s">
        <v>77</v>
      </c>
      <c r="AW107" s="13" t="s">
        <v>31</v>
      </c>
      <c r="AX107" s="13" t="s">
        <v>69</v>
      </c>
      <c r="AY107" s="233" t="s">
        <v>140</v>
      </c>
    </row>
    <row r="108" s="14" customFormat="1">
      <c r="A108" s="14"/>
      <c r="B108" s="234"/>
      <c r="C108" s="235"/>
      <c r="D108" s="225" t="s">
        <v>150</v>
      </c>
      <c r="E108" s="236" t="s">
        <v>19</v>
      </c>
      <c r="F108" s="237" t="s">
        <v>152</v>
      </c>
      <c r="G108" s="235"/>
      <c r="H108" s="238">
        <v>89.494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4" t="s">
        <v>150</v>
      </c>
      <c r="AU108" s="244" t="s">
        <v>77</v>
      </c>
      <c r="AV108" s="14" t="s">
        <v>79</v>
      </c>
      <c r="AW108" s="14" t="s">
        <v>31</v>
      </c>
      <c r="AX108" s="14" t="s">
        <v>77</v>
      </c>
      <c r="AY108" s="244" t="s">
        <v>140</v>
      </c>
    </row>
    <row r="109" s="2" customFormat="1" ht="21.75" customHeight="1">
      <c r="A109" s="41"/>
      <c r="B109" s="42"/>
      <c r="C109" s="205" t="s">
        <v>79</v>
      </c>
      <c r="D109" s="205" t="s">
        <v>141</v>
      </c>
      <c r="E109" s="206" t="s">
        <v>153</v>
      </c>
      <c r="F109" s="207" t="s">
        <v>154</v>
      </c>
      <c r="G109" s="208" t="s">
        <v>144</v>
      </c>
      <c r="H109" s="209">
        <v>89.494</v>
      </c>
      <c r="I109" s="210"/>
      <c r="J109" s="211">
        <f>ROUND(I109*H109,2)</f>
        <v>0</v>
      </c>
      <c r="K109" s="207" t="s">
        <v>145</v>
      </c>
      <c r="L109" s="47"/>
      <c r="M109" s="212" t="s">
        <v>19</v>
      </c>
      <c r="N109" s="213" t="s">
        <v>40</v>
      </c>
      <c r="O109" s="87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6" t="s">
        <v>146</v>
      </c>
      <c r="AT109" s="216" t="s">
        <v>141</v>
      </c>
      <c r="AU109" s="216" t="s">
        <v>77</v>
      </c>
      <c r="AY109" s="20" t="s">
        <v>140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0" t="s">
        <v>77</v>
      </c>
      <c r="BK109" s="217">
        <f>ROUND(I109*H109,2)</f>
        <v>0</v>
      </c>
      <c r="BL109" s="20" t="s">
        <v>146</v>
      </c>
      <c r="BM109" s="216" t="s">
        <v>155</v>
      </c>
    </row>
    <row r="110" s="2" customFormat="1">
      <c r="A110" s="41"/>
      <c r="B110" s="42"/>
      <c r="C110" s="43"/>
      <c r="D110" s="218" t="s">
        <v>148</v>
      </c>
      <c r="E110" s="43"/>
      <c r="F110" s="219" t="s">
        <v>156</v>
      </c>
      <c r="G110" s="43"/>
      <c r="H110" s="43"/>
      <c r="I110" s="220"/>
      <c r="J110" s="43"/>
      <c r="K110" s="43"/>
      <c r="L110" s="47"/>
      <c r="M110" s="221"/>
      <c r="N110" s="22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148</v>
      </c>
      <c r="AU110" s="20" t="s">
        <v>77</v>
      </c>
    </row>
    <row r="111" s="13" customFormat="1">
      <c r="A111" s="13"/>
      <c r="B111" s="223"/>
      <c r="C111" s="224"/>
      <c r="D111" s="225" t="s">
        <v>150</v>
      </c>
      <c r="E111" s="226" t="s">
        <v>19</v>
      </c>
      <c r="F111" s="227" t="s">
        <v>151</v>
      </c>
      <c r="G111" s="224"/>
      <c r="H111" s="226" t="s">
        <v>19</v>
      </c>
      <c r="I111" s="228"/>
      <c r="J111" s="224"/>
      <c r="K111" s="224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150</v>
      </c>
      <c r="AU111" s="233" t="s">
        <v>77</v>
      </c>
      <c r="AV111" s="13" t="s">
        <v>77</v>
      </c>
      <c r="AW111" s="13" t="s">
        <v>31</v>
      </c>
      <c r="AX111" s="13" t="s">
        <v>69</v>
      </c>
      <c r="AY111" s="233" t="s">
        <v>140</v>
      </c>
    </row>
    <row r="112" s="14" customFormat="1">
      <c r="A112" s="14"/>
      <c r="B112" s="234"/>
      <c r="C112" s="235"/>
      <c r="D112" s="225" t="s">
        <v>150</v>
      </c>
      <c r="E112" s="236" t="s">
        <v>19</v>
      </c>
      <c r="F112" s="237" t="s">
        <v>152</v>
      </c>
      <c r="G112" s="235"/>
      <c r="H112" s="238">
        <v>89.494</v>
      </c>
      <c r="I112" s="239"/>
      <c r="J112" s="235"/>
      <c r="K112" s="235"/>
      <c r="L112" s="240"/>
      <c r="M112" s="241"/>
      <c r="N112" s="242"/>
      <c r="O112" s="242"/>
      <c r="P112" s="242"/>
      <c r="Q112" s="242"/>
      <c r="R112" s="242"/>
      <c r="S112" s="242"/>
      <c r="T112" s="24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4" t="s">
        <v>150</v>
      </c>
      <c r="AU112" s="244" t="s">
        <v>77</v>
      </c>
      <c r="AV112" s="14" t="s">
        <v>79</v>
      </c>
      <c r="AW112" s="14" t="s">
        <v>31</v>
      </c>
      <c r="AX112" s="14" t="s">
        <v>77</v>
      </c>
      <c r="AY112" s="244" t="s">
        <v>140</v>
      </c>
    </row>
    <row r="113" s="12" customFormat="1" ht="25.92" customHeight="1">
      <c r="A113" s="12"/>
      <c r="B113" s="191"/>
      <c r="C113" s="192"/>
      <c r="D113" s="193" t="s">
        <v>68</v>
      </c>
      <c r="E113" s="194" t="s">
        <v>157</v>
      </c>
      <c r="F113" s="194" t="s">
        <v>158</v>
      </c>
      <c r="G113" s="192"/>
      <c r="H113" s="192"/>
      <c r="I113" s="195"/>
      <c r="J113" s="196">
        <f>BK113</f>
        <v>0</v>
      </c>
      <c r="K113" s="192"/>
      <c r="L113" s="197"/>
      <c r="M113" s="198"/>
      <c r="N113" s="199"/>
      <c r="O113" s="199"/>
      <c r="P113" s="200">
        <f>SUM(P114:P209)</f>
        <v>0</v>
      </c>
      <c r="Q113" s="199"/>
      <c r="R113" s="200">
        <f>SUM(R114:R209)</f>
        <v>21.493802951813997</v>
      </c>
      <c r="S113" s="199"/>
      <c r="T113" s="201">
        <f>SUM(T114:T209)</f>
        <v>0.00071830000000000006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77</v>
      </c>
      <c r="AT113" s="203" t="s">
        <v>68</v>
      </c>
      <c r="AU113" s="203" t="s">
        <v>69</v>
      </c>
      <c r="AY113" s="202" t="s">
        <v>140</v>
      </c>
      <c r="BK113" s="204">
        <f>SUM(BK114:BK209)</f>
        <v>0</v>
      </c>
    </row>
    <row r="114" s="2" customFormat="1" ht="24.15" customHeight="1">
      <c r="A114" s="41"/>
      <c r="B114" s="42"/>
      <c r="C114" s="205" t="s">
        <v>157</v>
      </c>
      <c r="D114" s="205" t="s">
        <v>141</v>
      </c>
      <c r="E114" s="206" t="s">
        <v>159</v>
      </c>
      <c r="F114" s="207" t="s">
        <v>160</v>
      </c>
      <c r="G114" s="208" t="s">
        <v>161</v>
      </c>
      <c r="H114" s="209">
        <v>22</v>
      </c>
      <c r="I114" s="210"/>
      <c r="J114" s="211">
        <f>ROUND(I114*H114,2)</f>
        <v>0</v>
      </c>
      <c r="K114" s="207" t="s">
        <v>145</v>
      </c>
      <c r="L114" s="47"/>
      <c r="M114" s="212" t="s">
        <v>19</v>
      </c>
      <c r="N114" s="213" t="s">
        <v>40</v>
      </c>
      <c r="O114" s="87"/>
      <c r="P114" s="214">
        <f>O114*H114</f>
        <v>0</v>
      </c>
      <c r="Q114" s="214">
        <v>0.12021</v>
      </c>
      <c r="R114" s="214">
        <f>Q114*H114</f>
        <v>2.6446199999999997</v>
      </c>
      <c r="S114" s="214">
        <v>0</v>
      </c>
      <c r="T114" s="21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6" t="s">
        <v>146</v>
      </c>
      <c r="AT114" s="216" t="s">
        <v>141</v>
      </c>
      <c r="AU114" s="216" t="s">
        <v>77</v>
      </c>
      <c r="AY114" s="20" t="s">
        <v>140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20" t="s">
        <v>77</v>
      </c>
      <c r="BK114" s="217">
        <f>ROUND(I114*H114,2)</f>
        <v>0</v>
      </c>
      <c r="BL114" s="20" t="s">
        <v>146</v>
      </c>
      <c r="BM114" s="216" t="s">
        <v>162</v>
      </c>
    </row>
    <row r="115" s="2" customFormat="1">
      <c r="A115" s="41"/>
      <c r="B115" s="42"/>
      <c r="C115" s="43"/>
      <c r="D115" s="218" t="s">
        <v>148</v>
      </c>
      <c r="E115" s="43"/>
      <c r="F115" s="219" t="s">
        <v>163</v>
      </c>
      <c r="G115" s="43"/>
      <c r="H115" s="43"/>
      <c r="I115" s="220"/>
      <c r="J115" s="43"/>
      <c r="K115" s="43"/>
      <c r="L115" s="47"/>
      <c r="M115" s="221"/>
      <c r="N115" s="22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148</v>
      </c>
      <c r="AU115" s="20" t="s">
        <v>77</v>
      </c>
    </row>
    <row r="116" s="2" customFormat="1" ht="24.15" customHeight="1">
      <c r="A116" s="41"/>
      <c r="B116" s="42"/>
      <c r="C116" s="205" t="s">
        <v>146</v>
      </c>
      <c r="D116" s="205" t="s">
        <v>141</v>
      </c>
      <c r="E116" s="206" t="s">
        <v>164</v>
      </c>
      <c r="F116" s="207" t="s">
        <v>165</v>
      </c>
      <c r="G116" s="208" t="s">
        <v>161</v>
      </c>
      <c r="H116" s="209">
        <v>1</v>
      </c>
      <c r="I116" s="210"/>
      <c r="J116" s="211">
        <f>ROUND(I116*H116,2)</f>
        <v>0</v>
      </c>
      <c r="K116" s="207" t="s">
        <v>145</v>
      </c>
      <c r="L116" s="47"/>
      <c r="M116" s="212" t="s">
        <v>19</v>
      </c>
      <c r="N116" s="213" t="s">
        <v>40</v>
      </c>
      <c r="O116" s="87"/>
      <c r="P116" s="214">
        <f>O116*H116</f>
        <v>0</v>
      </c>
      <c r="Q116" s="214">
        <v>0.18142</v>
      </c>
      <c r="R116" s="214">
        <f>Q116*H116</f>
        <v>0.18142</v>
      </c>
      <c r="S116" s="214">
        <v>0</v>
      </c>
      <c r="T116" s="21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6" t="s">
        <v>146</v>
      </c>
      <c r="AT116" s="216" t="s">
        <v>141</v>
      </c>
      <c r="AU116" s="216" t="s">
        <v>77</v>
      </c>
      <c r="AY116" s="20" t="s">
        <v>140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20" t="s">
        <v>77</v>
      </c>
      <c r="BK116" s="217">
        <f>ROUND(I116*H116,2)</f>
        <v>0</v>
      </c>
      <c r="BL116" s="20" t="s">
        <v>146</v>
      </c>
      <c r="BM116" s="216" t="s">
        <v>166</v>
      </c>
    </row>
    <row r="117" s="2" customFormat="1">
      <c r="A117" s="41"/>
      <c r="B117" s="42"/>
      <c r="C117" s="43"/>
      <c r="D117" s="218" t="s">
        <v>148</v>
      </c>
      <c r="E117" s="43"/>
      <c r="F117" s="219" t="s">
        <v>167</v>
      </c>
      <c r="G117" s="43"/>
      <c r="H117" s="43"/>
      <c r="I117" s="220"/>
      <c r="J117" s="43"/>
      <c r="K117" s="43"/>
      <c r="L117" s="47"/>
      <c r="M117" s="221"/>
      <c r="N117" s="22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148</v>
      </c>
      <c r="AU117" s="20" t="s">
        <v>77</v>
      </c>
    </row>
    <row r="118" s="2" customFormat="1" ht="24.15" customHeight="1">
      <c r="A118" s="41"/>
      <c r="B118" s="42"/>
      <c r="C118" s="205" t="s">
        <v>168</v>
      </c>
      <c r="D118" s="205" t="s">
        <v>141</v>
      </c>
      <c r="E118" s="206" t="s">
        <v>169</v>
      </c>
      <c r="F118" s="207" t="s">
        <v>170</v>
      </c>
      <c r="G118" s="208" t="s">
        <v>161</v>
      </c>
      <c r="H118" s="209">
        <v>1</v>
      </c>
      <c r="I118" s="210"/>
      <c r="J118" s="211">
        <f>ROUND(I118*H118,2)</f>
        <v>0</v>
      </c>
      <c r="K118" s="207" t="s">
        <v>145</v>
      </c>
      <c r="L118" s="47"/>
      <c r="M118" s="212" t="s">
        <v>19</v>
      </c>
      <c r="N118" s="213" t="s">
        <v>40</v>
      </c>
      <c r="O118" s="87"/>
      <c r="P118" s="214">
        <f>O118*H118</f>
        <v>0</v>
      </c>
      <c r="Q118" s="214">
        <v>0.24042</v>
      </c>
      <c r="R118" s="214">
        <f>Q118*H118</f>
        <v>0.24042</v>
      </c>
      <c r="S118" s="214">
        <v>0</v>
      </c>
      <c r="T118" s="21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6" t="s">
        <v>146</v>
      </c>
      <c r="AT118" s="216" t="s">
        <v>141</v>
      </c>
      <c r="AU118" s="216" t="s">
        <v>77</v>
      </c>
      <c r="AY118" s="20" t="s">
        <v>140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20" t="s">
        <v>77</v>
      </c>
      <c r="BK118" s="217">
        <f>ROUND(I118*H118,2)</f>
        <v>0</v>
      </c>
      <c r="BL118" s="20" t="s">
        <v>146</v>
      </c>
      <c r="BM118" s="216" t="s">
        <v>171</v>
      </c>
    </row>
    <row r="119" s="2" customFormat="1">
      <c r="A119" s="41"/>
      <c r="B119" s="42"/>
      <c r="C119" s="43"/>
      <c r="D119" s="218" t="s">
        <v>148</v>
      </c>
      <c r="E119" s="43"/>
      <c r="F119" s="219" t="s">
        <v>172</v>
      </c>
      <c r="G119" s="43"/>
      <c r="H119" s="43"/>
      <c r="I119" s="220"/>
      <c r="J119" s="43"/>
      <c r="K119" s="43"/>
      <c r="L119" s="47"/>
      <c r="M119" s="221"/>
      <c r="N119" s="22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148</v>
      </c>
      <c r="AU119" s="20" t="s">
        <v>77</v>
      </c>
    </row>
    <row r="120" s="2" customFormat="1" ht="24.15" customHeight="1">
      <c r="A120" s="41"/>
      <c r="B120" s="42"/>
      <c r="C120" s="205" t="s">
        <v>173</v>
      </c>
      <c r="D120" s="205" t="s">
        <v>141</v>
      </c>
      <c r="E120" s="206" t="s">
        <v>174</v>
      </c>
      <c r="F120" s="207" t="s">
        <v>175</v>
      </c>
      <c r="G120" s="208" t="s">
        <v>161</v>
      </c>
      <c r="H120" s="209">
        <v>7</v>
      </c>
      <c r="I120" s="210"/>
      <c r="J120" s="211">
        <f>ROUND(I120*H120,2)</f>
        <v>0</v>
      </c>
      <c r="K120" s="207" t="s">
        <v>145</v>
      </c>
      <c r="L120" s="47"/>
      <c r="M120" s="212" t="s">
        <v>19</v>
      </c>
      <c r="N120" s="213" t="s">
        <v>40</v>
      </c>
      <c r="O120" s="87"/>
      <c r="P120" s="214">
        <f>O120*H120</f>
        <v>0</v>
      </c>
      <c r="Q120" s="214">
        <v>0.32623000000000002</v>
      </c>
      <c r="R120" s="214">
        <f>Q120*H120</f>
        <v>2.2836100000000004</v>
      </c>
      <c r="S120" s="214">
        <v>0</v>
      </c>
      <c r="T120" s="21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6" t="s">
        <v>146</v>
      </c>
      <c r="AT120" s="216" t="s">
        <v>141</v>
      </c>
      <c r="AU120" s="216" t="s">
        <v>77</v>
      </c>
      <c r="AY120" s="20" t="s">
        <v>140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20" t="s">
        <v>77</v>
      </c>
      <c r="BK120" s="217">
        <f>ROUND(I120*H120,2)</f>
        <v>0</v>
      </c>
      <c r="BL120" s="20" t="s">
        <v>146</v>
      </c>
      <c r="BM120" s="216" t="s">
        <v>176</v>
      </c>
    </row>
    <row r="121" s="2" customFormat="1">
      <c r="A121" s="41"/>
      <c r="B121" s="42"/>
      <c r="C121" s="43"/>
      <c r="D121" s="218" t="s">
        <v>148</v>
      </c>
      <c r="E121" s="43"/>
      <c r="F121" s="219" t="s">
        <v>177</v>
      </c>
      <c r="G121" s="43"/>
      <c r="H121" s="43"/>
      <c r="I121" s="220"/>
      <c r="J121" s="43"/>
      <c r="K121" s="43"/>
      <c r="L121" s="47"/>
      <c r="M121" s="221"/>
      <c r="N121" s="22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148</v>
      </c>
      <c r="AU121" s="20" t="s">
        <v>77</v>
      </c>
    </row>
    <row r="122" s="2" customFormat="1" ht="24.15" customHeight="1">
      <c r="A122" s="41"/>
      <c r="B122" s="42"/>
      <c r="C122" s="205" t="s">
        <v>178</v>
      </c>
      <c r="D122" s="205" t="s">
        <v>141</v>
      </c>
      <c r="E122" s="206" t="s">
        <v>179</v>
      </c>
      <c r="F122" s="207" t="s">
        <v>180</v>
      </c>
      <c r="G122" s="208" t="s">
        <v>161</v>
      </c>
      <c r="H122" s="209">
        <v>7</v>
      </c>
      <c r="I122" s="210"/>
      <c r="J122" s="211">
        <f>ROUND(I122*H122,2)</f>
        <v>0</v>
      </c>
      <c r="K122" s="207" t="s">
        <v>145</v>
      </c>
      <c r="L122" s="47"/>
      <c r="M122" s="212" t="s">
        <v>19</v>
      </c>
      <c r="N122" s="213" t="s">
        <v>40</v>
      </c>
      <c r="O122" s="87"/>
      <c r="P122" s="214">
        <f>O122*H122</f>
        <v>0</v>
      </c>
      <c r="Q122" s="214">
        <v>0.39563999999999999</v>
      </c>
      <c r="R122" s="214">
        <f>Q122*H122</f>
        <v>2.7694799999999997</v>
      </c>
      <c r="S122" s="214">
        <v>0</v>
      </c>
      <c r="T122" s="21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6" t="s">
        <v>146</v>
      </c>
      <c r="AT122" s="216" t="s">
        <v>141</v>
      </c>
      <c r="AU122" s="216" t="s">
        <v>77</v>
      </c>
      <c r="AY122" s="20" t="s">
        <v>140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20" t="s">
        <v>77</v>
      </c>
      <c r="BK122" s="217">
        <f>ROUND(I122*H122,2)</f>
        <v>0</v>
      </c>
      <c r="BL122" s="20" t="s">
        <v>146</v>
      </c>
      <c r="BM122" s="216" t="s">
        <v>181</v>
      </c>
    </row>
    <row r="123" s="2" customFormat="1">
      <c r="A123" s="41"/>
      <c r="B123" s="42"/>
      <c r="C123" s="43"/>
      <c r="D123" s="218" t="s">
        <v>148</v>
      </c>
      <c r="E123" s="43"/>
      <c r="F123" s="219" t="s">
        <v>182</v>
      </c>
      <c r="G123" s="43"/>
      <c r="H123" s="43"/>
      <c r="I123" s="220"/>
      <c r="J123" s="43"/>
      <c r="K123" s="43"/>
      <c r="L123" s="47"/>
      <c r="M123" s="221"/>
      <c r="N123" s="22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148</v>
      </c>
      <c r="AU123" s="20" t="s">
        <v>77</v>
      </c>
    </row>
    <row r="124" s="2" customFormat="1" ht="24.15" customHeight="1">
      <c r="A124" s="41"/>
      <c r="B124" s="42"/>
      <c r="C124" s="205" t="s">
        <v>183</v>
      </c>
      <c r="D124" s="205" t="s">
        <v>141</v>
      </c>
      <c r="E124" s="206" t="s">
        <v>184</v>
      </c>
      <c r="F124" s="207" t="s">
        <v>185</v>
      </c>
      <c r="G124" s="208" t="s">
        <v>144</v>
      </c>
      <c r="H124" s="209">
        <v>4.5</v>
      </c>
      <c r="I124" s="210"/>
      <c r="J124" s="211">
        <f>ROUND(I124*H124,2)</f>
        <v>0</v>
      </c>
      <c r="K124" s="207" t="s">
        <v>145</v>
      </c>
      <c r="L124" s="47"/>
      <c r="M124" s="212" t="s">
        <v>19</v>
      </c>
      <c r="N124" s="213" t="s">
        <v>40</v>
      </c>
      <c r="O124" s="87"/>
      <c r="P124" s="214">
        <f>O124*H124</f>
        <v>0</v>
      </c>
      <c r="Q124" s="214">
        <v>0.35010812000000002</v>
      </c>
      <c r="R124" s="214">
        <f>Q124*H124</f>
        <v>1.57548654</v>
      </c>
      <c r="S124" s="214">
        <v>0</v>
      </c>
      <c r="T124" s="21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6" t="s">
        <v>146</v>
      </c>
      <c r="AT124" s="216" t="s">
        <v>141</v>
      </c>
      <c r="AU124" s="216" t="s">
        <v>77</v>
      </c>
      <c r="AY124" s="20" t="s">
        <v>140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20" t="s">
        <v>77</v>
      </c>
      <c r="BK124" s="217">
        <f>ROUND(I124*H124,2)</f>
        <v>0</v>
      </c>
      <c r="BL124" s="20" t="s">
        <v>146</v>
      </c>
      <c r="BM124" s="216" t="s">
        <v>186</v>
      </c>
    </row>
    <row r="125" s="2" customFormat="1">
      <c r="A125" s="41"/>
      <c r="B125" s="42"/>
      <c r="C125" s="43"/>
      <c r="D125" s="218" t="s">
        <v>148</v>
      </c>
      <c r="E125" s="43"/>
      <c r="F125" s="219" t="s">
        <v>187</v>
      </c>
      <c r="G125" s="43"/>
      <c r="H125" s="43"/>
      <c r="I125" s="220"/>
      <c r="J125" s="43"/>
      <c r="K125" s="43"/>
      <c r="L125" s="47"/>
      <c r="M125" s="221"/>
      <c r="N125" s="22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148</v>
      </c>
      <c r="AU125" s="20" t="s">
        <v>77</v>
      </c>
    </row>
    <row r="126" s="13" customFormat="1">
      <c r="A126" s="13"/>
      <c r="B126" s="223"/>
      <c r="C126" s="224"/>
      <c r="D126" s="225" t="s">
        <v>150</v>
      </c>
      <c r="E126" s="226" t="s">
        <v>19</v>
      </c>
      <c r="F126" s="227" t="s">
        <v>188</v>
      </c>
      <c r="G126" s="224"/>
      <c r="H126" s="226" t="s">
        <v>19</v>
      </c>
      <c r="I126" s="228"/>
      <c r="J126" s="224"/>
      <c r="K126" s="224"/>
      <c r="L126" s="229"/>
      <c r="M126" s="230"/>
      <c r="N126" s="231"/>
      <c r="O126" s="231"/>
      <c r="P126" s="231"/>
      <c r="Q126" s="231"/>
      <c r="R126" s="231"/>
      <c r="S126" s="231"/>
      <c r="T126" s="23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3" t="s">
        <v>150</v>
      </c>
      <c r="AU126" s="233" t="s">
        <v>77</v>
      </c>
      <c r="AV126" s="13" t="s">
        <v>77</v>
      </c>
      <c r="AW126" s="13" t="s">
        <v>31</v>
      </c>
      <c r="AX126" s="13" t="s">
        <v>69</v>
      </c>
      <c r="AY126" s="233" t="s">
        <v>140</v>
      </c>
    </row>
    <row r="127" s="14" customFormat="1">
      <c r="A127" s="14"/>
      <c r="B127" s="234"/>
      <c r="C127" s="235"/>
      <c r="D127" s="225" t="s">
        <v>150</v>
      </c>
      <c r="E127" s="236" t="s">
        <v>19</v>
      </c>
      <c r="F127" s="237" t="s">
        <v>189</v>
      </c>
      <c r="G127" s="235"/>
      <c r="H127" s="238">
        <v>4.5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4" t="s">
        <v>150</v>
      </c>
      <c r="AU127" s="244" t="s">
        <v>77</v>
      </c>
      <c r="AV127" s="14" t="s">
        <v>79</v>
      </c>
      <c r="AW127" s="14" t="s">
        <v>31</v>
      </c>
      <c r="AX127" s="14" t="s">
        <v>77</v>
      </c>
      <c r="AY127" s="244" t="s">
        <v>140</v>
      </c>
    </row>
    <row r="128" s="2" customFormat="1" ht="24.15" customHeight="1">
      <c r="A128" s="41"/>
      <c r="B128" s="42"/>
      <c r="C128" s="205" t="s">
        <v>190</v>
      </c>
      <c r="D128" s="205" t="s">
        <v>141</v>
      </c>
      <c r="E128" s="206" t="s">
        <v>191</v>
      </c>
      <c r="F128" s="207" t="s">
        <v>192</v>
      </c>
      <c r="G128" s="208" t="s">
        <v>144</v>
      </c>
      <c r="H128" s="209">
        <v>10.35</v>
      </c>
      <c r="I128" s="210"/>
      <c r="J128" s="211">
        <f>ROUND(I128*H128,2)</f>
        <v>0</v>
      </c>
      <c r="K128" s="207" t="s">
        <v>145</v>
      </c>
      <c r="L128" s="47"/>
      <c r="M128" s="212" t="s">
        <v>19</v>
      </c>
      <c r="N128" s="213" t="s">
        <v>40</v>
      </c>
      <c r="O128" s="87"/>
      <c r="P128" s="214">
        <f>O128*H128</f>
        <v>0</v>
      </c>
      <c r="Q128" s="214">
        <v>0.1774009</v>
      </c>
      <c r="R128" s="214">
        <f>Q128*H128</f>
        <v>1.836099315</v>
      </c>
      <c r="S128" s="214">
        <v>0</v>
      </c>
      <c r="T128" s="21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6" t="s">
        <v>146</v>
      </c>
      <c r="AT128" s="216" t="s">
        <v>141</v>
      </c>
      <c r="AU128" s="216" t="s">
        <v>77</v>
      </c>
      <c r="AY128" s="20" t="s">
        <v>140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20" t="s">
        <v>77</v>
      </c>
      <c r="BK128" s="217">
        <f>ROUND(I128*H128,2)</f>
        <v>0</v>
      </c>
      <c r="BL128" s="20" t="s">
        <v>146</v>
      </c>
      <c r="BM128" s="216" t="s">
        <v>193</v>
      </c>
    </row>
    <row r="129" s="2" customFormat="1">
      <c r="A129" s="41"/>
      <c r="B129" s="42"/>
      <c r="C129" s="43"/>
      <c r="D129" s="218" t="s">
        <v>148</v>
      </c>
      <c r="E129" s="43"/>
      <c r="F129" s="219" t="s">
        <v>194</v>
      </c>
      <c r="G129" s="43"/>
      <c r="H129" s="43"/>
      <c r="I129" s="220"/>
      <c r="J129" s="43"/>
      <c r="K129" s="43"/>
      <c r="L129" s="47"/>
      <c r="M129" s="221"/>
      <c r="N129" s="22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148</v>
      </c>
      <c r="AU129" s="20" t="s">
        <v>77</v>
      </c>
    </row>
    <row r="130" s="13" customFormat="1">
      <c r="A130" s="13"/>
      <c r="B130" s="223"/>
      <c r="C130" s="224"/>
      <c r="D130" s="225" t="s">
        <v>150</v>
      </c>
      <c r="E130" s="226" t="s">
        <v>19</v>
      </c>
      <c r="F130" s="227" t="s">
        <v>195</v>
      </c>
      <c r="G130" s="224"/>
      <c r="H130" s="226" t="s">
        <v>19</v>
      </c>
      <c r="I130" s="228"/>
      <c r="J130" s="224"/>
      <c r="K130" s="224"/>
      <c r="L130" s="229"/>
      <c r="M130" s="230"/>
      <c r="N130" s="231"/>
      <c r="O130" s="231"/>
      <c r="P130" s="231"/>
      <c r="Q130" s="231"/>
      <c r="R130" s="231"/>
      <c r="S130" s="231"/>
      <c r="T130" s="23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3" t="s">
        <v>150</v>
      </c>
      <c r="AU130" s="233" t="s">
        <v>77</v>
      </c>
      <c r="AV130" s="13" t="s">
        <v>77</v>
      </c>
      <c r="AW130" s="13" t="s">
        <v>31</v>
      </c>
      <c r="AX130" s="13" t="s">
        <v>69</v>
      </c>
      <c r="AY130" s="233" t="s">
        <v>140</v>
      </c>
    </row>
    <row r="131" s="14" customFormat="1">
      <c r="A131" s="14"/>
      <c r="B131" s="234"/>
      <c r="C131" s="235"/>
      <c r="D131" s="225" t="s">
        <v>150</v>
      </c>
      <c r="E131" s="236" t="s">
        <v>19</v>
      </c>
      <c r="F131" s="237" t="s">
        <v>196</v>
      </c>
      <c r="G131" s="235"/>
      <c r="H131" s="238">
        <v>10.35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4" t="s">
        <v>150</v>
      </c>
      <c r="AU131" s="244" t="s">
        <v>77</v>
      </c>
      <c r="AV131" s="14" t="s">
        <v>79</v>
      </c>
      <c r="AW131" s="14" t="s">
        <v>31</v>
      </c>
      <c r="AX131" s="14" t="s">
        <v>77</v>
      </c>
      <c r="AY131" s="244" t="s">
        <v>140</v>
      </c>
    </row>
    <row r="132" s="2" customFormat="1" ht="16.5" customHeight="1">
      <c r="A132" s="41"/>
      <c r="B132" s="42"/>
      <c r="C132" s="205" t="s">
        <v>197</v>
      </c>
      <c r="D132" s="205" t="s">
        <v>141</v>
      </c>
      <c r="E132" s="206" t="s">
        <v>198</v>
      </c>
      <c r="F132" s="207" t="s">
        <v>199</v>
      </c>
      <c r="G132" s="208" t="s">
        <v>200</v>
      </c>
      <c r="H132" s="209">
        <v>3</v>
      </c>
      <c r="I132" s="210"/>
      <c r="J132" s="211">
        <f>ROUND(I132*H132,2)</f>
        <v>0</v>
      </c>
      <c r="K132" s="207" t="s">
        <v>145</v>
      </c>
      <c r="L132" s="47"/>
      <c r="M132" s="212" t="s">
        <v>19</v>
      </c>
      <c r="N132" s="213" t="s">
        <v>40</v>
      </c>
      <c r="O132" s="87"/>
      <c r="P132" s="214">
        <f>O132*H132</f>
        <v>0</v>
      </c>
      <c r="Q132" s="214">
        <v>0.0074700000000000001</v>
      </c>
      <c r="R132" s="214">
        <f>Q132*H132</f>
        <v>0.022409999999999999</v>
      </c>
      <c r="S132" s="214">
        <v>0</v>
      </c>
      <c r="T132" s="21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6" t="s">
        <v>146</v>
      </c>
      <c r="AT132" s="216" t="s">
        <v>141</v>
      </c>
      <c r="AU132" s="216" t="s">
        <v>77</v>
      </c>
      <c r="AY132" s="20" t="s">
        <v>140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20" t="s">
        <v>77</v>
      </c>
      <c r="BK132" s="217">
        <f>ROUND(I132*H132,2)</f>
        <v>0</v>
      </c>
      <c r="BL132" s="20" t="s">
        <v>146</v>
      </c>
      <c r="BM132" s="216" t="s">
        <v>201</v>
      </c>
    </row>
    <row r="133" s="2" customFormat="1">
      <c r="A133" s="41"/>
      <c r="B133" s="42"/>
      <c r="C133" s="43"/>
      <c r="D133" s="218" t="s">
        <v>148</v>
      </c>
      <c r="E133" s="43"/>
      <c r="F133" s="219" t="s">
        <v>202</v>
      </c>
      <c r="G133" s="43"/>
      <c r="H133" s="43"/>
      <c r="I133" s="220"/>
      <c r="J133" s="43"/>
      <c r="K133" s="43"/>
      <c r="L133" s="47"/>
      <c r="M133" s="221"/>
      <c r="N133" s="22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148</v>
      </c>
      <c r="AU133" s="20" t="s">
        <v>77</v>
      </c>
    </row>
    <row r="134" s="13" customFormat="1">
      <c r="A134" s="13"/>
      <c r="B134" s="223"/>
      <c r="C134" s="224"/>
      <c r="D134" s="225" t="s">
        <v>150</v>
      </c>
      <c r="E134" s="226" t="s">
        <v>19</v>
      </c>
      <c r="F134" s="227" t="s">
        <v>195</v>
      </c>
      <c r="G134" s="224"/>
      <c r="H134" s="226" t="s">
        <v>19</v>
      </c>
      <c r="I134" s="228"/>
      <c r="J134" s="224"/>
      <c r="K134" s="224"/>
      <c r="L134" s="229"/>
      <c r="M134" s="230"/>
      <c r="N134" s="231"/>
      <c r="O134" s="231"/>
      <c r="P134" s="231"/>
      <c r="Q134" s="231"/>
      <c r="R134" s="231"/>
      <c r="S134" s="231"/>
      <c r="T134" s="23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3" t="s">
        <v>150</v>
      </c>
      <c r="AU134" s="233" t="s">
        <v>77</v>
      </c>
      <c r="AV134" s="13" t="s">
        <v>77</v>
      </c>
      <c r="AW134" s="13" t="s">
        <v>31</v>
      </c>
      <c r="AX134" s="13" t="s">
        <v>69</v>
      </c>
      <c r="AY134" s="233" t="s">
        <v>140</v>
      </c>
    </row>
    <row r="135" s="14" customFormat="1">
      <c r="A135" s="14"/>
      <c r="B135" s="234"/>
      <c r="C135" s="235"/>
      <c r="D135" s="225" t="s">
        <v>150</v>
      </c>
      <c r="E135" s="236" t="s">
        <v>19</v>
      </c>
      <c r="F135" s="237" t="s">
        <v>203</v>
      </c>
      <c r="G135" s="235"/>
      <c r="H135" s="238">
        <v>3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4" t="s">
        <v>150</v>
      </c>
      <c r="AU135" s="244" t="s">
        <v>77</v>
      </c>
      <c r="AV135" s="14" t="s">
        <v>79</v>
      </c>
      <c r="AW135" s="14" t="s">
        <v>31</v>
      </c>
      <c r="AX135" s="14" t="s">
        <v>77</v>
      </c>
      <c r="AY135" s="244" t="s">
        <v>140</v>
      </c>
    </row>
    <row r="136" s="2" customFormat="1" ht="24.15" customHeight="1">
      <c r="A136" s="41"/>
      <c r="B136" s="42"/>
      <c r="C136" s="205" t="s">
        <v>204</v>
      </c>
      <c r="D136" s="205" t="s">
        <v>141</v>
      </c>
      <c r="E136" s="206" t="s">
        <v>205</v>
      </c>
      <c r="F136" s="207" t="s">
        <v>206</v>
      </c>
      <c r="G136" s="208" t="s">
        <v>161</v>
      </c>
      <c r="H136" s="209">
        <v>6</v>
      </c>
      <c r="I136" s="210"/>
      <c r="J136" s="211">
        <f>ROUND(I136*H136,2)</f>
        <v>0</v>
      </c>
      <c r="K136" s="207" t="s">
        <v>145</v>
      </c>
      <c r="L136" s="47"/>
      <c r="M136" s="212" t="s">
        <v>19</v>
      </c>
      <c r="N136" s="213" t="s">
        <v>40</v>
      </c>
      <c r="O136" s="87"/>
      <c r="P136" s="214">
        <f>O136*H136</f>
        <v>0</v>
      </c>
      <c r="Q136" s="214">
        <v>0.044580000000000002</v>
      </c>
      <c r="R136" s="214">
        <f>Q136*H136</f>
        <v>0.26748</v>
      </c>
      <c r="S136" s="214">
        <v>0</v>
      </c>
      <c r="T136" s="21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6" t="s">
        <v>146</v>
      </c>
      <c r="AT136" s="216" t="s">
        <v>141</v>
      </c>
      <c r="AU136" s="216" t="s">
        <v>77</v>
      </c>
      <c r="AY136" s="20" t="s">
        <v>140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20" t="s">
        <v>77</v>
      </c>
      <c r="BK136" s="217">
        <f>ROUND(I136*H136,2)</f>
        <v>0</v>
      </c>
      <c r="BL136" s="20" t="s">
        <v>146</v>
      </c>
      <c r="BM136" s="216" t="s">
        <v>207</v>
      </c>
    </row>
    <row r="137" s="2" customFormat="1">
      <c r="A137" s="41"/>
      <c r="B137" s="42"/>
      <c r="C137" s="43"/>
      <c r="D137" s="218" t="s">
        <v>148</v>
      </c>
      <c r="E137" s="43"/>
      <c r="F137" s="219" t="s">
        <v>208</v>
      </c>
      <c r="G137" s="43"/>
      <c r="H137" s="43"/>
      <c r="I137" s="220"/>
      <c r="J137" s="43"/>
      <c r="K137" s="43"/>
      <c r="L137" s="47"/>
      <c r="M137" s="221"/>
      <c r="N137" s="22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148</v>
      </c>
      <c r="AU137" s="20" t="s">
        <v>77</v>
      </c>
    </row>
    <row r="138" s="13" customFormat="1">
      <c r="A138" s="13"/>
      <c r="B138" s="223"/>
      <c r="C138" s="224"/>
      <c r="D138" s="225" t="s">
        <v>150</v>
      </c>
      <c r="E138" s="226" t="s">
        <v>19</v>
      </c>
      <c r="F138" s="227" t="s">
        <v>188</v>
      </c>
      <c r="G138" s="224"/>
      <c r="H138" s="226" t="s">
        <v>19</v>
      </c>
      <c r="I138" s="228"/>
      <c r="J138" s="224"/>
      <c r="K138" s="224"/>
      <c r="L138" s="229"/>
      <c r="M138" s="230"/>
      <c r="N138" s="231"/>
      <c r="O138" s="231"/>
      <c r="P138" s="231"/>
      <c r="Q138" s="231"/>
      <c r="R138" s="231"/>
      <c r="S138" s="231"/>
      <c r="T138" s="23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3" t="s">
        <v>150</v>
      </c>
      <c r="AU138" s="233" t="s">
        <v>77</v>
      </c>
      <c r="AV138" s="13" t="s">
        <v>77</v>
      </c>
      <c r="AW138" s="13" t="s">
        <v>31</v>
      </c>
      <c r="AX138" s="13" t="s">
        <v>69</v>
      </c>
      <c r="AY138" s="233" t="s">
        <v>140</v>
      </c>
    </row>
    <row r="139" s="14" customFormat="1">
      <c r="A139" s="14"/>
      <c r="B139" s="234"/>
      <c r="C139" s="235"/>
      <c r="D139" s="225" t="s">
        <v>150</v>
      </c>
      <c r="E139" s="236" t="s">
        <v>19</v>
      </c>
      <c r="F139" s="237" t="s">
        <v>173</v>
      </c>
      <c r="G139" s="235"/>
      <c r="H139" s="238">
        <v>6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4" t="s">
        <v>150</v>
      </c>
      <c r="AU139" s="244" t="s">
        <v>77</v>
      </c>
      <c r="AV139" s="14" t="s">
        <v>79</v>
      </c>
      <c r="AW139" s="14" t="s">
        <v>31</v>
      </c>
      <c r="AX139" s="14" t="s">
        <v>77</v>
      </c>
      <c r="AY139" s="244" t="s">
        <v>140</v>
      </c>
    </row>
    <row r="140" s="2" customFormat="1" ht="24.15" customHeight="1">
      <c r="A140" s="41"/>
      <c r="B140" s="42"/>
      <c r="C140" s="205" t="s">
        <v>209</v>
      </c>
      <c r="D140" s="205" t="s">
        <v>141</v>
      </c>
      <c r="E140" s="206" t="s">
        <v>210</v>
      </c>
      <c r="F140" s="207" t="s">
        <v>211</v>
      </c>
      <c r="G140" s="208" t="s">
        <v>161</v>
      </c>
      <c r="H140" s="209">
        <v>8</v>
      </c>
      <c r="I140" s="210"/>
      <c r="J140" s="211">
        <f>ROUND(I140*H140,2)</f>
        <v>0</v>
      </c>
      <c r="K140" s="207" t="s">
        <v>145</v>
      </c>
      <c r="L140" s="47"/>
      <c r="M140" s="212" t="s">
        <v>19</v>
      </c>
      <c r="N140" s="213" t="s">
        <v>40</v>
      </c>
      <c r="O140" s="87"/>
      <c r="P140" s="214">
        <f>O140*H140</f>
        <v>0</v>
      </c>
      <c r="Q140" s="214">
        <v>0.088440000000000005</v>
      </c>
      <c r="R140" s="214">
        <f>Q140*H140</f>
        <v>0.70752000000000004</v>
      </c>
      <c r="S140" s="214">
        <v>0</v>
      </c>
      <c r="T140" s="21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6" t="s">
        <v>146</v>
      </c>
      <c r="AT140" s="216" t="s">
        <v>141</v>
      </c>
      <c r="AU140" s="216" t="s">
        <v>77</v>
      </c>
      <c r="AY140" s="20" t="s">
        <v>140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20" t="s">
        <v>77</v>
      </c>
      <c r="BK140" s="217">
        <f>ROUND(I140*H140,2)</f>
        <v>0</v>
      </c>
      <c r="BL140" s="20" t="s">
        <v>146</v>
      </c>
      <c r="BM140" s="216" t="s">
        <v>212</v>
      </c>
    </row>
    <row r="141" s="2" customFormat="1">
      <c r="A141" s="41"/>
      <c r="B141" s="42"/>
      <c r="C141" s="43"/>
      <c r="D141" s="218" t="s">
        <v>148</v>
      </c>
      <c r="E141" s="43"/>
      <c r="F141" s="219" t="s">
        <v>213</v>
      </c>
      <c r="G141" s="43"/>
      <c r="H141" s="43"/>
      <c r="I141" s="220"/>
      <c r="J141" s="43"/>
      <c r="K141" s="43"/>
      <c r="L141" s="47"/>
      <c r="M141" s="221"/>
      <c r="N141" s="22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148</v>
      </c>
      <c r="AU141" s="20" t="s">
        <v>77</v>
      </c>
    </row>
    <row r="142" s="13" customFormat="1">
      <c r="A142" s="13"/>
      <c r="B142" s="223"/>
      <c r="C142" s="224"/>
      <c r="D142" s="225" t="s">
        <v>150</v>
      </c>
      <c r="E142" s="226" t="s">
        <v>19</v>
      </c>
      <c r="F142" s="227" t="s">
        <v>195</v>
      </c>
      <c r="G142" s="224"/>
      <c r="H142" s="226" t="s">
        <v>19</v>
      </c>
      <c r="I142" s="228"/>
      <c r="J142" s="224"/>
      <c r="K142" s="224"/>
      <c r="L142" s="229"/>
      <c r="M142" s="230"/>
      <c r="N142" s="231"/>
      <c r="O142" s="231"/>
      <c r="P142" s="231"/>
      <c r="Q142" s="231"/>
      <c r="R142" s="231"/>
      <c r="S142" s="231"/>
      <c r="T142" s="23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3" t="s">
        <v>150</v>
      </c>
      <c r="AU142" s="233" t="s">
        <v>77</v>
      </c>
      <c r="AV142" s="13" t="s">
        <v>77</v>
      </c>
      <c r="AW142" s="13" t="s">
        <v>31</v>
      </c>
      <c r="AX142" s="13" t="s">
        <v>69</v>
      </c>
      <c r="AY142" s="233" t="s">
        <v>140</v>
      </c>
    </row>
    <row r="143" s="14" customFormat="1">
      <c r="A143" s="14"/>
      <c r="B143" s="234"/>
      <c r="C143" s="235"/>
      <c r="D143" s="225" t="s">
        <v>150</v>
      </c>
      <c r="E143" s="236" t="s">
        <v>19</v>
      </c>
      <c r="F143" s="237" t="s">
        <v>214</v>
      </c>
      <c r="G143" s="235"/>
      <c r="H143" s="238">
        <v>8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4" t="s">
        <v>150</v>
      </c>
      <c r="AU143" s="244" t="s">
        <v>77</v>
      </c>
      <c r="AV143" s="14" t="s">
        <v>79</v>
      </c>
      <c r="AW143" s="14" t="s">
        <v>31</v>
      </c>
      <c r="AX143" s="14" t="s">
        <v>77</v>
      </c>
      <c r="AY143" s="244" t="s">
        <v>140</v>
      </c>
    </row>
    <row r="144" s="2" customFormat="1" ht="24.15" customHeight="1">
      <c r="A144" s="41"/>
      <c r="B144" s="42"/>
      <c r="C144" s="205" t="s">
        <v>215</v>
      </c>
      <c r="D144" s="205" t="s">
        <v>141</v>
      </c>
      <c r="E144" s="206" t="s">
        <v>216</v>
      </c>
      <c r="F144" s="207" t="s">
        <v>217</v>
      </c>
      <c r="G144" s="208" t="s">
        <v>161</v>
      </c>
      <c r="H144" s="209">
        <v>4</v>
      </c>
      <c r="I144" s="210"/>
      <c r="J144" s="211">
        <f>ROUND(I144*H144,2)</f>
        <v>0</v>
      </c>
      <c r="K144" s="207" t="s">
        <v>145</v>
      </c>
      <c r="L144" s="47"/>
      <c r="M144" s="212" t="s">
        <v>19</v>
      </c>
      <c r="N144" s="213" t="s">
        <v>40</v>
      </c>
      <c r="O144" s="87"/>
      <c r="P144" s="214">
        <f>O144*H144</f>
        <v>0</v>
      </c>
      <c r="Q144" s="214">
        <v>0.098640000000000005</v>
      </c>
      <c r="R144" s="214">
        <f>Q144*H144</f>
        <v>0.39456000000000002</v>
      </c>
      <c r="S144" s="214">
        <v>0</v>
      </c>
      <c r="T144" s="21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6" t="s">
        <v>146</v>
      </c>
      <c r="AT144" s="216" t="s">
        <v>141</v>
      </c>
      <c r="AU144" s="216" t="s">
        <v>77</v>
      </c>
      <c r="AY144" s="20" t="s">
        <v>140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20" t="s">
        <v>77</v>
      </c>
      <c r="BK144" s="217">
        <f>ROUND(I144*H144,2)</f>
        <v>0</v>
      </c>
      <c r="BL144" s="20" t="s">
        <v>146</v>
      </c>
      <c r="BM144" s="216" t="s">
        <v>218</v>
      </c>
    </row>
    <row r="145" s="2" customFormat="1">
      <c r="A145" s="41"/>
      <c r="B145" s="42"/>
      <c r="C145" s="43"/>
      <c r="D145" s="218" t="s">
        <v>148</v>
      </c>
      <c r="E145" s="43"/>
      <c r="F145" s="219" t="s">
        <v>219</v>
      </c>
      <c r="G145" s="43"/>
      <c r="H145" s="43"/>
      <c r="I145" s="220"/>
      <c r="J145" s="43"/>
      <c r="K145" s="43"/>
      <c r="L145" s="47"/>
      <c r="M145" s="221"/>
      <c r="N145" s="22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148</v>
      </c>
      <c r="AU145" s="20" t="s">
        <v>77</v>
      </c>
    </row>
    <row r="146" s="13" customFormat="1">
      <c r="A146" s="13"/>
      <c r="B146" s="223"/>
      <c r="C146" s="224"/>
      <c r="D146" s="225" t="s">
        <v>150</v>
      </c>
      <c r="E146" s="226" t="s">
        <v>19</v>
      </c>
      <c r="F146" s="227" t="s">
        <v>220</v>
      </c>
      <c r="G146" s="224"/>
      <c r="H146" s="226" t="s">
        <v>19</v>
      </c>
      <c r="I146" s="228"/>
      <c r="J146" s="224"/>
      <c r="K146" s="224"/>
      <c r="L146" s="229"/>
      <c r="M146" s="230"/>
      <c r="N146" s="231"/>
      <c r="O146" s="231"/>
      <c r="P146" s="231"/>
      <c r="Q146" s="231"/>
      <c r="R146" s="231"/>
      <c r="S146" s="231"/>
      <c r="T146" s="23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3" t="s">
        <v>150</v>
      </c>
      <c r="AU146" s="233" t="s">
        <v>77</v>
      </c>
      <c r="AV146" s="13" t="s">
        <v>77</v>
      </c>
      <c r="AW146" s="13" t="s">
        <v>31</v>
      </c>
      <c r="AX146" s="13" t="s">
        <v>69</v>
      </c>
      <c r="AY146" s="233" t="s">
        <v>140</v>
      </c>
    </row>
    <row r="147" s="14" customFormat="1">
      <c r="A147" s="14"/>
      <c r="B147" s="234"/>
      <c r="C147" s="235"/>
      <c r="D147" s="225" t="s">
        <v>150</v>
      </c>
      <c r="E147" s="236" t="s">
        <v>19</v>
      </c>
      <c r="F147" s="237" t="s">
        <v>146</v>
      </c>
      <c r="G147" s="235"/>
      <c r="H147" s="238">
        <v>4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4" t="s">
        <v>150</v>
      </c>
      <c r="AU147" s="244" t="s">
        <v>77</v>
      </c>
      <c r="AV147" s="14" t="s">
        <v>79</v>
      </c>
      <c r="AW147" s="14" t="s">
        <v>31</v>
      </c>
      <c r="AX147" s="14" t="s">
        <v>77</v>
      </c>
      <c r="AY147" s="244" t="s">
        <v>140</v>
      </c>
    </row>
    <row r="148" s="2" customFormat="1" ht="24.15" customHeight="1">
      <c r="A148" s="41"/>
      <c r="B148" s="42"/>
      <c r="C148" s="205" t="s">
        <v>221</v>
      </c>
      <c r="D148" s="205" t="s">
        <v>141</v>
      </c>
      <c r="E148" s="206" t="s">
        <v>222</v>
      </c>
      <c r="F148" s="207" t="s">
        <v>223</v>
      </c>
      <c r="G148" s="208" t="s">
        <v>161</v>
      </c>
      <c r="H148" s="209">
        <v>9</v>
      </c>
      <c r="I148" s="210"/>
      <c r="J148" s="211">
        <f>ROUND(I148*H148,2)</f>
        <v>0</v>
      </c>
      <c r="K148" s="207" t="s">
        <v>145</v>
      </c>
      <c r="L148" s="47"/>
      <c r="M148" s="212" t="s">
        <v>19</v>
      </c>
      <c r="N148" s="213" t="s">
        <v>40</v>
      </c>
      <c r="O148" s="87"/>
      <c r="P148" s="214">
        <f>O148*H148</f>
        <v>0</v>
      </c>
      <c r="Q148" s="214">
        <v>0.026280000000000001</v>
      </c>
      <c r="R148" s="214">
        <f>Q148*H148</f>
        <v>0.23652000000000001</v>
      </c>
      <c r="S148" s="214">
        <v>0</v>
      </c>
      <c r="T148" s="21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6" t="s">
        <v>146</v>
      </c>
      <c r="AT148" s="216" t="s">
        <v>141</v>
      </c>
      <c r="AU148" s="216" t="s">
        <v>77</v>
      </c>
      <c r="AY148" s="20" t="s">
        <v>140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20" t="s">
        <v>77</v>
      </c>
      <c r="BK148" s="217">
        <f>ROUND(I148*H148,2)</f>
        <v>0</v>
      </c>
      <c r="BL148" s="20" t="s">
        <v>146</v>
      </c>
      <c r="BM148" s="216" t="s">
        <v>224</v>
      </c>
    </row>
    <row r="149" s="2" customFormat="1">
      <c r="A149" s="41"/>
      <c r="B149" s="42"/>
      <c r="C149" s="43"/>
      <c r="D149" s="218" t="s">
        <v>148</v>
      </c>
      <c r="E149" s="43"/>
      <c r="F149" s="219" t="s">
        <v>225</v>
      </c>
      <c r="G149" s="43"/>
      <c r="H149" s="43"/>
      <c r="I149" s="220"/>
      <c r="J149" s="43"/>
      <c r="K149" s="43"/>
      <c r="L149" s="47"/>
      <c r="M149" s="221"/>
      <c r="N149" s="22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148</v>
      </c>
      <c r="AU149" s="20" t="s">
        <v>77</v>
      </c>
    </row>
    <row r="150" s="13" customFormat="1">
      <c r="A150" s="13"/>
      <c r="B150" s="223"/>
      <c r="C150" s="224"/>
      <c r="D150" s="225" t="s">
        <v>150</v>
      </c>
      <c r="E150" s="226" t="s">
        <v>19</v>
      </c>
      <c r="F150" s="227" t="s">
        <v>151</v>
      </c>
      <c r="G150" s="224"/>
      <c r="H150" s="226" t="s">
        <v>19</v>
      </c>
      <c r="I150" s="228"/>
      <c r="J150" s="224"/>
      <c r="K150" s="224"/>
      <c r="L150" s="229"/>
      <c r="M150" s="230"/>
      <c r="N150" s="231"/>
      <c r="O150" s="231"/>
      <c r="P150" s="231"/>
      <c r="Q150" s="231"/>
      <c r="R150" s="231"/>
      <c r="S150" s="231"/>
      <c r="T150" s="23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3" t="s">
        <v>150</v>
      </c>
      <c r="AU150" s="233" t="s">
        <v>77</v>
      </c>
      <c r="AV150" s="13" t="s">
        <v>77</v>
      </c>
      <c r="AW150" s="13" t="s">
        <v>31</v>
      </c>
      <c r="AX150" s="13" t="s">
        <v>69</v>
      </c>
      <c r="AY150" s="233" t="s">
        <v>140</v>
      </c>
    </row>
    <row r="151" s="14" customFormat="1">
      <c r="A151" s="14"/>
      <c r="B151" s="234"/>
      <c r="C151" s="235"/>
      <c r="D151" s="225" t="s">
        <v>150</v>
      </c>
      <c r="E151" s="236" t="s">
        <v>19</v>
      </c>
      <c r="F151" s="237" t="s">
        <v>79</v>
      </c>
      <c r="G151" s="235"/>
      <c r="H151" s="238">
        <v>2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4" t="s">
        <v>150</v>
      </c>
      <c r="AU151" s="244" t="s">
        <v>77</v>
      </c>
      <c r="AV151" s="14" t="s">
        <v>79</v>
      </c>
      <c r="AW151" s="14" t="s">
        <v>31</v>
      </c>
      <c r="AX151" s="14" t="s">
        <v>69</v>
      </c>
      <c r="AY151" s="244" t="s">
        <v>140</v>
      </c>
    </row>
    <row r="152" s="13" customFormat="1">
      <c r="A152" s="13"/>
      <c r="B152" s="223"/>
      <c r="C152" s="224"/>
      <c r="D152" s="225" t="s">
        <v>150</v>
      </c>
      <c r="E152" s="226" t="s">
        <v>19</v>
      </c>
      <c r="F152" s="227" t="s">
        <v>195</v>
      </c>
      <c r="G152" s="224"/>
      <c r="H152" s="226" t="s">
        <v>19</v>
      </c>
      <c r="I152" s="228"/>
      <c r="J152" s="224"/>
      <c r="K152" s="224"/>
      <c r="L152" s="229"/>
      <c r="M152" s="230"/>
      <c r="N152" s="231"/>
      <c r="O152" s="231"/>
      <c r="P152" s="231"/>
      <c r="Q152" s="231"/>
      <c r="R152" s="231"/>
      <c r="S152" s="231"/>
      <c r="T152" s="23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3" t="s">
        <v>150</v>
      </c>
      <c r="AU152" s="233" t="s">
        <v>77</v>
      </c>
      <c r="AV152" s="13" t="s">
        <v>77</v>
      </c>
      <c r="AW152" s="13" t="s">
        <v>31</v>
      </c>
      <c r="AX152" s="13" t="s">
        <v>69</v>
      </c>
      <c r="AY152" s="233" t="s">
        <v>140</v>
      </c>
    </row>
    <row r="153" s="14" customFormat="1">
      <c r="A153" s="14"/>
      <c r="B153" s="234"/>
      <c r="C153" s="235"/>
      <c r="D153" s="225" t="s">
        <v>150</v>
      </c>
      <c r="E153" s="236" t="s">
        <v>19</v>
      </c>
      <c r="F153" s="237" t="s">
        <v>178</v>
      </c>
      <c r="G153" s="235"/>
      <c r="H153" s="238">
        <v>7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4" t="s">
        <v>150</v>
      </c>
      <c r="AU153" s="244" t="s">
        <v>77</v>
      </c>
      <c r="AV153" s="14" t="s">
        <v>79</v>
      </c>
      <c r="AW153" s="14" t="s">
        <v>31</v>
      </c>
      <c r="AX153" s="14" t="s">
        <v>69</v>
      </c>
      <c r="AY153" s="244" t="s">
        <v>140</v>
      </c>
    </row>
    <row r="154" s="15" customFormat="1">
      <c r="A154" s="15"/>
      <c r="B154" s="245"/>
      <c r="C154" s="246"/>
      <c r="D154" s="225" t="s">
        <v>150</v>
      </c>
      <c r="E154" s="247" t="s">
        <v>19</v>
      </c>
      <c r="F154" s="248" t="s">
        <v>226</v>
      </c>
      <c r="G154" s="246"/>
      <c r="H154" s="249">
        <v>9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5" t="s">
        <v>150</v>
      </c>
      <c r="AU154" s="255" t="s">
        <v>77</v>
      </c>
      <c r="AV154" s="15" t="s">
        <v>146</v>
      </c>
      <c r="AW154" s="15" t="s">
        <v>31</v>
      </c>
      <c r="AX154" s="15" t="s">
        <v>77</v>
      </c>
      <c r="AY154" s="255" t="s">
        <v>140</v>
      </c>
    </row>
    <row r="155" s="2" customFormat="1" ht="24.15" customHeight="1">
      <c r="A155" s="41"/>
      <c r="B155" s="42"/>
      <c r="C155" s="205" t="s">
        <v>8</v>
      </c>
      <c r="D155" s="205" t="s">
        <v>141</v>
      </c>
      <c r="E155" s="206" t="s">
        <v>227</v>
      </c>
      <c r="F155" s="207" t="s">
        <v>228</v>
      </c>
      <c r="G155" s="208" t="s">
        <v>161</v>
      </c>
      <c r="H155" s="209">
        <v>6</v>
      </c>
      <c r="I155" s="210"/>
      <c r="J155" s="211">
        <f>ROUND(I155*H155,2)</f>
        <v>0</v>
      </c>
      <c r="K155" s="207" t="s">
        <v>145</v>
      </c>
      <c r="L155" s="47"/>
      <c r="M155" s="212" t="s">
        <v>19</v>
      </c>
      <c r="N155" s="213" t="s">
        <v>40</v>
      </c>
      <c r="O155" s="87"/>
      <c r="P155" s="214">
        <f>O155*H155</f>
        <v>0</v>
      </c>
      <c r="Q155" s="214">
        <v>0.039629999999999999</v>
      </c>
      <c r="R155" s="214">
        <f>Q155*H155</f>
        <v>0.23777999999999999</v>
      </c>
      <c r="S155" s="214">
        <v>0</v>
      </c>
      <c r="T155" s="21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6" t="s">
        <v>146</v>
      </c>
      <c r="AT155" s="216" t="s">
        <v>141</v>
      </c>
      <c r="AU155" s="216" t="s">
        <v>77</v>
      </c>
      <c r="AY155" s="20" t="s">
        <v>140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20" t="s">
        <v>77</v>
      </c>
      <c r="BK155" s="217">
        <f>ROUND(I155*H155,2)</f>
        <v>0</v>
      </c>
      <c r="BL155" s="20" t="s">
        <v>146</v>
      </c>
      <c r="BM155" s="216" t="s">
        <v>229</v>
      </c>
    </row>
    <row r="156" s="2" customFormat="1">
      <c r="A156" s="41"/>
      <c r="B156" s="42"/>
      <c r="C156" s="43"/>
      <c r="D156" s="218" t="s">
        <v>148</v>
      </c>
      <c r="E156" s="43"/>
      <c r="F156" s="219" t="s">
        <v>230</v>
      </c>
      <c r="G156" s="43"/>
      <c r="H156" s="43"/>
      <c r="I156" s="220"/>
      <c r="J156" s="43"/>
      <c r="K156" s="43"/>
      <c r="L156" s="47"/>
      <c r="M156" s="221"/>
      <c r="N156" s="22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148</v>
      </c>
      <c r="AU156" s="20" t="s">
        <v>77</v>
      </c>
    </row>
    <row r="157" s="13" customFormat="1">
      <c r="A157" s="13"/>
      <c r="B157" s="223"/>
      <c r="C157" s="224"/>
      <c r="D157" s="225" t="s">
        <v>150</v>
      </c>
      <c r="E157" s="226" t="s">
        <v>19</v>
      </c>
      <c r="F157" s="227" t="s">
        <v>195</v>
      </c>
      <c r="G157" s="224"/>
      <c r="H157" s="226" t="s">
        <v>19</v>
      </c>
      <c r="I157" s="228"/>
      <c r="J157" s="224"/>
      <c r="K157" s="224"/>
      <c r="L157" s="229"/>
      <c r="M157" s="230"/>
      <c r="N157" s="231"/>
      <c r="O157" s="231"/>
      <c r="P157" s="231"/>
      <c r="Q157" s="231"/>
      <c r="R157" s="231"/>
      <c r="S157" s="231"/>
      <c r="T157" s="23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3" t="s">
        <v>150</v>
      </c>
      <c r="AU157" s="233" t="s">
        <v>77</v>
      </c>
      <c r="AV157" s="13" t="s">
        <v>77</v>
      </c>
      <c r="AW157" s="13" t="s">
        <v>31</v>
      </c>
      <c r="AX157" s="13" t="s">
        <v>69</v>
      </c>
      <c r="AY157" s="233" t="s">
        <v>140</v>
      </c>
    </row>
    <row r="158" s="14" customFormat="1">
      <c r="A158" s="14"/>
      <c r="B158" s="234"/>
      <c r="C158" s="235"/>
      <c r="D158" s="225" t="s">
        <v>150</v>
      </c>
      <c r="E158" s="236" t="s">
        <v>19</v>
      </c>
      <c r="F158" s="237" t="s">
        <v>173</v>
      </c>
      <c r="G158" s="235"/>
      <c r="H158" s="238">
        <v>6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4" t="s">
        <v>150</v>
      </c>
      <c r="AU158" s="244" t="s">
        <v>77</v>
      </c>
      <c r="AV158" s="14" t="s">
        <v>79</v>
      </c>
      <c r="AW158" s="14" t="s">
        <v>31</v>
      </c>
      <c r="AX158" s="14" t="s">
        <v>77</v>
      </c>
      <c r="AY158" s="244" t="s">
        <v>140</v>
      </c>
    </row>
    <row r="159" s="2" customFormat="1" ht="24.15" customHeight="1">
      <c r="A159" s="41"/>
      <c r="B159" s="42"/>
      <c r="C159" s="205" t="s">
        <v>231</v>
      </c>
      <c r="D159" s="205" t="s">
        <v>141</v>
      </c>
      <c r="E159" s="206" t="s">
        <v>232</v>
      </c>
      <c r="F159" s="207" t="s">
        <v>233</v>
      </c>
      <c r="G159" s="208" t="s">
        <v>161</v>
      </c>
      <c r="H159" s="209">
        <v>1</v>
      </c>
      <c r="I159" s="210"/>
      <c r="J159" s="211">
        <f>ROUND(I159*H159,2)</f>
        <v>0</v>
      </c>
      <c r="K159" s="207" t="s">
        <v>145</v>
      </c>
      <c r="L159" s="47"/>
      <c r="M159" s="212" t="s">
        <v>19</v>
      </c>
      <c r="N159" s="213" t="s">
        <v>40</v>
      </c>
      <c r="O159" s="87"/>
      <c r="P159" s="214">
        <f>O159*H159</f>
        <v>0</v>
      </c>
      <c r="Q159" s="214">
        <v>0.038629999999999998</v>
      </c>
      <c r="R159" s="214">
        <f>Q159*H159</f>
        <v>0.038629999999999998</v>
      </c>
      <c r="S159" s="214">
        <v>0</v>
      </c>
      <c r="T159" s="21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6" t="s">
        <v>146</v>
      </c>
      <c r="AT159" s="216" t="s">
        <v>141</v>
      </c>
      <c r="AU159" s="216" t="s">
        <v>77</v>
      </c>
      <c r="AY159" s="20" t="s">
        <v>140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20" t="s">
        <v>77</v>
      </c>
      <c r="BK159" s="217">
        <f>ROUND(I159*H159,2)</f>
        <v>0</v>
      </c>
      <c r="BL159" s="20" t="s">
        <v>146</v>
      </c>
      <c r="BM159" s="216" t="s">
        <v>234</v>
      </c>
    </row>
    <row r="160" s="2" customFormat="1">
      <c r="A160" s="41"/>
      <c r="B160" s="42"/>
      <c r="C160" s="43"/>
      <c r="D160" s="218" t="s">
        <v>148</v>
      </c>
      <c r="E160" s="43"/>
      <c r="F160" s="219" t="s">
        <v>235</v>
      </c>
      <c r="G160" s="43"/>
      <c r="H160" s="43"/>
      <c r="I160" s="220"/>
      <c r="J160" s="43"/>
      <c r="K160" s="43"/>
      <c r="L160" s="47"/>
      <c r="M160" s="221"/>
      <c r="N160" s="22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148</v>
      </c>
      <c r="AU160" s="20" t="s">
        <v>77</v>
      </c>
    </row>
    <row r="161" s="13" customFormat="1">
      <c r="A161" s="13"/>
      <c r="B161" s="223"/>
      <c r="C161" s="224"/>
      <c r="D161" s="225" t="s">
        <v>150</v>
      </c>
      <c r="E161" s="226" t="s">
        <v>19</v>
      </c>
      <c r="F161" s="227" t="s">
        <v>195</v>
      </c>
      <c r="G161" s="224"/>
      <c r="H161" s="226" t="s">
        <v>19</v>
      </c>
      <c r="I161" s="228"/>
      <c r="J161" s="224"/>
      <c r="K161" s="224"/>
      <c r="L161" s="229"/>
      <c r="M161" s="230"/>
      <c r="N161" s="231"/>
      <c r="O161" s="231"/>
      <c r="P161" s="231"/>
      <c r="Q161" s="231"/>
      <c r="R161" s="231"/>
      <c r="S161" s="231"/>
      <c r="T161" s="23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3" t="s">
        <v>150</v>
      </c>
      <c r="AU161" s="233" t="s">
        <v>77</v>
      </c>
      <c r="AV161" s="13" t="s">
        <v>77</v>
      </c>
      <c r="AW161" s="13" t="s">
        <v>31</v>
      </c>
      <c r="AX161" s="13" t="s">
        <v>69</v>
      </c>
      <c r="AY161" s="233" t="s">
        <v>140</v>
      </c>
    </row>
    <row r="162" s="14" customFormat="1">
      <c r="A162" s="14"/>
      <c r="B162" s="234"/>
      <c r="C162" s="235"/>
      <c r="D162" s="225" t="s">
        <v>150</v>
      </c>
      <c r="E162" s="236" t="s">
        <v>19</v>
      </c>
      <c r="F162" s="237" t="s">
        <v>77</v>
      </c>
      <c r="G162" s="235"/>
      <c r="H162" s="238">
        <v>1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4" t="s">
        <v>150</v>
      </c>
      <c r="AU162" s="244" t="s">
        <v>77</v>
      </c>
      <c r="AV162" s="14" t="s">
        <v>79</v>
      </c>
      <c r="AW162" s="14" t="s">
        <v>31</v>
      </c>
      <c r="AX162" s="14" t="s">
        <v>77</v>
      </c>
      <c r="AY162" s="244" t="s">
        <v>140</v>
      </c>
    </row>
    <row r="163" s="2" customFormat="1" ht="24.15" customHeight="1">
      <c r="A163" s="41"/>
      <c r="B163" s="42"/>
      <c r="C163" s="205" t="s">
        <v>236</v>
      </c>
      <c r="D163" s="205" t="s">
        <v>141</v>
      </c>
      <c r="E163" s="206" t="s">
        <v>237</v>
      </c>
      <c r="F163" s="207" t="s">
        <v>238</v>
      </c>
      <c r="G163" s="208" t="s">
        <v>161</v>
      </c>
      <c r="H163" s="209">
        <v>1</v>
      </c>
      <c r="I163" s="210"/>
      <c r="J163" s="211">
        <f>ROUND(I163*H163,2)</f>
        <v>0</v>
      </c>
      <c r="K163" s="207" t="s">
        <v>145</v>
      </c>
      <c r="L163" s="47"/>
      <c r="M163" s="212" t="s">
        <v>19</v>
      </c>
      <c r="N163" s="213" t="s">
        <v>40</v>
      </c>
      <c r="O163" s="87"/>
      <c r="P163" s="214">
        <f>O163*H163</f>
        <v>0</v>
      </c>
      <c r="Q163" s="214">
        <v>0.08763</v>
      </c>
      <c r="R163" s="214">
        <f>Q163*H163</f>
        <v>0.08763</v>
      </c>
      <c r="S163" s="214">
        <v>0</v>
      </c>
      <c r="T163" s="21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6" t="s">
        <v>146</v>
      </c>
      <c r="AT163" s="216" t="s">
        <v>141</v>
      </c>
      <c r="AU163" s="216" t="s">
        <v>77</v>
      </c>
      <c r="AY163" s="20" t="s">
        <v>140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20" t="s">
        <v>77</v>
      </c>
      <c r="BK163" s="217">
        <f>ROUND(I163*H163,2)</f>
        <v>0</v>
      </c>
      <c r="BL163" s="20" t="s">
        <v>146</v>
      </c>
      <c r="BM163" s="216" t="s">
        <v>239</v>
      </c>
    </row>
    <row r="164" s="2" customFormat="1">
      <c r="A164" s="41"/>
      <c r="B164" s="42"/>
      <c r="C164" s="43"/>
      <c r="D164" s="218" t="s">
        <v>148</v>
      </c>
      <c r="E164" s="43"/>
      <c r="F164" s="219" t="s">
        <v>240</v>
      </c>
      <c r="G164" s="43"/>
      <c r="H164" s="43"/>
      <c r="I164" s="220"/>
      <c r="J164" s="43"/>
      <c r="K164" s="43"/>
      <c r="L164" s="47"/>
      <c r="M164" s="221"/>
      <c r="N164" s="22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148</v>
      </c>
      <c r="AU164" s="20" t="s">
        <v>77</v>
      </c>
    </row>
    <row r="165" s="13" customFormat="1">
      <c r="A165" s="13"/>
      <c r="B165" s="223"/>
      <c r="C165" s="224"/>
      <c r="D165" s="225" t="s">
        <v>150</v>
      </c>
      <c r="E165" s="226" t="s">
        <v>19</v>
      </c>
      <c r="F165" s="227" t="s">
        <v>195</v>
      </c>
      <c r="G165" s="224"/>
      <c r="H165" s="226" t="s">
        <v>19</v>
      </c>
      <c r="I165" s="228"/>
      <c r="J165" s="224"/>
      <c r="K165" s="224"/>
      <c r="L165" s="229"/>
      <c r="M165" s="230"/>
      <c r="N165" s="231"/>
      <c r="O165" s="231"/>
      <c r="P165" s="231"/>
      <c r="Q165" s="231"/>
      <c r="R165" s="231"/>
      <c r="S165" s="231"/>
      <c r="T165" s="23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3" t="s">
        <v>150</v>
      </c>
      <c r="AU165" s="233" t="s">
        <v>77</v>
      </c>
      <c r="AV165" s="13" t="s">
        <v>77</v>
      </c>
      <c r="AW165" s="13" t="s">
        <v>31</v>
      </c>
      <c r="AX165" s="13" t="s">
        <v>69</v>
      </c>
      <c r="AY165" s="233" t="s">
        <v>140</v>
      </c>
    </row>
    <row r="166" s="14" customFormat="1">
      <c r="A166" s="14"/>
      <c r="B166" s="234"/>
      <c r="C166" s="235"/>
      <c r="D166" s="225" t="s">
        <v>150</v>
      </c>
      <c r="E166" s="236" t="s">
        <v>19</v>
      </c>
      <c r="F166" s="237" t="s">
        <v>77</v>
      </c>
      <c r="G166" s="235"/>
      <c r="H166" s="238">
        <v>1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4" t="s">
        <v>150</v>
      </c>
      <c r="AU166" s="244" t="s">
        <v>77</v>
      </c>
      <c r="AV166" s="14" t="s">
        <v>79</v>
      </c>
      <c r="AW166" s="14" t="s">
        <v>31</v>
      </c>
      <c r="AX166" s="14" t="s">
        <v>77</v>
      </c>
      <c r="AY166" s="244" t="s">
        <v>140</v>
      </c>
    </row>
    <row r="167" s="2" customFormat="1" ht="24.15" customHeight="1">
      <c r="A167" s="41"/>
      <c r="B167" s="42"/>
      <c r="C167" s="205" t="s">
        <v>241</v>
      </c>
      <c r="D167" s="205" t="s">
        <v>141</v>
      </c>
      <c r="E167" s="206" t="s">
        <v>242</v>
      </c>
      <c r="F167" s="207" t="s">
        <v>243</v>
      </c>
      <c r="G167" s="208" t="s">
        <v>200</v>
      </c>
      <c r="H167" s="209">
        <v>12.300000000000001</v>
      </c>
      <c r="I167" s="210"/>
      <c r="J167" s="211">
        <f>ROUND(I167*H167,2)</f>
        <v>0</v>
      </c>
      <c r="K167" s="207" t="s">
        <v>145</v>
      </c>
      <c r="L167" s="47"/>
      <c r="M167" s="212" t="s">
        <v>19</v>
      </c>
      <c r="N167" s="213" t="s">
        <v>40</v>
      </c>
      <c r="O167" s="87"/>
      <c r="P167" s="214">
        <f>O167*H167</f>
        <v>0</v>
      </c>
      <c r="Q167" s="214">
        <v>0.0011875200000000001</v>
      </c>
      <c r="R167" s="214">
        <f>Q167*H167</f>
        <v>0.014606496000000002</v>
      </c>
      <c r="S167" s="214">
        <v>1.0000000000000001E-05</v>
      </c>
      <c r="T167" s="215">
        <f>S167*H167</f>
        <v>0.00012300000000000001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6" t="s">
        <v>146</v>
      </c>
      <c r="AT167" s="216" t="s">
        <v>141</v>
      </c>
      <c r="AU167" s="216" t="s">
        <v>77</v>
      </c>
      <c r="AY167" s="20" t="s">
        <v>140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20" t="s">
        <v>77</v>
      </c>
      <c r="BK167" s="217">
        <f>ROUND(I167*H167,2)</f>
        <v>0</v>
      </c>
      <c r="BL167" s="20" t="s">
        <v>146</v>
      </c>
      <c r="BM167" s="216" t="s">
        <v>244</v>
      </c>
    </row>
    <row r="168" s="2" customFormat="1">
      <c r="A168" s="41"/>
      <c r="B168" s="42"/>
      <c r="C168" s="43"/>
      <c r="D168" s="218" t="s">
        <v>148</v>
      </c>
      <c r="E168" s="43"/>
      <c r="F168" s="219" t="s">
        <v>245</v>
      </c>
      <c r="G168" s="43"/>
      <c r="H168" s="43"/>
      <c r="I168" s="220"/>
      <c r="J168" s="43"/>
      <c r="K168" s="43"/>
      <c r="L168" s="47"/>
      <c r="M168" s="221"/>
      <c r="N168" s="22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148</v>
      </c>
      <c r="AU168" s="20" t="s">
        <v>77</v>
      </c>
    </row>
    <row r="169" s="13" customFormat="1">
      <c r="A169" s="13"/>
      <c r="B169" s="223"/>
      <c r="C169" s="224"/>
      <c r="D169" s="225" t="s">
        <v>150</v>
      </c>
      <c r="E169" s="226" t="s">
        <v>19</v>
      </c>
      <c r="F169" s="227" t="s">
        <v>151</v>
      </c>
      <c r="G169" s="224"/>
      <c r="H169" s="226" t="s">
        <v>19</v>
      </c>
      <c r="I169" s="228"/>
      <c r="J169" s="224"/>
      <c r="K169" s="224"/>
      <c r="L169" s="229"/>
      <c r="M169" s="230"/>
      <c r="N169" s="231"/>
      <c r="O169" s="231"/>
      <c r="P169" s="231"/>
      <c r="Q169" s="231"/>
      <c r="R169" s="231"/>
      <c r="S169" s="231"/>
      <c r="T169" s="23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3" t="s">
        <v>150</v>
      </c>
      <c r="AU169" s="233" t="s">
        <v>77</v>
      </c>
      <c r="AV169" s="13" t="s">
        <v>77</v>
      </c>
      <c r="AW169" s="13" t="s">
        <v>31</v>
      </c>
      <c r="AX169" s="13" t="s">
        <v>69</v>
      </c>
      <c r="AY169" s="233" t="s">
        <v>140</v>
      </c>
    </row>
    <row r="170" s="14" customFormat="1">
      <c r="A170" s="14"/>
      <c r="B170" s="234"/>
      <c r="C170" s="235"/>
      <c r="D170" s="225" t="s">
        <v>150</v>
      </c>
      <c r="E170" s="236" t="s">
        <v>19</v>
      </c>
      <c r="F170" s="237" t="s">
        <v>246</v>
      </c>
      <c r="G170" s="235"/>
      <c r="H170" s="238">
        <v>12.300000000000001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4" t="s">
        <v>150</v>
      </c>
      <c r="AU170" s="244" t="s">
        <v>77</v>
      </c>
      <c r="AV170" s="14" t="s">
        <v>79</v>
      </c>
      <c r="AW170" s="14" t="s">
        <v>31</v>
      </c>
      <c r="AX170" s="14" t="s">
        <v>77</v>
      </c>
      <c r="AY170" s="244" t="s">
        <v>140</v>
      </c>
    </row>
    <row r="171" s="2" customFormat="1" ht="24.15" customHeight="1">
      <c r="A171" s="41"/>
      <c r="B171" s="42"/>
      <c r="C171" s="205" t="s">
        <v>247</v>
      </c>
      <c r="D171" s="205" t="s">
        <v>141</v>
      </c>
      <c r="E171" s="206" t="s">
        <v>248</v>
      </c>
      <c r="F171" s="207" t="s">
        <v>249</v>
      </c>
      <c r="G171" s="208" t="s">
        <v>200</v>
      </c>
      <c r="H171" s="209">
        <v>59.530000000000001</v>
      </c>
      <c r="I171" s="210"/>
      <c r="J171" s="211">
        <f>ROUND(I171*H171,2)</f>
        <v>0</v>
      </c>
      <c r="K171" s="207" t="s">
        <v>145</v>
      </c>
      <c r="L171" s="47"/>
      <c r="M171" s="212" t="s">
        <v>19</v>
      </c>
      <c r="N171" s="213" t="s">
        <v>40</v>
      </c>
      <c r="O171" s="87"/>
      <c r="P171" s="214">
        <f>O171*H171</f>
        <v>0</v>
      </c>
      <c r="Q171" s="214">
        <v>0.0017834400000000001</v>
      </c>
      <c r="R171" s="214">
        <f>Q171*H171</f>
        <v>0.1061681832</v>
      </c>
      <c r="S171" s="214">
        <v>1.0000000000000001E-05</v>
      </c>
      <c r="T171" s="215">
        <f>S171*H171</f>
        <v>0.0005953000000000001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6" t="s">
        <v>146</v>
      </c>
      <c r="AT171" s="216" t="s">
        <v>141</v>
      </c>
      <c r="AU171" s="216" t="s">
        <v>77</v>
      </c>
      <c r="AY171" s="20" t="s">
        <v>140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20" t="s">
        <v>77</v>
      </c>
      <c r="BK171" s="217">
        <f>ROUND(I171*H171,2)</f>
        <v>0</v>
      </c>
      <c r="BL171" s="20" t="s">
        <v>146</v>
      </c>
      <c r="BM171" s="216" t="s">
        <v>250</v>
      </c>
    </row>
    <row r="172" s="2" customFormat="1">
      <c r="A172" s="41"/>
      <c r="B172" s="42"/>
      <c r="C172" s="43"/>
      <c r="D172" s="218" t="s">
        <v>148</v>
      </c>
      <c r="E172" s="43"/>
      <c r="F172" s="219" t="s">
        <v>251</v>
      </c>
      <c r="G172" s="43"/>
      <c r="H172" s="43"/>
      <c r="I172" s="220"/>
      <c r="J172" s="43"/>
      <c r="K172" s="43"/>
      <c r="L172" s="47"/>
      <c r="M172" s="221"/>
      <c r="N172" s="22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148</v>
      </c>
      <c r="AU172" s="20" t="s">
        <v>77</v>
      </c>
    </row>
    <row r="173" s="13" customFormat="1">
      <c r="A173" s="13"/>
      <c r="B173" s="223"/>
      <c r="C173" s="224"/>
      <c r="D173" s="225" t="s">
        <v>150</v>
      </c>
      <c r="E173" s="226" t="s">
        <v>19</v>
      </c>
      <c r="F173" s="227" t="s">
        <v>151</v>
      </c>
      <c r="G173" s="224"/>
      <c r="H173" s="226" t="s">
        <v>19</v>
      </c>
      <c r="I173" s="228"/>
      <c r="J173" s="224"/>
      <c r="K173" s="224"/>
      <c r="L173" s="229"/>
      <c r="M173" s="230"/>
      <c r="N173" s="231"/>
      <c r="O173" s="231"/>
      <c r="P173" s="231"/>
      <c r="Q173" s="231"/>
      <c r="R173" s="231"/>
      <c r="S173" s="231"/>
      <c r="T173" s="23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3" t="s">
        <v>150</v>
      </c>
      <c r="AU173" s="233" t="s">
        <v>77</v>
      </c>
      <c r="AV173" s="13" t="s">
        <v>77</v>
      </c>
      <c r="AW173" s="13" t="s">
        <v>31</v>
      </c>
      <c r="AX173" s="13" t="s">
        <v>69</v>
      </c>
      <c r="AY173" s="233" t="s">
        <v>140</v>
      </c>
    </row>
    <row r="174" s="14" customFormat="1">
      <c r="A174" s="14"/>
      <c r="B174" s="234"/>
      <c r="C174" s="235"/>
      <c r="D174" s="225" t="s">
        <v>150</v>
      </c>
      <c r="E174" s="236" t="s">
        <v>19</v>
      </c>
      <c r="F174" s="237" t="s">
        <v>252</v>
      </c>
      <c r="G174" s="235"/>
      <c r="H174" s="238">
        <v>59.530000000000001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4" t="s">
        <v>150</v>
      </c>
      <c r="AU174" s="244" t="s">
        <v>77</v>
      </c>
      <c r="AV174" s="14" t="s">
        <v>79</v>
      </c>
      <c r="AW174" s="14" t="s">
        <v>31</v>
      </c>
      <c r="AX174" s="14" t="s">
        <v>77</v>
      </c>
      <c r="AY174" s="244" t="s">
        <v>140</v>
      </c>
    </row>
    <row r="175" s="2" customFormat="1" ht="24.15" customHeight="1">
      <c r="A175" s="41"/>
      <c r="B175" s="42"/>
      <c r="C175" s="205" t="s">
        <v>253</v>
      </c>
      <c r="D175" s="205" t="s">
        <v>141</v>
      </c>
      <c r="E175" s="206" t="s">
        <v>254</v>
      </c>
      <c r="F175" s="207" t="s">
        <v>255</v>
      </c>
      <c r="G175" s="208" t="s">
        <v>161</v>
      </c>
      <c r="H175" s="209">
        <v>30</v>
      </c>
      <c r="I175" s="210"/>
      <c r="J175" s="211">
        <f>ROUND(I175*H175,2)</f>
        <v>0</v>
      </c>
      <c r="K175" s="207" t="s">
        <v>145</v>
      </c>
      <c r="L175" s="47"/>
      <c r="M175" s="212" t="s">
        <v>19</v>
      </c>
      <c r="N175" s="213" t="s">
        <v>40</v>
      </c>
      <c r="O175" s="87"/>
      <c r="P175" s="214">
        <f>O175*H175</f>
        <v>0</v>
      </c>
      <c r="Q175" s="214">
        <v>0.046944</v>
      </c>
      <c r="R175" s="214">
        <f>Q175*H175</f>
        <v>1.40832</v>
      </c>
      <c r="S175" s="214">
        <v>0</v>
      </c>
      <c r="T175" s="21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6" t="s">
        <v>146</v>
      </c>
      <c r="AT175" s="216" t="s">
        <v>141</v>
      </c>
      <c r="AU175" s="216" t="s">
        <v>77</v>
      </c>
      <c r="AY175" s="20" t="s">
        <v>140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20" t="s">
        <v>77</v>
      </c>
      <c r="BK175" s="217">
        <f>ROUND(I175*H175,2)</f>
        <v>0</v>
      </c>
      <c r="BL175" s="20" t="s">
        <v>146</v>
      </c>
      <c r="BM175" s="216" t="s">
        <v>256</v>
      </c>
    </row>
    <row r="176" s="2" customFormat="1">
      <c r="A176" s="41"/>
      <c r="B176" s="42"/>
      <c r="C176" s="43"/>
      <c r="D176" s="218" t="s">
        <v>148</v>
      </c>
      <c r="E176" s="43"/>
      <c r="F176" s="219" t="s">
        <v>257</v>
      </c>
      <c r="G176" s="43"/>
      <c r="H176" s="43"/>
      <c r="I176" s="220"/>
      <c r="J176" s="43"/>
      <c r="K176" s="43"/>
      <c r="L176" s="47"/>
      <c r="M176" s="221"/>
      <c r="N176" s="22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148</v>
      </c>
      <c r="AU176" s="20" t="s">
        <v>77</v>
      </c>
    </row>
    <row r="177" s="2" customFormat="1" ht="24.15" customHeight="1">
      <c r="A177" s="41"/>
      <c r="B177" s="42"/>
      <c r="C177" s="205" t="s">
        <v>7</v>
      </c>
      <c r="D177" s="205" t="s">
        <v>141</v>
      </c>
      <c r="E177" s="206" t="s">
        <v>258</v>
      </c>
      <c r="F177" s="207" t="s">
        <v>259</v>
      </c>
      <c r="G177" s="208" t="s">
        <v>144</v>
      </c>
      <c r="H177" s="209">
        <v>1</v>
      </c>
      <c r="I177" s="210"/>
      <c r="J177" s="211">
        <f>ROUND(I177*H177,2)</f>
        <v>0</v>
      </c>
      <c r="K177" s="207" t="s">
        <v>145</v>
      </c>
      <c r="L177" s="47"/>
      <c r="M177" s="212" t="s">
        <v>19</v>
      </c>
      <c r="N177" s="213" t="s">
        <v>40</v>
      </c>
      <c r="O177" s="87"/>
      <c r="P177" s="214">
        <f>O177*H177</f>
        <v>0</v>
      </c>
      <c r="Q177" s="214">
        <v>0.080610000000000001</v>
      </c>
      <c r="R177" s="214">
        <f>Q177*H177</f>
        <v>0.080610000000000001</v>
      </c>
      <c r="S177" s="214">
        <v>0</v>
      </c>
      <c r="T177" s="21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6" t="s">
        <v>146</v>
      </c>
      <c r="AT177" s="216" t="s">
        <v>141</v>
      </c>
      <c r="AU177" s="216" t="s">
        <v>77</v>
      </c>
      <c r="AY177" s="20" t="s">
        <v>140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20" t="s">
        <v>77</v>
      </c>
      <c r="BK177" s="217">
        <f>ROUND(I177*H177,2)</f>
        <v>0</v>
      </c>
      <c r="BL177" s="20" t="s">
        <v>146</v>
      </c>
      <c r="BM177" s="216" t="s">
        <v>260</v>
      </c>
    </row>
    <row r="178" s="2" customFormat="1">
      <c r="A178" s="41"/>
      <c r="B178" s="42"/>
      <c r="C178" s="43"/>
      <c r="D178" s="218" t="s">
        <v>148</v>
      </c>
      <c r="E178" s="43"/>
      <c r="F178" s="219" t="s">
        <v>261</v>
      </c>
      <c r="G178" s="43"/>
      <c r="H178" s="43"/>
      <c r="I178" s="220"/>
      <c r="J178" s="43"/>
      <c r="K178" s="43"/>
      <c r="L178" s="47"/>
      <c r="M178" s="221"/>
      <c r="N178" s="22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148</v>
      </c>
      <c r="AU178" s="20" t="s">
        <v>77</v>
      </c>
    </row>
    <row r="179" s="13" customFormat="1">
      <c r="A179" s="13"/>
      <c r="B179" s="223"/>
      <c r="C179" s="224"/>
      <c r="D179" s="225" t="s">
        <v>150</v>
      </c>
      <c r="E179" s="226" t="s">
        <v>19</v>
      </c>
      <c r="F179" s="227" t="s">
        <v>151</v>
      </c>
      <c r="G179" s="224"/>
      <c r="H179" s="226" t="s">
        <v>19</v>
      </c>
      <c r="I179" s="228"/>
      <c r="J179" s="224"/>
      <c r="K179" s="224"/>
      <c r="L179" s="229"/>
      <c r="M179" s="230"/>
      <c r="N179" s="231"/>
      <c r="O179" s="231"/>
      <c r="P179" s="231"/>
      <c r="Q179" s="231"/>
      <c r="R179" s="231"/>
      <c r="S179" s="231"/>
      <c r="T179" s="23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3" t="s">
        <v>150</v>
      </c>
      <c r="AU179" s="233" t="s">
        <v>77</v>
      </c>
      <c r="AV179" s="13" t="s">
        <v>77</v>
      </c>
      <c r="AW179" s="13" t="s">
        <v>31</v>
      </c>
      <c r="AX179" s="13" t="s">
        <v>69</v>
      </c>
      <c r="AY179" s="233" t="s">
        <v>140</v>
      </c>
    </row>
    <row r="180" s="14" customFormat="1">
      <c r="A180" s="14"/>
      <c r="B180" s="234"/>
      <c r="C180" s="235"/>
      <c r="D180" s="225" t="s">
        <v>150</v>
      </c>
      <c r="E180" s="236" t="s">
        <v>19</v>
      </c>
      <c r="F180" s="237" t="s">
        <v>77</v>
      </c>
      <c r="G180" s="235"/>
      <c r="H180" s="238">
        <v>1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4" t="s">
        <v>150</v>
      </c>
      <c r="AU180" s="244" t="s">
        <v>77</v>
      </c>
      <c r="AV180" s="14" t="s">
        <v>79</v>
      </c>
      <c r="AW180" s="14" t="s">
        <v>31</v>
      </c>
      <c r="AX180" s="14" t="s">
        <v>77</v>
      </c>
      <c r="AY180" s="244" t="s">
        <v>140</v>
      </c>
    </row>
    <row r="181" s="2" customFormat="1" ht="24.15" customHeight="1">
      <c r="A181" s="41"/>
      <c r="B181" s="42"/>
      <c r="C181" s="205" t="s">
        <v>262</v>
      </c>
      <c r="D181" s="205" t="s">
        <v>141</v>
      </c>
      <c r="E181" s="206" t="s">
        <v>263</v>
      </c>
      <c r="F181" s="207" t="s">
        <v>264</v>
      </c>
      <c r="G181" s="208" t="s">
        <v>144</v>
      </c>
      <c r="H181" s="209">
        <v>4</v>
      </c>
      <c r="I181" s="210"/>
      <c r="J181" s="211">
        <f>ROUND(I181*H181,2)</f>
        <v>0</v>
      </c>
      <c r="K181" s="207" t="s">
        <v>145</v>
      </c>
      <c r="L181" s="47"/>
      <c r="M181" s="212" t="s">
        <v>19</v>
      </c>
      <c r="N181" s="213" t="s">
        <v>40</v>
      </c>
      <c r="O181" s="87"/>
      <c r="P181" s="214">
        <f>O181*H181</f>
        <v>0</v>
      </c>
      <c r="Q181" s="214">
        <v>0.079210000000000003</v>
      </c>
      <c r="R181" s="214">
        <f>Q181*H181</f>
        <v>0.31684000000000001</v>
      </c>
      <c r="S181" s="214">
        <v>0</v>
      </c>
      <c r="T181" s="21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6" t="s">
        <v>146</v>
      </c>
      <c r="AT181" s="216" t="s">
        <v>141</v>
      </c>
      <c r="AU181" s="216" t="s">
        <v>77</v>
      </c>
      <c r="AY181" s="20" t="s">
        <v>140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20" t="s">
        <v>77</v>
      </c>
      <c r="BK181" s="217">
        <f>ROUND(I181*H181,2)</f>
        <v>0</v>
      </c>
      <c r="BL181" s="20" t="s">
        <v>146</v>
      </c>
      <c r="BM181" s="216" t="s">
        <v>265</v>
      </c>
    </row>
    <row r="182" s="2" customFormat="1">
      <c r="A182" s="41"/>
      <c r="B182" s="42"/>
      <c r="C182" s="43"/>
      <c r="D182" s="218" t="s">
        <v>148</v>
      </c>
      <c r="E182" s="43"/>
      <c r="F182" s="219" t="s">
        <v>266</v>
      </c>
      <c r="G182" s="43"/>
      <c r="H182" s="43"/>
      <c r="I182" s="220"/>
      <c r="J182" s="43"/>
      <c r="K182" s="43"/>
      <c r="L182" s="47"/>
      <c r="M182" s="221"/>
      <c r="N182" s="222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148</v>
      </c>
      <c r="AU182" s="20" t="s">
        <v>77</v>
      </c>
    </row>
    <row r="183" s="13" customFormat="1">
      <c r="A183" s="13"/>
      <c r="B183" s="223"/>
      <c r="C183" s="224"/>
      <c r="D183" s="225" t="s">
        <v>150</v>
      </c>
      <c r="E183" s="226" t="s">
        <v>19</v>
      </c>
      <c r="F183" s="227" t="s">
        <v>220</v>
      </c>
      <c r="G183" s="224"/>
      <c r="H183" s="226" t="s">
        <v>19</v>
      </c>
      <c r="I183" s="228"/>
      <c r="J183" s="224"/>
      <c r="K183" s="224"/>
      <c r="L183" s="229"/>
      <c r="M183" s="230"/>
      <c r="N183" s="231"/>
      <c r="O183" s="231"/>
      <c r="P183" s="231"/>
      <c r="Q183" s="231"/>
      <c r="R183" s="231"/>
      <c r="S183" s="231"/>
      <c r="T183" s="23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3" t="s">
        <v>150</v>
      </c>
      <c r="AU183" s="233" t="s">
        <v>77</v>
      </c>
      <c r="AV183" s="13" t="s">
        <v>77</v>
      </c>
      <c r="AW183" s="13" t="s">
        <v>31</v>
      </c>
      <c r="AX183" s="13" t="s">
        <v>69</v>
      </c>
      <c r="AY183" s="233" t="s">
        <v>140</v>
      </c>
    </row>
    <row r="184" s="14" customFormat="1">
      <c r="A184" s="14"/>
      <c r="B184" s="234"/>
      <c r="C184" s="235"/>
      <c r="D184" s="225" t="s">
        <v>150</v>
      </c>
      <c r="E184" s="236" t="s">
        <v>19</v>
      </c>
      <c r="F184" s="237" t="s">
        <v>267</v>
      </c>
      <c r="G184" s="235"/>
      <c r="H184" s="238">
        <v>4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4" t="s">
        <v>150</v>
      </c>
      <c r="AU184" s="244" t="s">
        <v>77</v>
      </c>
      <c r="AV184" s="14" t="s">
        <v>79</v>
      </c>
      <c r="AW184" s="14" t="s">
        <v>31</v>
      </c>
      <c r="AX184" s="14" t="s">
        <v>77</v>
      </c>
      <c r="AY184" s="244" t="s">
        <v>140</v>
      </c>
    </row>
    <row r="185" s="2" customFormat="1" ht="24.15" customHeight="1">
      <c r="A185" s="41"/>
      <c r="B185" s="42"/>
      <c r="C185" s="205" t="s">
        <v>268</v>
      </c>
      <c r="D185" s="205" t="s">
        <v>141</v>
      </c>
      <c r="E185" s="206" t="s">
        <v>269</v>
      </c>
      <c r="F185" s="207" t="s">
        <v>270</v>
      </c>
      <c r="G185" s="208" t="s">
        <v>144</v>
      </c>
      <c r="H185" s="209">
        <v>82.159000000000006</v>
      </c>
      <c r="I185" s="210"/>
      <c r="J185" s="211">
        <f>ROUND(I185*H185,2)</f>
        <v>0</v>
      </c>
      <c r="K185" s="207" t="s">
        <v>145</v>
      </c>
      <c r="L185" s="47"/>
      <c r="M185" s="212" t="s">
        <v>19</v>
      </c>
      <c r="N185" s="213" t="s">
        <v>40</v>
      </c>
      <c r="O185" s="87"/>
      <c r="P185" s="214">
        <f>O185*H185</f>
        <v>0</v>
      </c>
      <c r="Q185" s="214">
        <v>0.061719999999999997</v>
      </c>
      <c r="R185" s="214">
        <f>Q185*H185</f>
        <v>5.0708534800000002</v>
      </c>
      <c r="S185" s="214">
        <v>0</v>
      </c>
      <c r="T185" s="21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6" t="s">
        <v>146</v>
      </c>
      <c r="AT185" s="216" t="s">
        <v>141</v>
      </c>
      <c r="AU185" s="216" t="s">
        <v>77</v>
      </c>
      <c r="AY185" s="20" t="s">
        <v>140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20" t="s">
        <v>77</v>
      </c>
      <c r="BK185" s="217">
        <f>ROUND(I185*H185,2)</f>
        <v>0</v>
      </c>
      <c r="BL185" s="20" t="s">
        <v>146</v>
      </c>
      <c r="BM185" s="216" t="s">
        <v>271</v>
      </c>
    </row>
    <row r="186" s="2" customFormat="1">
      <c r="A186" s="41"/>
      <c r="B186" s="42"/>
      <c r="C186" s="43"/>
      <c r="D186" s="218" t="s">
        <v>148</v>
      </c>
      <c r="E186" s="43"/>
      <c r="F186" s="219" t="s">
        <v>272</v>
      </c>
      <c r="G186" s="43"/>
      <c r="H186" s="43"/>
      <c r="I186" s="220"/>
      <c r="J186" s="43"/>
      <c r="K186" s="43"/>
      <c r="L186" s="47"/>
      <c r="M186" s="221"/>
      <c r="N186" s="22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148</v>
      </c>
      <c r="AU186" s="20" t="s">
        <v>77</v>
      </c>
    </row>
    <row r="187" s="13" customFormat="1">
      <c r="A187" s="13"/>
      <c r="B187" s="223"/>
      <c r="C187" s="224"/>
      <c r="D187" s="225" t="s">
        <v>150</v>
      </c>
      <c r="E187" s="226" t="s">
        <v>19</v>
      </c>
      <c r="F187" s="227" t="s">
        <v>151</v>
      </c>
      <c r="G187" s="224"/>
      <c r="H187" s="226" t="s">
        <v>19</v>
      </c>
      <c r="I187" s="228"/>
      <c r="J187" s="224"/>
      <c r="K187" s="224"/>
      <c r="L187" s="229"/>
      <c r="M187" s="230"/>
      <c r="N187" s="231"/>
      <c r="O187" s="231"/>
      <c r="P187" s="231"/>
      <c r="Q187" s="231"/>
      <c r="R187" s="231"/>
      <c r="S187" s="231"/>
      <c r="T187" s="23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3" t="s">
        <v>150</v>
      </c>
      <c r="AU187" s="233" t="s">
        <v>77</v>
      </c>
      <c r="AV187" s="13" t="s">
        <v>77</v>
      </c>
      <c r="AW187" s="13" t="s">
        <v>31</v>
      </c>
      <c r="AX187" s="13" t="s">
        <v>69</v>
      </c>
      <c r="AY187" s="233" t="s">
        <v>140</v>
      </c>
    </row>
    <row r="188" s="14" customFormat="1">
      <c r="A188" s="14"/>
      <c r="B188" s="234"/>
      <c r="C188" s="235"/>
      <c r="D188" s="225" t="s">
        <v>150</v>
      </c>
      <c r="E188" s="236" t="s">
        <v>19</v>
      </c>
      <c r="F188" s="237" t="s">
        <v>273</v>
      </c>
      <c r="G188" s="235"/>
      <c r="H188" s="238">
        <v>5.6879999999999997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4" t="s">
        <v>150</v>
      </c>
      <c r="AU188" s="244" t="s">
        <v>77</v>
      </c>
      <c r="AV188" s="14" t="s">
        <v>79</v>
      </c>
      <c r="AW188" s="14" t="s">
        <v>31</v>
      </c>
      <c r="AX188" s="14" t="s">
        <v>69</v>
      </c>
      <c r="AY188" s="244" t="s">
        <v>140</v>
      </c>
    </row>
    <row r="189" s="13" customFormat="1">
      <c r="A189" s="13"/>
      <c r="B189" s="223"/>
      <c r="C189" s="224"/>
      <c r="D189" s="225" t="s">
        <v>150</v>
      </c>
      <c r="E189" s="226" t="s">
        <v>19</v>
      </c>
      <c r="F189" s="227" t="s">
        <v>195</v>
      </c>
      <c r="G189" s="224"/>
      <c r="H189" s="226" t="s">
        <v>19</v>
      </c>
      <c r="I189" s="228"/>
      <c r="J189" s="224"/>
      <c r="K189" s="224"/>
      <c r="L189" s="229"/>
      <c r="M189" s="230"/>
      <c r="N189" s="231"/>
      <c r="O189" s="231"/>
      <c r="P189" s="231"/>
      <c r="Q189" s="231"/>
      <c r="R189" s="231"/>
      <c r="S189" s="231"/>
      <c r="T189" s="23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3" t="s">
        <v>150</v>
      </c>
      <c r="AU189" s="233" t="s">
        <v>77</v>
      </c>
      <c r="AV189" s="13" t="s">
        <v>77</v>
      </c>
      <c r="AW189" s="13" t="s">
        <v>31</v>
      </c>
      <c r="AX189" s="13" t="s">
        <v>69</v>
      </c>
      <c r="AY189" s="233" t="s">
        <v>140</v>
      </c>
    </row>
    <row r="190" s="14" customFormat="1">
      <c r="A190" s="14"/>
      <c r="B190" s="234"/>
      <c r="C190" s="235"/>
      <c r="D190" s="225" t="s">
        <v>150</v>
      </c>
      <c r="E190" s="236" t="s">
        <v>19</v>
      </c>
      <c r="F190" s="237" t="s">
        <v>274</v>
      </c>
      <c r="G190" s="235"/>
      <c r="H190" s="238">
        <v>76.471000000000004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4" t="s">
        <v>150</v>
      </c>
      <c r="AU190" s="244" t="s">
        <v>77</v>
      </c>
      <c r="AV190" s="14" t="s">
        <v>79</v>
      </c>
      <c r="AW190" s="14" t="s">
        <v>31</v>
      </c>
      <c r="AX190" s="14" t="s">
        <v>69</v>
      </c>
      <c r="AY190" s="244" t="s">
        <v>140</v>
      </c>
    </row>
    <row r="191" s="15" customFormat="1">
      <c r="A191" s="15"/>
      <c r="B191" s="245"/>
      <c r="C191" s="246"/>
      <c r="D191" s="225" t="s">
        <v>150</v>
      </c>
      <c r="E191" s="247" t="s">
        <v>19</v>
      </c>
      <c r="F191" s="248" t="s">
        <v>226</v>
      </c>
      <c r="G191" s="246"/>
      <c r="H191" s="249">
        <v>82.159000000000006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5" t="s">
        <v>150</v>
      </c>
      <c r="AU191" s="255" t="s">
        <v>77</v>
      </c>
      <c r="AV191" s="15" t="s">
        <v>146</v>
      </c>
      <c r="AW191" s="15" t="s">
        <v>31</v>
      </c>
      <c r="AX191" s="15" t="s">
        <v>77</v>
      </c>
      <c r="AY191" s="255" t="s">
        <v>140</v>
      </c>
    </row>
    <row r="192" s="2" customFormat="1" ht="16.5" customHeight="1">
      <c r="A192" s="41"/>
      <c r="B192" s="42"/>
      <c r="C192" s="205" t="s">
        <v>275</v>
      </c>
      <c r="D192" s="205" t="s">
        <v>141</v>
      </c>
      <c r="E192" s="206" t="s">
        <v>276</v>
      </c>
      <c r="F192" s="207" t="s">
        <v>277</v>
      </c>
      <c r="G192" s="208" t="s">
        <v>200</v>
      </c>
      <c r="H192" s="209">
        <v>28.510000000000002</v>
      </c>
      <c r="I192" s="210"/>
      <c r="J192" s="211">
        <f>ROUND(I192*H192,2)</f>
        <v>0</v>
      </c>
      <c r="K192" s="207" t="s">
        <v>145</v>
      </c>
      <c r="L192" s="47"/>
      <c r="M192" s="212" t="s">
        <v>19</v>
      </c>
      <c r="N192" s="213" t="s">
        <v>40</v>
      </c>
      <c r="O192" s="87"/>
      <c r="P192" s="214">
        <f>O192*H192</f>
        <v>0</v>
      </c>
      <c r="Q192" s="214">
        <v>8.0271400000000005E-05</v>
      </c>
      <c r="R192" s="214">
        <f>Q192*H192</f>
        <v>0.0022885376140000004</v>
      </c>
      <c r="S192" s="214">
        <v>0</v>
      </c>
      <c r="T192" s="21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6" t="s">
        <v>146</v>
      </c>
      <c r="AT192" s="216" t="s">
        <v>141</v>
      </c>
      <c r="AU192" s="216" t="s">
        <v>77</v>
      </c>
      <c r="AY192" s="20" t="s">
        <v>140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20" t="s">
        <v>77</v>
      </c>
      <c r="BK192" s="217">
        <f>ROUND(I192*H192,2)</f>
        <v>0</v>
      </c>
      <c r="BL192" s="20" t="s">
        <v>146</v>
      </c>
      <c r="BM192" s="216" t="s">
        <v>278</v>
      </c>
    </row>
    <row r="193" s="2" customFormat="1">
      <c r="A193" s="41"/>
      <c r="B193" s="42"/>
      <c r="C193" s="43"/>
      <c r="D193" s="218" t="s">
        <v>148</v>
      </c>
      <c r="E193" s="43"/>
      <c r="F193" s="219" t="s">
        <v>279</v>
      </c>
      <c r="G193" s="43"/>
      <c r="H193" s="43"/>
      <c r="I193" s="220"/>
      <c r="J193" s="43"/>
      <c r="K193" s="43"/>
      <c r="L193" s="47"/>
      <c r="M193" s="221"/>
      <c r="N193" s="22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148</v>
      </c>
      <c r="AU193" s="20" t="s">
        <v>77</v>
      </c>
    </row>
    <row r="194" s="13" customFormat="1">
      <c r="A194" s="13"/>
      <c r="B194" s="223"/>
      <c r="C194" s="224"/>
      <c r="D194" s="225" t="s">
        <v>150</v>
      </c>
      <c r="E194" s="226" t="s">
        <v>19</v>
      </c>
      <c r="F194" s="227" t="s">
        <v>151</v>
      </c>
      <c r="G194" s="224"/>
      <c r="H194" s="226" t="s">
        <v>19</v>
      </c>
      <c r="I194" s="228"/>
      <c r="J194" s="224"/>
      <c r="K194" s="224"/>
      <c r="L194" s="229"/>
      <c r="M194" s="230"/>
      <c r="N194" s="231"/>
      <c r="O194" s="231"/>
      <c r="P194" s="231"/>
      <c r="Q194" s="231"/>
      <c r="R194" s="231"/>
      <c r="S194" s="231"/>
      <c r="T194" s="23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3" t="s">
        <v>150</v>
      </c>
      <c r="AU194" s="233" t="s">
        <v>77</v>
      </c>
      <c r="AV194" s="13" t="s">
        <v>77</v>
      </c>
      <c r="AW194" s="13" t="s">
        <v>31</v>
      </c>
      <c r="AX194" s="13" t="s">
        <v>69</v>
      </c>
      <c r="AY194" s="233" t="s">
        <v>140</v>
      </c>
    </row>
    <row r="195" s="14" customFormat="1">
      <c r="A195" s="14"/>
      <c r="B195" s="234"/>
      <c r="C195" s="235"/>
      <c r="D195" s="225" t="s">
        <v>150</v>
      </c>
      <c r="E195" s="236" t="s">
        <v>19</v>
      </c>
      <c r="F195" s="237" t="s">
        <v>280</v>
      </c>
      <c r="G195" s="235"/>
      <c r="H195" s="238">
        <v>3.3300000000000001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4" t="s">
        <v>150</v>
      </c>
      <c r="AU195" s="244" t="s">
        <v>77</v>
      </c>
      <c r="AV195" s="14" t="s">
        <v>79</v>
      </c>
      <c r="AW195" s="14" t="s">
        <v>31</v>
      </c>
      <c r="AX195" s="14" t="s">
        <v>69</v>
      </c>
      <c r="AY195" s="244" t="s">
        <v>140</v>
      </c>
    </row>
    <row r="196" s="13" customFormat="1">
      <c r="A196" s="13"/>
      <c r="B196" s="223"/>
      <c r="C196" s="224"/>
      <c r="D196" s="225" t="s">
        <v>150</v>
      </c>
      <c r="E196" s="226" t="s">
        <v>19</v>
      </c>
      <c r="F196" s="227" t="s">
        <v>195</v>
      </c>
      <c r="G196" s="224"/>
      <c r="H196" s="226" t="s">
        <v>19</v>
      </c>
      <c r="I196" s="228"/>
      <c r="J196" s="224"/>
      <c r="K196" s="224"/>
      <c r="L196" s="229"/>
      <c r="M196" s="230"/>
      <c r="N196" s="231"/>
      <c r="O196" s="231"/>
      <c r="P196" s="231"/>
      <c r="Q196" s="231"/>
      <c r="R196" s="231"/>
      <c r="S196" s="231"/>
      <c r="T196" s="23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3" t="s">
        <v>150</v>
      </c>
      <c r="AU196" s="233" t="s">
        <v>77</v>
      </c>
      <c r="AV196" s="13" t="s">
        <v>77</v>
      </c>
      <c r="AW196" s="13" t="s">
        <v>31</v>
      </c>
      <c r="AX196" s="13" t="s">
        <v>69</v>
      </c>
      <c r="AY196" s="233" t="s">
        <v>140</v>
      </c>
    </row>
    <row r="197" s="14" customFormat="1">
      <c r="A197" s="14"/>
      <c r="B197" s="234"/>
      <c r="C197" s="235"/>
      <c r="D197" s="225" t="s">
        <v>150</v>
      </c>
      <c r="E197" s="236" t="s">
        <v>19</v>
      </c>
      <c r="F197" s="237" t="s">
        <v>281</v>
      </c>
      <c r="G197" s="235"/>
      <c r="H197" s="238">
        <v>25.18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4" t="s">
        <v>150</v>
      </c>
      <c r="AU197" s="244" t="s">
        <v>77</v>
      </c>
      <c r="AV197" s="14" t="s">
        <v>79</v>
      </c>
      <c r="AW197" s="14" t="s">
        <v>31</v>
      </c>
      <c r="AX197" s="14" t="s">
        <v>69</v>
      </c>
      <c r="AY197" s="244" t="s">
        <v>140</v>
      </c>
    </row>
    <row r="198" s="15" customFormat="1">
      <c r="A198" s="15"/>
      <c r="B198" s="245"/>
      <c r="C198" s="246"/>
      <c r="D198" s="225" t="s">
        <v>150</v>
      </c>
      <c r="E198" s="247" t="s">
        <v>19</v>
      </c>
      <c r="F198" s="248" t="s">
        <v>226</v>
      </c>
      <c r="G198" s="246"/>
      <c r="H198" s="249">
        <v>28.510000000000002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5" t="s">
        <v>150</v>
      </c>
      <c r="AU198" s="255" t="s">
        <v>77</v>
      </c>
      <c r="AV198" s="15" t="s">
        <v>146</v>
      </c>
      <c r="AW198" s="15" t="s">
        <v>31</v>
      </c>
      <c r="AX198" s="15" t="s">
        <v>77</v>
      </c>
      <c r="AY198" s="255" t="s">
        <v>140</v>
      </c>
    </row>
    <row r="199" s="2" customFormat="1" ht="16.5" customHeight="1">
      <c r="A199" s="41"/>
      <c r="B199" s="42"/>
      <c r="C199" s="205" t="s">
        <v>282</v>
      </c>
      <c r="D199" s="205" t="s">
        <v>141</v>
      </c>
      <c r="E199" s="206" t="s">
        <v>283</v>
      </c>
      <c r="F199" s="207" t="s">
        <v>284</v>
      </c>
      <c r="G199" s="208" t="s">
        <v>200</v>
      </c>
      <c r="H199" s="209">
        <v>65.799999999999997</v>
      </c>
      <c r="I199" s="210"/>
      <c r="J199" s="211">
        <f>ROUND(I199*H199,2)</f>
        <v>0</v>
      </c>
      <c r="K199" s="207" t="s">
        <v>145</v>
      </c>
      <c r="L199" s="47"/>
      <c r="M199" s="212" t="s">
        <v>19</v>
      </c>
      <c r="N199" s="213" t="s">
        <v>40</v>
      </c>
      <c r="O199" s="87"/>
      <c r="P199" s="214">
        <f>O199*H199</f>
        <v>0</v>
      </c>
      <c r="Q199" s="214">
        <v>0.00012799999999999999</v>
      </c>
      <c r="R199" s="214">
        <f>Q199*H199</f>
        <v>0.0084224</v>
      </c>
      <c r="S199" s="214">
        <v>0</v>
      </c>
      <c r="T199" s="21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6" t="s">
        <v>146</v>
      </c>
      <c r="AT199" s="216" t="s">
        <v>141</v>
      </c>
      <c r="AU199" s="216" t="s">
        <v>77</v>
      </c>
      <c r="AY199" s="20" t="s">
        <v>140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20" t="s">
        <v>77</v>
      </c>
      <c r="BK199" s="217">
        <f>ROUND(I199*H199,2)</f>
        <v>0</v>
      </c>
      <c r="BL199" s="20" t="s">
        <v>146</v>
      </c>
      <c r="BM199" s="216" t="s">
        <v>285</v>
      </c>
    </row>
    <row r="200" s="2" customFormat="1">
      <c r="A200" s="41"/>
      <c r="B200" s="42"/>
      <c r="C200" s="43"/>
      <c r="D200" s="218" t="s">
        <v>148</v>
      </c>
      <c r="E200" s="43"/>
      <c r="F200" s="219" t="s">
        <v>286</v>
      </c>
      <c r="G200" s="43"/>
      <c r="H200" s="43"/>
      <c r="I200" s="220"/>
      <c r="J200" s="43"/>
      <c r="K200" s="43"/>
      <c r="L200" s="47"/>
      <c r="M200" s="221"/>
      <c r="N200" s="22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148</v>
      </c>
      <c r="AU200" s="20" t="s">
        <v>77</v>
      </c>
    </row>
    <row r="201" s="13" customFormat="1">
      <c r="A201" s="13"/>
      <c r="B201" s="223"/>
      <c r="C201" s="224"/>
      <c r="D201" s="225" t="s">
        <v>150</v>
      </c>
      <c r="E201" s="226" t="s">
        <v>19</v>
      </c>
      <c r="F201" s="227" t="s">
        <v>151</v>
      </c>
      <c r="G201" s="224"/>
      <c r="H201" s="226" t="s">
        <v>19</v>
      </c>
      <c r="I201" s="228"/>
      <c r="J201" s="224"/>
      <c r="K201" s="224"/>
      <c r="L201" s="229"/>
      <c r="M201" s="230"/>
      <c r="N201" s="231"/>
      <c r="O201" s="231"/>
      <c r="P201" s="231"/>
      <c r="Q201" s="231"/>
      <c r="R201" s="231"/>
      <c r="S201" s="231"/>
      <c r="T201" s="23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3" t="s">
        <v>150</v>
      </c>
      <c r="AU201" s="233" t="s">
        <v>77</v>
      </c>
      <c r="AV201" s="13" t="s">
        <v>77</v>
      </c>
      <c r="AW201" s="13" t="s">
        <v>31</v>
      </c>
      <c r="AX201" s="13" t="s">
        <v>69</v>
      </c>
      <c r="AY201" s="233" t="s">
        <v>140</v>
      </c>
    </row>
    <row r="202" s="14" customFormat="1">
      <c r="A202" s="14"/>
      <c r="B202" s="234"/>
      <c r="C202" s="235"/>
      <c r="D202" s="225" t="s">
        <v>150</v>
      </c>
      <c r="E202" s="236" t="s">
        <v>19</v>
      </c>
      <c r="F202" s="237" t="s">
        <v>287</v>
      </c>
      <c r="G202" s="235"/>
      <c r="H202" s="238">
        <v>10.6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4" t="s">
        <v>150</v>
      </c>
      <c r="AU202" s="244" t="s">
        <v>77</v>
      </c>
      <c r="AV202" s="14" t="s">
        <v>79</v>
      </c>
      <c r="AW202" s="14" t="s">
        <v>31</v>
      </c>
      <c r="AX202" s="14" t="s">
        <v>69</v>
      </c>
      <c r="AY202" s="244" t="s">
        <v>140</v>
      </c>
    </row>
    <row r="203" s="13" customFormat="1">
      <c r="A203" s="13"/>
      <c r="B203" s="223"/>
      <c r="C203" s="224"/>
      <c r="D203" s="225" t="s">
        <v>150</v>
      </c>
      <c r="E203" s="226" t="s">
        <v>19</v>
      </c>
      <c r="F203" s="227" t="s">
        <v>195</v>
      </c>
      <c r="G203" s="224"/>
      <c r="H203" s="226" t="s">
        <v>19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3" t="s">
        <v>150</v>
      </c>
      <c r="AU203" s="233" t="s">
        <v>77</v>
      </c>
      <c r="AV203" s="13" t="s">
        <v>77</v>
      </c>
      <c r="AW203" s="13" t="s">
        <v>31</v>
      </c>
      <c r="AX203" s="13" t="s">
        <v>69</v>
      </c>
      <c r="AY203" s="233" t="s">
        <v>140</v>
      </c>
    </row>
    <row r="204" s="14" customFormat="1">
      <c r="A204" s="14"/>
      <c r="B204" s="234"/>
      <c r="C204" s="235"/>
      <c r="D204" s="225" t="s">
        <v>150</v>
      </c>
      <c r="E204" s="236" t="s">
        <v>19</v>
      </c>
      <c r="F204" s="237" t="s">
        <v>288</v>
      </c>
      <c r="G204" s="235"/>
      <c r="H204" s="238">
        <v>55.200000000000003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4" t="s">
        <v>150</v>
      </c>
      <c r="AU204" s="244" t="s">
        <v>77</v>
      </c>
      <c r="AV204" s="14" t="s">
        <v>79</v>
      </c>
      <c r="AW204" s="14" t="s">
        <v>31</v>
      </c>
      <c r="AX204" s="14" t="s">
        <v>69</v>
      </c>
      <c r="AY204" s="244" t="s">
        <v>140</v>
      </c>
    </row>
    <row r="205" s="15" customFormat="1">
      <c r="A205" s="15"/>
      <c r="B205" s="245"/>
      <c r="C205" s="246"/>
      <c r="D205" s="225" t="s">
        <v>150</v>
      </c>
      <c r="E205" s="247" t="s">
        <v>19</v>
      </c>
      <c r="F205" s="248" t="s">
        <v>226</v>
      </c>
      <c r="G205" s="246"/>
      <c r="H205" s="249">
        <v>65.799999999999997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5" t="s">
        <v>150</v>
      </c>
      <c r="AU205" s="255" t="s">
        <v>77</v>
      </c>
      <c r="AV205" s="15" t="s">
        <v>146</v>
      </c>
      <c r="AW205" s="15" t="s">
        <v>31</v>
      </c>
      <c r="AX205" s="15" t="s">
        <v>77</v>
      </c>
      <c r="AY205" s="255" t="s">
        <v>140</v>
      </c>
    </row>
    <row r="206" s="2" customFormat="1" ht="21.75" customHeight="1">
      <c r="A206" s="41"/>
      <c r="B206" s="42"/>
      <c r="C206" s="205" t="s">
        <v>289</v>
      </c>
      <c r="D206" s="205" t="s">
        <v>141</v>
      </c>
      <c r="E206" s="206" t="s">
        <v>290</v>
      </c>
      <c r="F206" s="207" t="s">
        <v>291</v>
      </c>
      <c r="G206" s="208" t="s">
        <v>144</v>
      </c>
      <c r="H206" s="209">
        <v>3.6000000000000001</v>
      </c>
      <c r="I206" s="210"/>
      <c r="J206" s="211">
        <f>ROUND(I206*H206,2)</f>
        <v>0</v>
      </c>
      <c r="K206" s="207" t="s">
        <v>145</v>
      </c>
      <c r="L206" s="47"/>
      <c r="M206" s="212" t="s">
        <v>19</v>
      </c>
      <c r="N206" s="213" t="s">
        <v>40</v>
      </c>
      <c r="O206" s="87"/>
      <c r="P206" s="214">
        <f>O206*H206</f>
        <v>0</v>
      </c>
      <c r="Q206" s="214">
        <v>0.26723000000000002</v>
      </c>
      <c r="R206" s="214">
        <f>Q206*H206</f>
        <v>0.96202800000000011</v>
      </c>
      <c r="S206" s="214">
        <v>0</v>
      </c>
      <c r="T206" s="21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6" t="s">
        <v>146</v>
      </c>
      <c r="AT206" s="216" t="s">
        <v>141</v>
      </c>
      <c r="AU206" s="216" t="s">
        <v>77</v>
      </c>
      <c r="AY206" s="20" t="s">
        <v>140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20" t="s">
        <v>77</v>
      </c>
      <c r="BK206" s="217">
        <f>ROUND(I206*H206,2)</f>
        <v>0</v>
      </c>
      <c r="BL206" s="20" t="s">
        <v>146</v>
      </c>
      <c r="BM206" s="216" t="s">
        <v>292</v>
      </c>
    </row>
    <row r="207" s="2" customFormat="1">
      <c r="A207" s="41"/>
      <c r="B207" s="42"/>
      <c r="C207" s="43"/>
      <c r="D207" s="218" t="s">
        <v>148</v>
      </c>
      <c r="E207" s="43"/>
      <c r="F207" s="219" t="s">
        <v>293</v>
      </c>
      <c r="G207" s="43"/>
      <c r="H207" s="43"/>
      <c r="I207" s="220"/>
      <c r="J207" s="43"/>
      <c r="K207" s="43"/>
      <c r="L207" s="47"/>
      <c r="M207" s="221"/>
      <c r="N207" s="22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148</v>
      </c>
      <c r="AU207" s="20" t="s">
        <v>77</v>
      </c>
    </row>
    <row r="208" s="13" customFormat="1">
      <c r="A208" s="13"/>
      <c r="B208" s="223"/>
      <c r="C208" s="224"/>
      <c r="D208" s="225" t="s">
        <v>150</v>
      </c>
      <c r="E208" s="226" t="s">
        <v>19</v>
      </c>
      <c r="F208" s="227" t="s">
        <v>195</v>
      </c>
      <c r="G208" s="224"/>
      <c r="H208" s="226" t="s">
        <v>19</v>
      </c>
      <c r="I208" s="228"/>
      <c r="J208" s="224"/>
      <c r="K208" s="224"/>
      <c r="L208" s="229"/>
      <c r="M208" s="230"/>
      <c r="N208" s="231"/>
      <c r="O208" s="231"/>
      <c r="P208" s="231"/>
      <c r="Q208" s="231"/>
      <c r="R208" s="231"/>
      <c r="S208" s="231"/>
      <c r="T208" s="23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3" t="s">
        <v>150</v>
      </c>
      <c r="AU208" s="233" t="s">
        <v>77</v>
      </c>
      <c r="AV208" s="13" t="s">
        <v>77</v>
      </c>
      <c r="AW208" s="13" t="s">
        <v>31</v>
      </c>
      <c r="AX208" s="13" t="s">
        <v>69</v>
      </c>
      <c r="AY208" s="233" t="s">
        <v>140</v>
      </c>
    </row>
    <row r="209" s="14" customFormat="1">
      <c r="A209" s="14"/>
      <c r="B209" s="234"/>
      <c r="C209" s="235"/>
      <c r="D209" s="225" t="s">
        <v>150</v>
      </c>
      <c r="E209" s="236" t="s">
        <v>19</v>
      </c>
      <c r="F209" s="237" t="s">
        <v>294</v>
      </c>
      <c r="G209" s="235"/>
      <c r="H209" s="238">
        <v>3.6000000000000001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4" t="s">
        <v>150</v>
      </c>
      <c r="AU209" s="244" t="s">
        <v>77</v>
      </c>
      <c r="AV209" s="14" t="s">
        <v>79</v>
      </c>
      <c r="AW209" s="14" t="s">
        <v>31</v>
      </c>
      <c r="AX209" s="14" t="s">
        <v>77</v>
      </c>
      <c r="AY209" s="244" t="s">
        <v>140</v>
      </c>
    </row>
    <row r="210" s="12" customFormat="1" ht="25.92" customHeight="1">
      <c r="A210" s="12"/>
      <c r="B210" s="191"/>
      <c r="C210" s="192"/>
      <c r="D210" s="193" t="s">
        <v>68</v>
      </c>
      <c r="E210" s="194" t="s">
        <v>146</v>
      </c>
      <c r="F210" s="194" t="s">
        <v>295</v>
      </c>
      <c r="G210" s="192"/>
      <c r="H210" s="192"/>
      <c r="I210" s="195"/>
      <c r="J210" s="196">
        <f>BK210</f>
        <v>0</v>
      </c>
      <c r="K210" s="192"/>
      <c r="L210" s="197"/>
      <c r="M210" s="198"/>
      <c r="N210" s="199"/>
      <c r="O210" s="199"/>
      <c r="P210" s="200">
        <f>SUM(P211:P227)</f>
        <v>0</v>
      </c>
      <c r="Q210" s="199"/>
      <c r="R210" s="200">
        <f>SUM(R211:R227)</f>
        <v>3.6998924733399998</v>
      </c>
      <c r="S210" s="199"/>
      <c r="T210" s="201">
        <f>SUM(T211:T227)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2" t="s">
        <v>77</v>
      </c>
      <c r="AT210" s="203" t="s">
        <v>68</v>
      </c>
      <c r="AU210" s="203" t="s">
        <v>69</v>
      </c>
      <c r="AY210" s="202" t="s">
        <v>140</v>
      </c>
      <c r="BK210" s="204">
        <f>SUM(BK211:BK227)</f>
        <v>0</v>
      </c>
    </row>
    <row r="211" s="2" customFormat="1" ht="24.15" customHeight="1">
      <c r="A211" s="41"/>
      <c r="B211" s="42"/>
      <c r="C211" s="205" t="s">
        <v>296</v>
      </c>
      <c r="D211" s="205" t="s">
        <v>141</v>
      </c>
      <c r="E211" s="206" t="s">
        <v>297</v>
      </c>
      <c r="F211" s="207" t="s">
        <v>298</v>
      </c>
      <c r="G211" s="208" t="s">
        <v>299</v>
      </c>
      <c r="H211" s="209">
        <v>1.375</v>
      </c>
      <c r="I211" s="210"/>
      <c r="J211" s="211">
        <f>ROUND(I211*H211,2)</f>
        <v>0</v>
      </c>
      <c r="K211" s="207" t="s">
        <v>145</v>
      </c>
      <c r="L211" s="47"/>
      <c r="M211" s="212" t="s">
        <v>19</v>
      </c>
      <c r="N211" s="213" t="s">
        <v>40</v>
      </c>
      <c r="O211" s="87"/>
      <c r="P211" s="214">
        <f>O211*H211</f>
        <v>0</v>
      </c>
      <c r="Q211" s="214">
        <v>2.50194574</v>
      </c>
      <c r="R211" s="214">
        <f>Q211*H211</f>
        <v>3.4401753925</v>
      </c>
      <c r="S211" s="214">
        <v>0</v>
      </c>
      <c r="T211" s="21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6" t="s">
        <v>146</v>
      </c>
      <c r="AT211" s="216" t="s">
        <v>141</v>
      </c>
      <c r="AU211" s="216" t="s">
        <v>77</v>
      </c>
      <c r="AY211" s="20" t="s">
        <v>140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20" t="s">
        <v>77</v>
      </c>
      <c r="BK211" s="217">
        <f>ROUND(I211*H211,2)</f>
        <v>0</v>
      </c>
      <c r="BL211" s="20" t="s">
        <v>146</v>
      </c>
      <c r="BM211" s="216" t="s">
        <v>300</v>
      </c>
    </row>
    <row r="212" s="2" customFormat="1">
      <c r="A212" s="41"/>
      <c r="B212" s="42"/>
      <c r="C212" s="43"/>
      <c r="D212" s="218" t="s">
        <v>148</v>
      </c>
      <c r="E212" s="43"/>
      <c r="F212" s="219" t="s">
        <v>301</v>
      </c>
      <c r="G212" s="43"/>
      <c r="H212" s="43"/>
      <c r="I212" s="220"/>
      <c r="J212" s="43"/>
      <c r="K212" s="43"/>
      <c r="L212" s="47"/>
      <c r="M212" s="221"/>
      <c r="N212" s="22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148</v>
      </c>
      <c r="AU212" s="20" t="s">
        <v>77</v>
      </c>
    </row>
    <row r="213" s="13" customFormat="1">
      <c r="A213" s="13"/>
      <c r="B213" s="223"/>
      <c r="C213" s="224"/>
      <c r="D213" s="225" t="s">
        <v>150</v>
      </c>
      <c r="E213" s="226" t="s">
        <v>19</v>
      </c>
      <c r="F213" s="227" t="s">
        <v>302</v>
      </c>
      <c r="G213" s="224"/>
      <c r="H213" s="226" t="s">
        <v>19</v>
      </c>
      <c r="I213" s="228"/>
      <c r="J213" s="224"/>
      <c r="K213" s="224"/>
      <c r="L213" s="229"/>
      <c r="M213" s="230"/>
      <c r="N213" s="231"/>
      <c r="O213" s="231"/>
      <c r="P213" s="231"/>
      <c r="Q213" s="231"/>
      <c r="R213" s="231"/>
      <c r="S213" s="231"/>
      <c r="T213" s="23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3" t="s">
        <v>150</v>
      </c>
      <c r="AU213" s="233" t="s">
        <v>77</v>
      </c>
      <c r="AV213" s="13" t="s">
        <v>77</v>
      </c>
      <c r="AW213" s="13" t="s">
        <v>31</v>
      </c>
      <c r="AX213" s="13" t="s">
        <v>69</v>
      </c>
      <c r="AY213" s="233" t="s">
        <v>140</v>
      </c>
    </row>
    <row r="214" s="14" customFormat="1">
      <c r="A214" s="14"/>
      <c r="B214" s="234"/>
      <c r="C214" s="235"/>
      <c r="D214" s="225" t="s">
        <v>150</v>
      </c>
      <c r="E214" s="236" t="s">
        <v>19</v>
      </c>
      <c r="F214" s="237" t="s">
        <v>303</v>
      </c>
      <c r="G214" s="235"/>
      <c r="H214" s="238">
        <v>1.375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4" t="s">
        <v>150</v>
      </c>
      <c r="AU214" s="244" t="s">
        <v>77</v>
      </c>
      <c r="AV214" s="14" t="s">
        <v>79</v>
      </c>
      <c r="AW214" s="14" t="s">
        <v>31</v>
      </c>
      <c r="AX214" s="14" t="s">
        <v>77</v>
      </c>
      <c r="AY214" s="244" t="s">
        <v>140</v>
      </c>
    </row>
    <row r="215" s="2" customFormat="1" ht="24.15" customHeight="1">
      <c r="A215" s="41"/>
      <c r="B215" s="42"/>
      <c r="C215" s="205" t="s">
        <v>304</v>
      </c>
      <c r="D215" s="205" t="s">
        <v>141</v>
      </c>
      <c r="E215" s="206" t="s">
        <v>305</v>
      </c>
      <c r="F215" s="207" t="s">
        <v>306</v>
      </c>
      <c r="G215" s="208" t="s">
        <v>307</v>
      </c>
      <c r="H215" s="209">
        <v>0.13800000000000001</v>
      </c>
      <c r="I215" s="210"/>
      <c r="J215" s="211">
        <f>ROUND(I215*H215,2)</f>
        <v>0</v>
      </c>
      <c r="K215" s="207" t="s">
        <v>145</v>
      </c>
      <c r="L215" s="47"/>
      <c r="M215" s="212" t="s">
        <v>19</v>
      </c>
      <c r="N215" s="213" t="s">
        <v>40</v>
      </c>
      <c r="O215" s="87"/>
      <c r="P215" s="214">
        <f>O215*H215</f>
        <v>0</v>
      </c>
      <c r="Q215" s="214">
        <v>1.0492724</v>
      </c>
      <c r="R215" s="214">
        <f>Q215*H215</f>
        <v>0.14479959120000002</v>
      </c>
      <c r="S215" s="214">
        <v>0</v>
      </c>
      <c r="T215" s="21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6" t="s">
        <v>146</v>
      </c>
      <c r="AT215" s="216" t="s">
        <v>141</v>
      </c>
      <c r="AU215" s="216" t="s">
        <v>77</v>
      </c>
      <c r="AY215" s="20" t="s">
        <v>140</v>
      </c>
      <c r="BE215" s="217">
        <f>IF(N215="základní",J215,0)</f>
        <v>0</v>
      </c>
      <c r="BF215" s="217">
        <f>IF(N215="snížená",J215,0)</f>
        <v>0</v>
      </c>
      <c r="BG215" s="217">
        <f>IF(N215="zákl. přenesená",J215,0)</f>
        <v>0</v>
      </c>
      <c r="BH215" s="217">
        <f>IF(N215="sníž. přenesená",J215,0)</f>
        <v>0</v>
      </c>
      <c r="BI215" s="217">
        <f>IF(N215="nulová",J215,0)</f>
        <v>0</v>
      </c>
      <c r="BJ215" s="20" t="s">
        <v>77</v>
      </c>
      <c r="BK215" s="217">
        <f>ROUND(I215*H215,2)</f>
        <v>0</v>
      </c>
      <c r="BL215" s="20" t="s">
        <v>146</v>
      </c>
      <c r="BM215" s="216" t="s">
        <v>308</v>
      </c>
    </row>
    <row r="216" s="2" customFormat="1">
      <c r="A216" s="41"/>
      <c r="B216" s="42"/>
      <c r="C216" s="43"/>
      <c r="D216" s="218" t="s">
        <v>148</v>
      </c>
      <c r="E216" s="43"/>
      <c r="F216" s="219" t="s">
        <v>309</v>
      </c>
      <c r="G216" s="43"/>
      <c r="H216" s="43"/>
      <c r="I216" s="220"/>
      <c r="J216" s="43"/>
      <c r="K216" s="43"/>
      <c r="L216" s="47"/>
      <c r="M216" s="221"/>
      <c r="N216" s="22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148</v>
      </c>
      <c r="AU216" s="20" t="s">
        <v>77</v>
      </c>
    </row>
    <row r="217" s="14" customFormat="1">
      <c r="A217" s="14"/>
      <c r="B217" s="234"/>
      <c r="C217" s="235"/>
      <c r="D217" s="225" t="s">
        <v>150</v>
      </c>
      <c r="E217" s="235"/>
      <c r="F217" s="237" t="s">
        <v>310</v>
      </c>
      <c r="G217" s="235"/>
      <c r="H217" s="238">
        <v>0.13800000000000001</v>
      </c>
      <c r="I217" s="239"/>
      <c r="J217" s="235"/>
      <c r="K217" s="235"/>
      <c r="L217" s="240"/>
      <c r="M217" s="241"/>
      <c r="N217" s="242"/>
      <c r="O217" s="242"/>
      <c r="P217" s="242"/>
      <c r="Q217" s="242"/>
      <c r="R217" s="242"/>
      <c r="S217" s="242"/>
      <c r="T217" s="24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4" t="s">
        <v>150</v>
      </c>
      <c r="AU217" s="244" t="s">
        <v>77</v>
      </c>
      <c r="AV217" s="14" t="s">
        <v>79</v>
      </c>
      <c r="AW217" s="14" t="s">
        <v>4</v>
      </c>
      <c r="AX217" s="14" t="s">
        <v>77</v>
      </c>
      <c r="AY217" s="244" t="s">
        <v>140</v>
      </c>
    </row>
    <row r="218" s="2" customFormat="1" ht="24.15" customHeight="1">
      <c r="A218" s="41"/>
      <c r="B218" s="42"/>
      <c r="C218" s="205" t="s">
        <v>311</v>
      </c>
      <c r="D218" s="205" t="s">
        <v>141</v>
      </c>
      <c r="E218" s="206" t="s">
        <v>312</v>
      </c>
      <c r="F218" s="207" t="s">
        <v>313</v>
      </c>
      <c r="G218" s="208" t="s">
        <v>144</v>
      </c>
      <c r="H218" s="209">
        <v>7.29</v>
      </c>
      <c r="I218" s="210"/>
      <c r="J218" s="211">
        <f>ROUND(I218*H218,2)</f>
        <v>0</v>
      </c>
      <c r="K218" s="207" t="s">
        <v>145</v>
      </c>
      <c r="L218" s="47"/>
      <c r="M218" s="212" t="s">
        <v>19</v>
      </c>
      <c r="N218" s="213" t="s">
        <v>40</v>
      </c>
      <c r="O218" s="87"/>
      <c r="P218" s="214">
        <f>O218*H218</f>
        <v>0</v>
      </c>
      <c r="Q218" s="214">
        <v>0.012958216</v>
      </c>
      <c r="R218" s="214">
        <f>Q218*H218</f>
        <v>0.094465394640000006</v>
      </c>
      <c r="S218" s="214">
        <v>0</v>
      </c>
      <c r="T218" s="21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6" t="s">
        <v>146</v>
      </c>
      <c r="AT218" s="216" t="s">
        <v>141</v>
      </c>
      <c r="AU218" s="216" t="s">
        <v>77</v>
      </c>
      <c r="AY218" s="20" t="s">
        <v>140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20" t="s">
        <v>77</v>
      </c>
      <c r="BK218" s="217">
        <f>ROUND(I218*H218,2)</f>
        <v>0</v>
      </c>
      <c r="BL218" s="20" t="s">
        <v>146</v>
      </c>
      <c r="BM218" s="216" t="s">
        <v>314</v>
      </c>
    </row>
    <row r="219" s="2" customFormat="1">
      <c r="A219" s="41"/>
      <c r="B219" s="42"/>
      <c r="C219" s="43"/>
      <c r="D219" s="218" t="s">
        <v>148</v>
      </c>
      <c r="E219" s="43"/>
      <c r="F219" s="219" t="s">
        <v>315</v>
      </c>
      <c r="G219" s="43"/>
      <c r="H219" s="43"/>
      <c r="I219" s="220"/>
      <c r="J219" s="43"/>
      <c r="K219" s="43"/>
      <c r="L219" s="47"/>
      <c r="M219" s="221"/>
      <c r="N219" s="222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148</v>
      </c>
      <c r="AU219" s="20" t="s">
        <v>77</v>
      </c>
    </row>
    <row r="220" s="13" customFormat="1">
      <c r="A220" s="13"/>
      <c r="B220" s="223"/>
      <c r="C220" s="224"/>
      <c r="D220" s="225" t="s">
        <v>150</v>
      </c>
      <c r="E220" s="226" t="s">
        <v>19</v>
      </c>
      <c r="F220" s="227" t="s">
        <v>302</v>
      </c>
      <c r="G220" s="224"/>
      <c r="H220" s="226" t="s">
        <v>19</v>
      </c>
      <c r="I220" s="228"/>
      <c r="J220" s="224"/>
      <c r="K220" s="224"/>
      <c r="L220" s="229"/>
      <c r="M220" s="230"/>
      <c r="N220" s="231"/>
      <c r="O220" s="231"/>
      <c r="P220" s="231"/>
      <c r="Q220" s="231"/>
      <c r="R220" s="231"/>
      <c r="S220" s="231"/>
      <c r="T220" s="23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3" t="s">
        <v>150</v>
      </c>
      <c r="AU220" s="233" t="s">
        <v>77</v>
      </c>
      <c r="AV220" s="13" t="s">
        <v>77</v>
      </c>
      <c r="AW220" s="13" t="s">
        <v>31</v>
      </c>
      <c r="AX220" s="13" t="s">
        <v>69</v>
      </c>
      <c r="AY220" s="233" t="s">
        <v>140</v>
      </c>
    </row>
    <row r="221" s="14" customFormat="1">
      <c r="A221" s="14"/>
      <c r="B221" s="234"/>
      <c r="C221" s="235"/>
      <c r="D221" s="225" t="s">
        <v>150</v>
      </c>
      <c r="E221" s="236" t="s">
        <v>19</v>
      </c>
      <c r="F221" s="237" t="s">
        <v>316</v>
      </c>
      <c r="G221" s="235"/>
      <c r="H221" s="238">
        <v>7.29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4" t="s">
        <v>150</v>
      </c>
      <c r="AU221" s="244" t="s">
        <v>77</v>
      </c>
      <c r="AV221" s="14" t="s">
        <v>79</v>
      </c>
      <c r="AW221" s="14" t="s">
        <v>31</v>
      </c>
      <c r="AX221" s="14" t="s">
        <v>77</v>
      </c>
      <c r="AY221" s="244" t="s">
        <v>140</v>
      </c>
    </row>
    <row r="222" s="2" customFormat="1" ht="24.15" customHeight="1">
      <c r="A222" s="41"/>
      <c r="B222" s="42"/>
      <c r="C222" s="205" t="s">
        <v>317</v>
      </c>
      <c r="D222" s="205" t="s">
        <v>141</v>
      </c>
      <c r="E222" s="206" t="s">
        <v>318</v>
      </c>
      <c r="F222" s="207" t="s">
        <v>319</v>
      </c>
      <c r="G222" s="208" t="s">
        <v>144</v>
      </c>
      <c r="H222" s="209">
        <v>7.29</v>
      </c>
      <c r="I222" s="210"/>
      <c r="J222" s="211">
        <f>ROUND(I222*H222,2)</f>
        <v>0</v>
      </c>
      <c r="K222" s="207" t="s">
        <v>145</v>
      </c>
      <c r="L222" s="47"/>
      <c r="M222" s="212" t="s">
        <v>19</v>
      </c>
      <c r="N222" s="213" t="s">
        <v>40</v>
      </c>
      <c r="O222" s="87"/>
      <c r="P222" s="214">
        <f>O222*H222</f>
        <v>0</v>
      </c>
      <c r="Q222" s="214">
        <v>0</v>
      </c>
      <c r="R222" s="214">
        <f>Q222*H222</f>
        <v>0</v>
      </c>
      <c r="S222" s="214">
        <v>0</v>
      </c>
      <c r="T222" s="21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6" t="s">
        <v>146</v>
      </c>
      <c r="AT222" s="216" t="s">
        <v>141</v>
      </c>
      <c r="AU222" s="216" t="s">
        <v>77</v>
      </c>
      <c r="AY222" s="20" t="s">
        <v>140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20" t="s">
        <v>77</v>
      </c>
      <c r="BK222" s="217">
        <f>ROUND(I222*H222,2)</f>
        <v>0</v>
      </c>
      <c r="BL222" s="20" t="s">
        <v>146</v>
      </c>
      <c r="BM222" s="216" t="s">
        <v>320</v>
      </c>
    </row>
    <row r="223" s="2" customFormat="1">
      <c r="A223" s="41"/>
      <c r="B223" s="42"/>
      <c r="C223" s="43"/>
      <c r="D223" s="218" t="s">
        <v>148</v>
      </c>
      <c r="E223" s="43"/>
      <c r="F223" s="219" t="s">
        <v>321</v>
      </c>
      <c r="G223" s="43"/>
      <c r="H223" s="43"/>
      <c r="I223" s="220"/>
      <c r="J223" s="43"/>
      <c r="K223" s="43"/>
      <c r="L223" s="47"/>
      <c r="M223" s="221"/>
      <c r="N223" s="22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148</v>
      </c>
      <c r="AU223" s="20" t="s">
        <v>77</v>
      </c>
    </row>
    <row r="224" s="2" customFormat="1" ht="24.15" customHeight="1">
      <c r="A224" s="41"/>
      <c r="B224" s="42"/>
      <c r="C224" s="205" t="s">
        <v>322</v>
      </c>
      <c r="D224" s="205" t="s">
        <v>141</v>
      </c>
      <c r="E224" s="206" t="s">
        <v>323</v>
      </c>
      <c r="F224" s="207" t="s">
        <v>324</v>
      </c>
      <c r="G224" s="208" t="s">
        <v>144</v>
      </c>
      <c r="H224" s="209">
        <v>7.29</v>
      </c>
      <c r="I224" s="210"/>
      <c r="J224" s="211">
        <f>ROUND(I224*H224,2)</f>
        <v>0</v>
      </c>
      <c r="K224" s="207" t="s">
        <v>145</v>
      </c>
      <c r="L224" s="47"/>
      <c r="M224" s="212" t="s">
        <v>19</v>
      </c>
      <c r="N224" s="213" t="s">
        <v>40</v>
      </c>
      <c r="O224" s="87"/>
      <c r="P224" s="214">
        <f>O224*H224</f>
        <v>0</v>
      </c>
      <c r="Q224" s="214">
        <v>0.0028054999999999998</v>
      </c>
      <c r="R224" s="214">
        <f>Q224*H224</f>
        <v>0.020452095</v>
      </c>
      <c r="S224" s="214">
        <v>0</v>
      </c>
      <c r="T224" s="21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6" t="s">
        <v>146</v>
      </c>
      <c r="AT224" s="216" t="s">
        <v>141</v>
      </c>
      <c r="AU224" s="216" t="s">
        <v>77</v>
      </c>
      <c r="AY224" s="20" t="s">
        <v>140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20" t="s">
        <v>77</v>
      </c>
      <c r="BK224" s="217">
        <f>ROUND(I224*H224,2)</f>
        <v>0</v>
      </c>
      <c r="BL224" s="20" t="s">
        <v>146</v>
      </c>
      <c r="BM224" s="216" t="s">
        <v>325</v>
      </c>
    </row>
    <row r="225" s="2" customFormat="1">
      <c r="A225" s="41"/>
      <c r="B225" s="42"/>
      <c r="C225" s="43"/>
      <c r="D225" s="218" t="s">
        <v>148</v>
      </c>
      <c r="E225" s="43"/>
      <c r="F225" s="219" t="s">
        <v>326</v>
      </c>
      <c r="G225" s="43"/>
      <c r="H225" s="43"/>
      <c r="I225" s="220"/>
      <c r="J225" s="43"/>
      <c r="K225" s="43"/>
      <c r="L225" s="47"/>
      <c r="M225" s="221"/>
      <c r="N225" s="22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148</v>
      </c>
      <c r="AU225" s="20" t="s">
        <v>77</v>
      </c>
    </row>
    <row r="226" s="2" customFormat="1" ht="24.15" customHeight="1">
      <c r="A226" s="41"/>
      <c r="B226" s="42"/>
      <c r="C226" s="205" t="s">
        <v>327</v>
      </c>
      <c r="D226" s="205" t="s">
        <v>141</v>
      </c>
      <c r="E226" s="206" t="s">
        <v>328</v>
      </c>
      <c r="F226" s="207" t="s">
        <v>329</v>
      </c>
      <c r="G226" s="208" t="s">
        <v>144</v>
      </c>
      <c r="H226" s="209">
        <v>7.29</v>
      </c>
      <c r="I226" s="210"/>
      <c r="J226" s="211">
        <f>ROUND(I226*H226,2)</f>
        <v>0</v>
      </c>
      <c r="K226" s="207" t="s">
        <v>145</v>
      </c>
      <c r="L226" s="47"/>
      <c r="M226" s="212" t="s">
        <v>19</v>
      </c>
      <c r="N226" s="213" t="s">
        <v>40</v>
      </c>
      <c r="O226" s="87"/>
      <c r="P226" s="214">
        <f>O226*H226</f>
        <v>0</v>
      </c>
      <c r="Q226" s="214">
        <v>0</v>
      </c>
      <c r="R226" s="214">
        <f>Q226*H226</f>
        <v>0</v>
      </c>
      <c r="S226" s="214">
        <v>0</v>
      </c>
      <c r="T226" s="21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6" t="s">
        <v>146</v>
      </c>
      <c r="AT226" s="216" t="s">
        <v>141</v>
      </c>
      <c r="AU226" s="216" t="s">
        <v>77</v>
      </c>
      <c r="AY226" s="20" t="s">
        <v>140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20" t="s">
        <v>77</v>
      </c>
      <c r="BK226" s="217">
        <f>ROUND(I226*H226,2)</f>
        <v>0</v>
      </c>
      <c r="BL226" s="20" t="s">
        <v>146</v>
      </c>
      <c r="BM226" s="216" t="s">
        <v>330</v>
      </c>
    </row>
    <row r="227" s="2" customFormat="1">
      <c r="A227" s="41"/>
      <c r="B227" s="42"/>
      <c r="C227" s="43"/>
      <c r="D227" s="218" t="s">
        <v>148</v>
      </c>
      <c r="E227" s="43"/>
      <c r="F227" s="219" t="s">
        <v>331</v>
      </c>
      <c r="G227" s="43"/>
      <c r="H227" s="43"/>
      <c r="I227" s="220"/>
      <c r="J227" s="43"/>
      <c r="K227" s="43"/>
      <c r="L227" s="47"/>
      <c r="M227" s="221"/>
      <c r="N227" s="22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148</v>
      </c>
      <c r="AU227" s="20" t="s">
        <v>77</v>
      </c>
    </row>
    <row r="228" s="12" customFormat="1" ht="25.92" customHeight="1">
      <c r="A228" s="12"/>
      <c r="B228" s="191"/>
      <c r="C228" s="192"/>
      <c r="D228" s="193" t="s">
        <v>68</v>
      </c>
      <c r="E228" s="194" t="s">
        <v>173</v>
      </c>
      <c r="F228" s="194" t="s">
        <v>332</v>
      </c>
      <c r="G228" s="192"/>
      <c r="H228" s="192"/>
      <c r="I228" s="195"/>
      <c r="J228" s="196">
        <f>BK228</f>
        <v>0</v>
      </c>
      <c r="K228" s="192"/>
      <c r="L228" s="197"/>
      <c r="M228" s="198"/>
      <c r="N228" s="199"/>
      <c r="O228" s="199"/>
      <c r="P228" s="200">
        <f>SUM(P229:P429)</f>
        <v>0</v>
      </c>
      <c r="Q228" s="199"/>
      <c r="R228" s="200">
        <f>SUM(R229:R429)</f>
        <v>80.949415923854502</v>
      </c>
      <c r="S228" s="199"/>
      <c r="T228" s="201">
        <f>SUM(T229:T429)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2" t="s">
        <v>77</v>
      </c>
      <c r="AT228" s="203" t="s">
        <v>68</v>
      </c>
      <c r="AU228" s="203" t="s">
        <v>69</v>
      </c>
      <c r="AY228" s="202" t="s">
        <v>140</v>
      </c>
      <c r="BK228" s="204">
        <f>SUM(BK229:BK429)</f>
        <v>0</v>
      </c>
    </row>
    <row r="229" s="2" customFormat="1" ht="16.5" customHeight="1">
      <c r="A229" s="41"/>
      <c r="B229" s="42"/>
      <c r="C229" s="205" t="s">
        <v>333</v>
      </c>
      <c r="D229" s="205" t="s">
        <v>141</v>
      </c>
      <c r="E229" s="206" t="s">
        <v>334</v>
      </c>
      <c r="F229" s="207" t="s">
        <v>335</v>
      </c>
      <c r="G229" s="208" t="s">
        <v>144</v>
      </c>
      <c r="H229" s="209">
        <v>93.869</v>
      </c>
      <c r="I229" s="210"/>
      <c r="J229" s="211">
        <f>ROUND(I229*H229,2)</f>
        <v>0</v>
      </c>
      <c r="K229" s="207" t="s">
        <v>145</v>
      </c>
      <c r="L229" s="47"/>
      <c r="M229" s="212" t="s">
        <v>19</v>
      </c>
      <c r="N229" s="213" t="s">
        <v>40</v>
      </c>
      <c r="O229" s="87"/>
      <c r="P229" s="214">
        <f>O229*H229</f>
        <v>0</v>
      </c>
      <c r="Q229" s="214">
        <v>0.0080000000000000002</v>
      </c>
      <c r="R229" s="214">
        <f>Q229*H229</f>
        <v>0.75095200000000006</v>
      </c>
      <c r="S229" s="214">
        <v>0</v>
      </c>
      <c r="T229" s="21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6" t="s">
        <v>146</v>
      </c>
      <c r="AT229" s="216" t="s">
        <v>141</v>
      </c>
      <c r="AU229" s="216" t="s">
        <v>77</v>
      </c>
      <c r="AY229" s="20" t="s">
        <v>140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20" t="s">
        <v>77</v>
      </c>
      <c r="BK229" s="217">
        <f>ROUND(I229*H229,2)</f>
        <v>0</v>
      </c>
      <c r="BL229" s="20" t="s">
        <v>146</v>
      </c>
      <c r="BM229" s="216" t="s">
        <v>336</v>
      </c>
    </row>
    <row r="230" s="2" customFormat="1">
      <c r="A230" s="41"/>
      <c r="B230" s="42"/>
      <c r="C230" s="43"/>
      <c r="D230" s="218" t="s">
        <v>148</v>
      </c>
      <c r="E230" s="43"/>
      <c r="F230" s="219" t="s">
        <v>337</v>
      </c>
      <c r="G230" s="43"/>
      <c r="H230" s="43"/>
      <c r="I230" s="220"/>
      <c r="J230" s="43"/>
      <c r="K230" s="43"/>
      <c r="L230" s="47"/>
      <c r="M230" s="221"/>
      <c r="N230" s="22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148</v>
      </c>
      <c r="AU230" s="20" t="s">
        <v>77</v>
      </c>
    </row>
    <row r="231" s="13" customFormat="1">
      <c r="A231" s="13"/>
      <c r="B231" s="223"/>
      <c r="C231" s="224"/>
      <c r="D231" s="225" t="s">
        <v>150</v>
      </c>
      <c r="E231" s="226" t="s">
        <v>19</v>
      </c>
      <c r="F231" s="227" t="s">
        <v>151</v>
      </c>
      <c r="G231" s="224"/>
      <c r="H231" s="226" t="s">
        <v>19</v>
      </c>
      <c r="I231" s="228"/>
      <c r="J231" s="224"/>
      <c r="K231" s="224"/>
      <c r="L231" s="229"/>
      <c r="M231" s="230"/>
      <c r="N231" s="231"/>
      <c r="O231" s="231"/>
      <c r="P231" s="231"/>
      <c r="Q231" s="231"/>
      <c r="R231" s="231"/>
      <c r="S231" s="231"/>
      <c r="T231" s="23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3" t="s">
        <v>150</v>
      </c>
      <c r="AU231" s="233" t="s">
        <v>77</v>
      </c>
      <c r="AV231" s="13" t="s">
        <v>77</v>
      </c>
      <c r="AW231" s="13" t="s">
        <v>31</v>
      </c>
      <c r="AX231" s="13" t="s">
        <v>69</v>
      </c>
      <c r="AY231" s="233" t="s">
        <v>140</v>
      </c>
    </row>
    <row r="232" s="14" customFormat="1">
      <c r="A232" s="14"/>
      <c r="B232" s="234"/>
      <c r="C232" s="235"/>
      <c r="D232" s="225" t="s">
        <v>150</v>
      </c>
      <c r="E232" s="236" t="s">
        <v>19</v>
      </c>
      <c r="F232" s="237" t="s">
        <v>338</v>
      </c>
      <c r="G232" s="235"/>
      <c r="H232" s="238">
        <v>93.869</v>
      </c>
      <c r="I232" s="239"/>
      <c r="J232" s="235"/>
      <c r="K232" s="235"/>
      <c r="L232" s="240"/>
      <c r="M232" s="241"/>
      <c r="N232" s="242"/>
      <c r="O232" s="242"/>
      <c r="P232" s="242"/>
      <c r="Q232" s="242"/>
      <c r="R232" s="242"/>
      <c r="S232" s="242"/>
      <c r="T232" s="24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4" t="s">
        <v>150</v>
      </c>
      <c r="AU232" s="244" t="s">
        <v>77</v>
      </c>
      <c r="AV232" s="14" t="s">
        <v>79</v>
      </c>
      <c r="AW232" s="14" t="s">
        <v>31</v>
      </c>
      <c r="AX232" s="14" t="s">
        <v>77</v>
      </c>
      <c r="AY232" s="244" t="s">
        <v>140</v>
      </c>
    </row>
    <row r="233" s="2" customFormat="1" ht="21.75" customHeight="1">
      <c r="A233" s="41"/>
      <c r="B233" s="42"/>
      <c r="C233" s="205" t="s">
        <v>339</v>
      </c>
      <c r="D233" s="205" t="s">
        <v>141</v>
      </c>
      <c r="E233" s="206" t="s">
        <v>340</v>
      </c>
      <c r="F233" s="207" t="s">
        <v>341</v>
      </c>
      <c r="G233" s="208" t="s">
        <v>144</v>
      </c>
      <c r="H233" s="209">
        <v>93.869</v>
      </c>
      <c r="I233" s="210"/>
      <c r="J233" s="211">
        <f>ROUND(I233*H233,2)</f>
        <v>0</v>
      </c>
      <c r="K233" s="207" t="s">
        <v>145</v>
      </c>
      <c r="L233" s="47"/>
      <c r="M233" s="212" t="s">
        <v>19</v>
      </c>
      <c r="N233" s="213" t="s">
        <v>40</v>
      </c>
      <c r="O233" s="87"/>
      <c r="P233" s="214">
        <f>O233*H233</f>
        <v>0</v>
      </c>
      <c r="Q233" s="214">
        <v>0.0040000000000000001</v>
      </c>
      <c r="R233" s="214">
        <f>Q233*H233</f>
        <v>0.37547600000000003</v>
      </c>
      <c r="S233" s="214">
        <v>0</v>
      </c>
      <c r="T233" s="21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6" t="s">
        <v>146</v>
      </c>
      <c r="AT233" s="216" t="s">
        <v>141</v>
      </c>
      <c r="AU233" s="216" t="s">
        <v>77</v>
      </c>
      <c r="AY233" s="20" t="s">
        <v>140</v>
      </c>
      <c r="BE233" s="217">
        <f>IF(N233="základní",J233,0)</f>
        <v>0</v>
      </c>
      <c r="BF233" s="217">
        <f>IF(N233="snížená",J233,0)</f>
        <v>0</v>
      </c>
      <c r="BG233" s="217">
        <f>IF(N233="zákl. přenesená",J233,0)</f>
        <v>0</v>
      </c>
      <c r="BH233" s="217">
        <f>IF(N233="sníž. přenesená",J233,0)</f>
        <v>0</v>
      </c>
      <c r="BI233" s="217">
        <f>IF(N233="nulová",J233,0)</f>
        <v>0</v>
      </c>
      <c r="BJ233" s="20" t="s">
        <v>77</v>
      </c>
      <c r="BK233" s="217">
        <f>ROUND(I233*H233,2)</f>
        <v>0</v>
      </c>
      <c r="BL233" s="20" t="s">
        <v>146</v>
      </c>
      <c r="BM233" s="216" t="s">
        <v>342</v>
      </c>
    </row>
    <row r="234" s="2" customFormat="1">
      <c r="A234" s="41"/>
      <c r="B234" s="42"/>
      <c r="C234" s="43"/>
      <c r="D234" s="218" t="s">
        <v>148</v>
      </c>
      <c r="E234" s="43"/>
      <c r="F234" s="219" t="s">
        <v>343</v>
      </c>
      <c r="G234" s="43"/>
      <c r="H234" s="43"/>
      <c r="I234" s="220"/>
      <c r="J234" s="43"/>
      <c r="K234" s="43"/>
      <c r="L234" s="47"/>
      <c r="M234" s="221"/>
      <c r="N234" s="22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148</v>
      </c>
      <c r="AU234" s="20" t="s">
        <v>77</v>
      </c>
    </row>
    <row r="235" s="13" customFormat="1">
      <c r="A235" s="13"/>
      <c r="B235" s="223"/>
      <c r="C235" s="224"/>
      <c r="D235" s="225" t="s">
        <v>150</v>
      </c>
      <c r="E235" s="226" t="s">
        <v>19</v>
      </c>
      <c r="F235" s="227" t="s">
        <v>151</v>
      </c>
      <c r="G235" s="224"/>
      <c r="H235" s="226" t="s">
        <v>19</v>
      </c>
      <c r="I235" s="228"/>
      <c r="J235" s="224"/>
      <c r="K235" s="224"/>
      <c r="L235" s="229"/>
      <c r="M235" s="230"/>
      <c r="N235" s="231"/>
      <c r="O235" s="231"/>
      <c r="P235" s="231"/>
      <c r="Q235" s="231"/>
      <c r="R235" s="231"/>
      <c r="S235" s="231"/>
      <c r="T235" s="23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3" t="s">
        <v>150</v>
      </c>
      <c r="AU235" s="233" t="s">
        <v>77</v>
      </c>
      <c r="AV235" s="13" t="s">
        <v>77</v>
      </c>
      <c r="AW235" s="13" t="s">
        <v>31</v>
      </c>
      <c r="AX235" s="13" t="s">
        <v>69</v>
      </c>
      <c r="AY235" s="233" t="s">
        <v>140</v>
      </c>
    </row>
    <row r="236" s="14" customFormat="1">
      <c r="A236" s="14"/>
      <c r="B236" s="234"/>
      <c r="C236" s="235"/>
      <c r="D236" s="225" t="s">
        <v>150</v>
      </c>
      <c r="E236" s="236" t="s">
        <v>19</v>
      </c>
      <c r="F236" s="237" t="s">
        <v>338</v>
      </c>
      <c r="G236" s="235"/>
      <c r="H236" s="238">
        <v>93.869</v>
      </c>
      <c r="I236" s="239"/>
      <c r="J236" s="235"/>
      <c r="K236" s="235"/>
      <c r="L236" s="240"/>
      <c r="M236" s="241"/>
      <c r="N236" s="242"/>
      <c r="O236" s="242"/>
      <c r="P236" s="242"/>
      <c r="Q236" s="242"/>
      <c r="R236" s="242"/>
      <c r="S236" s="242"/>
      <c r="T236" s="24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4" t="s">
        <v>150</v>
      </c>
      <c r="AU236" s="244" t="s">
        <v>77</v>
      </c>
      <c r="AV236" s="14" t="s">
        <v>79</v>
      </c>
      <c r="AW236" s="14" t="s">
        <v>31</v>
      </c>
      <c r="AX236" s="14" t="s">
        <v>77</v>
      </c>
      <c r="AY236" s="244" t="s">
        <v>140</v>
      </c>
    </row>
    <row r="237" s="2" customFormat="1" ht="24.15" customHeight="1">
      <c r="A237" s="41"/>
      <c r="B237" s="42"/>
      <c r="C237" s="205" t="s">
        <v>344</v>
      </c>
      <c r="D237" s="205" t="s">
        <v>141</v>
      </c>
      <c r="E237" s="206" t="s">
        <v>345</v>
      </c>
      <c r="F237" s="207" t="s">
        <v>346</v>
      </c>
      <c r="G237" s="208" t="s">
        <v>144</v>
      </c>
      <c r="H237" s="209">
        <v>93.869</v>
      </c>
      <c r="I237" s="210"/>
      <c r="J237" s="211">
        <f>ROUND(I237*H237,2)</f>
        <v>0</v>
      </c>
      <c r="K237" s="207" t="s">
        <v>145</v>
      </c>
      <c r="L237" s="47"/>
      <c r="M237" s="212" t="s">
        <v>19</v>
      </c>
      <c r="N237" s="213" t="s">
        <v>40</v>
      </c>
      <c r="O237" s="87"/>
      <c r="P237" s="214">
        <f>O237*H237</f>
        <v>0</v>
      </c>
      <c r="Q237" s="214">
        <v>0.02</v>
      </c>
      <c r="R237" s="214">
        <f>Q237*H237</f>
        <v>1.8773800000000001</v>
      </c>
      <c r="S237" s="214">
        <v>0</v>
      </c>
      <c r="T237" s="21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6" t="s">
        <v>146</v>
      </c>
      <c r="AT237" s="216" t="s">
        <v>141</v>
      </c>
      <c r="AU237" s="216" t="s">
        <v>77</v>
      </c>
      <c r="AY237" s="20" t="s">
        <v>140</v>
      </c>
      <c r="BE237" s="217">
        <f>IF(N237="základní",J237,0)</f>
        <v>0</v>
      </c>
      <c r="BF237" s="217">
        <f>IF(N237="snížená",J237,0)</f>
        <v>0</v>
      </c>
      <c r="BG237" s="217">
        <f>IF(N237="zákl. přenesená",J237,0)</f>
        <v>0</v>
      </c>
      <c r="BH237" s="217">
        <f>IF(N237="sníž. přenesená",J237,0)</f>
        <v>0</v>
      </c>
      <c r="BI237" s="217">
        <f>IF(N237="nulová",J237,0)</f>
        <v>0</v>
      </c>
      <c r="BJ237" s="20" t="s">
        <v>77</v>
      </c>
      <c r="BK237" s="217">
        <f>ROUND(I237*H237,2)</f>
        <v>0</v>
      </c>
      <c r="BL237" s="20" t="s">
        <v>146</v>
      </c>
      <c r="BM237" s="216" t="s">
        <v>347</v>
      </c>
    </row>
    <row r="238" s="2" customFormat="1">
      <c r="A238" s="41"/>
      <c r="B238" s="42"/>
      <c r="C238" s="43"/>
      <c r="D238" s="218" t="s">
        <v>148</v>
      </c>
      <c r="E238" s="43"/>
      <c r="F238" s="219" t="s">
        <v>348</v>
      </c>
      <c r="G238" s="43"/>
      <c r="H238" s="43"/>
      <c r="I238" s="220"/>
      <c r="J238" s="43"/>
      <c r="K238" s="43"/>
      <c r="L238" s="47"/>
      <c r="M238" s="221"/>
      <c r="N238" s="22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148</v>
      </c>
      <c r="AU238" s="20" t="s">
        <v>77</v>
      </c>
    </row>
    <row r="239" s="13" customFormat="1">
      <c r="A239" s="13"/>
      <c r="B239" s="223"/>
      <c r="C239" s="224"/>
      <c r="D239" s="225" t="s">
        <v>150</v>
      </c>
      <c r="E239" s="226" t="s">
        <v>19</v>
      </c>
      <c r="F239" s="227" t="s">
        <v>151</v>
      </c>
      <c r="G239" s="224"/>
      <c r="H239" s="226" t="s">
        <v>19</v>
      </c>
      <c r="I239" s="228"/>
      <c r="J239" s="224"/>
      <c r="K239" s="224"/>
      <c r="L239" s="229"/>
      <c r="M239" s="230"/>
      <c r="N239" s="231"/>
      <c r="O239" s="231"/>
      <c r="P239" s="231"/>
      <c r="Q239" s="231"/>
      <c r="R239" s="231"/>
      <c r="S239" s="231"/>
      <c r="T239" s="23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3" t="s">
        <v>150</v>
      </c>
      <c r="AU239" s="233" t="s">
        <v>77</v>
      </c>
      <c r="AV239" s="13" t="s">
        <v>77</v>
      </c>
      <c r="AW239" s="13" t="s">
        <v>31</v>
      </c>
      <c r="AX239" s="13" t="s">
        <v>69</v>
      </c>
      <c r="AY239" s="233" t="s">
        <v>140</v>
      </c>
    </row>
    <row r="240" s="14" customFormat="1">
      <c r="A240" s="14"/>
      <c r="B240" s="234"/>
      <c r="C240" s="235"/>
      <c r="D240" s="225" t="s">
        <v>150</v>
      </c>
      <c r="E240" s="236" t="s">
        <v>19</v>
      </c>
      <c r="F240" s="237" t="s">
        <v>338</v>
      </c>
      <c r="G240" s="235"/>
      <c r="H240" s="238">
        <v>93.869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4" t="s">
        <v>150</v>
      </c>
      <c r="AU240" s="244" t="s">
        <v>77</v>
      </c>
      <c r="AV240" s="14" t="s">
        <v>79</v>
      </c>
      <c r="AW240" s="14" t="s">
        <v>31</v>
      </c>
      <c r="AX240" s="14" t="s">
        <v>77</v>
      </c>
      <c r="AY240" s="244" t="s">
        <v>140</v>
      </c>
    </row>
    <row r="241" s="2" customFormat="1" ht="21.75" customHeight="1">
      <c r="A241" s="41"/>
      <c r="B241" s="42"/>
      <c r="C241" s="205" t="s">
        <v>349</v>
      </c>
      <c r="D241" s="205" t="s">
        <v>141</v>
      </c>
      <c r="E241" s="206" t="s">
        <v>350</v>
      </c>
      <c r="F241" s="207" t="s">
        <v>351</v>
      </c>
      <c r="G241" s="208" t="s">
        <v>144</v>
      </c>
      <c r="H241" s="209">
        <v>747.50199999999995</v>
      </c>
      <c r="I241" s="210"/>
      <c r="J241" s="211">
        <f>ROUND(I241*H241,2)</f>
        <v>0</v>
      </c>
      <c r="K241" s="207" t="s">
        <v>145</v>
      </c>
      <c r="L241" s="47"/>
      <c r="M241" s="212" t="s">
        <v>19</v>
      </c>
      <c r="N241" s="213" t="s">
        <v>40</v>
      </c>
      <c r="O241" s="87"/>
      <c r="P241" s="214">
        <f>O241*H241</f>
        <v>0</v>
      </c>
      <c r="Q241" s="214">
        <v>0.0064999999999999997</v>
      </c>
      <c r="R241" s="214">
        <f>Q241*H241</f>
        <v>4.8587629999999997</v>
      </c>
      <c r="S241" s="214">
        <v>0</v>
      </c>
      <c r="T241" s="215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6" t="s">
        <v>146</v>
      </c>
      <c r="AT241" s="216" t="s">
        <v>141</v>
      </c>
      <c r="AU241" s="216" t="s">
        <v>77</v>
      </c>
      <c r="AY241" s="20" t="s">
        <v>140</v>
      </c>
      <c r="BE241" s="217">
        <f>IF(N241="základní",J241,0)</f>
        <v>0</v>
      </c>
      <c r="BF241" s="217">
        <f>IF(N241="snížená",J241,0)</f>
        <v>0</v>
      </c>
      <c r="BG241" s="217">
        <f>IF(N241="zákl. přenesená",J241,0)</f>
        <v>0</v>
      </c>
      <c r="BH241" s="217">
        <f>IF(N241="sníž. přenesená",J241,0)</f>
        <v>0</v>
      </c>
      <c r="BI241" s="217">
        <f>IF(N241="nulová",J241,0)</f>
        <v>0</v>
      </c>
      <c r="BJ241" s="20" t="s">
        <v>77</v>
      </c>
      <c r="BK241" s="217">
        <f>ROUND(I241*H241,2)</f>
        <v>0</v>
      </c>
      <c r="BL241" s="20" t="s">
        <v>146</v>
      </c>
      <c r="BM241" s="216" t="s">
        <v>352</v>
      </c>
    </row>
    <row r="242" s="2" customFormat="1">
      <c r="A242" s="41"/>
      <c r="B242" s="42"/>
      <c r="C242" s="43"/>
      <c r="D242" s="218" t="s">
        <v>148</v>
      </c>
      <c r="E242" s="43"/>
      <c r="F242" s="219" t="s">
        <v>353</v>
      </c>
      <c r="G242" s="43"/>
      <c r="H242" s="43"/>
      <c r="I242" s="220"/>
      <c r="J242" s="43"/>
      <c r="K242" s="43"/>
      <c r="L242" s="47"/>
      <c r="M242" s="221"/>
      <c r="N242" s="222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148</v>
      </c>
      <c r="AU242" s="20" t="s">
        <v>77</v>
      </c>
    </row>
    <row r="243" s="13" customFormat="1">
      <c r="A243" s="13"/>
      <c r="B243" s="223"/>
      <c r="C243" s="224"/>
      <c r="D243" s="225" t="s">
        <v>150</v>
      </c>
      <c r="E243" s="226" t="s">
        <v>19</v>
      </c>
      <c r="F243" s="227" t="s">
        <v>195</v>
      </c>
      <c r="G243" s="224"/>
      <c r="H243" s="226" t="s">
        <v>19</v>
      </c>
      <c r="I243" s="228"/>
      <c r="J243" s="224"/>
      <c r="K243" s="224"/>
      <c r="L243" s="229"/>
      <c r="M243" s="230"/>
      <c r="N243" s="231"/>
      <c r="O243" s="231"/>
      <c r="P243" s="231"/>
      <c r="Q243" s="231"/>
      <c r="R243" s="231"/>
      <c r="S243" s="231"/>
      <c r="T243" s="23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3" t="s">
        <v>150</v>
      </c>
      <c r="AU243" s="233" t="s">
        <v>77</v>
      </c>
      <c r="AV243" s="13" t="s">
        <v>77</v>
      </c>
      <c r="AW243" s="13" t="s">
        <v>31</v>
      </c>
      <c r="AX243" s="13" t="s">
        <v>69</v>
      </c>
      <c r="AY243" s="233" t="s">
        <v>140</v>
      </c>
    </row>
    <row r="244" s="14" customFormat="1">
      <c r="A244" s="14"/>
      <c r="B244" s="234"/>
      <c r="C244" s="235"/>
      <c r="D244" s="225" t="s">
        <v>150</v>
      </c>
      <c r="E244" s="236" t="s">
        <v>19</v>
      </c>
      <c r="F244" s="237" t="s">
        <v>354</v>
      </c>
      <c r="G244" s="235"/>
      <c r="H244" s="238">
        <v>431.80200000000002</v>
      </c>
      <c r="I244" s="239"/>
      <c r="J244" s="235"/>
      <c r="K244" s="235"/>
      <c r="L244" s="240"/>
      <c r="M244" s="241"/>
      <c r="N244" s="242"/>
      <c r="O244" s="242"/>
      <c r="P244" s="242"/>
      <c r="Q244" s="242"/>
      <c r="R244" s="242"/>
      <c r="S244" s="242"/>
      <c r="T244" s="24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4" t="s">
        <v>150</v>
      </c>
      <c r="AU244" s="244" t="s">
        <v>77</v>
      </c>
      <c r="AV244" s="14" t="s">
        <v>79</v>
      </c>
      <c r="AW244" s="14" t="s">
        <v>31</v>
      </c>
      <c r="AX244" s="14" t="s">
        <v>69</v>
      </c>
      <c r="AY244" s="244" t="s">
        <v>140</v>
      </c>
    </row>
    <row r="245" s="14" customFormat="1">
      <c r="A245" s="14"/>
      <c r="B245" s="234"/>
      <c r="C245" s="235"/>
      <c r="D245" s="225" t="s">
        <v>150</v>
      </c>
      <c r="E245" s="236" t="s">
        <v>19</v>
      </c>
      <c r="F245" s="237" t="s">
        <v>355</v>
      </c>
      <c r="G245" s="235"/>
      <c r="H245" s="238">
        <v>-22.399999999999999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4" t="s">
        <v>150</v>
      </c>
      <c r="AU245" s="244" t="s">
        <v>77</v>
      </c>
      <c r="AV245" s="14" t="s">
        <v>79</v>
      </c>
      <c r="AW245" s="14" t="s">
        <v>31</v>
      </c>
      <c r="AX245" s="14" t="s">
        <v>69</v>
      </c>
      <c r="AY245" s="244" t="s">
        <v>140</v>
      </c>
    </row>
    <row r="246" s="13" customFormat="1">
      <c r="A246" s="13"/>
      <c r="B246" s="223"/>
      <c r="C246" s="224"/>
      <c r="D246" s="225" t="s">
        <v>150</v>
      </c>
      <c r="E246" s="226" t="s">
        <v>19</v>
      </c>
      <c r="F246" s="227" t="s">
        <v>220</v>
      </c>
      <c r="G246" s="224"/>
      <c r="H246" s="226" t="s">
        <v>19</v>
      </c>
      <c r="I246" s="228"/>
      <c r="J246" s="224"/>
      <c r="K246" s="224"/>
      <c r="L246" s="229"/>
      <c r="M246" s="230"/>
      <c r="N246" s="231"/>
      <c r="O246" s="231"/>
      <c r="P246" s="231"/>
      <c r="Q246" s="231"/>
      <c r="R246" s="231"/>
      <c r="S246" s="231"/>
      <c r="T246" s="23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3" t="s">
        <v>150</v>
      </c>
      <c r="AU246" s="233" t="s">
        <v>77</v>
      </c>
      <c r="AV246" s="13" t="s">
        <v>77</v>
      </c>
      <c r="AW246" s="13" t="s">
        <v>31</v>
      </c>
      <c r="AX246" s="13" t="s">
        <v>69</v>
      </c>
      <c r="AY246" s="233" t="s">
        <v>140</v>
      </c>
    </row>
    <row r="247" s="14" customFormat="1">
      <c r="A247" s="14"/>
      <c r="B247" s="234"/>
      <c r="C247" s="235"/>
      <c r="D247" s="225" t="s">
        <v>150</v>
      </c>
      <c r="E247" s="236" t="s">
        <v>19</v>
      </c>
      <c r="F247" s="237" t="s">
        <v>356</v>
      </c>
      <c r="G247" s="235"/>
      <c r="H247" s="238">
        <v>338.10000000000002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4" t="s">
        <v>150</v>
      </c>
      <c r="AU247" s="244" t="s">
        <v>77</v>
      </c>
      <c r="AV247" s="14" t="s">
        <v>79</v>
      </c>
      <c r="AW247" s="14" t="s">
        <v>31</v>
      </c>
      <c r="AX247" s="14" t="s">
        <v>69</v>
      </c>
      <c r="AY247" s="244" t="s">
        <v>140</v>
      </c>
    </row>
    <row r="248" s="15" customFormat="1">
      <c r="A248" s="15"/>
      <c r="B248" s="245"/>
      <c r="C248" s="246"/>
      <c r="D248" s="225" t="s">
        <v>150</v>
      </c>
      <c r="E248" s="247" t="s">
        <v>19</v>
      </c>
      <c r="F248" s="248" t="s">
        <v>226</v>
      </c>
      <c r="G248" s="246"/>
      <c r="H248" s="249">
        <v>747.50199999999995</v>
      </c>
      <c r="I248" s="250"/>
      <c r="J248" s="246"/>
      <c r="K248" s="246"/>
      <c r="L248" s="251"/>
      <c r="M248" s="252"/>
      <c r="N248" s="253"/>
      <c r="O248" s="253"/>
      <c r="P248" s="253"/>
      <c r="Q248" s="253"/>
      <c r="R248" s="253"/>
      <c r="S248" s="253"/>
      <c r="T248" s="25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5" t="s">
        <v>150</v>
      </c>
      <c r="AU248" s="255" t="s">
        <v>77</v>
      </c>
      <c r="AV248" s="15" t="s">
        <v>146</v>
      </c>
      <c r="AW248" s="15" t="s">
        <v>31</v>
      </c>
      <c r="AX248" s="15" t="s">
        <v>77</v>
      </c>
      <c r="AY248" s="255" t="s">
        <v>140</v>
      </c>
    </row>
    <row r="249" s="2" customFormat="1" ht="16.5" customHeight="1">
      <c r="A249" s="41"/>
      <c r="B249" s="42"/>
      <c r="C249" s="205" t="s">
        <v>357</v>
      </c>
      <c r="D249" s="205" t="s">
        <v>141</v>
      </c>
      <c r="E249" s="206" t="s">
        <v>358</v>
      </c>
      <c r="F249" s="207" t="s">
        <v>359</v>
      </c>
      <c r="G249" s="208" t="s">
        <v>144</v>
      </c>
      <c r="H249" s="209">
        <v>243.50299999999999</v>
      </c>
      <c r="I249" s="210"/>
      <c r="J249" s="211">
        <f>ROUND(I249*H249,2)</f>
        <v>0</v>
      </c>
      <c r="K249" s="207" t="s">
        <v>145</v>
      </c>
      <c r="L249" s="47"/>
      <c r="M249" s="212" t="s">
        <v>19</v>
      </c>
      <c r="N249" s="213" t="s">
        <v>40</v>
      </c>
      <c r="O249" s="87"/>
      <c r="P249" s="214">
        <f>O249*H249</f>
        <v>0</v>
      </c>
      <c r="Q249" s="214">
        <v>0.0080000000000000002</v>
      </c>
      <c r="R249" s="214">
        <f>Q249*H249</f>
        <v>1.948024</v>
      </c>
      <c r="S249" s="214">
        <v>0</v>
      </c>
      <c r="T249" s="21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6" t="s">
        <v>146</v>
      </c>
      <c r="AT249" s="216" t="s">
        <v>141</v>
      </c>
      <c r="AU249" s="216" t="s">
        <v>77</v>
      </c>
      <c r="AY249" s="20" t="s">
        <v>140</v>
      </c>
      <c r="BE249" s="217">
        <f>IF(N249="základní",J249,0)</f>
        <v>0</v>
      </c>
      <c r="BF249" s="217">
        <f>IF(N249="snížená",J249,0)</f>
        <v>0</v>
      </c>
      <c r="BG249" s="217">
        <f>IF(N249="zákl. přenesená",J249,0)</f>
        <v>0</v>
      </c>
      <c r="BH249" s="217">
        <f>IF(N249="sníž. přenesená",J249,0)</f>
        <v>0</v>
      </c>
      <c r="BI249" s="217">
        <f>IF(N249="nulová",J249,0)</f>
        <v>0</v>
      </c>
      <c r="BJ249" s="20" t="s">
        <v>77</v>
      </c>
      <c r="BK249" s="217">
        <f>ROUND(I249*H249,2)</f>
        <v>0</v>
      </c>
      <c r="BL249" s="20" t="s">
        <v>146</v>
      </c>
      <c r="BM249" s="216" t="s">
        <v>360</v>
      </c>
    </row>
    <row r="250" s="2" customFormat="1">
      <c r="A250" s="41"/>
      <c r="B250" s="42"/>
      <c r="C250" s="43"/>
      <c r="D250" s="218" t="s">
        <v>148</v>
      </c>
      <c r="E250" s="43"/>
      <c r="F250" s="219" t="s">
        <v>361</v>
      </c>
      <c r="G250" s="43"/>
      <c r="H250" s="43"/>
      <c r="I250" s="220"/>
      <c r="J250" s="43"/>
      <c r="K250" s="43"/>
      <c r="L250" s="47"/>
      <c r="M250" s="221"/>
      <c r="N250" s="222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148</v>
      </c>
      <c r="AU250" s="20" t="s">
        <v>77</v>
      </c>
    </row>
    <row r="251" s="13" customFormat="1">
      <c r="A251" s="13"/>
      <c r="B251" s="223"/>
      <c r="C251" s="224"/>
      <c r="D251" s="225" t="s">
        <v>150</v>
      </c>
      <c r="E251" s="226" t="s">
        <v>19</v>
      </c>
      <c r="F251" s="227" t="s">
        <v>151</v>
      </c>
      <c r="G251" s="224"/>
      <c r="H251" s="226" t="s">
        <v>19</v>
      </c>
      <c r="I251" s="228"/>
      <c r="J251" s="224"/>
      <c r="K251" s="224"/>
      <c r="L251" s="229"/>
      <c r="M251" s="230"/>
      <c r="N251" s="231"/>
      <c r="O251" s="231"/>
      <c r="P251" s="231"/>
      <c r="Q251" s="231"/>
      <c r="R251" s="231"/>
      <c r="S251" s="231"/>
      <c r="T251" s="23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3" t="s">
        <v>150</v>
      </c>
      <c r="AU251" s="233" t="s">
        <v>77</v>
      </c>
      <c r="AV251" s="13" t="s">
        <v>77</v>
      </c>
      <c r="AW251" s="13" t="s">
        <v>31</v>
      </c>
      <c r="AX251" s="13" t="s">
        <v>69</v>
      </c>
      <c r="AY251" s="233" t="s">
        <v>140</v>
      </c>
    </row>
    <row r="252" s="14" customFormat="1">
      <c r="A252" s="14"/>
      <c r="B252" s="234"/>
      <c r="C252" s="235"/>
      <c r="D252" s="225" t="s">
        <v>150</v>
      </c>
      <c r="E252" s="236" t="s">
        <v>19</v>
      </c>
      <c r="F252" s="237" t="s">
        <v>362</v>
      </c>
      <c r="G252" s="235"/>
      <c r="H252" s="238">
        <v>243.50299999999999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4" t="s">
        <v>150</v>
      </c>
      <c r="AU252" s="244" t="s">
        <v>77</v>
      </c>
      <c r="AV252" s="14" t="s">
        <v>79</v>
      </c>
      <c r="AW252" s="14" t="s">
        <v>31</v>
      </c>
      <c r="AX252" s="14" t="s">
        <v>77</v>
      </c>
      <c r="AY252" s="244" t="s">
        <v>140</v>
      </c>
    </row>
    <row r="253" s="2" customFormat="1" ht="16.5" customHeight="1">
      <c r="A253" s="41"/>
      <c r="B253" s="42"/>
      <c r="C253" s="205" t="s">
        <v>363</v>
      </c>
      <c r="D253" s="205" t="s">
        <v>141</v>
      </c>
      <c r="E253" s="206" t="s">
        <v>364</v>
      </c>
      <c r="F253" s="207" t="s">
        <v>365</v>
      </c>
      <c r="G253" s="208" t="s">
        <v>144</v>
      </c>
      <c r="H253" s="209">
        <v>50</v>
      </c>
      <c r="I253" s="210"/>
      <c r="J253" s="211">
        <f>ROUND(I253*H253,2)</f>
        <v>0</v>
      </c>
      <c r="K253" s="207" t="s">
        <v>145</v>
      </c>
      <c r="L253" s="47"/>
      <c r="M253" s="212" t="s">
        <v>19</v>
      </c>
      <c r="N253" s="213" t="s">
        <v>40</v>
      </c>
      <c r="O253" s="87"/>
      <c r="P253" s="214">
        <f>O253*H253</f>
        <v>0</v>
      </c>
      <c r="Q253" s="214">
        <v>0.056000000000000001</v>
      </c>
      <c r="R253" s="214">
        <f>Q253*H253</f>
        <v>2.8000000000000003</v>
      </c>
      <c r="S253" s="214">
        <v>0</v>
      </c>
      <c r="T253" s="21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6" t="s">
        <v>146</v>
      </c>
      <c r="AT253" s="216" t="s">
        <v>141</v>
      </c>
      <c r="AU253" s="216" t="s">
        <v>77</v>
      </c>
      <c r="AY253" s="20" t="s">
        <v>140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20" t="s">
        <v>77</v>
      </c>
      <c r="BK253" s="217">
        <f>ROUND(I253*H253,2)</f>
        <v>0</v>
      </c>
      <c r="BL253" s="20" t="s">
        <v>146</v>
      </c>
      <c r="BM253" s="216" t="s">
        <v>366</v>
      </c>
    </row>
    <row r="254" s="2" customFormat="1">
      <c r="A254" s="41"/>
      <c r="B254" s="42"/>
      <c r="C254" s="43"/>
      <c r="D254" s="218" t="s">
        <v>148</v>
      </c>
      <c r="E254" s="43"/>
      <c r="F254" s="219" t="s">
        <v>367</v>
      </c>
      <c r="G254" s="43"/>
      <c r="H254" s="43"/>
      <c r="I254" s="220"/>
      <c r="J254" s="43"/>
      <c r="K254" s="43"/>
      <c r="L254" s="47"/>
      <c r="M254" s="221"/>
      <c r="N254" s="22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148</v>
      </c>
      <c r="AU254" s="20" t="s">
        <v>77</v>
      </c>
    </row>
    <row r="255" s="14" customFormat="1">
      <c r="A255" s="14"/>
      <c r="B255" s="234"/>
      <c r="C255" s="235"/>
      <c r="D255" s="225" t="s">
        <v>150</v>
      </c>
      <c r="E255" s="236" t="s">
        <v>19</v>
      </c>
      <c r="F255" s="237" t="s">
        <v>368</v>
      </c>
      <c r="G255" s="235"/>
      <c r="H255" s="238">
        <v>50</v>
      </c>
      <c r="I255" s="239"/>
      <c r="J255" s="235"/>
      <c r="K255" s="235"/>
      <c r="L255" s="240"/>
      <c r="M255" s="241"/>
      <c r="N255" s="242"/>
      <c r="O255" s="242"/>
      <c r="P255" s="242"/>
      <c r="Q255" s="242"/>
      <c r="R255" s="242"/>
      <c r="S255" s="242"/>
      <c r="T255" s="24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4" t="s">
        <v>150</v>
      </c>
      <c r="AU255" s="244" t="s">
        <v>77</v>
      </c>
      <c r="AV255" s="14" t="s">
        <v>79</v>
      </c>
      <c r="AW255" s="14" t="s">
        <v>31</v>
      </c>
      <c r="AX255" s="14" t="s">
        <v>77</v>
      </c>
      <c r="AY255" s="244" t="s">
        <v>140</v>
      </c>
    </row>
    <row r="256" s="2" customFormat="1" ht="16.5" customHeight="1">
      <c r="A256" s="41"/>
      <c r="B256" s="42"/>
      <c r="C256" s="205" t="s">
        <v>369</v>
      </c>
      <c r="D256" s="205" t="s">
        <v>141</v>
      </c>
      <c r="E256" s="206" t="s">
        <v>370</v>
      </c>
      <c r="F256" s="207" t="s">
        <v>371</v>
      </c>
      <c r="G256" s="208" t="s">
        <v>144</v>
      </c>
      <c r="H256" s="209">
        <v>727.73699999999997</v>
      </c>
      <c r="I256" s="210"/>
      <c r="J256" s="211">
        <f>ROUND(I256*H256,2)</f>
        <v>0</v>
      </c>
      <c r="K256" s="207" t="s">
        <v>145</v>
      </c>
      <c r="L256" s="47"/>
      <c r="M256" s="212" t="s">
        <v>19</v>
      </c>
      <c r="N256" s="213" t="s">
        <v>40</v>
      </c>
      <c r="O256" s="87"/>
      <c r="P256" s="214">
        <f>O256*H256</f>
        <v>0</v>
      </c>
      <c r="Q256" s="214">
        <v>0.0040000000000000001</v>
      </c>
      <c r="R256" s="214">
        <f>Q256*H256</f>
        <v>2.9109479999999999</v>
      </c>
      <c r="S256" s="214">
        <v>0</v>
      </c>
      <c r="T256" s="21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6" t="s">
        <v>146</v>
      </c>
      <c r="AT256" s="216" t="s">
        <v>141</v>
      </c>
      <c r="AU256" s="216" t="s">
        <v>77</v>
      </c>
      <c r="AY256" s="20" t="s">
        <v>140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20" t="s">
        <v>77</v>
      </c>
      <c r="BK256" s="217">
        <f>ROUND(I256*H256,2)</f>
        <v>0</v>
      </c>
      <c r="BL256" s="20" t="s">
        <v>146</v>
      </c>
      <c r="BM256" s="216" t="s">
        <v>372</v>
      </c>
    </row>
    <row r="257" s="2" customFormat="1">
      <c r="A257" s="41"/>
      <c r="B257" s="42"/>
      <c r="C257" s="43"/>
      <c r="D257" s="218" t="s">
        <v>148</v>
      </c>
      <c r="E257" s="43"/>
      <c r="F257" s="219" t="s">
        <v>373</v>
      </c>
      <c r="G257" s="43"/>
      <c r="H257" s="43"/>
      <c r="I257" s="220"/>
      <c r="J257" s="43"/>
      <c r="K257" s="43"/>
      <c r="L257" s="47"/>
      <c r="M257" s="221"/>
      <c r="N257" s="222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148</v>
      </c>
      <c r="AU257" s="20" t="s">
        <v>77</v>
      </c>
    </row>
    <row r="258" s="13" customFormat="1">
      <c r="A258" s="13"/>
      <c r="B258" s="223"/>
      <c r="C258" s="224"/>
      <c r="D258" s="225" t="s">
        <v>150</v>
      </c>
      <c r="E258" s="226" t="s">
        <v>19</v>
      </c>
      <c r="F258" s="227" t="s">
        <v>151</v>
      </c>
      <c r="G258" s="224"/>
      <c r="H258" s="226" t="s">
        <v>19</v>
      </c>
      <c r="I258" s="228"/>
      <c r="J258" s="224"/>
      <c r="K258" s="224"/>
      <c r="L258" s="229"/>
      <c r="M258" s="230"/>
      <c r="N258" s="231"/>
      <c r="O258" s="231"/>
      <c r="P258" s="231"/>
      <c r="Q258" s="231"/>
      <c r="R258" s="231"/>
      <c r="S258" s="231"/>
      <c r="T258" s="23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3" t="s">
        <v>150</v>
      </c>
      <c r="AU258" s="233" t="s">
        <v>77</v>
      </c>
      <c r="AV258" s="13" t="s">
        <v>77</v>
      </c>
      <c r="AW258" s="13" t="s">
        <v>31</v>
      </c>
      <c r="AX258" s="13" t="s">
        <v>69</v>
      </c>
      <c r="AY258" s="233" t="s">
        <v>140</v>
      </c>
    </row>
    <row r="259" s="14" customFormat="1">
      <c r="A259" s="14"/>
      <c r="B259" s="234"/>
      <c r="C259" s="235"/>
      <c r="D259" s="225" t="s">
        <v>150</v>
      </c>
      <c r="E259" s="236" t="s">
        <v>19</v>
      </c>
      <c r="F259" s="237" t="s">
        <v>374</v>
      </c>
      <c r="G259" s="235"/>
      <c r="H259" s="238">
        <v>8.1379999999999999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4" t="s">
        <v>150</v>
      </c>
      <c r="AU259" s="244" t="s">
        <v>77</v>
      </c>
      <c r="AV259" s="14" t="s">
        <v>79</v>
      </c>
      <c r="AW259" s="14" t="s">
        <v>31</v>
      </c>
      <c r="AX259" s="14" t="s">
        <v>69</v>
      </c>
      <c r="AY259" s="244" t="s">
        <v>140</v>
      </c>
    </row>
    <row r="260" s="13" customFormat="1">
      <c r="A260" s="13"/>
      <c r="B260" s="223"/>
      <c r="C260" s="224"/>
      <c r="D260" s="225" t="s">
        <v>150</v>
      </c>
      <c r="E260" s="226" t="s">
        <v>19</v>
      </c>
      <c r="F260" s="227" t="s">
        <v>195</v>
      </c>
      <c r="G260" s="224"/>
      <c r="H260" s="226" t="s">
        <v>19</v>
      </c>
      <c r="I260" s="228"/>
      <c r="J260" s="224"/>
      <c r="K260" s="224"/>
      <c r="L260" s="229"/>
      <c r="M260" s="230"/>
      <c r="N260" s="231"/>
      <c r="O260" s="231"/>
      <c r="P260" s="231"/>
      <c r="Q260" s="231"/>
      <c r="R260" s="231"/>
      <c r="S260" s="231"/>
      <c r="T260" s="23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3" t="s">
        <v>150</v>
      </c>
      <c r="AU260" s="233" t="s">
        <v>77</v>
      </c>
      <c r="AV260" s="13" t="s">
        <v>77</v>
      </c>
      <c r="AW260" s="13" t="s">
        <v>31</v>
      </c>
      <c r="AX260" s="13" t="s">
        <v>69</v>
      </c>
      <c r="AY260" s="233" t="s">
        <v>140</v>
      </c>
    </row>
    <row r="261" s="14" customFormat="1">
      <c r="A261" s="14"/>
      <c r="B261" s="234"/>
      <c r="C261" s="235"/>
      <c r="D261" s="225" t="s">
        <v>150</v>
      </c>
      <c r="E261" s="236" t="s">
        <v>19</v>
      </c>
      <c r="F261" s="237" t="s">
        <v>375</v>
      </c>
      <c r="G261" s="235"/>
      <c r="H261" s="238">
        <v>7.4740000000000002</v>
      </c>
      <c r="I261" s="239"/>
      <c r="J261" s="235"/>
      <c r="K261" s="235"/>
      <c r="L261" s="240"/>
      <c r="M261" s="241"/>
      <c r="N261" s="242"/>
      <c r="O261" s="242"/>
      <c r="P261" s="242"/>
      <c r="Q261" s="242"/>
      <c r="R261" s="242"/>
      <c r="S261" s="242"/>
      <c r="T261" s="24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4" t="s">
        <v>150</v>
      </c>
      <c r="AU261" s="244" t="s">
        <v>77</v>
      </c>
      <c r="AV261" s="14" t="s">
        <v>79</v>
      </c>
      <c r="AW261" s="14" t="s">
        <v>31</v>
      </c>
      <c r="AX261" s="14" t="s">
        <v>69</v>
      </c>
      <c r="AY261" s="244" t="s">
        <v>140</v>
      </c>
    </row>
    <row r="262" s="13" customFormat="1">
      <c r="A262" s="13"/>
      <c r="B262" s="223"/>
      <c r="C262" s="224"/>
      <c r="D262" s="225" t="s">
        <v>150</v>
      </c>
      <c r="E262" s="226" t="s">
        <v>19</v>
      </c>
      <c r="F262" s="227" t="s">
        <v>195</v>
      </c>
      <c r="G262" s="224"/>
      <c r="H262" s="226" t="s">
        <v>19</v>
      </c>
      <c r="I262" s="228"/>
      <c r="J262" s="224"/>
      <c r="K262" s="224"/>
      <c r="L262" s="229"/>
      <c r="M262" s="230"/>
      <c r="N262" s="231"/>
      <c r="O262" s="231"/>
      <c r="P262" s="231"/>
      <c r="Q262" s="231"/>
      <c r="R262" s="231"/>
      <c r="S262" s="231"/>
      <c r="T262" s="23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3" t="s">
        <v>150</v>
      </c>
      <c r="AU262" s="233" t="s">
        <v>77</v>
      </c>
      <c r="AV262" s="13" t="s">
        <v>77</v>
      </c>
      <c r="AW262" s="13" t="s">
        <v>31</v>
      </c>
      <c r="AX262" s="13" t="s">
        <v>69</v>
      </c>
      <c r="AY262" s="233" t="s">
        <v>140</v>
      </c>
    </row>
    <row r="263" s="14" customFormat="1">
      <c r="A263" s="14"/>
      <c r="B263" s="234"/>
      <c r="C263" s="235"/>
      <c r="D263" s="225" t="s">
        <v>150</v>
      </c>
      <c r="E263" s="236" t="s">
        <v>19</v>
      </c>
      <c r="F263" s="237" t="s">
        <v>196</v>
      </c>
      <c r="G263" s="235"/>
      <c r="H263" s="238">
        <v>10.35</v>
      </c>
      <c r="I263" s="239"/>
      <c r="J263" s="235"/>
      <c r="K263" s="235"/>
      <c r="L263" s="240"/>
      <c r="M263" s="241"/>
      <c r="N263" s="242"/>
      <c r="O263" s="242"/>
      <c r="P263" s="242"/>
      <c r="Q263" s="242"/>
      <c r="R263" s="242"/>
      <c r="S263" s="242"/>
      <c r="T263" s="24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4" t="s">
        <v>150</v>
      </c>
      <c r="AU263" s="244" t="s">
        <v>77</v>
      </c>
      <c r="AV263" s="14" t="s">
        <v>79</v>
      </c>
      <c r="AW263" s="14" t="s">
        <v>31</v>
      </c>
      <c r="AX263" s="14" t="s">
        <v>69</v>
      </c>
      <c r="AY263" s="244" t="s">
        <v>140</v>
      </c>
    </row>
    <row r="264" s="14" customFormat="1">
      <c r="A264" s="14"/>
      <c r="B264" s="234"/>
      <c r="C264" s="235"/>
      <c r="D264" s="225" t="s">
        <v>150</v>
      </c>
      <c r="E264" s="236" t="s">
        <v>19</v>
      </c>
      <c r="F264" s="237" t="s">
        <v>376</v>
      </c>
      <c r="G264" s="235"/>
      <c r="H264" s="238">
        <v>413.65499999999997</v>
      </c>
      <c r="I264" s="239"/>
      <c r="J264" s="235"/>
      <c r="K264" s="235"/>
      <c r="L264" s="240"/>
      <c r="M264" s="241"/>
      <c r="N264" s="242"/>
      <c r="O264" s="242"/>
      <c r="P264" s="242"/>
      <c r="Q264" s="242"/>
      <c r="R264" s="242"/>
      <c r="S264" s="242"/>
      <c r="T264" s="24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4" t="s">
        <v>150</v>
      </c>
      <c r="AU264" s="244" t="s">
        <v>77</v>
      </c>
      <c r="AV264" s="14" t="s">
        <v>79</v>
      </c>
      <c r="AW264" s="14" t="s">
        <v>31</v>
      </c>
      <c r="AX264" s="14" t="s">
        <v>69</v>
      </c>
      <c r="AY264" s="244" t="s">
        <v>140</v>
      </c>
    </row>
    <row r="265" s="13" customFormat="1">
      <c r="A265" s="13"/>
      <c r="B265" s="223"/>
      <c r="C265" s="224"/>
      <c r="D265" s="225" t="s">
        <v>150</v>
      </c>
      <c r="E265" s="226" t="s">
        <v>19</v>
      </c>
      <c r="F265" s="227" t="s">
        <v>220</v>
      </c>
      <c r="G265" s="224"/>
      <c r="H265" s="226" t="s">
        <v>19</v>
      </c>
      <c r="I265" s="228"/>
      <c r="J265" s="224"/>
      <c r="K265" s="224"/>
      <c r="L265" s="229"/>
      <c r="M265" s="230"/>
      <c r="N265" s="231"/>
      <c r="O265" s="231"/>
      <c r="P265" s="231"/>
      <c r="Q265" s="231"/>
      <c r="R265" s="231"/>
      <c r="S265" s="231"/>
      <c r="T265" s="23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3" t="s">
        <v>150</v>
      </c>
      <c r="AU265" s="233" t="s">
        <v>77</v>
      </c>
      <c r="AV265" s="13" t="s">
        <v>77</v>
      </c>
      <c r="AW265" s="13" t="s">
        <v>31</v>
      </c>
      <c r="AX265" s="13" t="s">
        <v>69</v>
      </c>
      <c r="AY265" s="233" t="s">
        <v>140</v>
      </c>
    </row>
    <row r="266" s="14" customFormat="1">
      <c r="A266" s="14"/>
      <c r="B266" s="234"/>
      <c r="C266" s="235"/>
      <c r="D266" s="225" t="s">
        <v>150</v>
      </c>
      <c r="E266" s="236" t="s">
        <v>19</v>
      </c>
      <c r="F266" s="237" t="s">
        <v>377</v>
      </c>
      <c r="G266" s="235"/>
      <c r="H266" s="238">
        <v>288.12</v>
      </c>
      <c r="I266" s="239"/>
      <c r="J266" s="235"/>
      <c r="K266" s="235"/>
      <c r="L266" s="240"/>
      <c r="M266" s="241"/>
      <c r="N266" s="242"/>
      <c r="O266" s="242"/>
      <c r="P266" s="242"/>
      <c r="Q266" s="242"/>
      <c r="R266" s="242"/>
      <c r="S266" s="242"/>
      <c r="T266" s="24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4" t="s">
        <v>150</v>
      </c>
      <c r="AU266" s="244" t="s">
        <v>77</v>
      </c>
      <c r="AV266" s="14" t="s">
        <v>79</v>
      </c>
      <c r="AW266" s="14" t="s">
        <v>31</v>
      </c>
      <c r="AX266" s="14" t="s">
        <v>69</v>
      </c>
      <c r="AY266" s="244" t="s">
        <v>140</v>
      </c>
    </row>
    <row r="267" s="15" customFormat="1">
      <c r="A267" s="15"/>
      <c r="B267" s="245"/>
      <c r="C267" s="246"/>
      <c r="D267" s="225" t="s">
        <v>150</v>
      </c>
      <c r="E267" s="247" t="s">
        <v>19</v>
      </c>
      <c r="F267" s="248" t="s">
        <v>226</v>
      </c>
      <c r="G267" s="246"/>
      <c r="H267" s="249">
        <v>727.73699999999997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55" t="s">
        <v>150</v>
      </c>
      <c r="AU267" s="255" t="s">
        <v>77</v>
      </c>
      <c r="AV267" s="15" t="s">
        <v>146</v>
      </c>
      <c r="AW267" s="15" t="s">
        <v>31</v>
      </c>
      <c r="AX267" s="15" t="s">
        <v>77</v>
      </c>
      <c r="AY267" s="255" t="s">
        <v>140</v>
      </c>
    </row>
    <row r="268" s="2" customFormat="1" ht="24.15" customHeight="1">
      <c r="A268" s="41"/>
      <c r="B268" s="42"/>
      <c r="C268" s="205" t="s">
        <v>378</v>
      </c>
      <c r="D268" s="205" t="s">
        <v>141</v>
      </c>
      <c r="E268" s="206" t="s">
        <v>379</v>
      </c>
      <c r="F268" s="207" t="s">
        <v>380</v>
      </c>
      <c r="G268" s="208" t="s">
        <v>144</v>
      </c>
      <c r="H268" s="209">
        <v>243.50299999999999</v>
      </c>
      <c r="I268" s="210"/>
      <c r="J268" s="211">
        <f>ROUND(I268*H268,2)</f>
        <v>0</v>
      </c>
      <c r="K268" s="207" t="s">
        <v>145</v>
      </c>
      <c r="L268" s="47"/>
      <c r="M268" s="212" t="s">
        <v>19</v>
      </c>
      <c r="N268" s="213" t="s">
        <v>40</v>
      </c>
      <c r="O268" s="87"/>
      <c r="P268" s="214">
        <f>O268*H268</f>
        <v>0</v>
      </c>
      <c r="Q268" s="214">
        <v>0.02</v>
      </c>
      <c r="R268" s="214">
        <f>Q268*H268</f>
        <v>4.8700599999999996</v>
      </c>
      <c r="S268" s="214">
        <v>0</v>
      </c>
      <c r="T268" s="21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6" t="s">
        <v>146</v>
      </c>
      <c r="AT268" s="216" t="s">
        <v>141</v>
      </c>
      <c r="AU268" s="216" t="s">
        <v>77</v>
      </c>
      <c r="AY268" s="20" t="s">
        <v>140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20" t="s">
        <v>77</v>
      </c>
      <c r="BK268" s="217">
        <f>ROUND(I268*H268,2)</f>
        <v>0</v>
      </c>
      <c r="BL268" s="20" t="s">
        <v>146</v>
      </c>
      <c r="BM268" s="216" t="s">
        <v>381</v>
      </c>
    </row>
    <row r="269" s="2" customFormat="1">
      <c r="A269" s="41"/>
      <c r="B269" s="42"/>
      <c r="C269" s="43"/>
      <c r="D269" s="218" t="s">
        <v>148</v>
      </c>
      <c r="E269" s="43"/>
      <c r="F269" s="219" t="s">
        <v>382</v>
      </c>
      <c r="G269" s="43"/>
      <c r="H269" s="43"/>
      <c r="I269" s="220"/>
      <c r="J269" s="43"/>
      <c r="K269" s="43"/>
      <c r="L269" s="47"/>
      <c r="M269" s="221"/>
      <c r="N269" s="222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148</v>
      </c>
      <c r="AU269" s="20" t="s">
        <v>77</v>
      </c>
    </row>
    <row r="270" s="13" customFormat="1">
      <c r="A270" s="13"/>
      <c r="B270" s="223"/>
      <c r="C270" s="224"/>
      <c r="D270" s="225" t="s">
        <v>150</v>
      </c>
      <c r="E270" s="226" t="s">
        <v>19</v>
      </c>
      <c r="F270" s="227" t="s">
        <v>151</v>
      </c>
      <c r="G270" s="224"/>
      <c r="H270" s="226" t="s">
        <v>19</v>
      </c>
      <c r="I270" s="228"/>
      <c r="J270" s="224"/>
      <c r="K270" s="224"/>
      <c r="L270" s="229"/>
      <c r="M270" s="230"/>
      <c r="N270" s="231"/>
      <c r="O270" s="231"/>
      <c r="P270" s="231"/>
      <c r="Q270" s="231"/>
      <c r="R270" s="231"/>
      <c r="S270" s="231"/>
      <c r="T270" s="23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3" t="s">
        <v>150</v>
      </c>
      <c r="AU270" s="233" t="s">
        <v>77</v>
      </c>
      <c r="AV270" s="13" t="s">
        <v>77</v>
      </c>
      <c r="AW270" s="13" t="s">
        <v>31</v>
      </c>
      <c r="AX270" s="13" t="s">
        <v>69</v>
      </c>
      <c r="AY270" s="233" t="s">
        <v>140</v>
      </c>
    </row>
    <row r="271" s="14" customFormat="1">
      <c r="A271" s="14"/>
      <c r="B271" s="234"/>
      <c r="C271" s="235"/>
      <c r="D271" s="225" t="s">
        <v>150</v>
      </c>
      <c r="E271" s="236" t="s">
        <v>19</v>
      </c>
      <c r="F271" s="237" t="s">
        <v>362</v>
      </c>
      <c r="G271" s="235"/>
      <c r="H271" s="238">
        <v>243.50299999999999</v>
      </c>
      <c r="I271" s="239"/>
      <c r="J271" s="235"/>
      <c r="K271" s="235"/>
      <c r="L271" s="240"/>
      <c r="M271" s="241"/>
      <c r="N271" s="242"/>
      <c r="O271" s="242"/>
      <c r="P271" s="242"/>
      <c r="Q271" s="242"/>
      <c r="R271" s="242"/>
      <c r="S271" s="242"/>
      <c r="T271" s="24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4" t="s">
        <v>150</v>
      </c>
      <c r="AU271" s="244" t="s">
        <v>77</v>
      </c>
      <c r="AV271" s="14" t="s">
        <v>79</v>
      </c>
      <c r="AW271" s="14" t="s">
        <v>31</v>
      </c>
      <c r="AX271" s="14" t="s">
        <v>77</v>
      </c>
      <c r="AY271" s="244" t="s">
        <v>140</v>
      </c>
    </row>
    <row r="272" s="2" customFormat="1" ht="24.15" customHeight="1">
      <c r="A272" s="41"/>
      <c r="B272" s="42"/>
      <c r="C272" s="205" t="s">
        <v>383</v>
      </c>
      <c r="D272" s="205" t="s">
        <v>141</v>
      </c>
      <c r="E272" s="206" t="s">
        <v>384</v>
      </c>
      <c r="F272" s="207" t="s">
        <v>385</v>
      </c>
      <c r="G272" s="208" t="s">
        <v>144</v>
      </c>
      <c r="H272" s="209">
        <v>243.50299999999999</v>
      </c>
      <c r="I272" s="210"/>
      <c r="J272" s="211">
        <f>ROUND(I272*H272,2)</f>
        <v>0</v>
      </c>
      <c r="K272" s="207" t="s">
        <v>145</v>
      </c>
      <c r="L272" s="47"/>
      <c r="M272" s="212" t="s">
        <v>19</v>
      </c>
      <c r="N272" s="213" t="s">
        <v>40</v>
      </c>
      <c r="O272" s="87"/>
      <c r="P272" s="214">
        <f>O272*H272</f>
        <v>0</v>
      </c>
      <c r="Q272" s="214">
        <v>0.0050000000000000001</v>
      </c>
      <c r="R272" s="214">
        <f>Q272*H272</f>
        <v>1.2175149999999999</v>
      </c>
      <c r="S272" s="214">
        <v>0</v>
      </c>
      <c r="T272" s="21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6" t="s">
        <v>146</v>
      </c>
      <c r="AT272" s="216" t="s">
        <v>141</v>
      </c>
      <c r="AU272" s="216" t="s">
        <v>77</v>
      </c>
      <c r="AY272" s="20" t="s">
        <v>140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20" t="s">
        <v>77</v>
      </c>
      <c r="BK272" s="217">
        <f>ROUND(I272*H272,2)</f>
        <v>0</v>
      </c>
      <c r="BL272" s="20" t="s">
        <v>146</v>
      </c>
      <c r="BM272" s="216" t="s">
        <v>386</v>
      </c>
    </row>
    <row r="273" s="2" customFormat="1">
      <c r="A273" s="41"/>
      <c r="B273" s="42"/>
      <c r="C273" s="43"/>
      <c r="D273" s="218" t="s">
        <v>148</v>
      </c>
      <c r="E273" s="43"/>
      <c r="F273" s="219" t="s">
        <v>387</v>
      </c>
      <c r="G273" s="43"/>
      <c r="H273" s="43"/>
      <c r="I273" s="220"/>
      <c r="J273" s="43"/>
      <c r="K273" s="43"/>
      <c r="L273" s="47"/>
      <c r="M273" s="221"/>
      <c r="N273" s="22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148</v>
      </c>
      <c r="AU273" s="20" t="s">
        <v>77</v>
      </c>
    </row>
    <row r="274" s="13" customFormat="1">
      <c r="A274" s="13"/>
      <c r="B274" s="223"/>
      <c r="C274" s="224"/>
      <c r="D274" s="225" t="s">
        <v>150</v>
      </c>
      <c r="E274" s="226" t="s">
        <v>19</v>
      </c>
      <c r="F274" s="227" t="s">
        <v>151</v>
      </c>
      <c r="G274" s="224"/>
      <c r="H274" s="226" t="s">
        <v>19</v>
      </c>
      <c r="I274" s="228"/>
      <c r="J274" s="224"/>
      <c r="K274" s="224"/>
      <c r="L274" s="229"/>
      <c r="M274" s="230"/>
      <c r="N274" s="231"/>
      <c r="O274" s="231"/>
      <c r="P274" s="231"/>
      <c r="Q274" s="231"/>
      <c r="R274" s="231"/>
      <c r="S274" s="231"/>
      <c r="T274" s="23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3" t="s">
        <v>150</v>
      </c>
      <c r="AU274" s="233" t="s">
        <v>77</v>
      </c>
      <c r="AV274" s="13" t="s">
        <v>77</v>
      </c>
      <c r="AW274" s="13" t="s">
        <v>31</v>
      </c>
      <c r="AX274" s="13" t="s">
        <v>69</v>
      </c>
      <c r="AY274" s="233" t="s">
        <v>140</v>
      </c>
    </row>
    <row r="275" s="14" customFormat="1">
      <c r="A275" s="14"/>
      <c r="B275" s="234"/>
      <c r="C275" s="235"/>
      <c r="D275" s="225" t="s">
        <v>150</v>
      </c>
      <c r="E275" s="236" t="s">
        <v>19</v>
      </c>
      <c r="F275" s="237" t="s">
        <v>362</v>
      </c>
      <c r="G275" s="235"/>
      <c r="H275" s="238">
        <v>243.50299999999999</v>
      </c>
      <c r="I275" s="239"/>
      <c r="J275" s="235"/>
      <c r="K275" s="235"/>
      <c r="L275" s="240"/>
      <c r="M275" s="241"/>
      <c r="N275" s="242"/>
      <c r="O275" s="242"/>
      <c r="P275" s="242"/>
      <c r="Q275" s="242"/>
      <c r="R275" s="242"/>
      <c r="S275" s="242"/>
      <c r="T275" s="24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4" t="s">
        <v>150</v>
      </c>
      <c r="AU275" s="244" t="s">
        <v>77</v>
      </c>
      <c r="AV275" s="14" t="s">
        <v>79</v>
      </c>
      <c r="AW275" s="14" t="s">
        <v>31</v>
      </c>
      <c r="AX275" s="14" t="s">
        <v>77</v>
      </c>
      <c r="AY275" s="244" t="s">
        <v>140</v>
      </c>
    </row>
    <row r="276" s="2" customFormat="1" ht="24.15" customHeight="1">
      <c r="A276" s="41"/>
      <c r="B276" s="42"/>
      <c r="C276" s="205" t="s">
        <v>388</v>
      </c>
      <c r="D276" s="205" t="s">
        <v>141</v>
      </c>
      <c r="E276" s="206" t="s">
        <v>389</v>
      </c>
      <c r="F276" s="207" t="s">
        <v>390</v>
      </c>
      <c r="G276" s="208" t="s">
        <v>144</v>
      </c>
      <c r="H276" s="209">
        <v>932.51900000000001</v>
      </c>
      <c r="I276" s="210"/>
      <c r="J276" s="211">
        <f>ROUND(I276*H276,2)</f>
        <v>0</v>
      </c>
      <c r="K276" s="207" t="s">
        <v>145</v>
      </c>
      <c r="L276" s="47"/>
      <c r="M276" s="212" t="s">
        <v>19</v>
      </c>
      <c r="N276" s="213" t="s">
        <v>40</v>
      </c>
      <c r="O276" s="87"/>
      <c r="P276" s="214">
        <f>O276*H276</f>
        <v>0</v>
      </c>
      <c r="Q276" s="214">
        <v>0.015400000000000001</v>
      </c>
      <c r="R276" s="214">
        <f>Q276*H276</f>
        <v>14.3607926</v>
      </c>
      <c r="S276" s="214">
        <v>0</v>
      </c>
      <c r="T276" s="21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6" t="s">
        <v>146</v>
      </c>
      <c r="AT276" s="216" t="s">
        <v>141</v>
      </c>
      <c r="AU276" s="216" t="s">
        <v>77</v>
      </c>
      <c r="AY276" s="20" t="s">
        <v>140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20" t="s">
        <v>77</v>
      </c>
      <c r="BK276" s="217">
        <f>ROUND(I276*H276,2)</f>
        <v>0</v>
      </c>
      <c r="BL276" s="20" t="s">
        <v>146</v>
      </c>
      <c r="BM276" s="216" t="s">
        <v>391</v>
      </c>
    </row>
    <row r="277" s="2" customFormat="1">
      <c r="A277" s="41"/>
      <c r="B277" s="42"/>
      <c r="C277" s="43"/>
      <c r="D277" s="218" t="s">
        <v>148</v>
      </c>
      <c r="E277" s="43"/>
      <c r="F277" s="219" t="s">
        <v>392</v>
      </c>
      <c r="G277" s="43"/>
      <c r="H277" s="43"/>
      <c r="I277" s="220"/>
      <c r="J277" s="43"/>
      <c r="K277" s="43"/>
      <c r="L277" s="47"/>
      <c r="M277" s="221"/>
      <c r="N277" s="222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148</v>
      </c>
      <c r="AU277" s="20" t="s">
        <v>77</v>
      </c>
    </row>
    <row r="278" s="13" customFormat="1">
      <c r="A278" s="13"/>
      <c r="B278" s="223"/>
      <c r="C278" s="224"/>
      <c r="D278" s="225" t="s">
        <v>150</v>
      </c>
      <c r="E278" s="226" t="s">
        <v>19</v>
      </c>
      <c r="F278" s="227" t="s">
        <v>151</v>
      </c>
      <c r="G278" s="224"/>
      <c r="H278" s="226" t="s">
        <v>19</v>
      </c>
      <c r="I278" s="228"/>
      <c r="J278" s="224"/>
      <c r="K278" s="224"/>
      <c r="L278" s="229"/>
      <c r="M278" s="230"/>
      <c r="N278" s="231"/>
      <c r="O278" s="231"/>
      <c r="P278" s="231"/>
      <c r="Q278" s="231"/>
      <c r="R278" s="231"/>
      <c r="S278" s="231"/>
      <c r="T278" s="23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3" t="s">
        <v>150</v>
      </c>
      <c r="AU278" s="233" t="s">
        <v>77</v>
      </c>
      <c r="AV278" s="13" t="s">
        <v>77</v>
      </c>
      <c r="AW278" s="13" t="s">
        <v>31</v>
      </c>
      <c r="AX278" s="13" t="s">
        <v>69</v>
      </c>
      <c r="AY278" s="233" t="s">
        <v>140</v>
      </c>
    </row>
    <row r="279" s="14" customFormat="1">
      <c r="A279" s="14"/>
      <c r="B279" s="234"/>
      <c r="C279" s="235"/>
      <c r="D279" s="225" t="s">
        <v>150</v>
      </c>
      <c r="E279" s="236" t="s">
        <v>19</v>
      </c>
      <c r="F279" s="237" t="s">
        <v>393</v>
      </c>
      <c r="G279" s="235"/>
      <c r="H279" s="238">
        <v>11.375</v>
      </c>
      <c r="I279" s="239"/>
      <c r="J279" s="235"/>
      <c r="K279" s="235"/>
      <c r="L279" s="240"/>
      <c r="M279" s="241"/>
      <c r="N279" s="242"/>
      <c r="O279" s="242"/>
      <c r="P279" s="242"/>
      <c r="Q279" s="242"/>
      <c r="R279" s="242"/>
      <c r="S279" s="242"/>
      <c r="T279" s="24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4" t="s">
        <v>150</v>
      </c>
      <c r="AU279" s="244" t="s">
        <v>77</v>
      </c>
      <c r="AV279" s="14" t="s">
        <v>79</v>
      </c>
      <c r="AW279" s="14" t="s">
        <v>31</v>
      </c>
      <c r="AX279" s="14" t="s">
        <v>69</v>
      </c>
      <c r="AY279" s="244" t="s">
        <v>140</v>
      </c>
    </row>
    <row r="280" s="13" customFormat="1">
      <c r="A280" s="13"/>
      <c r="B280" s="223"/>
      <c r="C280" s="224"/>
      <c r="D280" s="225" t="s">
        <v>150</v>
      </c>
      <c r="E280" s="226" t="s">
        <v>19</v>
      </c>
      <c r="F280" s="227" t="s">
        <v>195</v>
      </c>
      <c r="G280" s="224"/>
      <c r="H280" s="226" t="s">
        <v>19</v>
      </c>
      <c r="I280" s="228"/>
      <c r="J280" s="224"/>
      <c r="K280" s="224"/>
      <c r="L280" s="229"/>
      <c r="M280" s="230"/>
      <c r="N280" s="231"/>
      <c r="O280" s="231"/>
      <c r="P280" s="231"/>
      <c r="Q280" s="231"/>
      <c r="R280" s="231"/>
      <c r="S280" s="231"/>
      <c r="T280" s="23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3" t="s">
        <v>150</v>
      </c>
      <c r="AU280" s="233" t="s">
        <v>77</v>
      </c>
      <c r="AV280" s="13" t="s">
        <v>77</v>
      </c>
      <c r="AW280" s="13" t="s">
        <v>31</v>
      </c>
      <c r="AX280" s="13" t="s">
        <v>69</v>
      </c>
      <c r="AY280" s="233" t="s">
        <v>140</v>
      </c>
    </row>
    <row r="281" s="14" customFormat="1">
      <c r="A281" s="14"/>
      <c r="B281" s="234"/>
      <c r="C281" s="235"/>
      <c r="D281" s="225" t="s">
        <v>150</v>
      </c>
      <c r="E281" s="236" t="s">
        <v>19</v>
      </c>
      <c r="F281" s="237" t="s">
        <v>394</v>
      </c>
      <c r="G281" s="235"/>
      <c r="H281" s="238">
        <v>152.94200000000001</v>
      </c>
      <c r="I281" s="239"/>
      <c r="J281" s="235"/>
      <c r="K281" s="235"/>
      <c r="L281" s="240"/>
      <c r="M281" s="241"/>
      <c r="N281" s="242"/>
      <c r="O281" s="242"/>
      <c r="P281" s="242"/>
      <c r="Q281" s="242"/>
      <c r="R281" s="242"/>
      <c r="S281" s="242"/>
      <c r="T281" s="24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4" t="s">
        <v>150</v>
      </c>
      <c r="AU281" s="244" t="s">
        <v>77</v>
      </c>
      <c r="AV281" s="14" t="s">
        <v>79</v>
      </c>
      <c r="AW281" s="14" t="s">
        <v>31</v>
      </c>
      <c r="AX281" s="14" t="s">
        <v>69</v>
      </c>
      <c r="AY281" s="244" t="s">
        <v>140</v>
      </c>
    </row>
    <row r="282" s="14" customFormat="1">
      <c r="A282" s="14"/>
      <c r="B282" s="234"/>
      <c r="C282" s="235"/>
      <c r="D282" s="225" t="s">
        <v>150</v>
      </c>
      <c r="E282" s="236" t="s">
        <v>19</v>
      </c>
      <c r="F282" s="237" t="s">
        <v>395</v>
      </c>
      <c r="G282" s="235"/>
      <c r="H282" s="238">
        <v>20.699999999999999</v>
      </c>
      <c r="I282" s="239"/>
      <c r="J282" s="235"/>
      <c r="K282" s="235"/>
      <c r="L282" s="240"/>
      <c r="M282" s="241"/>
      <c r="N282" s="242"/>
      <c r="O282" s="242"/>
      <c r="P282" s="242"/>
      <c r="Q282" s="242"/>
      <c r="R282" s="242"/>
      <c r="S282" s="242"/>
      <c r="T282" s="24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4" t="s">
        <v>150</v>
      </c>
      <c r="AU282" s="244" t="s">
        <v>77</v>
      </c>
      <c r="AV282" s="14" t="s">
        <v>79</v>
      </c>
      <c r="AW282" s="14" t="s">
        <v>31</v>
      </c>
      <c r="AX282" s="14" t="s">
        <v>69</v>
      </c>
      <c r="AY282" s="244" t="s">
        <v>140</v>
      </c>
    </row>
    <row r="283" s="14" customFormat="1">
      <c r="A283" s="14"/>
      <c r="B283" s="234"/>
      <c r="C283" s="235"/>
      <c r="D283" s="225" t="s">
        <v>150</v>
      </c>
      <c r="E283" s="236" t="s">
        <v>19</v>
      </c>
      <c r="F283" s="237" t="s">
        <v>354</v>
      </c>
      <c r="G283" s="235"/>
      <c r="H283" s="238">
        <v>431.80200000000002</v>
      </c>
      <c r="I283" s="239"/>
      <c r="J283" s="235"/>
      <c r="K283" s="235"/>
      <c r="L283" s="240"/>
      <c r="M283" s="241"/>
      <c r="N283" s="242"/>
      <c r="O283" s="242"/>
      <c r="P283" s="242"/>
      <c r="Q283" s="242"/>
      <c r="R283" s="242"/>
      <c r="S283" s="242"/>
      <c r="T283" s="24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4" t="s">
        <v>150</v>
      </c>
      <c r="AU283" s="244" t="s">
        <v>77</v>
      </c>
      <c r="AV283" s="14" t="s">
        <v>79</v>
      </c>
      <c r="AW283" s="14" t="s">
        <v>31</v>
      </c>
      <c r="AX283" s="14" t="s">
        <v>69</v>
      </c>
      <c r="AY283" s="244" t="s">
        <v>140</v>
      </c>
    </row>
    <row r="284" s="14" customFormat="1">
      <c r="A284" s="14"/>
      <c r="B284" s="234"/>
      <c r="C284" s="235"/>
      <c r="D284" s="225" t="s">
        <v>150</v>
      </c>
      <c r="E284" s="236" t="s">
        <v>19</v>
      </c>
      <c r="F284" s="237" t="s">
        <v>355</v>
      </c>
      <c r="G284" s="235"/>
      <c r="H284" s="238">
        <v>-22.399999999999999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4" t="s">
        <v>150</v>
      </c>
      <c r="AU284" s="244" t="s">
        <v>77</v>
      </c>
      <c r="AV284" s="14" t="s">
        <v>79</v>
      </c>
      <c r="AW284" s="14" t="s">
        <v>31</v>
      </c>
      <c r="AX284" s="14" t="s">
        <v>69</v>
      </c>
      <c r="AY284" s="244" t="s">
        <v>140</v>
      </c>
    </row>
    <row r="285" s="13" customFormat="1">
      <c r="A285" s="13"/>
      <c r="B285" s="223"/>
      <c r="C285" s="224"/>
      <c r="D285" s="225" t="s">
        <v>150</v>
      </c>
      <c r="E285" s="226" t="s">
        <v>19</v>
      </c>
      <c r="F285" s="227" t="s">
        <v>220</v>
      </c>
      <c r="G285" s="224"/>
      <c r="H285" s="226" t="s">
        <v>19</v>
      </c>
      <c r="I285" s="228"/>
      <c r="J285" s="224"/>
      <c r="K285" s="224"/>
      <c r="L285" s="229"/>
      <c r="M285" s="230"/>
      <c r="N285" s="231"/>
      <c r="O285" s="231"/>
      <c r="P285" s="231"/>
      <c r="Q285" s="231"/>
      <c r="R285" s="231"/>
      <c r="S285" s="231"/>
      <c r="T285" s="23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3" t="s">
        <v>150</v>
      </c>
      <c r="AU285" s="233" t="s">
        <v>77</v>
      </c>
      <c r="AV285" s="13" t="s">
        <v>77</v>
      </c>
      <c r="AW285" s="13" t="s">
        <v>31</v>
      </c>
      <c r="AX285" s="13" t="s">
        <v>69</v>
      </c>
      <c r="AY285" s="233" t="s">
        <v>140</v>
      </c>
    </row>
    <row r="286" s="14" customFormat="1">
      <c r="A286" s="14"/>
      <c r="B286" s="234"/>
      <c r="C286" s="235"/>
      <c r="D286" s="225" t="s">
        <v>150</v>
      </c>
      <c r="E286" s="236" t="s">
        <v>19</v>
      </c>
      <c r="F286" s="237" t="s">
        <v>356</v>
      </c>
      <c r="G286" s="235"/>
      <c r="H286" s="238">
        <v>338.10000000000002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4" t="s">
        <v>150</v>
      </c>
      <c r="AU286" s="244" t="s">
        <v>77</v>
      </c>
      <c r="AV286" s="14" t="s">
        <v>79</v>
      </c>
      <c r="AW286" s="14" t="s">
        <v>31</v>
      </c>
      <c r="AX286" s="14" t="s">
        <v>69</v>
      </c>
      <c r="AY286" s="244" t="s">
        <v>140</v>
      </c>
    </row>
    <row r="287" s="15" customFormat="1">
      <c r="A287" s="15"/>
      <c r="B287" s="245"/>
      <c r="C287" s="246"/>
      <c r="D287" s="225" t="s">
        <v>150</v>
      </c>
      <c r="E287" s="247" t="s">
        <v>19</v>
      </c>
      <c r="F287" s="248" t="s">
        <v>226</v>
      </c>
      <c r="G287" s="246"/>
      <c r="H287" s="249">
        <v>932.51900000000001</v>
      </c>
      <c r="I287" s="250"/>
      <c r="J287" s="246"/>
      <c r="K287" s="246"/>
      <c r="L287" s="251"/>
      <c r="M287" s="252"/>
      <c r="N287" s="253"/>
      <c r="O287" s="253"/>
      <c r="P287" s="253"/>
      <c r="Q287" s="253"/>
      <c r="R287" s="253"/>
      <c r="S287" s="253"/>
      <c r="T287" s="25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5" t="s">
        <v>150</v>
      </c>
      <c r="AU287" s="255" t="s">
        <v>77</v>
      </c>
      <c r="AV287" s="15" t="s">
        <v>146</v>
      </c>
      <c r="AW287" s="15" t="s">
        <v>31</v>
      </c>
      <c r="AX287" s="15" t="s">
        <v>77</v>
      </c>
      <c r="AY287" s="255" t="s">
        <v>140</v>
      </c>
    </row>
    <row r="288" s="2" customFormat="1" ht="24.15" customHeight="1">
      <c r="A288" s="41"/>
      <c r="B288" s="42"/>
      <c r="C288" s="205" t="s">
        <v>396</v>
      </c>
      <c r="D288" s="205" t="s">
        <v>141</v>
      </c>
      <c r="E288" s="206" t="s">
        <v>397</v>
      </c>
      <c r="F288" s="207" t="s">
        <v>398</v>
      </c>
      <c r="G288" s="208" t="s">
        <v>144</v>
      </c>
      <c r="H288" s="209">
        <v>747.50199999999995</v>
      </c>
      <c r="I288" s="210"/>
      <c r="J288" s="211">
        <f>ROUND(I288*H288,2)</f>
        <v>0</v>
      </c>
      <c r="K288" s="207" t="s">
        <v>145</v>
      </c>
      <c r="L288" s="47"/>
      <c r="M288" s="212" t="s">
        <v>19</v>
      </c>
      <c r="N288" s="213" t="s">
        <v>40</v>
      </c>
      <c r="O288" s="87"/>
      <c r="P288" s="214">
        <f>O288*H288</f>
        <v>0</v>
      </c>
      <c r="Q288" s="214">
        <v>0.0079000000000000008</v>
      </c>
      <c r="R288" s="214">
        <f>Q288*H288</f>
        <v>5.9052658000000005</v>
      </c>
      <c r="S288" s="214">
        <v>0</v>
      </c>
      <c r="T288" s="21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6" t="s">
        <v>146</v>
      </c>
      <c r="AT288" s="216" t="s">
        <v>141</v>
      </c>
      <c r="AU288" s="216" t="s">
        <v>77</v>
      </c>
      <c r="AY288" s="20" t="s">
        <v>140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20" t="s">
        <v>77</v>
      </c>
      <c r="BK288" s="217">
        <f>ROUND(I288*H288,2)</f>
        <v>0</v>
      </c>
      <c r="BL288" s="20" t="s">
        <v>146</v>
      </c>
      <c r="BM288" s="216" t="s">
        <v>399</v>
      </c>
    </row>
    <row r="289" s="2" customFormat="1">
      <c r="A289" s="41"/>
      <c r="B289" s="42"/>
      <c r="C289" s="43"/>
      <c r="D289" s="218" t="s">
        <v>148</v>
      </c>
      <c r="E289" s="43"/>
      <c r="F289" s="219" t="s">
        <v>400</v>
      </c>
      <c r="G289" s="43"/>
      <c r="H289" s="43"/>
      <c r="I289" s="220"/>
      <c r="J289" s="43"/>
      <c r="K289" s="43"/>
      <c r="L289" s="47"/>
      <c r="M289" s="221"/>
      <c r="N289" s="222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148</v>
      </c>
      <c r="AU289" s="20" t="s">
        <v>77</v>
      </c>
    </row>
    <row r="290" s="13" customFormat="1">
      <c r="A290" s="13"/>
      <c r="B290" s="223"/>
      <c r="C290" s="224"/>
      <c r="D290" s="225" t="s">
        <v>150</v>
      </c>
      <c r="E290" s="226" t="s">
        <v>19</v>
      </c>
      <c r="F290" s="227" t="s">
        <v>195</v>
      </c>
      <c r="G290" s="224"/>
      <c r="H290" s="226" t="s">
        <v>19</v>
      </c>
      <c r="I290" s="228"/>
      <c r="J290" s="224"/>
      <c r="K290" s="224"/>
      <c r="L290" s="229"/>
      <c r="M290" s="230"/>
      <c r="N290" s="231"/>
      <c r="O290" s="231"/>
      <c r="P290" s="231"/>
      <c r="Q290" s="231"/>
      <c r="R290" s="231"/>
      <c r="S290" s="231"/>
      <c r="T290" s="23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3" t="s">
        <v>150</v>
      </c>
      <c r="AU290" s="233" t="s">
        <v>77</v>
      </c>
      <c r="AV290" s="13" t="s">
        <v>77</v>
      </c>
      <c r="AW290" s="13" t="s">
        <v>31</v>
      </c>
      <c r="AX290" s="13" t="s">
        <v>69</v>
      </c>
      <c r="AY290" s="233" t="s">
        <v>140</v>
      </c>
    </row>
    <row r="291" s="14" customFormat="1">
      <c r="A291" s="14"/>
      <c r="B291" s="234"/>
      <c r="C291" s="235"/>
      <c r="D291" s="225" t="s">
        <v>150</v>
      </c>
      <c r="E291" s="236" t="s">
        <v>19</v>
      </c>
      <c r="F291" s="237" t="s">
        <v>354</v>
      </c>
      <c r="G291" s="235"/>
      <c r="H291" s="238">
        <v>431.80200000000002</v>
      </c>
      <c r="I291" s="239"/>
      <c r="J291" s="235"/>
      <c r="K291" s="235"/>
      <c r="L291" s="240"/>
      <c r="M291" s="241"/>
      <c r="N291" s="242"/>
      <c r="O291" s="242"/>
      <c r="P291" s="242"/>
      <c r="Q291" s="242"/>
      <c r="R291" s="242"/>
      <c r="S291" s="242"/>
      <c r="T291" s="24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4" t="s">
        <v>150</v>
      </c>
      <c r="AU291" s="244" t="s">
        <v>77</v>
      </c>
      <c r="AV291" s="14" t="s">
        <v>79</v>
      </c>
      <c r="AW291" s="14" t="s">
        <v>31</v>
      </c>
      <c r="AX291" s="14" t="s">
        <v>69</v>
      </c>
      <c r="AY291" s="244" t="s">
        <v>140</v>
      </c>
    </row>
    <row r="292" s="14" customFormat="1">
      <c r="A292" s="14"/>
      <c r="B292" s="234"/>
      <c r="C292" s="235"/>
      <c r="D292" s="225" t="s">
        <v>150</v>
      </c>
      <c r="E292" s="236" t="s">
        <v>19</v>
      </c>
      <c r="F292" s="237" t="s">
        <v>355</v>
      </c>
      <c r="G292" s="235"/>
      <c r="H292" s="238">
        <v>-22.399999999999999</v>
      </c>
      <c r="I292" s="239"/>
      <c r="J292" s="235"/>
      <c r="K292" s="235"/>
      <c r="L292" s="240"/>
      <c r="M292" s="241"/>
      <c r="N292" s="242"/>
      <c r="O292" s="242"/>
      <c r="P292" s="242"/>
      <c r="Q292" s="242"/>
      <c r="R292" s="242"/>
      <c r="S292" s="242"/>
      <c r="T292" s="24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4" t="s">
        <v>150</v>
      </c>
      <c r="AU292" s="244" t="s">
        <v>77</v>
      </c>
      <c r="AV292" s="14" t="s">
        <v>79</v>
      </c>
      <c r="AW292" s="14" t="s">
        <v>31</v>
      </c>
      <c r="AX292" s="14" t="s">
        <v>69</v>
      </c>
      <c r="AY292" s="244" t="s">
        <v>140</v>
      </c>
    </row>
    <row r="293" s="13" customFormat="1">
      <c r="A293" s="13"/>
      <c r="B293" s="223"/>
      <c r="C293" s="224"/>
      <c r="D293" s="225" t="s">
        <v>150</v>
      </c>
      <c r="E293" s="226" t="s">
        <v>19</v>
      </c>
      <c r="F293" s="227" t="s">
        <v>220</v>
      </c>
      <c r="G293" s="224"/>
      <c r="H293" s="226" t="s">
        <v>19</v>
      </c>
      <c r="I293" s="228"/>
      <c r="J293" s="224"/>
      <c r="K293" s="224"/>
      <c r="L293" s="229"/>
      <c r="M293" s="230"/>
      <c r="N293" s="231"/>
      <c r="O293" s="231"/>
      <c r="P293" s="231"/>
      <c r="Q293" s="231"/>
      <c r="R293" s="231"/>
      <c r="S293" s="231"/>
      <c r="T293" s="23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3" t="s">
        <v>150</v>
      </c>
      <c r="AU293" s="233" t="s">
        <v>77</v>
      </c>
      <c r="AV293" s="13" t="s">
        <v>77</v>
      </c>
      <c r="AW293" s="13" t="s">
        <v>31</v>
      </c>
      <c r="AX293" s="13" t="s">
        <v>69</v>
      </c>
      <c r="AY293" s="233" t="s">
        <v>140</v>
      </c>
    </row>
    <row r="294" s="14" customFormat="1">
      <c r="A294" s="14"/>
      <c r="B294" s="234"/>
      <c r="C294" s="235"/>
      <c r="D294" s="225" t="s">
        <v>150</v>
      </c>
      <c r="E294" s="236" t="s">
        <v>19</v>
      </c>
      <c r="F294" s="237" t="s">
        <v>356</v>
      </c>
      <c r="G294" s="235"/>
      <c r="H294" s="238">
        <v>338.10000000000002</v>
      </c>
      <c r="I294" s="239"/>
      <c r="J294" s="235"/>
      <c r="K294" s="235"/>
      <c r="L294" s="240"/>
      <c r="M294" s="241"/>
      <c r="N294" s="242"/>
      <c r="O294" s="242"/>
      <c r="P294" s="242"/>
      <c r="Q294" s="242"/>
      <c r="R294" s="242"/>
      <c r="S294" s="242"/>
      <c r="T294" s="24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4" t="s">
        <v>150</v>
      </c>
      <c r="AU294" s="244" t="s">
        <v>77</v>
      </c>
      <c r="AV294" s="14" t="s">
        <v>79</v>
      </c>
      <c r="AW294" s="14" t="s">
        <v>31</v>
      </c>
      <c r="AX294" s="14" t="s">
        <v>69</v>
      </c>
      <c r="AY294" s="244" t="s">
        <v>140</v>
      </c>
    </row>
    <row r="295" s="15" customFormat="1">
      <c r="A295" s="15"/>
      <c r="B295" s="245"/>
      <c r="C295" s="246"/>
      <c r="D295" s="225" t="s">
        <v>150</v>
      </c>
      <c r="E295" s="247" t="s">
        <v>19</v>
      </c>
      <c r="F295" s="248" t="s">
        <v>226</v>
      </c>
      <c r="G295" s="246"/>
      <c r="H295" s="249">
        <v>747.50199999999995</v>
      </c>
      <c r="I295" s="250"/>
      <c r="J295" s="246"/>
      <c r="K295" s="246"/>
      <c r="L295" s="251"/>
      <c r="M295" s="252"/>
      <c r="N295" s="253"/>
      <c r="O295" s="253"/>
      <c r="P295" s="253"/>
      <c r="Q295" s="253"/>
      <c r="R295" s="253"/>
      <c r="S295" s="253"/>
      <c r="T295" s="25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55" t="s">
        <v>150</v>
      </c>
      <c r="AU295" s="255" t="s">
        <v>77</v>
      </c>
      <c r="AV295" s="15" t="s">
        <v>146</v>
      </c>
      <c r="AW295" s="15" t="s">
        <v>31</v>
      </c>
      <c r="AX295" s="15" t="s">
        <v>77</v>
      </c>
      <c r="AY295" s="255" t="s">
        <v>140</v>
      </c>
    </row>
    <row r="296" s="2" customFormat="1" ht="16.5" customHeight="1">
      <c r="A296" s="41"/>
      <c r="B296" s="42"/>
      <c r="C296" s="205" t="s">
        <v>401</v>
      </c>
      <c r="D296" s="205" t="s">
        <v>141</v>
      </c>
      <c r="E296" s="206" t="s">
        <v>402</v>
      </c>
      <c r="F296" s="207" t="s">
        <v>403</v>
      </c>
      <c r="G296" s="208" t="s">
        <v>144</v>
      </c>
      <c r="H296" s="209">
        <v>243.50299999999999</v>
      </c>
      <c r="I296" s="210"/>
      <c r="J296" s="211">
        <f>ROUND(I296*H296,2)</f>
        <v>0</v>
      </c>
      <c r="K296" s="207" t="s">
        <v>145</v>
      </c>
      <c r="L296" s="47"/>
      <c r="M296" s="212" t="s">
        <v>19</v>
      </c>
      <c r="N296" s="213" t="s">
        <v>40</v>
      </c>
      <c r="O296" s="87"/>
      <c r="P296" s="214">
        <f>O296*H296</f>
        <v>0</v>
      </c>
      <c r="Q296" s="214">
        <v>0.0040000000000000001</v>
      </c>
      <c r="R296" s="214">
        <f>Q296*H296</f>
        <v>0.97401199999999999</v>
      </c>
      <c r="S296" s="214">
        <v>0</v>
      </c>
      <c r="T296" s="215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6" t="s">
        <v>146</v>
      </c>
      <c r="AT296" s="216" t="s">
        <v>141</v>
      </c>
      <c r="AU296" s="216" t="s">
        <v>77</v>
      </c>
      <c r="AY296" s="20" t="s">
        <v>140</v>
      </c>
      <c r="BE296" s="217">
        <f>IF(N296="základní",J296,0)</f>
        <v>0</v>
      </c>
      <c r="BF296" s="217">
        <f>IF(N296="snížená",J296,0)</f>
        <v>0</v>
      </c>
      <c r="BG296" s="217">
        <f>IF(N296="zákl. přenesená",J296,0)</f>
        <v>0</v>
      </c>
      <c r="BH296" s="217">
        <f>IF(N296="sníž. přenesená",J296,0)</f>
        <v>0</v>
      </c>
      <c r="BI296" s="217">
        <f>IF(N296="nulová",J296,0)</f>
        <v>0</v>
      </c>
      <c r="BJ296" s="20" t="s">
        <v>77</v>
      </c>
      <c r="BK296" s="217">
        <f>ROUND(I296*H296,2)</f>
        <v>0</v>
      </c>
      <c r="BL296" s="20" t="s">
        <v>146</v>
      </c>
      <c r="BM296" s="216" t="s">
        <v>404</v>
      </c>
    </row>
    <row r="297" s="2" customFormat="1">
      <c r="A297" s="41"/>
      <c r="B297" s="42"/>
      <c r="C297" s="43"/>
      <c r="D297" s="218" t="s">
        <v>148</v>
      </c>
      <c r="E297" s="43"/>
      <c r="F297" s="219" t="s">
        <v>405</v>
      </c>
      <c r="G297" s="43"/>
      <c r="H297" s="43"/>
      <c r="I297" s="220"/>
      <c r="J297" s="43"/>
      <c r="K297" s="43"/>
      <c r="L297" s="47"/>
      <c r="M297" s="221"/>
      <c r="N297" s="222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148</v>
      </c>
      <c r="AU297" s="20" t="s">
        <v>77</v>
      </c>
    </row>
    <row r="298" s="13" customFormat="1">
      <c r="A298" s="13"/>
      <c r="B298" s="223"/>
      <c r="C298" s="224"/>
      <c r="D298" s="225" t="s">
        <v>150</v>
      </c>
      <c r="E298" s="226" t="s">
        <v>19</v>
      </c>
      <c r="F298" s="227" t="s">
        <v>151</v>
      </c>
      <c r="G298" s="224"/>
      <c r="H298" s="226" t="s">
        <v>19</v>
      </c>
      <c r="I298" s="228"/>
      <c r="J298" s="224"/>
      <c r="K298" s="224"/>
      <c r="L298" s="229"/>
      <c r="M298" s="230"/>
      <c r="N298" s="231"/>
      <c r="O298" s="231"/>
      <c r="P298" s="231"/>
      <c r="Q298" s="231"/>
      <c r="R298" s="231"/>
      <c r="S298" s="231"/>
      <c r="T298" s="23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3" t="s">
        <v>150</v>
      </c>
      <c r="AU298" s="233" t="s">
        <v>77</v>
      </c>
      <c r="AV298" s="13" t="s">
        <v>77</v>
      </c>
      <c r="AW298" s="13" t="s">
        <v>31</v>
      </c>
      <c r="AX298" s="13" t="s">
        <v>69</v>
      </c>
      <c r="AY298" s="233" t="s">
        <v>140</v>
      </c>
    </row>
    <row r="299" s="14" customFormat="1">
      <c r="A299" s="14"/>
      <c r="B299" s="234"/>
      <c r="C299" s="235"/>
      <c r="D299" s="225" t="s">
        <v>150</v>
      </c>
      <c r="E299" s="236" t="s">
        <v>19</v>
      </c>
      <c r="F299" s="237" t="s">
        <v>362</v>
      </c>
      <c r="G299" s="235"/>
      <c r="H299" s="238">
        <v>243.50299999999999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4" t="s">
        <v>150</v>
      </c>
      <c r="AU299" s="244" t="s">
        <v>77</v>
      </c>
      <c r="AV299" s="14" t="s">
        <v>79</v>
      </c>
      <c r="AW299" s="14" t="s">
        <v>31</v>
      </c>
      <c r="AX299" s="14" t="s">
        <v>77</v>
      </c>
      <c r="AY299" s="244" t="s">
        <v>140</v>
      </c>
    </row>
    <row r="300" s="2" customFormat="1" ht="16.5" customHeight="1">
      <c r="A300" s="41"/>
      <c r="B300" s="42"/>
      <c r="C300" s="205" t="s">
        <v>406</v>
      </c>
      <c r="D300" s="205" t="s">
        <v>141</v>
      </c>
      <c r="E300" s="206" t="s">
        <v>407</v>
      </c>
      <c r="F300" s="207" t="s">
        <v>408</v>
      </c>
      <c r="G300" s="208" t="s">
        <v>144</v>
      </c>
      <c r="H300" s="209">
        <v>7.29</v>
      </c>
      <c r="I300" s="210"/>
      <c r="J300" s="211">
        <f>ROUND(I300*H300,2)</f>
        <v>0</v>
      </c>
      <c r="K300" s="207" t="s">
        <v>145</v>
      </c>
      <c r="L300" s="47"/>
      <c r="M300" s="212" t="s">
        <v>19</v>
      </c>
      <c r="N300" s="213" t="s">
        <v>40</v>
      </c>
      <c r="O300" s="87"/>
      <c r="P300" s="214">
        <f>O300*H300</f>
        <v>0</v>
      </c>
      <c r="Q300" s="214">
        <v>0.000263</v>
      </c>
      <c r="R300" s="214">
        <f>Q300*H300</f>
        <v>0.00191727</v>
      </c>
      <c r="S300" s="214">
        <v>0</v>
      </c>
      <c r="T300" s="215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6" t="s">
        <v>146</v>
      </c>
      <c r="AT300" s="216" t="s">
        <v>141</v>
      </c>
      <c r="AU300" s="216" t="s">
        <v>77</v>
      </c>
      <c r="AY300" s="20" t="s">
        <v>140</v>
      </c>
      <c r="BE300" s="217">
        <f>IF(N300="základní",J300,0)</f>
        <v>0</v>
      </c>
      <c r="BF300" s="217">
        <f>IF(N300="snížená",J300,0)</f>
        <v>0</v>
      </c>
      <c r="BG300" s="217">
        <f>IF(N300="zákl. přenesená",J300,0)</f>
        <v>0</v>
      </c>
      <c r="BH300" s="217">
        <f>IF(N300="sníž. přenesená",J300,0)</f>
        <v>0</v>
      </c>
      <c r="BI300" s="217">
        <f>IF(N300="nulová",J300,0)</f>
        <v>0</v>
      </c>
      <c r="BJ300" s="20" t="s">
        <v>77</v>
      </c>
      <c r="BK300" s="217">
        <f>ROUND(I300*H300,2)</f>
        <v>0</v>
      </c>
      <c r="BL300" s="20" t="s">
        <v>146</v>
      </c>
      <c r="BM300" s="216" t="s">
        <v>409</v>
      </c>
    </row>
    <row r="301" s="2" customFormat="1">
      <c r="A301" s="41"/>
      <c r="B301" s="42"/>
      <c r="C301" s="43"/>
      <c r="D301" s="218" t="s">
        <v>148</v>
      </c>
      <c r="E301" s="43"/>
      <c r="F301" s="219" t="s">
        <v>410</v>
      </c>
      <c r="G301" s="43"/>
      <c r="H301" s="43"/>
      <c r="I301" s="220"/>
      <c r="J301" s="43"/>
      <c r="K301" s="43"/>
      <c r="L301" s="47"/>
      <c r="M301" s="221"/>
      <c r="N301" s="222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148</v>
      </c>
      <c r="AU301" s="20" t="s">
        <v>77</v>
      </c>
    </row>
    <row r="302" s="13" customFormat="1">
      <c r="A302" s="13"/>
      <c r="B302" s="223"/>
      <c r="C302" s="224"/>
      <c r="D302" s="225" t="s">
        <v>150</v>
      </c>
      <c r="E302" s="226" t="s">
        <v>19</v>
      </c>
      <c r="F302" s="227" t="s">
        <v>302</v>
      </c>
      <c r="G302" s="224"/>
      <c r="H302" s="226" t="s">
        <v>19</v>
      </c>
      <c r="I302" s="228"/>
      <c r="J302" s="224"/>
      <c r="K302" s="224"/>
      <c r="L302" s="229"/>
      <c r="M302" s="230"/>
      <c r="N302" s="231"/>
      <c r="O302" s="231"/>
      <c r="P302" s="231"/>
      <c r="Q302" s="231"/>
      <c r="R302" s="231"/>
      <c r="S302" s="231"/>
      <c r="T302" s="23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3" t="s">
        <v>150</v>
      </c>
      <c r="AU302" s="233" t="s">
        <v>77</v>
      </c>
      <c r="AV302" s="13" t="s">
        <v>77</v>
      </c>
      <c r="AW302" s="13" t="s">
        <v>31</v>
      </c>
      <c r="AX302" s="13" t="s">
        <v>69</v>
      </c>
      <c r="AY302" s="233" t="s">
        <v>140</v>
      </c>
    </row>
    <row r="303" s="14" customFormat="1">
      <c r="A303" s="14"/>
      <c r="B303" s="234"/>
      <c r="C303" s="235"/>
      <c r="D303" s="225" t="s">
        <v>150</v>
      </c>
      <c r="E303" s="236" t="s">
        <v>19</v>
      </c>
      <c r="F303" s="237" t="s">
        <v>316</v>
      </c>
      <c r="G303" s="235"/>
      <c r="H303" s="238">
        <v>7.29</v>
      </c>
      <c r="I303" s="239"/>
      <c r="J303" s="235"/>
      <c r="K303" s="235"/>
      <c r="L303" s="240"/>
      <c r="M303" s="241"/>
      <c r="N303" s="242"/>
      <c r="O303" s="242"/>
      <c r="P303" s="242"/>
      <c r="Q303" s="242"/>
      <c r="R303" s="242"/>
      <c r="S303" s="242"/>
      <c r="T303" s="24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4" t="s">
        <v>150</v>
      </c>
      <c r="AU303" s="244" t="s">
        <v>77</v>
      </c>
      <c r="AV303" s="14" t="s">
        <v>79</v>
      </c>
      <c r="AW303" s="14" t="s">
        <v>31</v>
      </c>
      <c r="AX303" s="14" t="s">
        <v>77</v>
      </c>
      <c r="AY303" s="244" t="s">
        <v>140</v>
      </c>
    </row>
    <row r="304" s="2" customFormat="1" ht="24.15" customHeight="1">
      <c r="A304" s="41"/>
      <c r="B304" s="42"/>
      <c r="C304" s="205" t="s">
        <v>411</v>
      </c>
      <c r="D304" s="205" t="s">
        <v>141</v>
      </c>
      <c r="E304" s="206" t="s">
        <v>412</v>
      </c>
      <c r="F304" s="207" t="s">
        <v>413</v>
      </c>
      <c r="G304" s="208" t="s">
        <v>144</v>
      </c>
      <c r="H304" s="209">
        <v>7.29</v>
      </c>
      <c r="I304" s="210"/>
      <c r="J304" s="211">
        <f>ROUND(I304*H304,2)</f>
        <v>0</v>
      </c>
      <c r="K304" s="207" t="s">
        <v>145</v>
      </c>
      <c r="L304" s="47"/>
      <c r="M304" s="212" t="s">
        <v>19</v>
      </c>
      <c r="N304" s="213" t="s">
        <v>40</v>
      </c>
      <c r="O304" s="87"/>
      <c r="P304" s="214">
        <f>O304*H304</f>
        <v>0</v>
      </c>
      <c r="Q304" s="214">
        <v>0.0043839999999999999</v>
      </c>
      <c r="R304" s="214">
        <f>Q304*H304</f>
        <v>0.031959359999999999</v>
      </c>
      <c r="S304" s="214">
        <v>0</v>
      </c>
      <c r="T304" s="21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6" t="s">
        <v>146</v>
      </c>
      <c r="AT304" s="216" t="s">
        <v>141</v>
      </c>
      <c r="AU304" s="216" t="s">
        <v>77</v>
      </c>
      <c r="AY304" s="20" t="s">
        <v>140</v>
      </c>
      <c r="BE304" s="217">
        <f>IF(N304="základní",J304,0)</f>
        <v>0</v>
      </c>
      <c r="BF304" s="217">
        <f>IF(N304="snížená",J304,0)</f>
        <v>0</v>
      </c>
      <c r="BG304" s="217">
        <f>IF(N304="zákl. přenesená",J304,0)</f>
        <v>0</v>
      </c>
      <c r="BH304" s="217">
        <f>IF(N304="sníž. přenesená",J304,0)</f>
        <v>0</v>
      </c>
      <c r="BI304" s="217">
        <f>IF(N304="nulová",J304,0)</f>
        <v>0</v>
      </c>
      <c r="BJ304" s="20" t="s">
        <v>77</v>
      </c>
      <c r="BK304" s="217">
        <f>ROUND(I304*H304,2)</f>
        <v>0</v>
      </c>
      <c r="BL304" s="20" t="s">
        <v>146</v>
      </c>
      <c r="BM304" s="216" t="s">
        <v>414</v>
      </c>
    </row>
    <row r="305" s="2" customFormat="1">
      <c r="A305" s="41"/>
      <c r="B305" s="42"/>
      <c r="C305" s="43"/>
      <c r="D305" s="218" t="s">
        <v>148</v>
      </c>
      <c r="E305" s="43"/>
      <c r="F305" s="219" t="s">
        <v>415</v>
      </c>
      <c r="G305" s="43"/>
      <c r="H305" s="43"/>
      <c r="I305" s="220"/>
      <c r="J305" s="43"/>
      <c r="K305" s="43"/>
      <c r="L305" s="47"/>
      <c r="M305" s="221"/>
      <c r="N305" s="222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148</v>
      </c>
      <c r="AU305" s="20" t="s">
        <v>77</v>
      </c>
    </row>
    <row r="306" s="2" customFormat="1" ht="16.5" customHeight="1">
      <c r="A306" s="41"/>
      <c r="B306" s="42"/>
      <c r="C306" s="205" t="s">
        <v>416</v>
      </c>
      <c r="D306" s="205" t="s">
        <v>141</v>
      </c>
      <c r="E306" s="206" t="s">
        <v>417</v>
      </c>
      <c r="F306" s="207" t="s">
        <v>418</v>
      </c>
      <c r="G306" s="208" t="s">
        <v>144</v>
      </c>
      <c r="H306" s="209">
        <v>7.29</v>
      </c>
      <c r="I306" s="210"/>
      <c r="J306" s="211">
        <f>ROUND(I306*H306,2)</f>
        <v>0</v>
      </c>
      <c r="K306" s="207" t="s">
        <v>145</v>
      </c>
      <c r="L306" s="47"/>
      <c r="M306" s="212" t="s">
        <v>19</v>
      </c>
      <c r="N306" s="213" t="s">
        <v>40</v>
      </c>
      <c r="O306" s="87"/>
      <c r="P306" s="214">
        <f>O306*H306</f>
        <v>0</v>
      </c>
      <c r="Q306" s="214">
        <v>0.00013999999999999999</v>
      </c>
      <c r="R306" s="214">
        <f>Q306*H306</f>
        <v>0.0010206</v>
      </c>
      <c r="S306" s="214">
        <v>0</v>
      </c>
      <c r="T306" s="21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6" t="s">
        <v>146</v>
      </c>
      <c r="AT306" s="216" t="s">
        <v>141</v>
      </c>
      <c r="AU306" s="216" t="s">
        <v>77</v>
      </c>
      <c r="AY306" s="20" t="s">
        <v>140</v>
      </c>
      <c r="BE306" s="217">
        <f>IF(N306="základní",J306,0)</f>
        <v>0</v>
      </c>
      <c r="BF306" s="217">
        <f>IF(N306="snížená",J306,0)</f>
        <v>0</v>
      </c>
      <c r="BG306" s="217">
        <f>IF(N306="zákl. přenesená",J306,0)</f>
        <v>0</v>
      </c>
      <c r="BH306" s="217">
        <f>IF(N306="sníž. přenesená",J306,0)</f>
        <v>0</v>
      </c>
      <c r="BI306" s="217">
        <f>IF(N306="nulová",J306,0)</f>
        <v>0</v>
      </c>
      <c r="BJ306" s="20" t="s">
        <v>77</v>
      </c>
      <c r="BK306" s="217">
        <f>ROUND(I306*H306,2)</f>
        <v>0</v>
      </c>
      <c r="BL306" s="20" t="s">
        <v>146</v>
      </c>
      <c r="BM306" s="216" t="s">
        <v>419</v>
      </c>
    </row>
    <row r="307" s="2" customFormat="1">
      <c r="A307" s="41"/>
      <c r="B307" s="42"/>
      <c r="C307" s="43"/>
      <c r="D307" s="218" t="s">
        <v>148</v>
      </c>
      <c r="E307" s="43"/>
      <c r="F307" s="219" t="s">
        <v>420</v>
      </c>
      <c r="G307" s="43"/>
      <c r="H307" s="43"/>
      <c r="I307" s="220"/>
      <c r="J307" s="43"/>
      <c r="K307" s="43"/>
      <c r="L307" s="47"/>
      <c r="M307" s="221"/>
      <c r="N307" s="22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148</v>
      </c>
      <c r="AU307" s="20" t="s">
        <v>77</v>
      </c>
    </row>
    <row r="308" s="2" customFormat="1" ht="24.15" customHeight="1">
      <c r="A308" s="41"/>
      <c r="B308" s="42"/>
      <c r="C308" s="205" t="s">
        <v>421</v>
      </c>
      <c r="D308" s="205" t="s">
        <v>141</v>
      </c>
      <c r="E308" s="206" t="s">
        <v>422</v>
      </c>
      <c r="F308" s="207" t="s">
        <v>423</v>
      </c>
      <c r="G308" s="208" t="s">
        <v>144</v>
      </c>
      <c r="H308" s="209">
        <v>7.29</v>
      </c>
      <c r="I308" s="210"/>
      <c r="J308" s="211">
        <f>ROUND(I308*H308,2)</f>
        <v>0</v>
      </c>
      <c r="K308" s="207" t="s">
        <v>145</v>
      </c>
      <c r="L308" s="47"/>
      <c r="M308" s="212" t="s">
        <v>19</v>
      </c>
      <c r="N308" s="213" t="s">
        <v>40</v>
      </c>
      <c r="O308" s="87"/>
      <c r="P308" s="214">
        <f>O308*H308</f>
        <v>0</v>
      </c>
      <c r="Q308" s="214">
        <v>0.0033600000000000001</v>
      </c>
      <c r="R308" s="214">
        <f>Q308*H308</f>
        <v>0.0244944</v>
      </c>
      <c r="S308" s="214">
        <v>0</v>
      </c>
      <c r="T308" s="21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6" t="s">
        <v>146</v>
      </c>
      <c r="AT308" s="216" t="s">
        <v>141</v>
      </c>
      <c r="AU308" s="216" t="s">
        <v>77</v>
      </c>
      <c r="AY308" s="20" t="s">
        <v>140</v>
      </c>
      <c r="BE308" s="217">
        <f>IF(N308="základní",J308,0)</f>
        <v>0</v>
      </c>
      <c r="BF308" s="217">
        <f>IF(N308="snížená",J308,0)</f>
        <v>0</v>
      </c>
      <c r="BG308" s="217">
        <f>IF(N308="zákl. přenesená",J308,0)</f>
        <v>0</v>
      </c>
      <c r="BH308" s="217">
        <f>IF(N308="sníž. přenesená",J308,0)</f>
        <v>0</v>
      </c>
      <c r="BI308" s="217">
        <f>IF(N308="nulová",J308,0)</f>
        <v>0</v>
      </c>
      <c r="BJ308" s="20" t="s">
        <v>77</v>
      </c>
      <c r="BK308" s="217">
        <f>ROUND(I308*H308,2)</f>
        <v>0</v>
      </c>
      <c r="BL308" s="20" t="s">
        <v>146</v>
      </c>
      <c r="BM308" s="216" t="s">
        <v>424</v>
      </c>
    </row>
    <row r="309" s="2" customFormat="1">
      <c r="A309" s="41"/>
      <c r="B309" s="42"/>
      <c r="C309" s="43"/>
      <c r="D309" s="218" t="s">
        <v>148</v>
      </c>
      <c r="E309" s="43"/>
      <c r="F309" s="219" t="s">
        <v>425</v>
      </c>
      <c r="G309" s="43"/>
      <c r="H309" s="43"/>
      <c r="I309" s="220"/>
      <c r="J309" s="43"/>
      <c r="K309" s="43"/>
      <c r="L309" s="47"/>
      <c r="M309" s="221"/>
      <c r="N309" s="222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148</v>
      </c>
      <c r="AU309" s="20" t="s">
        <v>77</v>
      </c>
    </row>
    <row r="310" s="2" customFormat="1" ht="16.5" customHeight="1">
      <c r="A310" s="41"/>
      <c r="B310" s="42"/>
      <c r="C310" s="205" t="s">
        <v>426</v>
      </c>
      <c r="D310" s="205" t="s">
        <v>141</v>
      </c>
      <c r="E310" s="206" t="s">
        <v>427</v>
      </c>
      <c r="F310" s="207" t="s">
        <v>428</v>
      </c>
      <c r="G310" s="208" t="s">
        <v>144</v>
      </c>
      <c r="H310" s="209">
        <v>573.45000000000005</v>
      </c>
      <c r="I310" s="210"/>
      <c r="J310" s="211">
        <f>ROUND(I310*H310,2)</f>
        <v>0</v>
      </c>
      <c r="K310" s="207" t="s">
        <v>145</v>
      </c>
      <c r="L310" s="47"/>
      <c r="M310" s="212" t="s">
        <v>19</v>
      </c>
      <c r="N310" s="213" t="s">
        <v>40</v>
      </c>
      <c r="O310" s="87"/>
      <c r="P310" s="214">
        <f>O310*H310</f>
        <v>0</v>
      </c>
      <c r="Q310" s="214">
        <v>0.000263</v>
      </c>
      <c r="R310" s="214">
        <f>Q310*H310</f>
        <v>0.15081735000000002</v>
      </c>
      <c r="S310" s="214">
        <v>0</v>
      </c>
      <c r="T310" s="215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6" t="s">
        <v>146</v>
      </c>
      <c r="AT310" s="216" t="s">
        <v>141</v>
      </c>
      <c r="AU310" s="216" t="s">
        <v>77</v>
      </c>
      <c r="AY310" s="20" t="s">
        <v>140</v>
      </c>
      <c r="BE310" s="217">
        <f>IF(N310="základní",J310,0)</f>
        <v>0</v>
      </c>
      <c r="BF310" s="217">
        <f>IF(N310="snížená",J310,0)</f>
        <v>0</v>
      </c>
      <c r="BG310" s="217">
        <f>IF(N310="zákl. přenesená",J310,0)</f>
        <v>0</v>
      </c>
      <c r="BH310" s="217">
        <f>IF(N310="sníž. přenesená",J310,0)</f>
        <v>0</v>
      </c>
      <c r="BI310" s="217">
        <f>IF(N310="nulová",J310,0)</f>
        <v>0</v>
      </c>
      <c r="BJ310" s="20" t="s">
        <v>77</v>
      </c>
      <c r="BK310" s="217">
        <f>ROUND(I310*H310,2)</f>
        <v>0</v>
      </c>
      <c r="BL310" s="20" t="s">
        <v>146</v>
      </c>
      <c r="BM310" s="216" t="s">
        <v>429</v>
      </c>
    </row>
    <row r="311" s="2" customFormat="1">
      <c r="A311" s="41"/>
      <c r="B311" s="42"/>
      <c r="C311" s="43"/>
      <c r="D311" s="218" t="s">
        <v>148</v>
      </c>
      <c r="E311" s="43"/>
      <c r="F311" s="219" t="s">
        <v>430</v>
      </c>
      <c r="G311" s="43"/>
      <c r="H311" s="43"/>
      <c r="I311" s="220"/>
      <c r="J311" s="43"/>
      <c r="K311" s="43"/>
      <c r="L311" s="47"/>
      <c r="M311" s="221"/>
      <c r="N311" s="222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148</v>
      </c>
      <c r="AU311" s="20" t="s">
        <v>77</v>
      </c>
    </row>
    <row r="312" s="13" customFormat="1">
      <c r="A312" s="13"/>
      <c r="B312" s="223"/>
      <c r="C312" s="224"/>
      <c r="D312" s="225" t="s">
        <v>150</v>
      </c>
      <c r="E312" s="226" t="s">
        <v>19</v>
      </c>
      <c r="F312" s="227" t="s">
        <v>431</v>
      </c>
      <c r="G312" s="224"/>
      <c r="H312" s="226" t="s">
        <v>19</v>
      </c>
      <c r="I312" s="228"/>
      <c r="J312" s="224"/>
      <c r="K312" s="224"/>
      <c r="L312" s="229"/>
      <c r="M312" s="230"/>
      <c r="N312" s="231"/>
      <c r="O312" s="231"/>
      <c r="P312" s="231"/>
      <c r="Q312" s="231"/>
      <c r="R312" s="231"/>
      <c r="S312" s="231"/>
      <c r="T312" s="23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3" t="s">
        <v>150</v>
      </c>
      <c r="AU312" s="233" t="s">
        <v>77</v>
      </c>
      <c r="AV312" s="13" t="s">
        <v>77</v>
      </c>
      <c r="AW312" s="13" t="s">
        <v>31</v>
      </c>
      <c r="AX312" s="13" t="s">
        <v>69</v>
      </c>
      <c r="AY312" s="233" t="s">
        <v>140</v>
      </c>
    </row>
    <row r="313" s="14" customFormat="1">
      <c r="A313" s="14"/>
      <c r="B313" s="234"/>
      <c r="C313" s="235"/>
      <c r="D313" s="225" t="s">
        <v>150</v>
      </c>
      <c r="E313" s="236" t="s">
        <v>19</v>
      </c>
      <c r="F313" s="237" t="s">
        <v>432</v>
      </c>
      <c r="G313" s="235"/>
      <c r="H313" s="238">
        <v>27.399999999999999</v>
      </c>
      <c r="I313" s="239"/>
      <c r="J313" s="235"/>
      <c r="K313" s="235"/>
      <c r="L313" s="240"/>
      <c r="M313" s="241"/>
      <c r="N313" s="242"/>
      <c r="O313" s="242"/>
      <c r="P313" s="242"/>
      <c r="Q313" s="242"/>
      <c r="R313" s="242"/>
      <c r="S313" s="242"/>
      <c r="T313" s="24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4" t="s">
        <v>150</v>
      </c>
      <c r="AU313" s="244" t="s">
        <v>77</v>
      </c>
      <c r="AV313" s="14" t="s">
        <v>79</v>
      </c>
      <c r="AW313" s="14" t="s">
        <v>31</v>
      </c>
      <c r="AX313" s="14" t="s">
        <v>69</v>
      </c>
      <c r="AY313" s="244" t="s">
        <v>140</v>
      </c>
    </row>
    <row r="314" s="14" customFormat="1">
      <c r="A314" s="14"/>
      <c r="B314" s="234"/>
      <c r="C314" s="235"/>
      <c r="D314" s="225" t="s">
        <v>150</v>
      </c>
      <c r="E314" s="236" t="s">
        <v>19</v>
      </c>
      <c r="F314" s="237" t="s">
        <v>433</v>
      </c>
      <c r="G314" s="235"/>
      <c r="H314" s="238">
        <v>455.64999999999998</v>
      </c>
      <c r="I314" s="239"/>
      <c r="J314" s="235"/>
      <c r="K314" s="235"/>
      <c r="L314" s="240"/>
      <c r="M314" s="241"/>
      <c r="N314" s="242"/>
      <c r="O314" s="242"/>
      <c r="P314" s="242"/>
      <c r="Q314" s="242"/>
      <c r="R314" s="242"/>
      <c r="S314" s="242"/>
      <c r="T314" s="24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4" t="s">
        <v>150</v>
      </c>
      <c r="AU314" s="244" t="s">
        <v>77</v>
      </c>
      <c r="AV314" s="14" t="s">
        <v>79</v>
      </c>
      <c r="AW314" s="14" t="s">
        <v>31</v>
      </c>
      <c r="AX314" s="14" t="s">
        <v>69</v>
      </c>
      <c r="AY314" s="244" t="s">
        <v>140</v>
      </c>
    </row>
    <row r="315" s="14" customFormat="1">
      <c r="A315" s="14"/>
      <c r="B315" s="234"/>
      <c r="C315" s="235"/>
      <c r="D315" s="225" t="s">
        <v>150</v>
      </c>
      <c r="E315" s="236" t="s">
        <v>19</v>
      </c>
      <c r="F315" s="237" t="s">
        <v>434</v>
      </c>
      <c r="G315" s="235"/>
      <c r="H315" s="238">
        <v>21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4" t="s">
        <v>150</v>
      </c>
      <c r="AU315" s="244" t="s">
        <v>77</v>
      </c>
      <c r="AV315" s="14" t="s">
        <v>79</v>
      </c>
      <c r="AW315" s="14" t="s">
        <v>31</v>
      </c>
      <c r="AX315" s="14" t="s">
        <v>69</v>
      </c>
      <c r="AY315" s="244" t="s">
        <v>140</v>
      </c>
    </row>
    <row r="316" s="14" customFormat="1">
      <c r="A316" s="14"/>
      <c r="B316" s="234"/>
      <c r="C316" s="235"/>
      <c r="D316" s="225" t="s">
        <v>150</v>
      </c>
      <c r="E316" s="236" t="s">
        <v>19</v>
      </c>
      <c r="F316" s="237" t="s">
        <v>435</v>
      </c>
      <c r="G316" s="235"/>
      <c r="H316" s="238">
        <v>69.400000000000006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4" t="s">
        <v>150</v>
      </c>
      <c r="AU316" s="244" t="s">
        <v>77</v>
      </c>
      <c r="AV316" s="14" t="s">
        <v>79</v>
      </c>
      <c r="AW316" s="14" t="s">
        <v>31</v>
      </c>
      <c r="AX316" s="14" t="s">
        <v>69</v>
      </c>
      <c r="AY316" s="244" t="s">
        <v>140</v>
      </c>
    </row>
    <row r="317" s="15" customFormat="1">
      <c r="A317" s="15"/>
      <c r="B317" s="245"/>
      <c r="C317" s="246"/>
      <c r="D317" s="225" t="s">
        <v>150</v>
      </c>
      <c r="E317" s="247" t="s">
        <v>19</v>
      </c>
      <c r="F317" s="248" t="s">
        <v>226</v>
      </c>
      <c r="G317" s="246"/>
      <c r="H317" s="249">
        <v>573.45000000000005</v>
      </c>
      <c r="I317" s="250"/>
      <c r="J317" s="246"/>
      <c r="K317" s="246"/>
      <c r="L317" s="251"/>
      <c r="M317" s="252"/>
      <c r="N317" s="253"/>
      <c r="O317" s="253"/>
      <c r="P317" s="253"/>
      <c r="Q317" s="253"/>
      <c r="R317" s="253"/>
      <c r="S317" s="253"/>
      <c r="T317" s="25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5" t="s">
        <v>150</v>
      </c>
      <c r="AU317" s="255" t="s">
        <v>77</v>
      </c>
      <c r="AV317" s="15" t="s">
        <v>146</v>
      </c>
      <c r="AW317" s="15" t="s">
        <v>31</v>
      </c>
      <c r="AX317" s="15" t="s">
        <v>77</v>
      </c>
      <c r="AY317" s="255" t="s">
        <v>140</v>
      </c>
    </row>
    <row r="318" s="2" customFormat="1" ht="16.5" customHeight="1">
      <c r="A318" s="41"/>
      <c r="B318" s="42"/>
      <c r="C318" s="205" t="s">
        <v>436</v>
      </c>
      <c r="D318" s="205" t="s">
        <v>141</v>
      </c>
      <c r="E318" s="206" t="s">
        <v>437</v>
      </c>
      <c r="F318" s="207" t="s">
        <v>438</v>
      </c>
      <c r="G318" s="208" t="s">
        <v>144</v>
      </c>
      <c r="H318" s="209">
        <v>27.399999999999999</v>
      </c>
      <c r="I318" s="210"/>
      <c r="J318" s="211">
        <f>ROUND(I318*H318,2)</f>
        <v>0</v>
      </c>
      <c r="K318" s="207" t="s">
        <v>145</v>
      </c>
      <c r="L318" s="47"/>
      <c r="M318" s="212" t="s">
        <v>19</v>
      </c>
      <c r="N318" s="213" t="s">
        <v>40</v>
      </c>
      <c r="O318" s="87"/>
      <c r="P318" s="214">
        <f>O318*H318</f>
        <v>0</v>
      </c>
      <c r="Q318" s="214">
        <v>0.00018000000000000001</v>
      </c>
      <c r="R318" s="214">
        <f>Q318*H318</f>
        <v>0.0049319999999999998</v>
      </c>
      <c r="S318" s="214">
        <v>0</v>
      </c>
      <c r="T318" s="215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6" t="s">
        <v>146</v>
      </c>
      <c r="AT318" s="216" t="s">
        <v>141</v>
      </c>
      <c r="AU318" s="216" t="s">
        <v>77</v>
      </c>
      <c r="AY318" s="20" t="s">
        <v>140</v>
      </c>
      <c r="BE318" s="217">
        <f>IF(N318="základní",J318,0)</f>
        <v>0</v>
      </c>
      <c r="BF318" s="217">
        <f>IF(N318="snížená",J318,0)</f>
        <v>0</v>
      </c>
      <c r="BG318" s="217">
        <f>IF(N318="zákl. přenesená",J318,0)</f>
        <v>0</v>
      </c>
      <c r="BH318" s="217">
        <f>IF(N318="sníž. přenesená",J318,0)</f>
        <v>0</v>
      </c>
      <c r="BI318" s="217">
        <f>IF(N318="nulová",J318,0)</f>
        <v>0</v>
      </c>
      <c r="BJ318" s="20" t="s">
        <v>77</v>
      </c>
      <c r="BK318" s="217">
        <f>ROUND(I318*H318,2)</f>
        <v>0</v>
      </c>
      <c r="BL318" s="20" t="s">
        <v>146</v>
      </c>
      <c r="BM318" s="216" t="s">
        <v>439</v>
      </c>
    </row>
    <row r="319" s="2" customFormat="1">
      <c r="A319" s="41"/>
      <c r="B319" s="42"/>
      <c r="C319" s="43"/>
      <c r="D319" s="218" t="s">
        <v>148</v>
      </c>
      <c r="E319" s="43"/>
      <c r="F319" s="219" t="s">
        <v>440</v>
      </c>
      <c r="G319" s="43"/>
      <c r="H319" s="43"/>
      <c r="I319" s="220"/>
      <c r="J319" s="43"/>
      <c r="K319" s="43"/>
      <c r="L319" s="47"/>
      <c r="M319" s="221"/>
      <c r="N319" s="222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148</v>
      </c>
      <c r="AU319" s="20" t="s">
        <v>77</v>
      </c>
    </row>
    <row r="320" s="13" customFormat="1">
      <c r="A320" s="13"/>
      <c r="B320" s="223"/>
      <c r="C320" s="224"/>
      <c r="D320" s="225" t="s">
        <v>150</v>
      </c>
      <c r="E320" s="226" t="s">
        <v>19</v>
      </c>
      <c r="F320" s="227" t="s">
        <v>431</v>
      </c>
      <c r="G320" s="224"/>
      <c r="H320" s="226" t="s">
        <v>19</v>
      </c>
      <c r="I320" s="228"/>
      <c r="J320" s="224"/>
      <c r="K320" s="224"/>
      <c r="L320" s="229"/>
      <c r="M320" s="230"/>
      <c r="N320" s="231"/>
      <c r="O320" s="231"/>
      <c r="P320" s="231"/>
      <c r="Q320" s="231"/>
      <c r="R320" s="231"/>
      <c r="S320" s="231"/>
      <c r="T320" s="23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3" t="s">
        <v>150</v>
      </c>
      <c r="AU320" s="233" t="s">
        <v>77</v>
      </c>
      <c r="AV320" s="13" t="s">
        <v>77</v>
      </c>
      <c r="AW320" s="13" t="s">
        <v>31</v>
      </c>
      <c r="AX320" s="13" t="s">
        <v>69</v>
      </c>
      <c r="AY320" s="233" t="s">
        <v>140</v>
      </c>
    </row>
    <row r="321" s="14" customFormat="1">
      <c r="A321" s="14"/>
      <c r="B321" s="234"/>
      <c r="C321" s="235"/>
      <c r="D321" s="225" t="s">
        <v>150</v>
      </c>
      <c r="E321" s="236" t="s">
        <v>19</v>
      </c>
      <c r="F321" s="237" t="s">
        <v>432</v>
      </c>
      <c r="G321" s="235"/>
      <c r="H321" s="238">
        <v>27.399999999999999</v>
      </c>
      <c r="I321" s="239"/>
      <c r="J321" s="235"/>
      <c r="K321" s="235"/>
      <c r="L321" s="240"/>
      <c r="M321" s="241"/>
      <c r="N321" s="242"/>
      <c r="O321" s="242"/>
      <c r="P321" s="242"/>
      <c r="Q321" s="242"/>
      <c r="R321" s="242"/>
      <c r="S321" s="242"/>
      <c r="T321" s="24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4" t="s">
        <v>150</v>
      </c>
      <c r="AU321" s="244" t="s">
        <v>77</v>
      </c>
      <c r="AV321" s="14" t="s">
        <v>79</v>
      </c>
      <c r="AW321" s="14" t="s">
        <v>31</v>
      </c>
      <c r="AX321" s="14" t="s">
        <v>77</v>
      </c>
      <c r="AY321" s="244" t="s">
        <v>140</v>
      </c>
    </row>
    <row r="322" s="2" customFormat="1" ht="16.5" customHeight="1">
      <c r="A322" s="41"/>
      <c r="B322" s="42"/>
      <c r="C322" s="205" t="s">
        <v>441</v>
      </c>
      <c r="D322" s="205" t="s">
        <v>141</v>
      </c>
      <c r="E322" s="206" t="s">
        <v>442</v>
      </c>
      <c r="F322" s="207" t="s">
        <v>443</v>
      </c>
      <c r="G322" s="208" t="s">
        <v>144</v>
      </c>
      <c r="H322" s="209">
        <v>546.04999999999995</v>
      </c>
      <c r="I322" s="210"/>
      <c r="J322" s="211">
        <f>ROUND(I322*H322,2)</f>
        <v>0</v>
      </c>
      <c r="K322" s="207" t="s">
        <v>145</v>
      </c>
      <c r="L322" s="47"/>
      <c r="M322" s="212" t="s">
        <v>19</v>
      </c>
      <c r="N322" s="213" t="s">
        <v>40</v>
      </c>
      <c r="O322" s="87"/>
      <c r="P322" s="214">
        <f>O322*H322</f>
        <v>0</v>
      </c>
      <c r="Q322" s="214">
        <v>0.00013999999999999999</v>
      </c>
      <c r="R322" s="214">
        <f>Q322*H322</f>
        <v>0.076446999999999987</v>
      </c>
      <c r="S322" s="214">
        <v>0</v>
      </c>
      <c r="T322" s="215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6" t="s">
        <v>146</v>
      </c>
      <c r="AT322" s="216" t="s">
        <v>141</v>
      </c>
      <c r="AU322" s="216" t="s">
        <v>77</v>
      </c>
      <c r="AY322" s="20" t="s">
        <v>140</v>
      </c>
      <c r="BE322" s="217">
        <f>IF(N322="základní",J322,0)</f>
        <v>0</v>
      </c>
      <c r="BF322" s="217">
        <f>IF(N322="snížená",J322,0)</f>
        <v>0</v>
      </c>
      <c r="BG322" s="217">
        <f>IF(N322="zákl. přenesená",J322,0)</f>
        <v>0</v>
      </c>
      <c r="BH322" s="217">
        <f>IF(N322="sníž. přenesená",J322,0)</f>
        <v>0</v>
      </c>
      <c r="BI322" s="217">
        <f>IF(N322="nulová",J322,0)</f>
        <v>0</v>
      </c>
      <c r="BJ322" s="20" t="s">
        <v>77</v>
      </c>
      <c r="BK322" s="217">
        <f>ROUND(I322*H322,2)</f>
        <v>0</v>
      </c>
      <c r="BL322" s="20" t="s">
        <v>146</v>
      </c>
      <c r="BM322" s="216" t="s">
        <v>444</v>
      </c>
    </row>
    <row r="323" s="2" customFormat="1">
      <c r="A323" s="41"/>
      <c r="B323" s="42"/>
      <c r="C323" s="43"/>
      <c r="D323" s="218" t="s">
        <v>148</v>
      </c>
      <c r="E323" s="43"/>
      <c r="F323" s="219" t="s">
        <v>445</v>
      </c>
      <c r="G323" s="43"/>
      <c r="H323" s="43"/>
      <c r="I323" s="220"/>
      <c r="J323" s="43"/>
      <c r="K323" s="43"/>
      <c r="L323" s="47"/>
      <c r="M323" s="221"/>
      <c r="N323" s="222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148</v>
      </c>
      <c r="AU323" s="20" t="s">
        <v>77</v>
      </c>
    </row>
    <row r="324" s="13" customFormat="1">
      <c r="A324" s="13"/>
      <c r="B324" s="223"/>
      <c r="C324" s="224"/>
      <c r="D324" s="225" t="s">
        <v>150</v>
      </c>
      <c r="E324" s="226" t="s">
        <v>19</v>
      </c>
      <c r="F324" s="227" t="s">
        <v>431</v>
      </c>
      <c r="G324" s="224"/>
      <c r="H324" s="226" t="s">
        <v>19</v>
      </c>
      <c r="I324" s="228"/>
      <c r="J324" s="224"/>
      <c r="K324" s="224"/>
      <c r="L324" s="229"/>
      <c r="M324" s="230"/>
      <c r="N324" s="231"/>
      <c r="O324" s="231"/>
      <c r="P324" s="231"/>
      <c r="Q324" s="231"/>
      <c r="R324" s="231"/>
      <c r="S324" s="231"/>
      <c r="T324" s="23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3" t="s">
        <v>150</v>
      </c>
      <c r="AU324" s="233" t="s">
        <v>77</v>
      </c>
      <c r="AV324" s="13" t="s">
        <v>77</v>
      </c>
      <c r="AW324" s="13" t="s">
        <v>31</v>
      </c>
      <c r="AX324" s="13" t="s">
        <v>69</v>
      </c>
      <c r="AY324" s="233" t="s">
        <v>140</v>
      </c>
    </row>
    <row r="325" s="14" customFormat="1">
      <c r="A325" s="14"/>
      <c r="B325" s="234"/>
      <c r="C325" s="235"/>
      <c r="D325" s="225" t="s">
        <v>150</v>
      </c>
      <c r="E325" s="236" t="s">
        <v>19</v>
      </c>
      <c r="F325" s="237" t="s">
        <v>433</v>
      </c>
      <c r="G325" s="235"/>
      <c r="H325" s="238">
        <v>455.64999999999998</v>
      </c>
      <c r="I325" s="239"/>
      <c r="J325" s="235"/>
      <c r="K325" s="235"/>
      <c r="L325" s="240"/>
      <c r="M325" s="241"/>
      <c r="N325" s="242"/>
      <c r="O325" s="242"/>
      <c r="P325" s="242"/>
      <c r="Q325" s="242"/>
      <c r="R325" s="242"/>
      <c r="S325" s="242"/>
      <c r="T325" s="24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4" t="s">
        <v>150</v>
      </c>
      <c r="AU325" s="244" t="s">
        <v>77</v>
      </c>
      <c r="AV325" s="14" t="s">
        <v>79</v>
      </c>
      <c r="AW325" s="14" t="s">
        <v>31</v>
      </c>
      <c r="AX325" s="14" t="s">
        <v>69</v>
      </c>
      <c r="AY325" s="244" t="s">
        <v>140</v>
      </c>
    </row>
    <row r="326" s="14" customFormat="1">
      <c r="A326" s="14"/>
      <c r="B326" s="234"/>
      <c r="C326" s="235"/>
      <c r="D326" s="225" t="s">
        <v>150</v>
      </c>
      <c r="E326" s="236" t="s">
        <v>19</v>
      </c>
      <c r="F326" s="237" t="s">
        <v>434</v>
      </c>
      <c r="G326" s="235"/>
      <c r="H326" s="238">
        <v>21</v>
      </c>
      <c r="I326" s="239"/>
      <c r="J326" s="235"/>
      <c r="K326" s="235"/>
      <c r="L326" s="240"/>
      <c r="M326" s="241"/>
      <c r="N326" s="242"/>
      <c r="O326" s="242"/>
      <c r="P326" s="242"/>
      <c r="Q326" s="242"/>
      <c r="R326" s="242"/>
      <c r="S326" s="242"/>
      <c r="T326" s="24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4" t="s">
        <v>150</v>
      </c>
      <c r="AU326" s="244" t="s">
        <v>77</v>
      </c>
      <c r="AV326" s="14" t="s">
        <v>79</v>
      </c>
      <c r="AW326" s="14" t="s">
        <v>31</v>
      </c>
      <c r="AX326" s="14" t="s">
        <v>69</v>
      </c>
      <c r="AY326" s="244" t="s">
        <v>140</v>
      </c>
    </row>
    <row r="327" s="14" customFormat="1">
      <c r="A327" s="14"/>
      <c r="B327" s="234"/>
      <c r="C327" s="235"/>
      <c r="D327" s="225" t="s">
        <v>150</v>
      </c>
      <c r="E327" s="236" t="s">
        <v>19</v>
      </c>
      <c r="F327" s="237" t="s">
        <v>435</v>
      </c>
      <c r="G327" s="235"/>
      <c r="H327" s="238">
        <v>69.400000000000006</v>
      </c>
      <c r="I327" s="239"/>
      <c r="J327" s="235"/>
      <c r="K327" s="235"/>
      <c r="L327" s="240"/>
      <c r="M327" s="241"/>
      <c r="N327" s="242"/>
      <c r="O327" s="242"/>
      <c r="P327" s="242"/>
      <c r="Q327" s="242"/>
      <c r="R327" s="242"/>
      <c r="S327" s="242"/>
      <c r="T327" s="24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4" t="s">
        <v>150</v>
      </c>
      <c r="AU327" s="244" t="s">
        <v>77</v>
      </c>
      <c r="AV327" s="14" t="s">
        <v>79</v>
      </c>
      <c r="AW327" s="14" t="s">
        <v>31</v>
      </c>
      <c r="AX327" s="14" t="s">
        <v>69</v>
      </c>
      <c r="AY327" s="244" t="s">
        <v>140</v>
      </c>
    </row>
    <row r="328" s="15" customFormat="1">
      <c r="A328" s="15"/>
      <c r="B328" s="245"/>
      <c r="C328" s="246"/>
      <c r="D328" s="225" t="s">
        <v>150</v>
      </c>
      <c r="E328" s="247" t="s">
        <v>19</v>
      </c>
      <c r="F328" s="248" t="s">
        <v>226</v>
      </c>
      <c r="G328" s="246"/>
      <c r="H328" s="249">
        <v>546.04999999999995</v>
      </c>
      <c r="I328" s="250"/>
      <c r="J328" s="246"/>
      <c r="K328" s="246"/>
      <c r="L328" s="251"/>
      <c r="M328" s="252"/>
      <c r="N328" s="253"/>
      <c r="O328" s="253"/>
      <c r="P328" s="253"/>
      <c r="Q328" s="253"/>
      <c r="R328" s="253"/>
      <c r="S328" s="253"/>
      <c r="T328" s="254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5" t="s">
        <v>150</v>
      </c>
      <c r="AU328" s="255" t="s">
        <v>77</v>
      </c>
      <c r="AV328" s="15" t="s">
        <v>146</v>
      </c>
      <c r="AW328" s="15" t="s">
        <v>31</v>
      </c>
      <c r="AX328" s="15" t="s">
        <v>77</v>
      </c>
      <c r="AY328" s="255" t="s">
        <v>140</v>
      </c>
    </row>
    <row r="329" s="2" customFormat="1" ht="37.8" customHeight="1">
      <c r="A329" s="41"/>
      <c r="B329" s="42"/>
      <c r="C329" s="205" t="s">
        <v>446</v>
      </c>
      <c r="D329" s="205" t="s">
        <v>141</v>
      </c>
      <c r="E329" s="206" t="s">
        <v>447</v>
      </c>
      <c r="F329" s="207" t="s">
        <v>448</v>
      </c>
      <c r="G329" s="208" t="s">
        <v>144</v>
      </c>
      <c r="H329" s="209">
        <v>27.399999999999999</v>
      </c>
      <c r="I329" s="210"/>
      <c r="J329" s="211">
        <f>ROUND(I329*H329,2)</f>
        <v>0</v>
      </c>
      <c r="K329" s="207" t="s">
        <v>145</v>
      </c>
      <c r="L329" s="47"/>
      <c r="M329" s="212" t="s">
        <v>19</v>
      </c>
      <c r="N329" s="213" t="s">
        <v>40</v>
      </c>
      <c r="O329" s="87"/>
      <c r="P329" s="214">
        <f>O329*H329</f>
        <v>0</v>
      </c>
      <c r="Q329" s="214">
        <v>0.0085961600000000003</v>
      </c>
      <c r="R329" s="214">
        <f>Q329*H329</f>
        <v>0.235534784</v>
      </c>
      <c r="S329" s="214">
        <v>0</v>
      </c>
      <c r="T329" s="215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6" t="s">
        <v>146</v>
      </c>
      <c r="AT329" s="216" t="s">
        <v>141</v>
      </c>
      <c r="AU329" s="216" t="s">
        <v>77</v>
      </c>
      <c r="AY329" s="20" t="s">
        <v>140</v>
      </c>
      <c r="BE329" s="217">
        <f>IF(N329="základní",J329,0)</f>
        <v>0</v>
      </c>
      <c r="BF329" s="217">
        <f>IF(N329="snížená",J329,0)</f>
        <v>0</v>
      </c>
      <c r="BG329" s="217">
        <f>IF(N329="zákl. přenesená",J329,0)</f>
        <v>0</v>
      </c>
      <c r="BH329" s="217">
        <f>IF(N329="sníž. přenesená",J329,0)</f>
        <v>0</v>
      </c>
      <c r="BI329" s="217">
        <f>IF(N329="nulová",J329,0)</f>
        <v>0</v>
      </c>
      <c r="BJ329" s="20" t="s">
        <v>77</v>
      </c>
      <c r="BK329" s="217">
        <f>ROUND(I329*H329,2)</f>
        <v>0</v>
      </c>
      <c r="BL329" s="20" t="s">
        <v>146</v>
      </c>
      <c r="BM329" s="216" t="s">
        <v>449</v>
      </c>
    </row>
    <row r="330" s="2" customFormat="1">
      <c r="A330" s="41"/>
      <c r="B330" s="42"/>
      <c r="C330" s="43"/>
      <c r="D330" s="218" t="s">
        <v>148</v>
      </c>
      <c r="E330" s="43"/>
      <c r="F330" s="219" t="s">
        <v>450</v>
      </c>
      <c r="G330" s="43"/>
      <c r="H330" s="43"/>
      <c r="I330" s="220"/>
      <c r="J330" s="43"/>
      <c r="K330" s="43"/>
      <c r="L330" s="47"/>
      <c r="M330" s="221"/>
      <c r="N330" s="222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148</v>
      </c>
      <c r="AU330" s="20" t="s">
        <v>77</v>
      </c>
    </row>
    <row r="331" s="13" customFormat="1">
      <c r="A331" s="13"/>
      <c r="B331" s="223"/>
      <c r="C331" s="224"/>
      <c r="D331" s="225" t="s">
        <v>150</v>
      </c>
      <c r="E331" s="226" t="s">
        <v>19</v>
      </c>
      <c r="F331" s="227" t="s">
        <v>431</v>
      </c>
      <c r="G331" s="224"/>
      <c r="H331" s="226" t="s">
        <v>19</v>
      </c>
      <c r="I331" s="228"/>
      <c r="J331" s="224"/>
      <c r="K331" s="224"/>
      <c r="L331" s="229"/>
      <c r="M331" s="230"/>
      <c r="N331" s="231"/>
      <c r="O331" s="231"/>
      <c r="P331" s="231"/>
      <c r="Q331" s="231"/>
      <c r="R331" s="231"/>
      <c r="S331" s="231"/>
      <c r="T331" s="23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3" t="s">
        <v>150</v>
      </c>
      <c r="AU331" s="233" t="s">
        <v>77</v>
      </c>
      <c r="AV331" s="13" t="s">
        <v>77</v>
      </c>
      <c r="AW331" s="13" t="s">
        <v>31</v>
      </c>
      <c r="AX331" s="13" t="s">
        <v>69</v>
      </c>
      <c r="AY331" s="233" t="s">
        <v>140</v>
      </c>
    </row>
    <row r="332" s="14" customFormat="1">
      <c r="A332" s="14"/>
      <c r="B332" s="234"/>
      <c r="C332" s="235"/>
      <c r="D332" s="225" t="s">
        <v>150</v>
      </c>
      <c r="E332" s="236" t="s">
        <v>19</v>
      </c>
      <c r="F332" s="237" t="s">
        <v>432</v>
      </c>
      <c r="G332" s="235"/>
      <c r="H332" s="238">
        <v>27.399999999999999</v>
      </c>
      <c r="I332" s="239"/>
      <c r="J332" s="235"/>
      <c r="K332" s="235"/>
      <c r="L332" s="240"/>
      <c r="M332" s="241"/>
      <c r="N332" s="242"/>
      <c r="O332" s="242"/>
      <c r="P332" s="242"/>
      <c r="Q332" s="242"/>
      <c r="R332" s="242"/>
      <c r="S332" s="242"/>
      <c r="T332" s="24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4" t="s">
        <v>150</v>
      </c>
      <c r="AU332" s="244" t="s">
        <v>77</v>
      </c>
      <c r="AV332" s="14" t="s">
        <v>79</v>
      </c>
      <c r="AW332" s="14" t="s">
        <v>31</v>
      </c>
      <c r="AX332" s="14" t="s">
        <v>77</v>
      </c>
      <c r="AY332" s="244" t="s">
        <v>140</v>
      </c>
    </row>
    <row r="333" s="2" customFormat="1" ht="16.5" customHeight="1">
      <c r="A333" s="41"/>
      <c r="B333" s="42"/>
      <c r="C333" s="256" t="s">
        <v>451</v>
      </c>
      <c r="D333" s="256" t="s">
        <v>452</v>
      </c>
      <c r="E333" s="257" t="s">
        <v>453</v>
      </c>
      <c r="F333" s="258" t="s">
        <v>454</v>
      </c>
      <c r="G333" s="259" t="s">
        <v>144</v>
      </c>
      <c r="H333" s="260">
        <v>28.77</v>
      </c>
      <c r="I333" s="261"/>
      <c r="J333" s="262">
        <f>ROUND(I333*H333,2)</f>
        <v>0</v>
      </c>
      <c r="K333" s="258" t="s">
        <v>145</v>
      </c>
      <c r="L333" s="263"/>
      <c r="M333" s="264" t="s">
        <v>19</v>
      </c>
      <c r="N333" s="265" t="s">
        <v>40</v>
      </c>
      <c r="O333" s="87"/>
      <c r="P333" s="214">
        <f>O333*H333</f>
        <v>0</v>
      </c>
      <c r="Q333" s="214">
        <v>0.0041000000000000003</v>
      </c>
      <c r="R333" s="214">
        <f>Q333*H333</f>
        <v>0.11795700000000001</v>
      </c>
      <c r="S333" s="214">
        <v>0</v>
      </c>
      <c r="T333" s="215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6" t="s">
        <v>183</v>
      </c>
      <c r="AT333" s="216" t="s">
        <v>452</v>
      </c>
      <c r="AU333" s="216" t="s">
        <v>77</v>
      </c>
      <c r="AY333" s="20" t="s">
        <v>140</v>
      </c>
      <c r="BE333" s="217">
        <f>IF(N333="základní",J333,0)</f>
        <v>0</v>
      </c>
      <c r="BF333" s="217">
        <f>IF(N333="snížená",J333,0)</f>
        <v>0</v>
      </c>
      <c r="BG333" s="217">
        <f>IF(N333="zákl. přenesená",J333,0)</f>
        <v>0</v>
      </c>
      <c r="BH333" s="217">
        <f>IF(N333="sníž. přenesená",J333,0)</f>
        <v>0</v>
      </c>
      <c r="BI333" s="217">
        <f>IF(N333="nulová",J333,0)</f>
        <v>0</v>
      </c>
      <c r="BJ333" s="20" t="s">
        <v>77</v>
      </c>
      <c r="BK333" s="217">
        <f>ROUND(I333*H333,2)</f>
        <v>0</v>
      </c>
      <c r="BL333" s="20" t="s">
        <v>146</v>
      </c>
      <c r="BM333" s="216" t="s">
        <v>455</v>
      </c>
    </row>
    <row r="334" s="14" customFormat="1">
      <c r="A334" s="14"/>
      <c r="B334" s="234"/>
      <c r="C334" s="235"/>
      <c r="D334" s="225" t="s">
        <v>150</v>
      </c>
      <c r="E334" s="235"/>
      <c r="F334" s="237" t="s">
        <v>456</v>
      </c>
      <c r="G334" s="235"/>
      <c r="H334" s="238">
        <v>28.77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4" t="s">
        <v>150</v>
      </c>
      <c r="AU334" s="244" t="s">
        <v>77</v>
      </c>
      <c r="AV334" s="14" t="s">
        <v>79</v>
      </c>
      <c r="AW334" s="14" t="s">
        <v>4</v>
      </c>
      <c r="AX334" s="14" t="s">
        <v>77</v>
      </c>
      <c r="AY334" s="244" t="s">
        <v>140</v>
      </c>
    </row>
    <row r="335" s="2" customFormat="1" ht="37.8" customHeight="1">
      <c r="A335" s="41"/>
      <c r="B335" s="42"/>
      <c r="C335" s="205" t="s">
        <v>457</v>
      </c>
      <c r="D335" s="205" t="s">
        <v>141</v>
      </c>
      <c r="E335" s="206" t="s">
        <v>458</v>
      </c>
      <c r="F335" s="207" t="s">
        <v>459</v>
      </c>
      <c r="G335" s="208" t="s">
        <v>144</v>
      </c>
      <c r="H335" s="209">
        <v>455.64999999999998</v>
      </c>
      <c r="I335" s="210"/>
      <c r="J335" s="211">
        <f>ROUND(I335*H335,2)</f>
        <v>0</v>
      </c>
      <c r="K335" s="207" t="s">
        <v>145</v>
      </c>
      <c r="L335" s="47"/>
      <c r="M335" s="212" t="s">
        <v>19</v>
      </c>
      <c r="N335" s="213" t="s">
        <v>40</v>
      </c>
      <c r="O335" s="87"/>
      <c r="P335" s="214">
        <f>O335*H335</f>
        <v>0</v>
      </c>
      <c r="Q335" s="214">
        <v>0.0086761600000000005</v>
      </c>
      <c r="R335" s="214">
        <f>Q335*H335</f>
        <v>3.9532923040000001</v>
      </c>
      <c r="S335" s="214">
        <v>0</v>
      </c>
      <c r="T335" s="215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6" t="s">
        <v>146</v>
      </c>
      <c r="AT335" s="216" t="s">
        <v>141</v>
      </c>
      <c r="AU335" s="216" t="s">
        <v>77</v>
      </c>
      <c r="AY335" s="20" t="s">
        <v>140</v>
      </c>
      <c r="BE335" s="217">
        <f>IF(N335="základní",J335,0)</f>
        <v>0</v>
      </c>
      <c r="BF335" s="217">
        <f>IF(N335="snížená",J335,0)</f>
        <v>0</v>
      </c>
      <c r="BG335" s="217">
        <f>IF(N335="zákl. přenesená",J335,0)</f>
        <v>0</v>
      </c>
      <c r="BH335" s="217">
        <f>IF(N335="sníž. přenesená",J335,0)</f>
        <v>0</v>
      </c>
      <c r="BI335" s="217">
        <f>IF(N335="nulová",J335,0)</f>
        <v>0</v>
      </c>
      <c r="BJ335" s="20" t="s">
        <v>77</v>
      </c>
      <c r="BK335" s="217">
        <f>ROUND(I335*H335,2)</f>
        <v>0</v>
      </c>
      <c r="BL335" s="20" t="s">
        <v>146</v>
      </c>
      <c r="BM335" s="216" t="s">
        <v>460</v>
      </c>
    </row>
    <row r="336" s="2" customFormat="1">
      <c r="A336" s="41"/>
      <c r="B336" s="42"/>
      <c r="C336" s="43"/>
      <c r="D336" s="218" t="s">
        <v>148</v>
      </c>
      <c r="E336" s="43"/>
      <c r="F336" s="219" t="s">
        <v>461</v>
      </c>
      <c r="G336" s="43"/>
      <c r="H336" s="43"/>
      <c r="I336" s="220"/>
      <c r="J336" s="43"/>
      <c r="K336" s="43"/>
      <c r="L336" s="47"/>
      <c r="M336" s="221"/>
      <c r="N336" s="222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148</v>
      </c>
      <c r="AU336" s="20" t="s">
        <v>77</v>
      </c>
    </row>
    <row r="337" s="13" customFormat="1">
      <c r="A337" s="13"/>
      <c r="B337" s="223"/>
      <c r="C337" s="224"/>
      <c r="D337" s="225" t="s">
        <v>150</v>
      </c>
      <c r="E337" s="226" t="s">
        <v>19</v>
      </c>
      <c r="F337" s="227" t="s">
        <v>431</v>
      </c>
      <c r="G337" s="224"/>
      <c r="H337" s="226" t="s">
        <v>19</v>
      </c>
      <c r="I337" s="228"/>
      <c r="J337" s="224"/>
      <c r="K337" s="224"/>
      <c r="L337" s="229"/>
      <c r="M337" s="230"/>
      <c r="N337" s="231"/>
      <c r="O337" s="231"/>
      <c r="P337" s="231"/>
      <c r="Q337" s="231"/>
      <c r="R337" s="231"/>
      <c r="S337" s="231"/>
      <c r="T337" s="23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3" t="s">
        <v>150</v>
      </c>
      <c r="AU337" s="233" t="s">
        <v>77</v>
      </c>
      <c r="AV337" s="13" t="s">
        <v>77</v>
      </c>
      <c r="AW337" s="13" t="s">
        <v>31</v>
      </c>
      <c r="AX337" s="13" t="s">
        <v>69</v>
      </c>
      <c r="AY337" s="233" t="s">
        <v>140</v>
      </c>
    </row>
    <row r="338" s="14" customFormat="1">
      <c r="A338" s="14"/>
      <c r="B338" s="234"/>
      <c r="C338" s="235"/>
      <c r="D338" s="225" t="s">
        <v>150</v>
      </c>
      <c r="E338" s="236" t="s">
        <v>19</v>
      </c>
      <c r="F338" s="237" t="s">
        <v>433</v>
      </c>
      <c r="G338" s="235"/>
      <c r="H338" s="238">
        <v>455.64999999999998</v>
      </c>
      <c r="I338" s="239"/>
      <c r="J338" s="235"/>
      <c r="K338" s="235"/>
      <c r="L338" s="240"/>
      <c r="M338" s="241"/>
      <c r="N338" s="242"/>
      <c r="O338" s="242"/>
      <c r="P338" s="242"/>
      <c r="Q338" s="242"/>
      <c r="R338" s="242"/>
      <c r="S338" s="242"/>
      <c r="T338" s="24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4" t="s">
        <v>150</v>
      </c>
      <c r="AU338" s="244" t="s">
        <v>77</v>
      </c>
      <c r="AV338" s="14" t="s">
        <v>79</v>
      </c>
      <c r="AW338" s="14" t="s">
        <v>31</v>
      </c>
      <c r="AX338" s="14" t="s">
        <v>77</v>
      </c>
      <c r="AY338" s="244" t="s">
        <v>140</v>
      </c>
    </row>
    <row r="339" s="2" customFormat="1" ht="16.5" customHeight="1">
      <c r="A339" s="41"/>
      <c r="B339" s="42"/>
      <c r="C339" s="256" t="s">
        <v>462</v>
      </c>
      <c r="D339" s="256" t="s">
        <v>452</v>
      </c>
      <c r="E339" s="257" t="s">
        <v>463</v>
      </c>
      <c r="F339" s="258" t="s">
        <v>464</v>
      </c>
      <c r="G339" s="259" t="s">
        <v>144</v>
      </c>
      <c r="H339" s="260">
        <v>501.21499999999998</v>
      </c>
      <c r="I339" s="261"/>
      <c r="J339" s="262">
        <f>ROUND(I339*H339,2)</f>
        <v>0</v>
      </c>
      <c r="K339" s="258" t="s">
        <v>145</v>
      </c>
      <c r="L339" s="263"/>
      <c r="M339" s="264" t="s">
        <v>19</v>
      </c>
      <c r="N339" s="265" t="s">
        <v>40</v>
      </c>
      <c r="O339" s="87"/>
      <c r="P339" s="214">
        <f>O339*H339</f>
        <v>0</v>
      </c>
      <c r="Q339" s="214">
        <v>0.0033999999999999998</v>
      </c>
      <c r="R339" s="214">
        <f>Q339*H339</f>
        <v>1.7041309999999998</v>
      </c>
      <c r="S339" s="214">
        <v>0</v>
      </c>
      <c r="T339" s="21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6" t="s">
        <v>183</v>
      </c>
      <c r="AT339" s="216" t="s">
        <v>452</v>
      </c>
      <c r="AU339" s="216" t="s">
        <v>77</v>
      </c>
      <c r="AY339" s="20" t="s">
        <v>140</v>
      </c>
      <c r="BE339" s="217">
        <f>IF(N339="základní",J339,0)</f>
        <v>0</v>
      </c>
      <c r="BF339" s="217">
        <f>IF(N339="snížená",J339,0)</f>
        <v>0</v>
      </c>
      <c r="BG339" s="217">
        <f>IF(N339="zákl. přenesená",J339,0)</f>
        <v>0</v>
      </c>
      <c r="BH339" s="217">
        <f>IF(N339="sníž. přenesená",J339,0)</f>
        <v>0</v>
      </c>
      <c r="BI339" s="217">
        <f>IF(N339="nulová",J339,0)</f>
        <v>0</v>
      </c>
      <c r="BJ339" s="20" t="s">
        <v>77</v>
      </c>
      <c r="BK339" s="217">
        <f>ROUND(I339*H339,2)</f>
        <v>0</v>
      </c>
      <c r="BL339" s="20" t="s">
        <v>146</v>
      </c>
      <c r="BM339" s="216" t="s">
        <v>465</v>
      </c>
    </row>
    <row r="340" s="14" customFormat="1">
      <c r="A340" s="14"/>
      <c r="B340" s="234"/>
      <c r="C340" s="235"/>
      <c r="D340" s="225" t="s">
        <v>150</v>
      </c>
      <c r="E340" s="235"/>
      <c r="F340" s="237" t="s">
        <v>466</v>
      </c>
      <c r="G340" s="235"/>
      <c r="H340" s="238">
        <v>501.21499999999998</v>
      </c>
      <c r="I340" s="239"/>
      <c r="J340" s="235"/>
      <c r="K340" s="235"/>
      <c r="L340" s="240"/>
      <c r="M340" s="241"/>
      <c r="N340" s="242"/>
      <c r="O340" s="242"/>
      <c r="P340" s="242"/>
      <c r="Q340" s="242"/>
      <c r="R340" s="242"/>
      <c r="S340" s="242"/>
      <c r="T340" s="24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4" t="s">
        <v>150</v>
      </c>
      <c r="AU340" s="244" t="s">
        <v>77</v>
      </c>
      <c r="AV340" s="14" t="s">
        <v>79</v>
      </c>
      <c r="AW340" s="14" t="s">
        <v>4</v>
      </c>
      <c r="AX340" s="14" t="s">
        <v>77</v>
      </c>
      <c r="AY340" s="244" t="s">
        <v>140</v>
      </c>
    </row>
    <row r="341" s="2" customFormat="1" ht="24.15" customHeight="1">
      <c r="A341" s="41"/>
      <c r="B341" s="42"/>
      <c r="C341" s="205" t="s">
        <v>467</v>
      </c>
      <c r="D341" s="205" t="s">
        <v>141</v>
      </c>
      <c r="E341" s="206" t="s">
        <v>468</v>
      </c>
      <c r="F341" s="207" t="s">
        <v>469</v>
      </c>
      <c r="G341" s="208" t="s">
        <v>200</v>
      </c>
      <c r="H341" s="209">
        <v>42</v>
      </c>
      <c r="I341" s="210"/>
      <c r="J341" s="211">
        <f>ROUND(I341*H341,2)</f>
        <v>0</v>
      </c>
      <c r="K341" s="207" t="s">
        <v>145</v>
      </c>
      <c r="L341" s="47"/>
      <c r="M341" s="212" t="s">
        <v>19</v>
      </c>
      <c r="N341" s="213" t="s">
        <v>40</v>
      </c>
      <c r="O341" s="87"/>
      <c r="P341" s="214">
        <f>O341*H341</f>
        <v>0</v>
      </c>
      <c r="Q341" s="214">
        <v>0.0033899999999999998</v>
      </c>
      <c r="R341" s="214">
        <f>Q341*H341</f>
        <v>0.14237999999999998</v>
      </c>
      <c r="S341" s="214">
        <v>0</v>
      </c>
      <c r="T341" s="21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6" t="s">
        <v>146</v>
      </c>
      <c r="AT341" s="216" t="s">
        <v>141</v>
      </c>
      <c r="AU341" s="216" t="s">
        <v>77</v>
      </c>
      <c r="AY341" s="20" t="s">
        <v>140</v>
      </c>
      <c r="BE341" s="217">
        <f>IF(N341="základní",J341,0)</f>
        <v>0</v>
      </c>
      <c r="BF341" s="217">
        <f>IF(N341="snížená",J341,0)</f>
        <v>0</v>
      </c>
      <c r="BG341" s="217">
        <f>IF(N341="zákl. přenesená",J341,0)</f>
        <v>0</v>
      </c>
      <c r="BH341" s="217">
        <f>IF(N341="sníž. přenesená",J341,0)</f>
        <v>0</v>
      </c>
      <c r="BI341" s="217">
        <f>IF(N341="nulová",J341,0)</f>
        <v>0</v>
      </c>
      <c r="BJ341" s="20" t="s">
        <v>77</v>
      </c>
      <c r="BK341" s="217">
        <f>ROUND(I341*H341,2)</f>
        <v>0</v>
      </c>
      <c r="BL341" s="20" t="s">
        <v>146</v>
      </c>
      <c r="BM341" s="216" t="s">
        <v>470</v>
      </c>
    </row>
    <row r="342" s="2" customFormat="1">
      <c r="A342" s="41"/>
      <c r="B342" s="42"/>
      <c r="C342" s="43"/>
      <c r="D342" s="218" t="s">
        <v>148</v>
      </c>
      <c r="E342" s="43"/>
      <c r="F342" s="219" t="s">
        <v>471</v>
      </c>
      <c r="G342" s="43"/>
      <c r="H342" s="43"/>
      <c r="I342" s="220"/>
      <c r="J342" s="43"/>
      <c r="K342" s="43"/>
      <c r="L342" s="47"/>
      <c r="M342" s="221"/>
      <c r="N342" s="222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148</v>
      </c>
      <c r="AU342" s="20" t="s">
        <v>77</v>
      </c>
    </row>
    <row r="343" s="13" customFormat="1">
      <c r="A343" s="13"/>
      <c r="B343" s="223"/>
      <c r="C343" s="224"/>
      <c r="D343" s="225" t="s">
        <v>150</v>
      </c>
      <c r="E343" s="226" t="s">
        <v>19</v>
      </c>
      <c r="F343" s="227" t="s">
        <v>431</v>
      </c>
      <c r="G343" s="224"/>
      <c r="H343" s="226" t="s">
        <v>19</v>
      </c>
      <c r="I343" s="228"/>
      <c r="J343" s="224"/>
      <c r="K343" s="224"/>
      <c r="L343" s="229"/>
      <c r="M343" s="230"/>
      <c r="N343" s="231"/>
      <c r="O343" s="231"/>
      <c r="P343" s="231"/>
      <c r="Q343" s="231"/>
      <c r="R343" s="231"/>
      <c r="S343" s="231"/>
      <c r="T343" s="23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3" t="s">
        <v>150</v>
      </c>
      <c r="AU343" s="233" t="s">
        <v>77</v>
      </c>
      <c r="AV343" s="13" t="s">
        <v>77</v>
      </c>
      <c r="AW343" s="13" t="s">
        <v>31</v>
      </c>
      <c r="AX343" s="13" t="s">
        <v>69</v>
      </c>
      <c r="AY343" s="233" t="s">
        <v>140</v>
      </c>
    </row>
    <row r="344" s="14" customFormat="1">
      <c r="A344" s="14"/>
      <c r="B344" s="234"/>
      <c r="C344" s="235"/>
      <c r="D344" s="225" t="s">
        <v>150</v>
      </c>
      <c r="E344" s="236" t="s">
        <v>19</v>
      </c>
      <c r="F344" s="237" t="s">
        <v>472</v>
      </c>
      <c r="G344" s="235"/>
      <c r="H344" s="238">
        <v>42</v>
      </c>
      <c r="I344" s="239"/>
      <c r="J344" s="235"/>
      <c r="K344" s="235"/>
      <c r="L344" s="240"/>
      <c r="M344" s="241"/>
      <c r="N344" s="242"/>
      <c r="O344" s="242"/>
      <c r="P344" s="242"/>
      <c r="Q344" s="242"/>
      <c r="R344" s="242"/>
      <c r="S344" s="242"/>
      <c r="T344" s="24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4" t="s">
        <v>150</v>
      </c>
      <c r="AU344" s="244" t="s">
        <v>77</v>
      </c>
      <c r="AV344" s="14" t="s">
        <v>79</v>
      </c>
      <c r="AW344" s="14" t="s">
        <v>31</v>
      </c>
      <c r="AX344" s="14" t="s">
        <v>77</v>
      </c>
      <c r="AY344" s="244" t="s">
        <v>140</v>
      </c>
    </row>
    <row r="345" s="2" customFormat="1" ht="16.5" customHeight="1">
      <c r="A345" s="41"/>
      <c r="B345" s="42"/>
      <c r="C345" s="256" t="s">
        <v>473</v>
      </c>
      <c r="D345" s="256" t="s">
        <v>452</v>
      </c>
      <c r="E345" s="257" t="s">
        <v>474</v>
      </c>
      <c r="F345" s="258" t="s">
        <v>475</v>
      </c>
      <c r="G345" s="259" t="s">
        <v>144</v>
      </c>
      <c r="H345" s="260">
        <v>21</v>
      </c>
      <c r="I345" s="261"/>
      <c r="J345" s="262">
        <f>ROUND(I345*H345,2)</f>
        <v>0</v>
      </c>
      <c r="K345" s="258" t="s">
        <v>145</v>
      </c>
      <c r="L345" s="263"/>
      <c r="M345" s="264" t="s">
        <v>19</v>
      </c>
      <c r="N345" s="265" t="s">
        <v>40</v>
      </c>
      <c r="O345" s="87"/>
      <c r="P345" s="214">
        <f>O345*H345</f>
        <v>0</v>
      </c>
      <c r="Q345" s="214">
        <v>0.0011999999999999999</v>
      </c>
      <c r="R345" s="214">
        <f>Q345*H345</f>
        <v>0.025199999999999997</v>
      </c>
      <c r="S345" s="214">
        <v>0</v>
      </c>
      <c r="T345" s="215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6" t="s">
        <v>183</v>
      </c>
      <c r="AT345" s="216" t="s">
        <v>452</v>
      </c>
      <c r="AU345" s="216" t="s">
        <v>77</v>
      </c>
      <c r="AY345" s="20" t="s">
        <v>140</v>
      </c>
      <c r="BE345" s="217">
        <f>IF(N345="základní",J345,0)</f>
        <v>0</v>
      </c>
      <c r="BF345" s="217">
        <f>IF(N345="snížená",J345,0)</f>
        <v>0</v>
      </c>
      <c r="BG345" s="217">
        <f>IF(N345="zákl. přenesená",J345,0)</f>
        <v>0</v>
      </c>
      <c r="BH345" s="217">
        <f>IF(N345="sníž. přenesená",J345,0)</f>
        <v>0</v>
      </c>
      <c r="BI345" s="217">
        <f>IF(N345="nulová",J345,0)</f>
        <v>0</v>
      </c>
      <c r="BJ345" s="20" t="s">
        <v>77</v>
      </c>
      <c r="BK345" s="217">
        <f>ROUND(I345*H345,2)</f>
        <v>0</v>
      </c>
      <c r="BL345" s="20" t="s">
        <v>146</v>
      </c>
      <c r="BM345" s="216" t="s">
        <v>476</v>
      </c>
    </row>
    <row r="346" s="14" customFormat="1">
      <c r="A346" s="14"/>
      <c r="B346" s="234"/>
      <c r="C346" s="235"/>
      <c r="D346" s="225" t="s">
        <v>150</v>
      </c>
      <c r="E346" s="235"/>
      <c r="F346" s="237" t="s">
        <v>477</v>
      </c>
      <c r="G346" s="235"/>
      <c r="H346" s="238">
        <v>21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4" t="s">
        <v>150</v>
      </c>
      <c r="AU346" s="244" t="s">
        <v>77</v>
      </c>
      <c r="AV346" s="14" t="s">
        <v>79</v>
      </c>
      <c r="AW346" s="14" t="s">
        <v>4</v>
      </c>
      <c r="AX346" s="14" t="s">
        <v>77</v>
      </c>
      <c r="AY346" s="244" t="s">
        <v>140</v>
      </c>
    </row>
    <row r="347" s="2" customFormat="1" ht="24.15" customHeight="1">
      <c r="A347" s="41"/>
      <c r="B347" s="42"/>
      <c r="C347" s="205" t="s">
        <v>478</v>
      </c>
      <c r="D347" s="205" t="s">
        <v>141</v>
      </c>
      <c r="E347" s="206" t="s">
        <v>479</v>
      </c>
      <c r="F347" s="207" t="s">
        <v>480</v>
      </c>
      <c r="G347" s="208" t="s">
        <v>200</v>
      </c>
      <c r="H347" s="209">
        <v>138.80000000000001</v>
      </c>
      <c r="I347" s="210"/>
      <c r="J347" s="211">
        <f>ROUND(I347*H347,2)</f>
        <v>0</v>
      </c>
      <c r="K347" s="207" t="s">
        <v>145</v>
      </c>
      <c r="L347" s="47"/>
      <c r="M347" s="212" t="s">
        <v>19</v>
      </c>
      <c r="N347" s="213" t="s">
        <v>40</v>
      </c>
      <c r="O347" s="87"/>
      <c r="P347" s="214">
        <f>O347*H347</f>
        <v>0</v>
      </c>
      <c r="Q347" s="214">
        <v>0.0033899999999999998</v>
      </c>
      <c r="R347" s="214">
        <f>Q347*H347</f>
        <v>0.47053200000000001</v>
      </c>
      <c r="S347" s="214">
        <v>0</v>
      </c>
      <c r="T347" s="215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6" t="s">
        <v>146</v>
      </c>
      <c r="AT347" s="216" t="s">
        <v>141</v>
      </c>
      <c r="AU347" s="216" t="s">
        <v>77</v>
      </c>
      <c r="AY347" s="20" t="s">
        <v>140</v>
      </c>
      <c r="BE347" s="217">
        <f>IF(N347="základní",J347,0)</f>
        <v>0</v>
      </c>
      <c r="BF347" s="217">
        <f>IF(N347="snížená",J347,0)</f>
        <v>0</v>
      </c>
      <c r="BG347" s="217">
        <f>IF(N347="zákl. přenesená",J347,0)</f>
        <v>0</v>
      </c>
      <c r="BH347" s="217">
        <f>IF(N347="sníž. přenesená",J347,0)</f>
        <v>0</v>
      </c>
      <c r="BI347" s="217">
        <f>IF(N347="nulová",J347,0)</f>
        <v>0</v>
      </c>
      <c r="BJ347" s="20" t="s">
        <v>77</v>
      </c>
      <c r="BK347" s="217">
        <f>ROUND(I347*H347,2)</f>
        <v>0</v>
      </c>
      <c r="BL347" s="20" t="s">
        <v>146</v>
      </c>
      <c r="BM347" s="216" t="s">
        <v>481</v>
      </c>
    </row>
    <row r="348" s="2" customFormat="1">
      <c r="A348" s="41"/>
      <c r="B348" s="42"/>
      <c r="C348" s="43"/>
      <c r="D348" s="218" t="s">
        <v>148</v>
      </c>
      <c r="E348" s="43"/>
      <c r="F348" s="219" t="s">
        <v>482</v>
      </c>
      <c r="G348" s="43"/>
      <c r="H348" s="43"/>
      <c r="I348" s="220"/>
      <c r="J348" s="43"/>
      <c r="K348" s="43"/>
      <c r="L348" s="47"/>
      <c r="M348" s="221"/>
      <c r="N348" s="222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148</v>
      </c>
      <c r="AU348" s="20" t="s">
        <v>77</v>
      </c>
    </row>
    <row r="349" s="13" customFormat="1">
      <c r="A349" s="13"/>
      <c r="B349" s="223"/>
      <c r="C349" s="224"/>
      <c r="D349" s="225" t="s">
        <v>150</v>
      </c>
      <c r="E349" s="226" t="s">
        <v>19</v>
      </c>
      <c r="F349" s="227" t="s">
        <v>431</v>
      </c>
      <c r="G349" s="224"/>
      <c r="H349" s="226" t="s">
        <v>19</v>
      </c>
      <c r="I349" s="228"/>
      <c r="J349" s="224"/>
      <c r="K349" s="224"/>
      <c r="L349" s="229"/>
      <c r="M349" s="230"/>
      <c r="N349" s="231"/>
      <c r="O349" s="231"/>
      <c r="P349" s="231"/>
      <c r="Q349" s="231"/>
      <c r="R349" s="231"/>
      <c r="S349" s="231"/>
      <c r="T349" s="23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3" t="s">
        <v>150</v>
      </c>
      <c r="AU349" s="233" t="s">
        <v>77</v>
      </c>
      <c r="AV349" s="13" t="s">
        <v>77</v>
      </c>
      <c r="AW349" s="13" t="s">
        <v>31</v>
      </c>
      <c r="AX349" s="13" t="s">
        <v>69</v>
      </c>
      <c r="AY349" s="233" t="s">
        <v>140</v>
      </c>
    </row>
    <row r="350" s="14" customFormat="1">
      <c r="A350" s="14"/>
      <c r="B350" s="234"/>
      <c r="C350" s="235"/>
      <c r="D350" s="225" t="s">
        <v>150</v>
      </c>
      <c r="E350" s="236" t="s">
        <v>19</v>
      </c>
      <c r="F350" s="237" t="s">
        <v>483</v>
      </c>
      <c r="G350" s="235"/>
      <c r="H350" s="238">
        <v>138.80000000000001</v>
      </c>
      <c r="I350" s="239"/>
      <c r="J350" s="235"/>
      <c r="K350" s="235"/>
      <c r="L350" s="240"/>
      <c r="M350" s="241"/>
      <c r="N350" s="242"/>
      <c r="O350" s="242"/>
      <c r="P350" s="242"/>
      <c r="Q350" s="242"/>
      <c r="R350" s="242"/>
      <c r="S350" s="242"/>
      <c r="T350" s="24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4" t="s">
        <v>150</v>
      </c>
      <c r="AU350" s="244" t="s">
        <v>77</v>
      </c>
      <c r="AV350" s="14" t="s">
        <v>79</v>
      </c>
      <c r="AW350" s="14" t="s">
        <v>31</v>
      </c>
      <c r="AX350" s="14" t="s">
        <v>77</v>
      </c>
      <c r="AY350" s="244" t="s">
        <v>140</v>
      </c>
    </row>
    <row r="351" s="2" customFormat="1" ht="16.5" customHeight="1">
      <c r="A351" s="41"/>
      <c r="B351" s="42"/>
      <c r="C351" s="256" t="s">
        <v>484</v>
      </c>
      <c r="D351" s="256" t="s">
        <v>452</v>
      </c>
      <c r="E351" s="257" t="s">
        <v>485</v>
      </c>
      <c r="F351" s="258" t="s">
        <v>486</v>
      </c>
      <c r="G351" s="259" t="s">
        <v>144</v>
      </c>
      <c r="H351" s="260">
        <v>69.400000000000006</v>
      </c>
      <c r="I351" s="261"/>
      <c r="J351" s="262">
        <f>ROUND(I351*H351,2)</f>
        <v>0</v>
      </c>
      <c r="K351" s="258" t="s">
        <v>145</v>
      </c>
      <c r="L351" s="263"/>
      <c r="M351" s="264" t="s">
        <v>19</v>
      </c>
      <c r="N351" s="265" t="s">
        <v>40</v>
      </c>
      <c r="O351" s="87"/>
      <c r="P351" s="214">
        <f>O351*H351</f>
        <v>0</v>
      </c>
      <c r="Q351" s="214">
        <v>0.0010200000000000001</v>
      </c>
      <c r="R351" s="214">
        <f>Q351*H351</f>
        <v>0.070788000000000018</v>
      </c>
      <c r="S351" s="214">
        <v>0</v>
      </c>
      <c r="T351" s="215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6" t="s">
        <v>183</v>
      </c>
      <c r="AT351" s="216" t="s">
        <v>452</v>
      </c>
      <c r="AU351" s="216" t="s">
        <v>77</v>
      </c>
      <c r="AY351" s="20" t="s">
        <v>140</v>
      </c>
      <c r="BE351" s="217">
        <f>IF(N351="základní",J351,0)</f>
        <v>0</v>
      </c>
      <c r="BF351" s="217">
        <f>IF(N351="snížená",J351,0)</f>
        <v>0</v>
      </c>
      <c r="BG351" s="217">
        <f>IF(N351="zákl. přenesená",J351,0)</f>
        <v>0</v>
      </c>
      <c r="BH351" s="217">
        <f>IF(N351="sníž. přenesená",J351,0)</f>
        <v>0</v>
      </c>
      <c r="BI351" s="217">
        <f>IF(N351="nulová",J351,0)</f>
        <v>0</v>
      </c>
      <c r="BJ351" s="20" t="s">
        <v>77</v>
      </c>
      <c r="BK351" s="217">
        <f>ROUND(I351*H351,2)</f>
        <v>0</v>
      </c>
      <c r="BL351" s="20" t="s">
        <v>146</v>
      </c>
      <c r="BM351" s="216" t="s">
        <v>487</v>
      </c>
    </row>
    <row r="352" s="14" customFormat="1">
      <c r="A352" s="14"/>
      <c r="B352" s="234"/>
      <c r="C352" s="235"/>
      <c r="D352" s="225" t="s">
        <v>150</v>
      </c>
      <c r="E352" s="235"/>
      <c r="F352" s="237" t="s">
        <v>488</v>
      </c>
      <c r="G352" s="235"/>
      <c r="H352" s="238">
        <v>69.400000000000006</v>
      </c>
      <c r="I352" s="239"/>
      <c r="J352" s="235"/>
      <c r="K352" s="235"/>
      <c r="L352" s="240"/>
      <c r="M352" s="241"/>
      <c r="N352" s="242"/>
      <c r="O352" s="242"/>
      <c r="P352" s="242"/>
      <c r="Q352" s="242"/>
      <c r="R352" s="242"/>
      <c r="S352" s="242"/>
      <c r="T352" s="24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4" t="s">
        <v>150</v>
      </c>
      <c r="AU352" s="244" t="s">
        <v>77</v>
      </c>
      <c r="AV352" s="14" t="s">
        <v>79</v>
      </c>
      <c r="AW352" s="14" t="s">
        <v>4</v>
      </c>
      <c r="AX352" s="14" t="s">
        <v>77</v>
      </c>
      <c r="AY352" s="244" t="s">
        <v>140</v>
      </c>
    </row>
    <row r="353" s="2" customFormat="1" ht="24.15" customHeight="1">
      <c r="A353" s="41"/>
      <c r="B353" s="42"/>
      <c r="C353" s="205" t="s">
        <v>489</v>
      </c>
      <c r="D353" s="205" t="s">
        <v>141</v>
      </c>
      <c r="E353" s="206" t="s">
        <v>490</v>
      </c>
      <c r="F353" s="207" t="s">
        <v>491</v>
      </c>
      <c r="G353" s="208" t="s">
        <v>144</v>
      </c>
      <c r="H353" s="209">
        <v>455.64999999999998</v>
      </c>
      <c r="I353" s="210"/>
      <c r="J353" s="211">
        <f>ROUND(I353*H353,2)</f>
        <v>0</v>
      </c>
      <c r="K353" s="207" t="s">
        <v>145</v>
      </c>
      <c r="L353" s="47"/>
      <c r="M353" s="212" t="s">
        <v>19</v>
      </c>
      <c r="N353" s="213" t="s">
        <v>40</v>
      </c>
      <c r="O353" s="87"/>
      <c r="P353" s="214">
        <f>O353*H353</f>
        <v>0</v>
      </c>
      <c r="Q353" s="214">
        <v>8.0599999999999994E-05</v>
      </c>
      <c r="R353" s="214">
        <f>Q353*H353</f>
        <v>0.036725389999999997</v>
      </c>
      <c r="S353" s="214">
        <v>0</v>
      </c>
      <c r="T353" s="215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6" t="s">
        <v>146</v>
      </c>
      <c r="AT353" s="216" t="s">
        <v>141</v>
      </c>
      <c r="AU353" s="216" t="s">
        <v>77</v>
      </c>
      <c r="AY353" s="20" t="s">
        <v>140</v>
      </c>
      <c r="BE353" s="217">
        <f>IF(N353="základní",J353,0)</f>
        <v>0</v>
      </c>
      <c r="BF353" s="217">
        <f>IF(N353="snížená",J353,0)</f>
        <v>0</v>
      </c>
      <c r="BG353" s="217">
        <f>IF(N353="zákl. přenesená",J353,0)</f>
        <v>0</v>
      </c>
      <c r="BH353" s="217">
        <f>IF(N353="sníž. přenesená",J353,0)</f>
        <v>0</v>
      </c>
      <c r="BI353" s="217">
        <f>IF(N353="nulová",J353,0)</f>
        <v>0</v>
      </c>
      <c r="BJ353" s="20" t="s">
        <v>77</v>
      </c>
      <c r="BK353" s="217">
        <f>ROUND(I353*H353,2)</f>
        <v>0</v>
      </c>
      <c r="BL353" s="20" t="s">
        <v>146</v>
      </c>
      <c r="BM353" s="216" t="s">
        <v>492</v>
      </c>
    </row>
    <row r="354" s="2" customFormat="1">
      <c r="A354" s="41"/>
      <c r="B354" s="42"/>
      <c r="C354" s="43"/>
      <c r="D354" s="218" t="s">
        <v>148</v>
      </c>
      <c r="E354" s="43"/>
      <c r="F354" s="219" t="s">
        <v>493</v>
      </c>
      <c r="G354" s="43"/>
      <c r="H354" s="43"/>
      <c r="I354" s="220"/>
      <c r="J354" s="43"/>
      <c r="K354" s="43"/>
      <c r="L354" s="47"/>
      <c r="M354" s="221"/>
      <c r="N354" s="222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148</v>
      </c>
      <c r="AU354" s="20" t="s">
        <v>77</v>
      </c>
    </row>
    <row r="355" s="2" customFormat="1" ht="24.15" customHeight="1">
      <c r="A355" s="41"/>
      <c r="B355" s="42"/>
      <c r="C355" s="205" t="s">
        <v>494</v>
      </c>
      <c r="D355" s="205" t="s">
        <v>141</v>
      </c>
      <c r="E355" s="206" t="s">
        <v>495</v>
      </c>
      <c r="F355" s="207" t="s">
        <v>496</v>
      </c>
      <c r="G355" s="208" t="s">
        <v>144</v>
      </c>
      <c r="H355" s="209">
        <v>84</v>
      </c>
      <c r="I355" s="210"/>
      <c r="J355" s="211">
        <f>ROUND(I355*H355,2)</f>
        <v>0</v>
      </c>
      <c r="K355" s="207" t="s">
        <v>145</v>
      </c>
      <c r="L355" s="47"/>
      <c r="M355" s="212" t="s">
        <v>19</v>
      </c>
      <c r="N355" s="213" t="s">
        <v>40</v>
      </c>
      <c r="O355" s="87"/>
      <c r="P355" s="214">
        <f>O355*H355</f>
        <v>0</v>
      </c>
      <c r="Q355" s="214">
        <v>0.0037759999999999998</v>
      </c>
      <c r="R355" s="214">
        <f>Q355*H355</f>
        <v>0.31718399999999997</v>
      </c>
      <c r="S355" s="214">
        <v>0</v>
      </c>
      <c r="T355" s="215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6" t="s">
        <v>146</v>
      </c>
      <c r="AT355" s="216" t="s">
        <v>141</v>
      </c>
      <c r="AU355" s="216" t="s">
        <v>77</v>
      </c>
      <c r="AY355" s="20" t="s">
        <v>140</v>
      </c>
      <c r="BE355" s="217">
        <f>IF(N355="základní",J355,0)</f>
        <v>0</v>
      </c>
      <c r="BF355" s="217">
        <f>IF(N355="snížená",J355,0)</f>
        <v>0</v>
      </c>
      <c r="BG355" s="217">
        <f>IF(N355="zákl. přenesená",J355,0)</f>
        <v>0</v>
      </c>
      <c r="BH355" s="217">
        <f>IF(N355="sníž. přenesená",J355,0)</f>
        <v>0</v>
      </c>
      <c r="BI355" s="217">
        <f>IF(N355="nulová",J355,0)</f>
        <v>0</v>
      </c>
      <c r="BJ355" s="20" t="s">
        <v>77</v>
      </c>
      <c r="BK355" s="217">
        <f>ROUND(I355*H355,2)</f>
        <v>0</v>
      </c>
      <c r="BL355" s="20" t="s">
        <v>146</v>
      </c>
      <c r="BM355" s="216" t="s">
        <v>497</v>
      </c>
    </row>
    <row r="356" s="2" customFormat="1">
      <c r="A356" s="41"/>
      <c r="B356" s="42"/>
      <c r="C356" s="43"/>
      <c r="D356" s="218" t="s">
        <v>148</v>
      </c>
      <c r="E356" s="43"/>
      <c r="F356" s="219" t="s">
        <v>498</v>
      </c>
      <c r="G356" s="43"/>
      <c r="H356" s="43"/>
      <c r="I356" s="220"/>
      <c r="J356" s="43"/>
      <c r="K356" s="43"/>
      <c r="L356" s="47"/>
      <c r="M356" s="221"/>
      <c r="N356" s="222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148</v>
      </c>
      <c r="AU356" s="20" t="s">
        <v>77</v>
      </c>
    </row>
    <row r="357" s="13" customFormat="1">
      <c r="A357" s="13"/>
      <c r="B357" s="223"/>
      <c r="C357" s="224"/>
      <c r="D357" s="225" t="s">
        <v>150</v>
      </c>
      <c r="E357" s="226" t="s">
        <v>19</v>
      </c>
      <c r="F357" s="227" t="s">
        <v>431</v>
      </c>
      <c r="G357" s="224"/>
      <c r="H357" s="226" t="s">
        <v>19</v>
      </c>
      <c r="I357" s="228"/>
      <c r="J357" s="224"/>
      <c r="K357" s="224"/>
      <c r="L357" s="229"/>
      <c r="M357" s="230"/>
      <c r="N357" s="231"/>
      <c r="O357" s="231"/>
      <c r="P357" s="231"/>
      <c r="Q357" s="231"/>
      <c r="R357" s="231"/>
      <c r="S357" s="231"/>
      <c r="T357" s="23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3" t="s">
        <v>150</v>
      </c>
      <c r="AU357" s="233" t="s">
        <v>77</v>
      </c>
      <c r="AV357" s="13" t="s">
        <v>77</v>
      </c>
      <c r="AW357" s="13" t="s">
        <v>31</v>
      </c>
      <c r="AX357" s="13" t="s">
        <v>69</v>
      </c>
      <c r="AY357" s="233" t="s">
        <v>140</v>
      </c>
    </row>
    <row r="358" s="14" customFormat="1">
      <c r="A358" s="14"/>
      <c r="B358" s="234"/>
      <c r="C358" s="235"/>
      <c r="D358" s="225" t="s">
        <v>150</v>
      </c>
      <c r="E358" s="236" t="s">
        <v>19</v>
      </c>
      <c r="F358" s="237" t="s">
        <v>499</v>
      </c>
      <c r="G358" s="235"/>
      <c r="H358" s="238">
        <v>84</v>
      </c>
      <c r="I358" s="239"/>
      <c r="J358" s="235"/>
      <c r="K358" s="235"/>
      <c r="L358" s="240"/>
      <c r="M358" s="241"/>
      <c r="N358" s="242"/>
      <c r="O358" s="242"/>
      <c r="P358" s="242"/>
      <c r="Q358" s="242"/>
      <c r="R358" s="242"/>
      <c r="S358" s="242"/>
      <c r="T358" s="24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4" t="s">
        <v>150</v>
      </c>
      <c r="AU358" s="244" t="s">
        <v>77</v>
      </c>
      <c r="AV358" s="14" t="s">
        <v>79</v>
      </c>
      <c r="AW358" s="14" t="s">
        <v>31</v>
      </c>
      <c r="AX358" s="14" t="s">
        <v>77</v>
      </c>
      <c r="AY358" s="244" t="s">
        <v>140</v>
      </c>
    </row>
    <row r="359" s="2" customFormat="1" ht="16.5" customHeight="1">
      <c r="A359" s="41"/>
      <c r="B359" s="42"/>
      <c r="C359" s="205" t="s">
        <v>500</v>
      </c>
      <c r="D359" s="205" t="s">
        <v>141</v>
      </c>
      <c r="E359" s="206" t="s">
        <v>501</v>
      </c>
      <c r="F359" s="207" t="s">
        <v>502</v>
      </c>
      <c r="G359" s="208" t="s">
        <v>200</v>
      </c>
      <c r="H359" s="209">
        <v>51.5</v>
      </c>
      <c r="I359" s="210"/>
      <c r="J359" s="211">
        <f>ROUND(I359*H359,2)</f>
        <v>0</v>
      </c>
      <c r="K359" s="207" t="s">
        <v>145</v>
      </c>
      <c r="L359" s="47"/>
      <c r="M359" s="212" t="s">
        <v>19</v>
      </c>
      <c r="N359" s="213" t="s">
        <v>40</v>
      </c>
      <c r="O359" s="87"/>
      <c r="P359" s="214">
        <f>O359*H359</f>
        <v>0</v>
      </c>
      <c r="Q359" s="214">
        <v>3.0000000000000001E-05</v>
      </c>
      <c r="R359" s="214">
        <f>Q359*H359</f>
        <v>0.0015449999999999999</v>
      </c>
      <c r="S359" s="214">
        <v>0</v>
      </c>
      <c r="T359" s="215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6" t="s">
        <v>146</v>
      </c>
      <c r="AT359" s="216" t="s">
        <v>141</v>
      </c>
      <c r="AU359" s="216" t="s">
        <v>77</v>
      </c>
      <c r="AY359" s="20" t="s">
        <v>140</v>
      </c>
      <c r="BE359" s="217">
        <f>IF(N359="základní",J359,0)</f>
        <v>0</v>
      </c>
      <c r="BF359" s="217">
        <f>IF(N359="snížená",J359,0)</f>
        <v>0</v>
      </c>
      <c r="BG359" s="217">
        <f>IF(N359="zákl. přenesená",J359,0)</f>
        <v>0</v>
      </c>
      <c r="BH359" s="217">
        <f>IF(N359="sníž. přenesená",J359,0)</f>
        <v>0</v>
      </c>
      <c r="BI359" s="217">
        <f>IF(N359="nulová",J359,0)</f>
        <v>0</v>
      </c>
      <c r="BJ359" s="20" t="s">
        <v>77</v>
      </c>
      <c r="BK359" s="217">
        <f>ROUND(I359*H359,2)</f>
        <v>0</v>
      </c>
      <c r="BL359" s="20" t="s">
        <v>146</v>
      </c>
      <c r="BM359" s="216" t="s">
        <v>503</v>
      </c>
    </row>
    <row r="360" s="2" customFormat="1">
      <c r="A360" s="41"/>
      <c r="B360" s="42"/>
      <c r="C360" s="43"/>
      <c r="D360" s="218" t="s">
        <v>148</v>
      </c>
      <c r="E360" s="43"/>
      <c r="F360" s="219" t="s">
        <v>504</v>
      </c>
      <c r="G360" s="43"/>
      <c r="H360" s="43"/>
      <c r="I360" s="220"/>
      <c r="J360" s="43"/>
      <c r="K360" s="43"/>
      <c r="L360" s="47"/>
      <c r="M360" s="221"/>
      <c r="N360" s="222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148</v>
      </c>
      <c r="AU360" s="20" t="s">
        <v>77</v>
      </c>
    </row>
    <row r="361" s="13" customFormat="1">
      <c r="A361" s="13"/>
      <c r="B361" s="223"/>
      <c r="C361" s="224"/>
      <c r="D361" s="225" t="s">
        <v>150</v>
      </c>
      <c r="E361" s="226" t="s">
        <v>19</v>
      </c>
      <c r="F361" s="227" t="s">
        <v>431</v>
      </c>
      <c r="G361" s="224"/>
      <c r="H361" s="226" t="s">
        <v>19</v>
      </c>
      <c r="I361" s="228"/>
      <c r="J361" s="224"/>
      <c r="K361" s="224"/>
      <c r="L361" s="229"/>
      <c r="M361" s="230"/>
      <c r="N361" s="231"/>
      <c r="O361" s="231"/>
      <c r="P361" s="231"/>
      <c r="Q361" s="231"/>
      <c r="R361" s="231"/>
      <c r="S361" s="231"/>
      <c r="T361" s="23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3" t="s">
        <v>150</v>
      </c>
      <c r="AU361" s="233" t="s">
        <v>77</v>
      </c>
      <c r="AV361" s="13" t="s">
        <v>77</v>
      </c>
      <c r="AW361" s="13" t="s">
        <v>31</v>
      </c>
      <c r="AX361" s="13" t="s">
        <v>69</v>
      </c>
      <c r="AY361" s="233" t="s">
        <v>140</v>
      </c>
    </row>
    <row r="362" s="14" customFormat="1">
      <c r="A362" s="14"/>
      <c r="B362" s="234"/>
      <c r="C362" s="235"/>
      <c r="D362" s="225" t="s">
        <v>150</v>
      </c>
      <c r="E362" s="236" t="s">
        <v>19</v>
      </c>
      <c r="F362" s="237" t="s">
        <v>505</v>
      </c>
      <c r="G362" s="235"/>
      <c r="H362" s="238">
        <v>51.5</v>
      </c>
      <c r="I362" s="239"/>
      <c r="J362" s="235"/>
      <c r="K362" s="235"/>
      <c r="L362" s="240"/>
      <c r="M362" s="241"/>
      <c r="N362" s="242"/>
      <c r="O362" s="242"/>
      <c r="P362" s="242"/>
      <c r="Q362" s="242"/>
      <c r="R362" s="242"/>
      <c r="S362" s="242"/>
      <c r="T362" s="24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4" t="s">
        <v>150</v>
      </c>
      <c r="AU362" s="244" t="s">
        <v>77</v>
      </c>
      <c r="AV362" s="14" t="s">
        <v>79</v>
      </c>
      <c r="AW362" s="14" t="s">
        <v>31</v>
      </c>
      <c r="AX362" s="14" t="s">
        <v>77</v>
      </c>
      <c r="AY362" s="244" t="s">
        <v>140</v>
      </c>
    </row>
    <row r="363" s="2" customFormat="1" ht="16.5" customHeight="1">
      <c r="A363" s="41"/>
      <c r="B363" s="42"/>
      <c r="C363" s="256" t="s">
        <v>506</v>
      </c>
      <c r="D363" s="256" t="s">
        <v>452</v>
      </c>
      <c r="E363" s="257" t="s">
        <v>507</v>
      </c>
      <c r="F363" s="258" t="s">
        <v>508</v>
      </c>
      <c r="G363" s="259" t="s">
        <v>200</v>
      </c>
      <c r="H363" s="260">
        <v>54.075000000000003</v>
      </c>
      <c r="I363" s="261"/>
      <c r="J363" s="262">
        <f>ROUND(I363*H363,2)</f>
        <v>0</v>
      </c>
      <c r="K363" s="258" t="s">
        <v>145</v>
      </c>
      <c r="L363" s="263"/>
      <c r="M363" s="264" t="s">
        <v>19</v>
      </c>
      <c r="N363" s="265" t="s">
        <v>40</v>
      </c>
      <c r="O363" s="87"/>
      <c r="P363" s="214">
        <f>O363*H363</f>
        <v>0</v>
      </c>
      <c r="Q363" s="214">
        <v>0.00076000000000000004</v>
      </c>
      <c r="R363" s="214">
        <f>Q363*H363</f>
        <v>0.041097000000000002</v>
      </c>
      <c r="S363" s="214">
        <v>0</v>
      </c>
      <c r="T363" s="215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6" t="s">
        <v>183</v>
      </c>
      <c r="AT363" s="216" t="s">
        <v>452</v>
      </c>
      <c r="AU363" s="216" t="s">
        <v>77</v>
      </c>
      <c r="AY363" s="20" t="s">
        <v>140</v>
      </c>
      <c r="BE363" s="217">
        <f>IF(N363="základní",J363,0)</f>
        <v>0</v>
      </c>
      <c r="BF363" s="217">
        <f>IF(N363="snížená",J363,0)</f>
        <v>0</v>
      </c>
      <c r="BG363" s="217">
        <f>IF(N363="zákl. přenesená",J363,0)</f>
        <v>0</v>
      </c>
      <c r="BH363" s="217">
        <f>IF(N363="sníž. přenesená",J363,0)</f>
        <v>0</v>
      </c>
      <c r="BI363" s="217">
        <f>IF(N363="nulová",J363,0)</f>
        <v>0</v>
      </c>
      <c r="BJ363" s="20" t="s">
        <v>77</v>
      </c>
      <c r="BK363" s="217">
        <f>ROUND(I363*H363,2)</f>
        <v>0</v>
      </c>
      <c r="BL363" s="20" t="s">
        <v>146</v>
      </c>
      <c r="BM363" s="216" t="s">
        <v>509</v>
      </c>
    </row>
    <row r="364" s="14" customFormat="1">
      <c r="A364" s="14"/>
      <c r="B364" s="234"/>
      <c r="C364" s="235"/>
      <c r="D364" s="225" t="s">
        <v>150</v>
      </c>
      <c r="E364" s="235"/>
      <c r="F364" s="237" t="s">
        <v>510</v>
      </c>
      <c r="G364" s="235"/>
      <c r="H364" s="238">
        <v>54.075000000000003</v>
      </c>
      <c r="I364" s="239"/>
      <c r="J364" s="235"/>
      <c r="K364" s="235"/>
      <c r="L364" s="240"/>
      <c r="M364" s="241"/>
      <c r="N364" s="242"/>
      <c r="O364" s="242"/>
      <c r="P364" s="242"/>
      <c r="Q364" s="242"/>
      <c r="R364" s="242"/>
      <c r="S364" s="242"/>
      <c r="T364" s="24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4" t="s">
        <v>150</v>
      </c>
      <c r="AU364" s="244" t="s">
        <v>77</v>
      </c>
      <c r="AV364" s="14" t="s">
        <v>79</v>
      </c>
      <c r="AW364" s="14" t="s">
        <v>4</v>
      </c>
      <c r="AX364" s="14" t="s">
        <v>77</v>
      </c>
      <c r="AY364" s="244" t="s">
        <v>140</v>
      </c>
    </row>
    <row r="365" s="2" customFormat="1" ht="16.5" customHeight="1">
      <c r="A365" s="41"/>
      <c r="B365" s="42"/>
      <c r="C365" s="205" t="s">
        <v>511</v>
      </c>
      <c r="D365" s="205" t="s">
        <v>141</v>
      </c>
      <c r="E365" s="206" t="s">
        <v>512</v>
      </c>
      <c r="F365" s="207" t="s">
        <v>513</v>
      </c>
      <c r="G365" s="208" t="s">
        <v>200</v>
      </c>
      <c r="H365" s="209">
        <v>364.19999999999999</v>
      </c>
      <c r="I365" s="210"/>
      <c r="J365" s="211">
        <f>ROUND(I365*H365,2)</f>
        <v>0</v>
      </c>
      <c r="K365" s="207" t="s">
        <v>145</v>
      </c>
      <c r="L365" s="47"/>
      <c r="M365" s="212" t="s">
        <v>19</v>
      </c>
      <c r="N365" s="213" t="s">
        <v>40</v>
      </c>
      <c r="O365" s="87"/>
      <c r="P365" s="214">
        <f>O365*H365</f>
        <v>0</v>
      </c>
      <c r="Q365" s="214">
        <v>0</v>
      </c>
      <c r="R365" s="214">
        <f>Q365*H365</f>
        <v>0</v>
      </c>
      <c r="S365" s="214">
        <v>0</v>
      </c>
      <c r="T365" s="215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6" t="s">
        <v>146</v>
      </c>
      <c r="AT365" s="216" t="s">
        <v>141</v>
      </c>
      <c r="AU365" s="216" t="s">
        <v>77</v>
      </c>
      <c r="AY365" s="20" t="s">
        <v>140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20" t="s">
        <v>77</v>
      </c>
      <c r="BK365" s="217">
        <f>ROUND(I365*H365,2)</f>
        <v>0</v>
      </c>
      <c r="BL365" s="20" t="s">
        <v>146</v>
      </c>
      <c r="BM365" s="216" t="s">
        <v>514</v>
      </c>
    </row>
    <row r="366" s="2" customFormat="1">
      <c r="A366" s="41"/>
      <c r="B366" s="42"/>
      <c r="C366" s="43"/>
      <c r="D366" s="218" t="s">
        <v>148</v>
      </c>
      <c r="E366" s="43"/>
      <c r="F366" s="219" t="s">
        <v>515</v>
      </c>
      <c r="G366" s="43"/>
      <c r="H366" s="43"/>
      <c r="I366" s="220"/>
      <c r="J366" s="43"/>
      <c r="K366" s="43"/>
      <c r="L366" s="47"/>
      <c r="M366" s="221"/>
      <c r="N366" s="222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148</v>
      </c>
      <c r="AU366" s="20" t="s">
        <v>77</v>
      </c>
    </row>
    <row r="367" s="13" customFormat="1">
      <c r="A367" s="13"/>
      <c r="B367" s="223"/>
      <c r="C367" s="224"/>
      <c r="D367" s="225" t="s">
        <v>150</v>
      </c>
      <c r="E367" s="226" t="s">
        <v>19</v>
      </c>
      <c r="F367" s="227" t="s">
        <v>431</v>
      </c>
      <c r="G367" s="224"/>
      <c r="H367" s="226" t="s">
        <v>19</v>
      </c>
      <c r="I367" s="228"/>
      <c r="J367" s="224"/>
      <c r="K367" s="224"/>
      <c r="L367" s="229"/>
      <c r="M367" s="230"/>
      <c r="N367" s="231"/>
      <c r="O367" s="231"/>
      <c r="P367" s="231"/>
      <c r="Q367" s="231"/>
      <c r="R367" s="231"/>
      <c r="S367" s="231"/>
      <c r="T367" s="23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3" t="s">
        <v>150</v>
      </c>
      <c r="AU367" s="233" t="s">
        <v>77</v>
      </c>
      <c r="AV367" s="13" t="s">
        <v>77</v>
      </c>
      <c r="AW367" s="13" t="s">
        <v>31</v>
      </c>
      <c r="AX367" s="13" t="s">
        <v>69</v>
      </c>
      <c r="AY367" s="233" t="s">
        <v>140</v>
      </c>
    </row>
    <row r="368" s="13" customFormat="1">
      <c r="A368" s="13"/>
      <c r="B368" s="223"/>
      <c r="C368" s="224"/>
      <c r="D368" s="225" t="s">
        <v>150</v>
      </c>
      <c r="E368" s="226" t="s">
        <v>19</v>
      </c>
      <c r="F368" s="227" t="s">
        <v>516</v>
      </c>
      <c r="G368" s="224"/>
      <c r="H368" s="226" t="s">
        <v>19</v>
      </c>
      <c r="I368" s="228"/>
      <c r="J368" s="224"/>
      <c r="K368" s="224"/>
      <c r="L368" s="229"/>
      <c r="M368" s="230"/>
      <c r="N368" s="231"/>
      <c r="O368" s="231"/>
      <c r="P368" s="231"/>
      <c r="Q368" s="231"/>
      <c r="R368" s="231"/>
      <c r="S368" s="231"/>
      <c r="T368" s="23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3" t="s">
        <v>150</v>
      </c>
      <c r="AU368" s="233" t="s">
        <v>77</v>
      </c>
      <c r="AV368" s="13" t="s">
        <v>77</v>
      </c>
      <c r="AW368" s="13" t="s">
        <v>31</v>
      </c>
      <c r="AX368" s="13" t="s">
        <v>69</v>
      </c>
      <c r="AY368" s="233" t="s">
        <v>140</v>
      </c>
    </row>
    <row r="369" s="14" customFormat="1">
      <c r="A369" s="14"/>
      <c r="B369" s="234"/>
      <c r="C369" s="235"/>
      <c r="D369" s="225" t="s">
        <v>150</v>
      </c>
      <c r="E369" s="236" t="s">
        <v>19</v>
      </c>
      <c r="F369" s="237" t="s">
        <v>517</v>
      </c>
      <c r="G369" s="235"/>
      <c r="H369" s="238">
        <v>182.19999999999999</v>
      </c>
      <c r="I369" s="239"/>
      <c r="J369" s="235"/>
      <c r="K369" s="235"/>
      <c r="L369" s="240"/>
      <c r="M369" s="241"/>
      <c r="N369" s="242"/>
      <c r="O369" s="242"/>
      <c r="P369" s="242"/>
      <c r="Q369" s="242"/>
      <c r="R369" s="242"/>
      <c r="S369" s="242"/>
      <c r="T369" s="24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4" t="s">
        <v>150</v>
      </c>
      <c r="AU369" s="244" t="s">
        <v>77</v>
      </c>
      <c r="AV369" s="14" t="s">
        <v>79</v>
      </c>
      <c r="AW369" s="14" t="s">
        <v>31</v>
      </c>
      <c r="AX369" s="14" t="s">
        <v>69</v>
      </c>
      <c r="AY369" s="244" t="s">
        <v>140</v>
      </c>
    </row>
    <row r="370" s="13" customFormat="1">
      <c r="A370" s="13"/>
      <c r="B370" s="223"/>
      <c r="C370" s="224"/>
      <c r="D370" s="225" t="s">
        <v>150</v>
      </c>
      <c r="E370" s="226" t="s">
        <v>19</v>
      </c>
      <c r="F370" s="227" t="s">
        <v>518</v>
      </c>
      <c r="G370" s="224"/>
      <c r="H370" s="226" t="s">
        <v>19</v>
      </c>
      <c r="I370" s="228"/>
      <c r="J370" s="224"/>
      <c r="K370" s="224"/>
      <c r="L370" s="229"/>
      <c r="M370" s="230"/>
      <c r="N370" s="231"/>
      <c r="O370" s="231"/>
      <c r="P370" s="231"/>
      <c r="Q370" s="231"/>
      <c r="R370" s="231"/>
      <c r="S370" s="231"/>
      <c r="T370" s="23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3" t="s">
        <v>150</v>
      </c>
      <c r="AU370" s="233" t="s">
        <v>77</v>
      </c>
      <c r="AV370" s="13" t="s">
        <v>77</v>
      </c>
      <c r="AW370" s="13" t="s">
        <v>31</v>
      </c>
      <c r="AX370" s="13" t="s">
        <v>69</v>
      </c>
      <c r="AY370" s="233" t="s">
        <v>140</v>
      </c>
    </row>
    <row r="371" s="14" customFormat="1">
      <c r="A371" s="14"/>
      <c r="B371" s="234"/>
      <c r="C371" s="235"/>
      <c r="D371" s="225" t="s">
        <v>150</v>
      </c>
      <c r="E371" s="236" t="s">
        <v>19</v>
      </c>
      <c r="F371" s="237" t="s">
        <v>519</v>
      </c>
      <c r="G371" s="235"/>
      <c r="H371" s="238">
        <v>120.59999999999999</v>
      </c>
      <c r="I371" s="239"/>
      <c r="J371" s="235"/>
      <c r="K371" s="235"/>
      <c r="L371" s="240"/>
      <c r="M371" s="241"/>
      <c r="N371" s="242"/>
      <c r="O371" s="242"/>
      <c r="P371" s="242"/>
      <c r="Q371" s="242"/>
      <c r="R371" s="242"/>
      <c r="S371" s="242"/>
      <c r="T371" s="24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4" t="s">
        <v>150</v>
      </c>
      <c r="AU371" s="244" t="s">
        <v>77</v>
      </c>
      <c r="AV371" s="14" t="s">
        <v>79</v>
      </c>
      <c r="AW371" s="14" t="s">
        <v>31</v>
      </c>
      <c r="AX371" s="14" t="s">
        <v>69</v>
      </c>
      <c r="AY371" s="244" t="s">
        <v>140</v>
      </c>
    </row>
    <row r="372" s="13" customFormat="1">
      <c r="A372" s="13"/>
      <c r="B372" s="223"/>
      <c r="C372" s="224"/>
      <c r="D372" s="225" t="s">
        <v>150</v>
      </c>
      <c r="E372" s="226" t="s">
        <v>19</v>
      </c>
      <c r="F372" s="227" t="s">
        <v>520</v>
      </c>
      <c r="G372" s="224"/>
      <c r="H372" s="226" t="s">
        <v>19</v>
      </c>
      <c r="I372" s="228"/>
      <c r="J372" s="224"/>
      <c r="K372" s="224"/>
      <c r="L372" s="229"/>
      <c r="M372" s="230"/>
      <c r="N372" s="231"/>
      <c r="O372" s="231"/>
      <c r="P372" s="231"/>
      <c r="Q372" s="231"/>
      <c r="R372" s="231"/>
      <c r="S372" s="231"/>
      <c r="T372" s="23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3" t="s">
        <v>150</v>
      </c>
      <c r="AU372" s="233" t="s">
        <v>77</v>
      </c>
      <c r="AV372" s="13" t="s">
        <v>77</v>
      </c>
      <c r="AW372" s="13" t="s">
        <v>31</v>
      </c>
      <c r="AX372" s="13" t="s">
        <v>69</v>
      </c>
      <c r="AY372" s="233" t="s">
        <v>140</v>
      </c>
    </row>
    <row r="373" s="14" customFormat="1">
      <c r="A373" s="14"/>
      <c r="B373" s="234"/>
      <c r="C373" s="235"/>
      <c r="D373" s="225" t="s">
        <v>150</v>
      </c>
      <c r="E373" s="236" t="s">
        <v>19</v>
      </c>
      <c r="F373" s="237" t="s">
        <v>521</v>
      </c>
      <c r="G373" s="235"/>
      <c r="H373" s="238">
        <v>31.399999999999999</v>
      </c>
      <c r="I373" s="239"/>
      <c r="J373" s="235"/>
      <c r="K373" s="235"/>
      <c r="L373" s="240"/>
      <c r="M373" s="241"/>
      <c r="N373" s="242"/>
      <c r="O373" s="242"/>
      <c r="P373" s="242"/>
      <c r="Q373" s="242"/>
      <c r="R373" s="242"/>
      <c r="S373" s="242"/>
      <c r="T373" s="24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4" t="s">
        <v>150</v>
      </c>
      <c r="AU373" s="244" t="s">
        <v>77</v>
      </c>
      <c r="AV373" s="14" t="s">
        <v>79</v>
      </c>
      <c r="AW373" s="14" t="s">
        <v>31</v>
      </c>
      <c r="AX373" s="14" t="s">
        <v>69</v>
      </c>
      <c r="AY373" s="244" t="s">
        <v>140</v>
      </c>
    </row>
    <row r="374" s="13" customFormat="1">
      <c r="A374" s="13"/>
      <c r="B374" s="223"/>
      <c r="C374" s="224"/>
      <c r="D374" s="225" t="s">
        <v>150</v>
      </c>
      <c r="E374" s="226" t="s">
        <v>19</v>
      </c>
      <c r="F374" s="227" t="s">
        <v>522</v>
      </c>
      <c r="G374" s="224"/>
      <c r="H374" s="226" t="s">
        <v>19</v>
      </c>
      <c r="I374" s="228"/>
      <c r="J374" s="224"/>
      <c r="K374" s="224"/>
      <c r="L374" s="229"/>
      <c r="M374" s="230"/>
      <c r="N374" s="231"/>
      <c r="O374" s="231"/>
      <c r="P374" s="231"/>
      <c r="Q374" s="231"/>
      <c r="R374" s="231"/>
      <c r="S374" s="231"/>
      <c r="T374" s="23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3" t="s">
        <v>150</v>
      </c>
      <c r="AU374" s="233" t="s">
        <v>77</v>
      </c>
      <c r="AV374" s="13" t="s">
        <v>77</v>
      </c>
      <c r="AW374" s="13" t="s">
        <v>31</v>
      </c>
      <c r="AX374" s="13" t="s">
        <v>69</v>
      </c>
      <c r="AY374" s="233" t="s">
        <v>140</v>
      </c>
    </row>
    <row r="375" s="14" customFormat="1">
      <c r="A375" s="14"/>
      <c r="B375" s="234"/>
      <c r="C375" s="235"/>
      <c r="D375" s="225" t="s">
        <v>150</v>
      </c>
      <c r="E375" s="236" t="s">
        <v>19</v>
      </c>
      <c r="F375" s="237" t="s">
        <v>523</v>
      </c>
      <c r="G375" s="235"/>
      <c r="H375" s="238">
        <v>30</v>
      </c>
      <c r="I375" s="239"/>
      <c r="J375" s="235"/>
      <c r="K375" s="235"/>
      <c r="L375" s="240"/>
      <c r="M375" s="241"/>
      <c r="N375" s="242"/>
      <c r="O375" s="242"/>
      <c r="P375" s="242"/>
      <c r="Q375" s="242"/>
      <c r="R375" s="242"/>
      <c r="S375" s="242"/>
      <c r="T375" s="24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4" t="s">
        <v>150</v>
      </c>
      <c r="AU375" s="244" t="s">
        <v>77</v>
      </c>
      <c r="AV375" s="14" t="s">
        <v>79</v>
      </c>
      <c r="AW375" s="14" t="s">
        <v>31</v>
      </c>
      <c r="AX375" s="14" t="s">
        <v>69</v>
      </c>
      <c r="AY375" s="244" t="s">
        <v>140</v>
      </c>
    </row>
    <row r="376" s="15" customFormat="1">
      <c r="A376" s="15"/>
      <c r="B376" s="245"/>
      <c r="C376" s="246"/>
      <c r="D376" s="225" t="s">
        <v>150</v>
      </c>
      <c r="E376" s="247" t="s">
        <v>19</v>
      </c>
      <c r="F376" s="248" t="s">
        <v>226</v>
      </c>
      <c r="G376" s="246"/>
      <c r="H376" s="249">
        <v>364.19999999999999</v>
      </c>
      <c r="I376" s="250"/>
      <c r="J376" s="246"/>
      <c r="K376" s="246"/>
      <c r="L376" s="251"/>
      <c r="M376" s="252"/>
      <c r="N376" s="253"/>
      <c r="O376" s="253"/>
      <c r="P376" s="253"/>
      <c r="Q376" s="253"/>
      <c r="R376" s="253"/>
      <c r="S376" s="253"/>
      <c r="T376" s="254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5" t="s">
        <v>150</v>
      </c>
      <c r="AU376" s="255" t="s">
        <v>77</v>
      </c>
      <c r="AV376" s="15" t="s">
        <v>146</v>
      </c>
      <c r="AW376" s="15" t="s">
        <v>31</v>
      </c>
      <c r="AX376" s="15" t="s">
        <v>77</v>
      </c>
      <c r="AY376" s="255" t="s">
        <v>140</v>
      </c>
    </row>
    <row r="377" s="2" customFormat="1" ht="16.5" customHeight="1">
      <c r="A377" s="41"/>
      <c r="B377" s="42"/>
      <c r="C377" s="256" t="s">
        <v>524</v>
      </c>
      <c r="D377" s="256" t="s">
        <v>452</v>
      </c>
      <c r="E377" s="257" t="s">
        <v>525</v>
      </c>
      <c r="F377" s="258" t="s">
        <v>526</v>
      </c>
      <c r="G377" s="259" t="s">
        <v>200</v>
      </c>
      <c r="H377" s="260">
        <v>200</v>
      </c>
      <c r="I377" s="261"/>
      <c r="J377" s="262">
        <f>ROUND(I377*H377,2)</f>
        <v>0</v>
      </c>
      <c r="K377" s="258" t="s">
        <v>145</v>
      </c>
      <c r="L377" s="263"/>
      <c r="M377" s="264" t="s">
        <v>19</v>
      </c>
      <c r="N377" s="265" t="s">
        <v>40</v>
      </c>
      <c r="O377" s="87"/>
      <c r="P377" s="214">
        <f>O377*H377</f>
        <v>0</v>
      </c>
      <c r="Q377" s="214">
        <v>2.0000000000000002E-05</v>
      </c>
      <c r="R377" s="214">
        <f>Q377*H377</f>
        <v>0.0040000000000000001</v>
      </c>
      <c r="S377" s="214">
        <v>0</v>
      </c>
      <c r="T377" s="215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6" t="s">
        <v>183</v>
      </c>
      <c r="AT377" s="216" t="s">
        <v>452</v>
      </c>
      <c r="AU377" s="216" t="s">
        <v>77</v>
      </c>
      <c r="AY377" s="20" t="s">
        <v>140</v>
      </c>
      <c r="BE377" s="217">
        <f>IF(N377="základní",J377,0)</f>
        <v>0</v>
      </c>
      <c r="BF377" s="217">
        <f>IF(N377="snížená",J377,0)</f>
        <v>0</v>
      </c>
      <c r="BG377" s="217">
        <f>IF(N377="zákl. přenesená",J377,0)</f>
        <v>0</v>
      </c>
      <c r="BH377" s="217">
        <f>IF(N377="sníž. přenesená",J377,0)</f>
        <v>0</v>
      </c>
      <c r="BI377" s="217">
        <f>IF(N377="nulová",J377,0)</f>
        <v>0</v>
      </c>
      <c r="BJ377" s="20" t="s">
        <v>77</v>
      </c>
      <c r="BK377" s="217">
        <f>ROUND(I377*H377,2)</f>
        <v>0</v>
      </c>
      <c r="BL377" s="20" t="s">
        <v>146</v>
      </c>
      <c r="BM377" s="216" t="s">
        <v>527</v>
      </c>
    </row>
    <row r="378" s="2" customFormat="1" ht="16.5" customHeight="1">
      <c r="A378" s="41"/>
      <c r="B378" s="42"/>
      <c r="C378" s="256" t="s">
        <v>528</v>
      </c>
      <c r="D378" s="256" t="s">
        <v>452</v>
      </c>
      <c r="E378" s="257" t="s">
        <v>529</v>
      </c>
      <c r="F378" s="258" t="s">
        <v>530</v>
      </c>
      <c r="G378" s="259" t="s">
        <v>200</v>
      </c>
      <c r="H378" s="260">
        <v>150</v>
      </c>
      <c r="I378" s="261"/>
      <c r="J378" s="262">
        <f>ROUND(I378*H378,2)</f>
        <v>0</v>
      </c>
      <c r="K378" s="258" t="s">
        <v>145</v>
      </c>
      <c r="L378" s="263"/>
      <c r="M378" s="264" t="s">
        <v>19</v>
      </c>
      <c r="N378" s="265" t="s">
        <v>40</v>
      </c>
      <c r="O378" s="87"/>
      <c r="P378" s="214">
        <f>O378*H378</f>
        <v>0</v>
      </c>
      <c r="Q378" s="214">
        <v>4.0000000000000003E-05</v>
      </c>
      <c r="R378" s="214">
        <f>Q378*H378</f>
        <v>0.0060000000000000001</v>
      </c>
      <c r="S378" s="214">
        <v>0</v>
      </c>
      <c r="T378" s="215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6" t="s">
        <v>183</v>
      </c>
      <c r="AT378" s="216" t="s">
        <v>452</v>
      </c>
      <c r="AU378" s="216" t="s">
        <v>77</v>
      </c>
      <c r="AY378" s="20" t="s">
        <v>140</v>
      </c>
      <c r="BE378" s="217">
        <f>IF(N378="základní",J378,0)</f>
        <v>0</v>
      </c>
      <c r="BF378" s="217">
        <f>IF(N378="snížená",J378,0)</f>
        <v>0</v>
      </c>
      <c r="BG378" s="217">
        <f>IF(N378="zákl. přenesená",J378,0)</f>
        <v>0</v>
      </c>
      <c r="BH378" s="217">
        <f>IF(N378="sníž. přenesená",J378,0)</f>
        <v>0</v>
      </c>
      <c r="BI378" s="217">
        <f>IF(N378="nulová",J378,0)</f>
        <v>0</v>
      </c>
      <c r="BJ378" s="20" t="s">
        <v>77</v>
      </c>
      <c r="BK378" s="217">
        <f>ROUND(I378*H378,2)</f>
        <v>0</v>
      </c>
      <c r="BL378" s="20" t="s">
        <v>146</v>
      </c>
      <c r="BM378" s="216" t="s">
        <v>531</v>
      </c>
    </row>
    <row r="379" s="2" customFormat="1" ht="16.5" customHeight="1">
      <c r="A379" s="41"/>
      <c r="B379" s="42"/>
      <c r="C379" s="256" t="s">
        <v>532</v>
      </c>
      <c r="D379" s="256" t="s">
        <v>452</v>
      </c>
      <c r="E379" s="257" t="s">
        <v>533</v>
      </c>
      <c r="F379" s="258" t="s">
        <v>534</v>
      </c>
      <c r="G379" s="259" t="s">
        <v>200</v>
      </c>
      <c r="H379" s="260">
        <v>40</v>
      </c>
      <c r="I379" s="261"/>
      <c r="J379" s="262">
        <f>ROUND(I379*H379,2)</f>
        <v>0</v>
      </c>
      <c r="K379" s="258" t="s">
        <v>145</v>
      </c>
      <c r="L379" s="263"/>
      <c r="M379" s="264" t="s">
        <v>19</v>
      </c>
      <c r="N379" s="265" t="s">
        <v>40</v>
      </c>
      <c r="O379" s="87"/>
      <c r="P379" s="214">
        <f>O379*H379</f>
        <v>0</v>
      </c>
      <c r="Q379" s="214">
        <v>0.00029999999999999997</v>
      </c>
      <c r="R379" s="214">
        <f>Q379*H379</f>
        <v>0.011999999999999999</v>
      </c>
      <c r="S379" s="214">
        <v>0</v>
      </c>
      <c r="T379" s="215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6" t="s">
        <v>183</v>
      </c>
      <c r="AT379" s="216" t="s">
        <v>452</v>
      </c>
      <c r="AU379" s="216" t="s">
        <v>77</v>
      </c>
      <c r="AY379" s="20" t="s">
        <v>140</v>
      </c>
      <c r="BE379" s="217">
        <f>IF(N379="základní",J379,0)</f>
        <v>0</v>
      </c>
      <c r="BF379" s="217">
        <f>IF(N379="snížená",J379,0)</f>
        <v>0</v>
      </c>
      <c r="BG379" s="217">
        <f>IF(N379="zákl. přenesená",J379,0)</f>
        <v>0</v>
      </c>
      <c r="BH379" s="217">
        <f>IF(N379="sníž. přenesená",J379,0)</f>
        <v>0</v>
      </c>
      <c r="BI379" s="217">
        <f>IF(N379="nulová",J379,0)</f>
        <v>0</v>
      </c>
      <c r="BJ379" s="20" t="s">
        <v>77</v>
      </c>
      <c r="BK379" s="217">
        <f>ROUND(I379*H379,2)</f>
        <v>0</v>
      </c>
      <c r="BL379" s="20" t="s">
        <v>146</v>
      </c>
      <c r="BM379" s="216" t="s">
        <v>535</v>
      </c>
    </row>
    <row r="380" s="2" customFormat="1" ht="16.5" customHeight="1">
      <c r="A380" s="41"/>
      <c r="B380" s="42"/>
      <c r="C380" s="256" t="s">
        <v>536</v>
      </c>
      <c r="D380" s="256" t="s">
        <v>452</v>
      </c>
      <c r="E380" s="257" t="s">
        <v>537</v>
      </c>
      <c r="F380" s="258" t="s">
        <v>538</v>
      </c>
      <c r="G380" s="259" t="s">
        <v>200</v>
      </c>
      <c r="H380" s="260">
        <v>32</v>
      </c>
      <c r="I380" s="261"/>
      <c r="J380" s="262">
        <f>ROUND(I380*H380,2)</f>
        <v>0</v>
      </c>
      <c r="K380" s="258" t="s">
        <v>145</v>
      </c>
      <c r="L380" s="263"/>
      <c r="M380" s="264" t="s">
        <v>19</v>
      </c>
      <c r="N380" s="265" t="s">
        <v>40</v>
      </c>
      <c r="O380" s="87"/>
      <c r="P380" s="214">
        <f>O380*H380</f>
        <v>0</v>
      </c>
      <c r="Q380" s="214">
        <v>0.00020000000000000001</v>
      </c>
      <c r="R380" s="214">
        <f>Q380*H380</f>
        <v>0.0064000000000000003</v>
      </c>
      <c r="S380" s="214">
        <v>0</v>
      </c>
      <c r="T380" s="215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6" t="s">
        <v>183</v>
      </c>
      <c r="AT380" s="216" t="s">
        <v>452</v>
      </c>
      <c r="AU380" s="216" t="s">
        <v>77</v>
      </c>
      <c r="AY380" s="20" t="s">
        <v>140</v>
      </c>
      <c r="BE380" s="217">
        <f>IF(N380="základní",J380,0)</f>
        <v>0</v>
      </c>
      <c r="BF380" s="217">
        <f>IF(N380="snížená",J380,0)</f>
        <v>0</v>
      </c>
      <c r="BG380" s="217">
        <f>IF(N380="zákl. přenesená",J380,0)</f>
        <v>0</v>
      </c>
      <c r="BH380" s="217">
        <f>IF(N380="sníž. přenesená",J380,0)</f>
        <v>0</v>
      </c>
      <c r="BI380" s="217">
        <f>IF(N380="nulová",J380,0)</f>
        <v>0</v>
      </c>
      <c r="BJ380" s="20" t="s">
        <v>77</v>
      </c>
      <c r="BK380" s="217">
        <f>ROUND(I380*H380,2)</f>
        <v>0</v>
      </c>
      <c r="BL380" s="20" t="s">
        <v>146</v>
      </c>
      <c r="BM380" s="216" t="s">
        <v>539</v>
      </c>
    </row>
    <row r="381" s="2" customFormat="1" ht="21.75" customHeight="1">
      <c r="A381" s="41"/>
      <c r="B381" s="42"/>
      <c r="C381" s="205" t="s">
        <v>540</v>
      </c>
      <c r="D381" s="205" t="s">
        <v>141</v>
      </c>
      <c r="E381" s="206" t="s">
        <v>541</v>
      </c>
      <c r="F381" s="207" t="s">
        <v>542</v>
      </c>
      <c r="G381" s="208" t="s">
        <v>144</v>
      </c>
      <c r="H381" s="209">
        <v>27.399999999999999</v>
      </c>
      <c r="I381" s="210"/>
      <c r="J381" s="211">
        <f>ROUND(I381*H381,2)</f>
        <v>0</v>
      </c>
      <c r="K381" s="207" t="s">
        <v>145</v>
      </c>
      <c r="L381" s="47"/>
      <c r="M381" s="212" t="s">
        <v>19</v>
      </c>
      <c r="N381" s="213" t="s">
        <v>40</v>
      </c>
      <c r="O381" s="87"/>
      <c r="P381" s="214">
        <f>O381*H381</f>
        <v>0</v>
      </c>
      <c r="Q381" s="214">
        <v>0.0057000000000000002</v>
      </c>
      <c r="R381" s="214">
        <f>Q381*H381</f>
        <v>0.15617999999999999</v>
      </c>
      <c r="S381" s="214">
        <v>0</v>
      </c>
      <c r="T381" s="215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6" t="s">
        <v>146</v>
      </c>
      <c r="AT381" s="216" t="s">
        <v>141</v>
      </c>
      <c r="AU381" s="216" t="s">
        <v>77</v>
      </c>
      <c r="AY381" s="20" t="s">
        <v>140</v>
      </c>
      <c r="BE381" s="217">
        <f>IF(N381="základní",J381,0)</f>
        <v>0</v>
      </c>
      <c r="BF381" s="217">
        <f>IF(N381="snížená",J381,0)</f>
        <v>0</v>
      </c>
      <c r="BG381" s="217">
        <f>IF(N381="zákl. přenesená",J381,0)</f>
        <v>0</v>
      </c>
      <c r="BH381" s="217">
        <f>IF(N381="sníž. přenesená",J381,0)</f>
        <v>0</v>
      </c>
      <c r="BI381" s="217">
        <f>IF(N381="nulová",J381,0)</f>
        <v>0</v>
      </c>
      <c r="BJ381" s="20" t="s">
        <v>77</v>
      </c>
      <c r="BK381" s="217">
        <f>ROUND(I381*H381,2)</f>
        <v>0</v>
      </c>
      <c r="BL381" s="20" t="s">
        <v>146</v>
      </c>
      <c r="BM381" s="216" t="s">
        <v>543</v>
      </c>
    </row>
    <row r="382" s="2" customFormat="1">
      <c r="A382" s="41"/>
      <c r="B382" s="42"/>
      <c r="C382" s="43"/>
      <c r="D382" s="218" t="s">
        <v>148</v>
      </c>
      <c r="E382" s="43"/>
      <c r="F382" s="219" t="s">
        <v>544</v>
      </c>
      <c r="G382" s="43"/>
      <c r="H382" s="43"/>
      <c r="I382" s="220"/>
      <c r="J382" s="43"/>
      <c r="K382" s="43"/>
      <c r="L382" s="47"/>
      <c r="M382" s="221"/>
      <c r="N382" s="222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148</v>
      </c>
      <c r="AU382" s="20" t="s">
        <v>77</v>
      </c>
    </row>
    <row r="383" s="2" customFormat="1" ht="24.15" customHeight="1">
      <c r="A383" s="41"/>
      <c r="B383" s="42"/>
      <c r="C383" s="205" t="s">
        <v>545</v>
      </c>
      <c r="D383" s="205" t="s">
        <v>141</v>
      </c>
      <c r="E383" s="206" t="s">
        <v>546</v>
      </c>
      <c r="F383" s="207" t="s">
        <v>547</v>
      </c>
      <c r="G383" s="208" t="s">
        <v>144</v>
      </c>
      <c r="H383" s="209">
        <v>573.45000000000005</v>
      </c>
      <c r="I383" s="210"/>
      <c r="J383" s="211">
        <f>ROUND(I383*H383,2)</f>
        <v>0</v>
      </c>
      <c r="K383" s="207" t="s">
        <v>145</v>
      </c>
      <c r="L383" s="47"/>
      <c r="M383" s="212" t="s">
        <v>19</v>
      </c>
      <c r="N383" s="213" t="s">
        <v>40</v>
      </c>
      <c r="O383" s="87"/>
      <c r="P383" s="214">
        <f>O383*H383</f>
        <v>0</v>
      </c>
      <c r="Q383" s="214">
        <v>0.0033</v>
      </c>
      <c r="R383" s="214">
        <f>Q383*H383</f>
        <v>1.8923850000000002</v>
      </c>
      <c r="S383" s="214">
        <v>0</v>
      </c>
      <c r="T383" s="215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6" t="s">
        <v>146</v>
      </c>
      <c r="AT383" s="216" t="s">
        <v>141</v>
      </c>
      <c r="AU383" s="216" t="s">
        <v>77</v>
      </c>
      <c r="AY383" s="20" t="s">
        <v>140</v>
      </c>
      <c r="BE383" s="217">
        <f>IF(N383="základní",J383,0)</f>
        <v>0</v>
      </c>
      <c r="BF383" s="217">
        <f>IF(N383="snížená",J383,0)</f>
        <v>0</v>
      </c>
      <c r="BG383" s="217">
        <f>IF(N383="zákl. přenesená",J383,0)</f>
        <v>0</v>
      </c>
      <c r="BH383" s="217">
        <f>IF(N383="sníž. přenesená",J383,0)</f>
        <v>0</v>
      </c>
      <c r="BI383" s="217">
        <f>IF(N383="nulová",J383,0)</f>
        <v>0</v>
      </c>
      <c r="BJ383" s="20" t="s">
        <v>77</v>
      </c>
      <c r="BK383" s="217">
        <f>ROUND(I383*H383,2)</f>
        <v>0</v>
      </c>
      <c r="BL383" s="20" t="s">
        <v>146</v>
      </c>
      <c r="BM383" s="216" t="s">
        <v>548</v>
      </c>
    </row>
    <row r="384" s="2" customFormat="1">
      <c r="A384" s="41"/>
      <c r="B384" s="42"/>
      <c r="C384" s="43"/>
      <c r="D384" s="218" t="s">
        <v>148</v>
      </c>
      <c r="E384" s="43"/>
      <c r="F384" s="219" t="s">
        <v>549</v>
      </c>
      <c r="G384" s="43"/>
      <c r="H384" s="43"/>
      <c r="I384" s="220"/>
      <c r="J384" s="43"/>
      <c r="K384" s="43"/>
      <c r="L384" s="47"/>
      <c r="M384" s="221"/>
      <c r="N384" s="222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148</v>
      </c>
      <c r="AU384" s="20" t="s">
        <v>77</v>
      </c>
    </row>
    <row r="385" s="13" customFormat="1">
      <c r="A385" s="13"/>
      <c r="B385" s="223"/>
      <c r="C385" s="224"/>
      <c r="D385" s="225" t="s">
        <v>150</v>
      </c>
      <c r="E385" s="226" t="s">
        <v>19</v>
      </c>
      <c r="F385" s="227" t="s">
        <v>431</v>
      </c>
      <c r="G385" s="224"/>
      <c r="H385" s="226" t="s">
        <v>19</v>
      </c>
      <c r="I385" s="228"/>
      <c r="J385" s="224"/>
      <c r="K385" s="224"/>
      <c r="L385" s="229"/>
      <c r="M385" s="230"/>
      <c r="N385" s="231"/>
      <c r="O385" s="231"/>
      <c r="P385" s="231"/>
      <c r="Q385" s="231"/>
      <c r="R385" s="231"/>
      <c r="S385" s="231"/>
      <c r="T385" s="23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3" t="s">
        <v>150</v>
      </c>
      <c r="AU385" s="233" t="s">
        <v>77</v>
      </c>
      <c r="AV385" s="13" t="s">
        <v>77</v>
      </c>
      <c r="AW385" s="13" t="s">
        <v>31</v>
      </c>
      <c r="AX385" s="13" t="s">
        <v>69</v>
      </c>
      <c r="AY385" s="233" t="s">
        <v>140</v>
      </c>
    </row>
    <row r="386" s="14" customFormat="1">
      <c r="A386" s="14"/>
      <c r="B386" s="234"/>
      <c r="C386" s="235"/>
      <c r="D386" s="225" t="s">
        <v>150</v>
      </c>
      <c r="E386" s="236" t="s">
        <v>19</v>
      </c>
      <c r="F386" s="237" t="s">
        <v>432</v>
      </c>
      <c r="G386" s="235"/>
      <c r="H386" s="238">
        <v>27.399999999999999</v>
      </c>
      <c r="I386" s="239"/>
      <c r="J386" s="235"/>
      <c r="K386" s="235"/>
      <c r="L386" s="240"/>
      <c r="M386" s="241"/>
      <c r="N386" s="242"/>
      <c r="O386" s="242"/>
      <c r="P386" s="242"/>
      <c r="Q386" s="242"/>
      <c r="R386" s="242"/>
      <c r="S386" s="242"/>
      <c r="T386" s="24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4" t="s">
        <v>150</v>
      </c>
      <c r="AU386" s="244" t="s">
        <v>77</v>
      </c>
      <c r="AV386" s="14" t="s">
        <v>79</v>
      </c>
      <c r="AW386" s="14" t="s">
        <v>31</v>
      </c>
      <c r="AX386" s="14" t="s">
        <v>69</v>
      </c>
      <c r="AY386" s="244" t="s">
        <v>140</v>
      </c>
    </row>
    <row r="387" s="14" customFormat="1">
      <c r="A387" s="14"/>
      <c r="B387" s="234"/>
      <c r="C387" s="235"/>
      <c r="D387" s="225" t="s">
        <v>150</v>
      </c>
      <c r="E387" s="236" t="s">
        <v>19</v>
      </c>
      <c r="F387" s="237" t="s">
        <v>433</v>
      </c>
      <c r="G387" s="235"/>
      <c r="H387" s="238">
        <v>455.64999999999998</v>
      </c>
      <c r="I387" s="239"/>
      <c r="J387" s="235"/>
      <c r="K387" s="235"/>
      <c r="L387" s="240"/>
      <c r="M387" s="241"/>
      <c r="N387" s="242"/>
      <c r="O387" s="242"/>
      <c r="P387" s="242"/>
      <c r="Q387" s="242"/>
      <c r="R387" s="242"/>
      <c r="S387" s="242"/>
      <c r="T387" s="24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4" t="s">
        <v>150</v>
      </c>
      <c r="AU387" s="244" t="s">
        <v>77</v>
      </c>
      <c r="AV387" s="14" t="s">
        <v>79</v>
      </c>
      <c r="AW387" s="14" t="s">
        <v>31</v>
      </c>
      <c r="AX387" s="14" t="s">
        <v>69</v>
      </c>
      <c r="AY387" s="244" t="s">
        <v>140</v>
      </c>
    </row>
    <row r="388" s="14" customFormat="1">
      <c r="A388" s="14"/>
      <c r="B388" s="234"/>
      <c r="C388" s="235"/>
      <c r="D388" s="225" t="s">
        <v>150</v>
      </c>
      <c r="E388" s="236" t="s">
        <v>19</v>
      </c>
      <c r="F388" s="237" t="s">
        <v>434</v>
      </c>
      <c r="G388" s="235"/>
      <c r="H388" s="238">
        <v>21</v>
      </c>
      <c r="I388" s="239"/>
      <c r="J388" s="235"/>
      <c r="K388" s="235"/>
      <c r="L388" s="240"/>
      <c r="M388" s="241"/>
      <c r="N388" s="242"/>
      <c r="O388" s="242"/>
      <c r="P388" s="242"/>
      <c r="Q388" s="242"/>
      <c r="R388" s="242"/>
      <c r="S388" s="242"/>
      <c r="T388" s="24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4" t="s">
        <v>150</v>
      </c>
      <c r="AU388" s="244" t="s">
        <v>77</v>
      </c>
      <c r="AV388" s="14" t="s">
        <v>79</v>
      </c>
      <c r="AW388" s="14" t="s">
        <v>31</v>
      </c>
      <c r="AX388" s="14" t="s">
        <v>69</v>
      </c>
      <c r="AY388" s="244" t="s">
        <v>140</v>
      </c>
    </row>
    <row r="389" s="14" customFormat="1">
      <c r="A389" s="14"/>
      <c r="B389" s="234"/>
      <c r="C389" s="235"/>
      <c r="D389" s="225" t="s">
        <v>150</v>
      </c>
      <c r="E389" s="236" t="s">
        <v>19</v>
      </c>
      <c r="F389" s="237" t="s">
        <v>435</v>
      </c>
      <c r="G389" s="235"/>
      <c r="H389" s="238">
        <v>69.400000000000006</v>
      </c>
      <c r="I389" s="239"/>
      <c r="J389" s="235"/>
      <c r="K389" s="235"/>
      <c r="L389" s="240"/>
      <c r="M389" s="241"/>
      <c r="N389" s="242"/>
      <c r="O389" s="242"/>
      <c r="P389" s="242"/>
      <c r="Q389" s="242"/>
      <c r="R389" s="242"/>
      <c r="S389" s="242"/>
      <c r="T389" s="24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4" t="s">
        <v>150</v>
      </c>
      <c r="AU389" s="244" t="s">
        <v>77</v>
      </c>
      <c r="AV389" s="14" t="s">
        <v>79</v>
      </c>
      <c r="AW389" s="14" t="s">
        <v>31</v>
      </c>
      <c r="AX389" s="14" t="s">
        <v>69</v>
      </c>
      <c r="AY389" s="244" t="s">
        <v>140</v>
      </c>
    </row>
    <row r="390" s="15" customFormat="1">
      <c r="A390" s="15"/>
      <c r="B390" s="245"/>
      <c r="C390" s="246"/>
      <c r="D390" s="225" t="s">
        <v>150</v>
      </c>
      <c r="E390" s="247" t="s">
        <v>19</v>
      </c>
      <c r="F390" s="248" t="s">
        <v>226</v>
      </c>
      <c r="G390" s="246"/>
      <c r="H390" s="249">
        <v>573.45000000000005</v>
      </c>
      <c r="I390" s="250"/>
      <c r="J390" s="246"/>
      <c r="K390" s="246"/>
      <c r="L390" s="251"/>
      <c r="M390" s="252"/>
      <c r="N390" s="253"/>
      <c r="O390" s="253"/>
      <c r="P390" s="253"/>
      <c r="Q390" s="253"/>
      <c r="R390" s="253"/>
      <c r="S390" s="253"/>
      <c r="T390" s="254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55" t="s">
        <v>150</v>
      </c>
      <c r="AU390" s="255" t="s">
        <v>77</v>
      </c>
      <c r="AV390" s="15" t="s">
        <v>146</v>
      </c>
      <c r="AW390" s="15" t="s">
        <v>31</v>
      </c>
      <c r="AX390" s="15" t="s">
        <v>77</v>
      </c>
      <c r="AY390" s="255" t="s">
        <v>140</v>
      </c>
    </row>
    <row r="391" s="2" customFormat="1" ht="24.15" customHeight="1">
      <c r="A391" s="41"/>
      <c r="B391" s="42"/>
      <c r="C391" s="205" t="s">
        <v>550</v>
      </c>
      <c r="D391" s="205" t="s">
        <v>141</v>
      </c>
      <c r="E391" s="206" t="s">
        <v>551</v>
      </c>
      <c r="F391" s="207" t="s">
        <v>552</v>
      </c>
      <c r="G391" s="208" t="s">
        <v>144</v>
      </c>
      <c r="H391" s="209">
        <v>45.399999999999999</v>
      </c>
      <c r="I391" s="210"/>
      <c r="J391" s="211">
        <f>ROUND(I391*H391,2)</f>
        <v>0</v>
      </c>
      <c r="K391" s="207" t="s">
        <v>145</v>
      </c>
      <c r="L391" s="47"/>
      <c r="M391" s="212" t="s">
        <v>19</v>
      </c>
      <c r="N391" s="213" t="s">
        <v>40</v>
      </c>
      <c r="O391" s="87"/>
      <c r="P391" s="214">
        <f>O391*H391</f>
        <v>0</v>
      </c>
      <c r="Q391" s="214">
        <v>0</v>
      </c>
      <c r="R391" s="214">
        <f>Q391*H391</f>
        <v>0</v>
      </c>
      <c r="S391" s="214">
        <v>0</v>
      </c>
      <c r="T391" s="215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6" t="s">
        <v>146</v>
      </c>
      <c r="AT391" s="216" t="s">
        <v>141</v>
      </c>
      <c r="AU391" s="216" t="s">
        <v>77</v>
      </c>
      <c r="AY391" s="20" t="s">
        <v>140</v>
      </c>
      <c r="BE391" s="217">
        <f>IF(N391="základní",J391,0)</f>
        <v>0</v>
      </c>
      <c r="BF391" s="217">
        <f>IF(N391="snížená",J391,0)</f>
        <v>0</v>
      </c>
      <c r="BG391" s="217">
        <f>IF(N391="zákl. přenesená",J391,0)</f>
        <v>0</v>
      </c>
      <c r="BH391" s="217">
        <f>IF(N391="sníž. přenesená",J391,0)</f>
        <v>0</v>
      </c>
      <c r="BI391" s="217">
        <f>IF(N391="nulová",J391,0)</f>
        <v>0</v>
      </c>
      <c r="BJ391" s="20" t="s">
        <v>77</v>
      </c>
      <c r="BK391" s="217">
        <f>ROUND(I391*H391,2)</f>
        <v>0</v>
      </c>
      <c r="BL391" s="20" t="s">
        <v>146</v>
      </c>
      <c r="BM391" s="216" t="s">
        <v>553</v>
      </c>
    </row>
    <row r="392" s="2" customFormat="1">
      <c r="A392" s="41"/>
      <c r="B392" s="42"/>
      <c r="C392" s="43"/>
      <c r="D392" s="218" t="s">
        <v>148</v>
      </c>
      <c r="E392" s="43"/>
      <c r="F392" s="219" t="s">
        <v>554</v>
      </c>
      <c r="G392" s="43"/>
      <c r="H392" s="43"/>
      <c r="I392" s="220"/>
      <c r="J392" s="43"/>
      <c r="K392" s="43"/>
      <c r="L392" s="47"/>
      <c r="M392" s="221"/>
      <c r="N392" s="222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148</v>
      </c>
      <c r="AU392" s="20" t="s">
        <v>77</v>
      </c>
    </row>
    <row r="393" s="13" customFormat="1">
      <c r="A393" s="13"/>
      <c r="B393" s="223"/>
      <c r="C393" s="224"/>
      <c r="D393" s="225" t="s">
        <v>150</v>
      </c>
      <c r="E393" s="226" t="s">
        <v>19</v>
      </c>
      <c r="F393" s="227" t="s">
        <v>431</v>
      </c>
      <c r="G393" s="224"/>
      <c r="H393" s="226" t="s">
        <v>19</v>
      </c>
      <c r="I393" s="228"/>
      <c r="J393" s="224"/>
      <c r="K393" s="224"/>
      <c r="L393" s="229"/>
      <c r="M393" s="230"/>
      <c r="N393" s="231"/>
      <c r="O393" s="231"/>
      <c r="P393" s="231"/>
      <c r="Q393" s="231"/>
      <c r="R393" s="231"/>
      <c r="S393" s="231"/>
      <c r="T393" s="23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3" t="s">
        <v>150</v>
      </c>
      <c r="AU393" s="233" t="s">
        <v>77</v>
      </c>
      <c r="AV393" s="13" t="s">
        <v>77</v>
      </c>
      <c r="AW393" s="13" t="s">
        <v>31</v>
      </c>
      <c r="AX393" s="13" t="s">
        <v>69</v>
      </c>
      <c r="AY393" s="233" t="s">
        <v>140</v>
      </c>
    </row>
    <row r="394" s="14" customFormat="1">
      <c r="A394" s="14"/>
      <c r="B394" s="234"/>
      <c r="C394" s="235"/>
      <c r="D394" s="225" t="s">
        <v>150</v>
      </c>
      <c r="E394" s="236" t="s">
        <v>19</v>
      </c>
      <c r="F394" s="237" t="s">
        <v>555</v>
      </c>
      <c r="G394" s="235"/>
      <c r="H394" s="238">
        <v>45.399999999999999</v>
      </c>
      <c r="I394" s="239"/>
      <c r="J394" s="235"/>
      <c r="K394" s="235"/>
      <c r="L394" s="240"/>
      <c r="M394" s="241"/>
      <c r="N394" s="242"/>
      <c r="O394" s="242"/>
      <c r="P394" s="242"/>
      <c r="Q394" s="242"/>
      <c r="R394" s="242"/>
      <c r="S394" s="242"/>
      <c r="T394" s="24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4" t="s">
        <v>150</v>
      </c>
      <c r="AU394" s="244" t="s">
        <v>77</v>
      </c>
      <c r="AV394" s="14" t="s">
        <v>79</v>
      </c>
      <c r="AW394" s="14" t="s">
        <v>31</v>
      </c>
      <c r="AX394" s="14" t="s">
        <v>77</v>
      </c>
      <c r="AY394" s="244" t="s">
        <v>140</v>
      </c>
    </row>
    <row r="395" s="2" customFormat="1" ht="16.5" customHeight="1">
      <c r="A395" s="41"/>
      <c r="B395" s="42"/>
      <c r="C395" s="205" t="s">
        <v>556</v>
      </c>
      <c r="D395" s="205" t="s">
        <v>141</v>
      </c>
      <c r="E395" s="206" t="s">
        <v>557</v>
      </c>
      <c r="F395" s="207" t="s">
        <v>558</v>
      </c>
      <c r="G395" s="208" t="s">
        <v>144</v>
      </c>
      <c r="H395" s="209">
        <v>573.45000000000005</v>
      </c>
      <c r="I395" s="210"/>
      <c r="J395" s="211">
        <f>ROUND(I395*H395,2)</f>
        <v>0</v>
      </c>
      <c r="K395" s="207" t="s">
        <v>145</v>
      </c>
      <c r="L395" s="47"/>
      <c r="M395" s="212" t="s">
        <v>19</v>
      </c>
      <c r="N395" s="213" t="s">
        <v>40</v>
      </c>
      <c r="O395" s="87"/>
      <c r="P395" s="214">
        <f>O395*H395</f>
        <v>0</v>
      </c>
      <c r="Q395" s="214">
        <v>0</v>
      </c>
      <c r="R395" s="214">
        <f>Q395*H395</f>
        <v>0</v>
      </c>
      <c r="S395" s="214">
        <v>0</v>
      </c>
      <c r="T395" s="215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6" t="s">
        <v>146</v>
      </c>
      <c r="AT395" s="216" t="s">
        <v>141</v>
      </c>
      <c r="AU395" s="216" t="s">
        <v>77</v>
      </c>
      <c r="AY395" s="20" t="s">
        <v>140</v>
      </c>
      <c r="BE395" s="217">
        <f>IF(N395="základní",J395,0)</f>
        <v>0</v>
      </c>
      <c r="BF395" s="217">
        <f>IF(N395="snížená",J395,0)</f>
        <v>0</v>
      </c>
      <c r="BG395" s="217">
        <f>IF(N395="zákl. přenesená",J395,0)</f>
        <v>0</v>
      </c>
      <c r="BH395" s="217">
        <f>IF(N395="sníž. přenesená",J395,0)</f>
        <v>0</v>
      </c>
      <c r="BI395" s="217">
        <f>IF(N395="nulová",J395,0)</f>
        <v>0</v>
      </c>
      <c r="BJ395" s="20" t="s">
        <v>77</v>
      </c>
      <c r="BK395" s="217">
        <f>ROUND(I395*H395,2)</f>
        <v>0</v>
      </c>
      <c r="BL395" s="20" t="s">
        <v>146</v>
      </c>
      <c r="BM395" s="216" t="s">
        <v>559</v>
      </c>
    </row>
    <row r="396" s="2" customFormat="1">
      <c r="A396" s="41"/>
      <c r="B396" s="42"/>
      <c r="C396" s="43"/>
      <c r="D396" s="218" t="s">
        <v>148</v>
      </c>
      <c r="E396" s="43"/>
      <c r="F396" s="219" t="s">
        <v>560</v>
      </c>
      <c r="G396" s="43"/>
      <c r="H396" s="43"/>
      <c r="I396" s="220"/>
      <c r="J396" s="43"/>
      <c r="K396" s="43"/>
      <c r="L396" s="47"/>
      <c r="M396" s="221"/>
      <c r="N396" s="222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148</v>
      </c>
      <c r="AU396" s="20" t="s">
        <v>77</v>
      </c>
    </row>
    <row r="397" s="2" customFormat="1" ht="21.75" customHeight="1">
      <c r="A397" s="41"/>
      <c r="B397" s="42"/>
      <c r="C397" s="205" t="s">
        <v>561</v>
      </c>
      <c r="D397" s="205" t="s">
        <v>141</v>
      </c>
      <c r="E397" s="206" t="s">
        <v>562</v>
      </c>
      <c r="F397" s="207" t="s">
        <v>563</v>
      </c>
      <c r="G397" s="208" t="s">
        <v>299</v>
      </c>
      <c r="H397" s="209">
        <v>5.3700000000000001</v>
      </c>
      <c r="I397" s="210"/>
      <c r="J397" s="211">
        <f>ROUND(I397*H397,2)</f>
        <v>0</v>
      </c>
      <c r="K397" s="207" t="s">
        <v>145</v>
      </c>
      <c r="L397" s="47"/>
      <c r="M397" s="212" t="s">
        <v>19</v>
      </c>
      <c r="N397" s="213" t="s">
        <v>40</v>
      </c>
      <c r="O397" s="87"/>
      <c r="P397" s="214">
        <f>O397*H397</f>
        <v>0</v>
      </c>
      <c r="Q397" s="214">
        <v>2.5018699999999998</v>
      </c>
      <c r="R397" s="214">
        <f>Q397*H397</f>
        <v>13.4350419</v>
      </c>
      <c r="S397" s="214">
        <v>0</v>
      </c>
      <c r="T397" s="215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6" t="s">
        <v>146</v>
      </c>
      <c r="AT397" s="216" t="s">
        <v>141</v>
      </c>
      <c r="AU397" s="216" t="s">
        <v>77</v>
      </c>
      <c r="AY397" s="20" t="s">
        <v>140</v>
      </c>
      <c r="BE397" s="217">
        <f>IF(N397="základní",J397,0)</f>
        <v>0</v>
      </c>
      <c r="BF397" s="217">
        <f>IF(N397="snížená",J397,0)</f>
        <v>0</v>
      </c>
      <c r="BG397" s="217">
        <f>IF(N397="zákl. přenesená",J397,0)</f>
        <v>0</v>
      </c>
      <c r="BH397" s="217">
        <f>IF(N397="sníž. přenesená",J397,0)</f>
        <v>0</v>
      </c>
      <c r="BI397" s="217">
        <f>IF(N397="nulová",J397,0)</f>
        <v>0</v>
      </c>
      <c r="BJ397" s="20" t="s">
        <v>77</v>
      </c>
      <c r="BK397" s="217">
        <f>ROUND(I397*H397,2)</f>
        <v>0</v>
      </c>
      <c r="BL397" s="20" t="s">
        <v>146</v>
      </c>
      <c r="BM397" s="216" t="s">
        <v>564</v>
      </c>
    </row>
    <row r="398" s="2" customFormat="1">
      <c r="A398" s="41"/>
      <c r="B398" s="42"/>
      <c r="C398" s="43"/>
      <c r="D398" s="218" t="s">
        <v>148</v>
      </c>
      <c r="E398" s="43"/>
      <c r="F398" s="219" t="s">
        <v>565</v>
      </c>
      <c r="G398" s="43"/>
      <c r="H398" s="43"/>
      <c r="I398" s="220"/>
      <c r="J398" s="43"/>
      <c r="K398" s="43"/>
      <c r="L398" s="47"/>
      <c r="M398" s="221"/>
      <c r="N398" s="222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148</v>
      </c>
      <c r="AU398" s="20" t="s">
        <v>77</v>
      </c>
    </row>
    <row r="399" s="14" customFormat="1">
      <c r="A399" s="14"/>
      <c r="B399" s="234"/>
      <c r="C399" s="235"/>
      <c r="D399" s="225" t="s">
        <v>150</v>
      </c>
      <c r="E399" s="235"/>
      <c r="F399" s="237" t="s">
        <v>566</v>
      </c>
      <c r="G399" s="235"/>
      <c r="H399" s="238">
        <v>5.3700000000000001</v>
      </c>
      <c r="I399" s="239"/>
      <c r="J399" s="235"/>
      <c r="K399" s="235"/>
      <c r="L399" s="240"/>
      <c r="M399" s="241"/>
      <c r="N399" s="242"/>
      <c r="O399" s="242"/>
      <c r="P399" s="242"/>
      <c r="Q399" s="242"/>
      <c r="R399" s="242"/>
      <c r="S399" s="242"/>
      <c r="T399" s="24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4" t="s">
        <v>150</v>
      </c>
      <c r="AU399" s="244" t="s">
        <v>77</v>
      </c>
      <c r="AV399" s="14" t="s">
        <v>79</v>
      </c>
      <c r="AW399" s="14" t="s">
        <v>4</v>
      </c>
      <c r="AX399" s="14" t="s">
        <v>77</v>
      </c>
      <c r="AY399" s="244" t="s">
        <v>140</v>
      </c>
    </row>
    <row r="400" s="2" customFormat="1" ht="21.75" customHeight="1">
      <c r="A400" s="41"/>
      <c r="B400" s="42"/>
      <c r="C400" s="205" t="s">
        <v>567</v>
      </c>
      <c r="D400" s="205" t="s">
        <v>141</v>
      </c>
      <c r="E400" s="206" t="s">
        <v>568</v>
      </c>
      <c r="F400" s="207" t="s">
        <v>569</v>
      </c>
      <c r="G400" s="208" t="s">
        <v>299</v>
      </c>
      <c r="H400" s="209">
        <v>5.3700000000000001</v>
      </c>
      <c r="I400" s="210"/>
      <c r="J400" s="211">
        <f>ROUND(I400*H400,2)</f>
        <v>0</v>
      </c>
      <c r="K400" s="207" t="s">
        <v>145</v>
      </c>
      <c r="L400" s="47"/>
      <c r="M400" s="212" t="s">
        <v>19</v>
      </c>
      <c r="N400" s="213" t="s">
        <v>40</v>
      </c>
      <c r="O400" s="87"/>
      <c r="P400" s="214">
        <f>O400*H400</f>
        <v>0</v>
      </c>
      <c r="Q400" s="214">
        <v>2.5018699999999998</v>
      </c>
      <c r="R400" s="214">
        <f>Q400*H400</f>
        <v>13.4350419</v>
      </c>
      <c r="S400" s="214">
        <v>0</v>
      </c>
      <c r="T400" s="215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6" t="s">
        <v>146</v>
      </c>
      <c r="AT400" s="216" t="s">
        <v>141</v>
      </c>
      <c r="AU400" s="216" t="s">
        <v>77</v>
      </c>
      <c r="AY400" s="20" t="s">
        <v>140</v>
      </c>
      <c r="BE400" s="217">
        <f>IF(N400="základní",J400,0)</f>
        <v>0</v>
      </c>
      <c r="BF400" s="217">
        <f>IF(N400="snížená",J400,0)</f>
        <v>0</v>
      </c>
      <c r="BG400" s="217">
        <f>IF(N400="zákl. přenesená",J400,0)</f>
        <v>0</v>
      </c>
      <c r="BH400" s="217">
        <f>IF(N400="sníž. přenesená",J400,0)</f>
        <v>0</v>
      </c>
      <c r="BI400" s="217">
        <f>IF(N400="nulová",J400,0)</f>
        <v>0</v>
      </c>
      <c r="BJ400" s="20" t="s">
        <v>77</v>
      </c>
      <c r="BK400" s="217">
        <f>ROUND(I400*H400,2)</f>
        <v>0</v>
      </c>
      <c r="BL400" s="20" t="s">
        <v>146</v>
      </c>
      <c r="BM400" s="216" t="s">
        <v>570</v>
      </c>
    </row>
    <row r="401" s="2" customFormat="1">
      <c r="A401" s="41"/>
      <c r="B401" s="42"/>
      <c r="C401" s="43"/>
      <c r="D401" s="218" t="s">
        <v>148</v>
      </c>
      <c r="E401" s="43"/>
      <c r="F401" s="219" t="s">
        <v>571</v>
      </c>
      <c r="G401" s="43"/>
      <c r="H401" s="43"/>
      <c r="I401" s="220"/>
      <c r="J401" s="43"/>
      <c r="K401" s="43"/>
      <c r="L401" s="47"/>
      <c r="M401" s="221"/>
      <c r="N401" s="222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148</v>
      </c>
      <c r="AU401" s="20" t="s">
        <v>77</v>
      </c>
    </row>
    <row r="402" s="14" customFormat="1">
      <c r="A402" s="14"/>
      <c r="B402" s="234"/>
      <c r="C402" s="235"/>
      <c r="D402" s="225" t="s">
        <v>150</v>
      </c>
      <c r="E402" s="235"/>
      <c r="F402" s="237" t="s">
        <v>566</v>
      </c>
      <c r="G402" s="235"/>
      <c r="H402" s="238">
        <v>5.3700000000000001</v>
      </c>
      <c r="I402" s="239"/>
      <c r="J402" s="235"/>
      <c r="K402" s="235"/>
      <c r="L402" s="240"/>
      <c r="M402" s="241"/>
      <c r="N402" s="242"/>
      <c r="O402" s="242"/>
      <c r="P402" s="242"/>
      <c r="Q402" s="242"/>
      <c r="R402" s="242"/>
      <c r="S402" s="242"/>
      <c r="T402" s="24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4" t="s">
        <v>150</v>
      </c>
      <c r="AU402" s="244" t="s">
        <v>77</v>
      </c>
      <c r="AV402" s="14" t="s">
        <v>79</v>
      </c>
      <c r="AW402" s="14" t="s">
        <v>4</v>
      </c>
      <c r="AX402" s="14" t="s">
        <v>77</v>
      </c>
      <c r="AY402" s="244" t="s">
        <v>140</v>
      </c>
    </row>
    <row r="403" s="2" customFormat="1" ht="21.75" customHeight="1">
      <c r="A403" s="41"/>
      <c r="B403" s="42"/>
      <c r="C403" s="205" t="s">
        <v>572</v>
      </c>
      <c r="D403" s="205" t="s">
        <v>141</v>
      </c>
      <c r="E403" s="206" t="s">
        <v>573</v>
      </c>
      <c r="F403" s="207" t="s">
        <v>574</v>
      </c>
      <c r="G403" s="208" t="s">
        <v>299</v>
      </c>
      <c r="H403" s="209">
        <v>10.739000000000001</v>
      </c>
      <c r="I403" s="210"/>
      <c r="J403" s="211">
        <f>ROUND(I403*H403,2)</f>
        <v>0</v>
      </c>
      <c r="K403" s="207" t="s">
        <v>145</v>
      </c>
      <c r="L403" s="47"/>
      <c r="M403" s="212" t="s">
        <v>19</v>
      </c>
      <c r="N403" s="213" t="s">
        <v>40</v>
      </c>
      <c r="O403" s="87"/>
      <c r="P403" s="214">
        <f>O403*H403</f>
        <v>0</v>
      </c>
      <c r="Q403" s="214">
        <v>0</v>
      </c>
      <c r="R403" s="214">
        <f>Q403*H403</f>
        <v>0</v>
      </c>
      <c r="S403" s="214">
        <v>0</v>
      </c>
      <c r="T403" s="215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6" t="s">
        <v>146</v>
      </c>
      <c r="AT403" s="216" t="s">
        <v>141</v>
      </c>
      <c r="AU403" s="216" t="s">
        <v>77</v>
      </c>
      <c r="AY403" s="20" t="s">
        <v>140</v>
      </c>
      <c r="BE403" s="217">
        <f>IF(N403="základní",J403,0)</f>
        <v>0</v>
      </c>
      <c r="BF403" s="217">
        <f>IF(N403="snížená",J403,0)</f>
        <v>0</v>
      </c>
      <c r="BG403" s="217">
        <f>IF(N403="zákl. přenesená",J403,0)</f>
        <v>0</v>
      </c>
      <c r="BH403" s="217">
        <f>IF(N403="sníž. přenesená",J403,0)</f>
        <v>0</v>
      </c>
      <c r="BI403" s="217">
        <f>IF(N403="nulová",J403,0)</f>
        <v>0</v>
      </c>
      <c r="BJ403" s="20" t="s">
        <v>77</v>
      </c>
      <c r="BK403" s="217">
        <f>ROUND(I403*H403,2)</f>
        <v>0</v>
      </c>
      <c r="BL403" s="20" t="s">
        <v>146</v>
      </c>
      <c r="BM403" s="216" t="s">
        <v>575</v>
      </c>
    </row>
    <row r="404" s="2" customFormat="1">
      <c r="A404" s="41"/>
      <c r="B404" s="42"/>
      <c r="C404" s="43"/>
      <c r="D404" s="218" t="s">
        <v>148</v>
      </c>
      <c r="E404" s="43"/>
      <c r="F404" s="219" t="s">
        <v>576</v>
      </c>
      <c r="G404" s="43"/>
      <c r="H404" s="43"/>
      <c r="I404" s="220"/>
      <c r="J404" s="43"/>
      <c r="K404" s="43"/>
      <c r="L404" s="47"/>
      <c r="M404" s="221"/>
      <c r="N404" s="222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148</v>
      </c>
      <c r="AU404" s="20" t="s">
        <v>77</v>
      </c>
    </row>
    <row r="405" s="14" customFormat="1">
      <c r="A405" s="14"/>
      <c r="B405" s="234"/>
      <c r="C405" s="235"/>
      <c r="D405" s="225" t="s">
        <v>150</v>
      </c>
      <c r="E405" s="235"/>
      <c r="F405" s="237" t="s">
        <v>577</v>
      </c>
      <c r="G405" s="235"/>
      <c r="H405" s="238">
        <v>10.739000000000001</v>
      </c>
      <c r="I405" s="239"/>
      <c r="J405" s="235"/>
      <c r="K405" s="235"/>
      <c r="L405" s="240"/>
      <c r="M405" s="241"/>
      <c r="N405" s="242"/>
      <c r="O405" s="242"/>
      <c r="P405" s="242"/>
      <c r="Q405" s="242"/>
      <c r="R405" s="242"/>
      <c r="S405" s="242"/>
      <c r="T405" s="24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4" t="s">
        <v>150</v>
      </c>
      <c r="AU405" s="244" t="s">
        <v>77</v>
      </c>
      <c r="AV405" s="14" t="s">
        <v>79</v>
      </c>
      <c r="AW405" s="14" t="s">
        <v>4</v>
      </c>
      <c r="AX405" s="14" t="s">
        <v>77</v>
      </c>
      <c r="AY405" s="244" t="s">
        <v>140</v>
      </c>
    </row>
    <row r="406" s="2" customFormat="1" ht="24.15" customHeight="1">
      <c r="A406" s="41"/>
      <c r="B406" s="42"/>
      <c r="C406" s="205" t="s">
        <v>578</v>
      </c>
      <c r="D406" s="205" t="s">
        <v>141</v>
      </c>
      <c r="E406" s="206" t="s">
        <v>579</v>
      </c>
      <c r="F406" s="207" t="s">
        <v>580</v>
      </c>
      <c r="G406" s="208" t="s">
        <v>299</v>
      </c>
      <c r="H406" s="209">
        <v>10.739000000000001</v>
      </c>
      <c r="I406" s="210"/>
      <c r="J406" s="211">
        <f>ROUND(I406*H406,2)</f>
        <v>0</v>
      </c>
      <c r="K406" s="207" t="s">
        <v>145</v>
      </c>
      <c r="L406" s="47"/>
      <c r="M406" s="212" t="s">
        <v>19</v>
      </c>
      <c r="N406" s="213" t="s">
        <v>40</v>
      </c>
      <c r="O406" s="87"/>
      <c r="P406" s="214">
        <f>O406*H406</f>
        <v>0</v>
      </c>
      <c r="Q406" s="214">
        <v>0</v>
      </c>
      <c r="R406" s="214">
        <f>Q406*H406</f>
        <v>0</v>
      </c>
      <c r="S406" s="214">
        <v>0</v>
      </c>
      <c r="T406" s="215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6" t="s">
        <v>146</v>
      </c>
      <c r="AT406" s="216" t="s">
        <v>141</v>
      </c>
      <c r="AU406" s="216" t="s">
        <v>77</v>
      </c>
      <c r="AY406" s="20" t="s">
        <v>140</v>
      </c>
      <c r="BE406" s="217">
        <f>IF(N406="základní",J406,0)</f>
        <v>0</v>
      </c>
      <c r="BF406" s="217">
        <f>IF(N406="snížená",J406,0)</f>
        <v>0</v>
      </c>
      <c r="BG406" s="217">
        <f>IF(N406="zákl. přenesená",J406,0)</f>
        <v>0</v>
      </c>
      <c r="BH406" s="217">
        <f>IF(N406="sníž. přenesená",J406,0)</f>
        <v>0</v>
      </c>
      <c r="BI406" s="217">
        <f>IF(N406="nulová",J406,0)</f>
        <v>0</v>
      </c>
      <c r="BJ406" s="20" t="s">
        <v>77</v>
      </c>
      <c r="BK406" s="217">
        <f>ROUND(I406*H406,2)</f>
        <v>0</v>
      </c>
      <c r="BL406" s="20" t="s">
        <v>146</v>
      </c>
      <c r="BM406" s="216" t="s">
        <v>581</v>
      </c>
    </row>
    <row r="407" s="2" customFormat="1">
      <c r="A407" s="41"/>
      <c r="B407" s="42"/>
      <c r="C407" s="43"/>
      <c r="D407" s="218" t="s">
        <v>148</v>
      </c>
      <c r="E407" s="43"/>
      <c r="F407" s="219" t="s">
        <v>582</v>
      </c>
      <c r="G407" s="43"/>
      <c r="H407" s="43"/>
      <c r="I407" s="220"/>
      <c r="J407" s="43"/>
      <c r="K407" s="43"/>
      <c r="L407" s="47"/>
      <c r="M407" s="221"/>
      <c r="N407" s="222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148</v>
      </c>
      <c r="AU407" s="20" t="s">
        <v>77</v>
      </c>
    </row>
    <row r="408" s="14" customFormat="1">
      <c r="A408" s="14"/>
      <c r="B408" s="234"/>
      <c r="C408" s="235"/>
      <c r="D408" s="225" t="s">
        <v>150</v>
      </c>
      <c r="E408" s="235"/>
      <c r="F408" s="237" t="s">
        <v>577</v>
      </c>
      <c r="G408" s="235"/>
      <c r="H408" s="238">
        <v>10.739000000000001</v>
      </c>
      <c r="I408" s="239"/>
      <c r="J408" s="235"/>
      <c r="K408" s="235"/>
      <c r="L408" s="240"/>
      <c r="M408" s="241"/>
      <c r="N408" s="242"/>
      <c r="O408" s="242"/>
      <c r="P408" s="242"/>
      <c r="Q408" s="242"/>
      <c r="R408" s="242"/>
      <c r="S408" s="242"/>
      <c r="T408" s="24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4" t="s">
        <v>150</v>
      </c>
      <c r="AU408" s="244" t="s">
        <v>77</v>
      </c>
      <c r="AV408" s="14" t="s">
        <v>79</v>
      </c>
      <c r="AW408" s="14" t="s">
        <v>4</v>
      </c>
      <c r="AX408" s="14" t="s">
        <v>77</v>
      </c>
      <c r="AY408" s="244" t="s">
        <v>140</v>
      </c>
    </row>
    <row r="409" s="2" customFormat="1" ht="16.5" customHeight="1">
      <c r="A409" s="41"/>
      <c r="B409" s="42"/>
      <c r="C409" s="205" t="s">
        <v>583</v>
      </c>
      <c r="D409" s="205" t="s">
        <v>141</v>
      </c>
      <c r="E409" s="206" t="s">
        <v>584</v>
      </c>
      <c r="F409" s="207" t="s">
        <v>585</v>
      </c>
      <c r="G409" s="208" t="s">
        <v>307</v>
      </c>
      <c r="H409" s="209">
        <v>1.4850000000000001</v>
      </c>
      <c r="I409" s="210"/>
      <c r="J409" s="211">
        <f>ROUND(I409*H409,2)</f>
        <v>0</v>
      </c>
      <c r="K409" s="207" t="s">
        <v>145</v>
      </c>
      <c r="L409" s="47"/>
      <c r="M409" s="212" t="s">
        <v>19</v>
      </c>
      <c r="N409" s="213" t="s">
        <v>40</v>
      </c>
      <c r="O409" s="87"/>
      <c r="P409" s="214">
        <f>O409*H409</f>
        <v>0</v>
      </c>
      <c r="Q409" s="214">
        <v>1.0627727797</v>
      </c>
      <c r="R409" s="214">
        <f>Q409*H409</f>
        <v>1.5782175778545</v>
      </c>
      <c r="S409" s="214">
        <v>0</v>
      </c>
      <c r="T409" s="215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6" t="s">
        <v>146</v>
      </c>
      <c r="AT409" s="216" t="s">
        <v>141</v>
      </c>
      <c r="AU409" s="216" t="s">
        <v>77</v>
      </c>
      <c r="AY409" s="20" t="s">
        <v>140</v>
      </c>
      <c r="BE409" s="217">
        <f>IF(N409="základní",J409,0)</f>
        <v>0</v>
      </c>
      <c r="BF409" s="217">
        <f>IF(N409="snížená",J409,0)</f>
        <v>0</v>
      </c>
      <c r="BG409" s="217">
        <f>IF(N409="zákl. přenesená",J409,0)</f>
        <v>0</v>
      </c>
      <c r="BH409" s="217">
        <f>IF(N409="sníž. přenesená",J409,0)</f>
        <v>0</v>
      </c>
      <c r="BI409" s="217">
        <f>IF(N409="nulová",J409,0)</f>
        <v>0</v>
      </c>
      <c r="BJ409" s="20" t="s">
        <v>77</v>
      </c>
      <c r="BK409" s="217">
        <f>ROUND(I409*H409,2)</f>
        <v>0</v>
      </c>
      <c r="BL409" s="20" t="s">
        <v>146</v>
      </c>
      <c r="BM409" s="216" t="s">
        <v>586</v>
      </c>
    </row>
    <row r="410" s="2" customFormat="1">
      <c r="A410" s="41"/>
      <c r="B410" s="42"/>
      <c r="C410" s="43"/>
      <c r="D410" s="218" t="s">
        <v>148</v>
      </c>
      <c r="E410" s="43"/>
      <c r="F410" s="219" t="s">
        <v>587</v>
      </c>
      <c r="G410" s="43"/>
      <c r="H410" s="43"/>
      <c r="I410" s="220"/>
      <c r="J410" s="43"/>
      <c r="K410" s="43"/>
      <c r="L410" s="47"/>
      <c r="M410" s="221"/>
      <c r="N410" s="222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148</v>
      </c>
      <c r="AU410" s="20" t="s">
        <v>77</v>
      </c>
    </row>
    <row r="411" s="14" customFormat="1">
      <c r="A411" s="14"/>
      <c r="B411" s="234"/>
      <c r="C411" s="235"/>
      <c r="D411" s="225" t="s">
        <v>150</v>
      </c>
      <c r="E411" s="236" t="s">
        <v>19</v>
      </c>
      <c r="F411" s="237" t="s">
        <v>588</v>
      </c>
      <c r="G411" s="235"/>
      <c r="H411" s="238">
        <v>1.4850000000000001</v>
      </c>
      <c r="I411" s="239"/>
      <c r="J411" s="235"/>
      <c r="K411" s="235"/>
      <c r="L411" s="240"/>
      <c r="M411" s="241"/>
      <c r="N411" s="242"/>
      <c r="O411" s="242"/>
      <c r="P411" s="242"/>
      <c r="Q411" s="242"/>
      <c r="R411" s="242"/>
      <c r="S411" s="242"/>
      <c r="T411" s="24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4" t="s">
        <v>150</v>
      </c>
      <c r="AU411" s="244" t="s">
        <v>77</v>
      </c>
      <c r="AV411" s="14" t="s">
        <v>79</v>
      </c>
      <c r="AW411" s="14" t="s">
        <v>31</v>
      </c>
      <c r="AX411" s="14" t="s">
        <v>77</v>
      </c>
      <c r="AY411" s="244" t="s">
        <v>140</v>
      </c>
    </row>
    <row r="412" s="2" customFormat="1" ht="16.5" customHeight="1">
      <c r="A412" s="41"/>
      <c r="B412" s="42"/>
      <c r="C412" s="205" t="s">
        <v>589</v>
      </c>
      <c r="D412" s="205" t="s">
        <v>141</v>
      </c>
      <c r="E412" s="206" t="s">
        <v>590</v>
      </c>
      <c r="F412" s="207" t="s">
        <v>591</v>
      </c>
      <c r="G412" s="208" t="s">
        <v>144</v>
      </c>
      <c r="H412" s="209">
        <v>89.494</v>
      </c>
      <c r="I412" s="210"/>
      <c r="J412" s="211">
        <f>ROUND(I412*H412,2)</f>
        <v>0</v>
      </c>
      <c r="K412" s="207" t="s">
        <v>145</v>
      </c>
      <c r="L412" s="47"/>
      <c r="M412" s="212" t="s">
        <v>19</v>
      </c>
      <c r="N412" s="213" t="s">
        <v>40</v>
      </c>
      <c r="O412" s="87"/>
      <c r="P412" s="214">
        <f>O412*H412</f>
        <v>0</v>
      </c>
      <c r="Q412" s="214">
        <v>0.00013200000000000001</v>
      </c>
      <c r="R412" s="214">
        <f>Q412*H412</f>
        <v>0.011813208</v>
      </c>
      <c r="S412" s="214">
        <v>0</v>
      </c>
      <c r="T412" s="215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16" t="s">
        <v>146</v>
      </c>
      <c r="AT412" s="216" t="s">
        <v>141</v>
      </c>
      <c r="AU412" s="216" t="s">
        <v>77</v>
      </c>
      <c r="AY412" s="20" t="s">
        <v>140</v>
      </c>
      <c r="BE412" s="217">
        <f>IF(N412="základní",J412,0)</f>
        <v>0</v>
      </c>
      <c r="BF412" s="217">
        <f>IF(N412="snížená",J412,0)</f>
        <v>0</v>
      </c>
      <c r="BG412" s="217">
        <f>IF(N412="zákl. přenesená",J412,0)</f>
        <v>0</v>
      </c>
      <c r="BH412" s="217">
        <f>IF(N412="sníž. přenesená",J412,0)</f>
        <v>0</v>
      </c>
      <c r="BI412" s="217">
        <f>IF(N412="nulová",J412,0)</f>
        <v>0</v>
      </c>
      <c r="BJ412" s="20" t="s">
        <v>77</v>
      </c>
      <c r="BK412" s="217">
        <f>ROUND(I412*H412,2)</f>
        <v>0</v>
      </c>
      <c r="BL412" s="20" t="s">
        <v>146</v>
      </c>
      <c r="BM412" s="216" t="s">
        <v>592</v>
      </c>
    </row>
    <row r="413" s="2" customFormat="1">
      <c r="A413" s="41"/>
      <c r="B413" s="42"/>
      <c r="C413" s="43"/>
      <c r="D413" s="218" t="s">
        <v>148</v>
      </c>
      <c r="E413" s="43"/>
      <c r="F413" s="219" t="s">
        <v>593</v>
      </c>
      <c r="G413" s="43"/>
      <c r="H413" s="43"/>
      <c r="I413" s="220"/>
      <c r="J413" s="43"/>
      <c r="K413" s="43"/>
      <c r="L413" s="47"/>
      <c r="M413" s="221"/>
      <c r="N413" s="222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148</v>
      </c>
      <c r="AU413" s="20" t="s">
        <v>77</v>
      </c>
    </row>
    <row r="414" s="13" customFormat="1">
      <c r="A414" s="13"/>
      <c r="B414" s="223"/>
      <c r="C414" s="224"/>
      <c r="D414" s="225" t="s">
        <v>150</v>
      </c>
      <c r="E414" s="226" t="s">
        <v>19</v>
      </c>
      <c r="F414" s="227" t="s">
        <v>151</v>
      </c>
      <c r="G414" s="224"/>
      <c r="H414" s="226" t="s">
        <v>19</v>
      </c>
      <c r="I414" s="228"/>
      <c r="J414" s="224"/>
      <c r="K414" s="224"/>
      <c r="L414" s="229"/>
      <c r="M414" s="230"/>
      <c r="N414" s="231"/>
      <c r="O414" s="231"/>
      <c r="P414" s="231"/>
      <c r="Q414" s="231"/>
      <c r="R414" s="231"/>
      <c r="S414" s="231"/>
      <c r="T414" s="23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3" t="s">
        <v>150</v>
      </c>
      <c r="AU414" s="233" t="s">
        <v>77</v>
      </c>
      <c r="AV414" s="13" t="s">
        <v>77</v>
      </c>
      <c r="AW414" s="13" t="s">
        <v>31</v>
      </c>
      <c r="AX414" s="13" t="s">
        <v>69</v>
      </c>
      <c r="AY414" s="233" t="s">
        <v>140</v>
      </c>
    </row>
    <row r="415" s="14" customFormat="1">
      <c r="A415" s="14"/>
      <c r="B415" s="234"/>
      <c r="C415" s="235"/>
      <c r="D415" s="225" t="s">
        <v>150</v>
      </c>
      <c r="E415" s="236" t="s">
        <v>19</v>
      </c>
      <c r="F415" s="237" t="s">
        <v>152</v>
      </c>
      <c r="G415" s="235"/>
      <c r="H415" s="238">
        <v>89.494</v>
      </c>
      <c r="I415" s="239"/>
      <c r="J415" s="235"/>
      <c r="K415" s="235"/>
      <c r="L415" s="240"/>
      <c r="M415" s="241"/>
      <c r="N415" s="242"/>
      <c r="O415" s="242"/>
      <c r="P415" s="242"/>
      <c r="Q415" s="242"/>
      <c r="R415" s="242"/>
      <c r="S415" s="242"/>
      <c r="T415" s="24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4" t="s">
        <v>150</v>
      </c>
      <c r="AU415" s="244" t="s">
        <v>77</v>
      </c>
      <c r="AV415" s="14" t="s">
        <v>79</v>
      </c>
      <c r="AW415" s="14" t="s">
        <v>31</v>
      </c>
      <c r="AX415" s="14" t="s">
        <v>77</v>
      </c>
      <c r="AY415" s="244" t="s">
        <v>140</v>
      </c>
    </row>
    <row r="416" s="2" customFormat="1" ht="24.15" customHeight="1">
      <c r="A416" s="41"/>
      <c r="B416" s="42"/>
      <c r="C416" s="205" t="s">
        <v>594</v>
      </c>
      <c r="D416" s="205" t="s">
        <v>141</v>
      </c>
      <c r="E416" s="206" t="s">
        <v>595</v>
      </c>
      <c r="F416" s="207" t="s">
        <v>596</v>
      </c>
      <c r="G416" s="208" t="s">
        <v>200</v>
      </c>
      <c r="H416" s="209">
        <v>185.88</v>
      </c>
      <c r="I416" s="210"/>
      <c r="J416" s="211">
        <f>ROUND(I416*H416,2)</f>
        <v>0</v>
      </c>
      <c r="K416" s="207" t="s">
        <v>145</v>
      </c>
      <c r="L416" s="47"/>
      <c r="M416" s="212" t="s">
        <v>19</v>
      </c>
      <c r="N416" s="213" t="s">
        <v>40</v>
      </c>
      <c r="O416" s="87"/>
      <c r="P416" s="214">
        <f>O416*H416</f>
        <v>0</v>
      </c>
      <c r="Q416" s="214">
        <v>2.0999999999999999E-05</v>
      </c>
      <c r="R416" s="214">
        <f>Q416*H416</f>
        <v>0.0039034799999999995</v>
      </c>
      <c r="S416" s="214">
        <v>0</v>
      </c>
      <c r="T416" s="215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6" t="s">
        <v>146</v>
      </c>
      <c r="AT416" s="216" t="s">
        <v>141</v>
      </c>
      <c r="AU416" s="216" t="s">
        <v>77</v>
      </c>
      <c r="AY416" s="20" t="s">
        <v>140</v>
      </c>
      <c r="BE416" s="217">
        <f>IF(N416="základní",J416,0)</f>
        <v>0</v>
      </c>
      <c r="BF416" s="217">
        <f>IF(N416="snížená",J416,0)</f>
        <v>0</v>
      </c>
      <c r="BG416" s="217">
        <f>IF(N416="zákl. přenesená",J416,0)</f>
        <v>0</v>
      </c>
      <c r="BH416" s="217">
        <f>IF(N416="sníž. přenesená",J416,0)</f>
        <v>0</v>
      </c>
      <c r="BI416" s="217">
        <f>IF(N416="nulová",J416,0)</f>
        <v>0</v>
      </c>
      <c r="BJ416" s="20" t="s">
        <v>77</v>
      </c>
      <c r="BK416" s="217">
        <f>ROUND(I416*H416,2)</f>
        <v>0</v>
      </c>
      <c r="BL416" s="20" t="s">
        <v>146</v>
      </c>
      <c r="BM416" s="216" t="s">
        <v>597</v>
      </c>
    </row>
    <row r="417" s="2" customFormat="1">
      <c r="A417" s="41"/>
      <c r="B417" s="42"/>
      <c r="C417" s="43"/>
      <c r="D417" s="218" t="s">
        <v>148</v>
      </c>
      <c r="E417" s="43"/>
      <c r="F417" s="219" t="s">
        <v>598</v>
      </c>
      <c r="G417" s="43"/>
      <c r="H417" s="43"/>
      <c r="I417" s="220"/>
      <c r="J417" s="43"/>
      <c r="K417" s="43"/>
      <c r="L417" s="47"/>
      <c r="M417" s="221"/>
      <c r="N417" s="222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148</v>
      </c>
      <c r="AU417" s="20" t="s">
        <v>77</v>
      </c>
    </row>
    <row r="418" s="13" customFormat="1">
      <c r="A418" s="13"/>
      <c r="B418" s="223"/>
      <c r="C418" s="224"/>
      <c r="D418" s="225" t="s">
        <v>150</v>
      </c>
      <c r="E418" s="226" t="s">
        <v>19</v>
      </c>
      <c r="F418" s="227" t="s">
        <v>151</v>
      </c>
      <c r="G418" s="224"/>
      <c r="H418" s="226" t="s">
        <v>19</v>
      </c>
      <c r="I418" s="228"/>
      <c r="J418" s="224"/>
      <c r="K418" s="224"/>
      <c r="L418" s="229"/>
      <c r="M418" s="230"/>
      <c r="N418" s="231"/>
      <c r="O418" s="231"/>
      <c r="P418" s="231"/>
      <c r="Q418" s="231"/>
      <c r="R418" s="231"/>
      <c r="S418" s="231"/>
      <c r="T418" s="23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3" t="s">
        <v>150</v>
      </c>
      <c r="AU418" s="233" t="s">
        <v>77</v>
      </c>
      <c r="AV418" s="13" t="s">
        <v>77</v>
      </c>
      <c r="AW418" s="13" t="s">
        <v>31</v>
      </c>
      <c r="AX418" s="13" t="s">
        <v>69</v>
      </c>
      <c r="AY418" s="233" t="s">
        <v>140</v>
      </c>
    </row>
    <row r="419" s="14" customFormat="1">
      <c r="A419" s="14"/>
      <c r="B419" s="234"/>
      <c r="C419" s="235"/>
      <c r="D419" s="225" t="s">
        <v>150</v>
      </c>
      <c r="E419" s="236" t="s">
        <v>19</v>
      </c>
      <c r="F419" s="237" t="s">
        <v>599</v>
      </c>
      <c r="G419" s="235"/>
      <c r="H419" s="238">
        <v>185.88</v>
      </c>
      <c r="I419" s="239"/>
      <c r="J419" s="235"/>
      <c r="K419" s="235"/>
      <c r="L419" s="240"/>
      <c r="M419" s="241"/>
      <c r="N419" s="242"/>
      <c r="O419" s="242"/>
      <c r="P419" s="242"/>
      <c r="Q419" s="242"/>
      <c r="R419" s="242"/>
      <c r="S419" s="242"/>
      <c r="T419" s="24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4" t="s">
        <v>150</v>
      </c>
      <c r="AU419" s="244" t="s">
        <v>77</v>
      </c>
      <c r="AV419" s="14" t="s">
        <v>79</v>
      </c>
      <c r="AW419" s="14" t="s">
        <v>31</v>
      </c>
      <c r="AX419" s="14" t="s">
        <v>77</v>
      </c>
      <c r="AY419" s="244" t="s">
        <v>140</v>
      </c>
    </row>
    <row r="420" s="2" customFormat="1" ht="24.15" customHeight="1">
      <c r="A420" s="41"/>
      <c r="B420" s="42"/>
      <c r="C420" s="205" t="s">
        <v>600</v>
      </c>
      <c r="D420" s="205" t="s">
        <v>141</v>
      </c>
      <c r="E420" s="206" t="s">
        <v>601</v>
      </c>
      <c r="F420" s="207" t="s">
        <v>602</v>
      </c>
      <c r="G420" s="208" t="s">
        <v>161</v>
      </c>
      <c r="H420" s="209">
        <v>5</v>
      </c>
      <c r="I420" s="210"/>
      <c r="J420" s="211">
        <f>ROUND(I420*H420,2)</f>
        <v>0</v>
      </c>
      <c r="K420" s="207" t="s">
        <v>145</v>
      </c>
      <c r="L420" s="47"/>
      <c r="M420" s="212" t="s">
        <v>19</v>
      </c>
      <c r="N420" s="213" t="s">
        <v>40</v>
      </c>
      <c r="O420" s="87"/>
      <c r="P420" s="214">
        <f>O420*H420</f>
        <v>0</v>
      </c>
      <c r="Q420" s="214">
        <v>0.017770000000000001</v>
      </c>
      <c r="R420" s="214">
        <f>Q420*H420</f>
        <v>0.088850000000000012</v>
      </c>
      <c r="S420" s="214">
        <v>0</v>
      </c>
      <c r="T420" s="215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16" t="s">
        <v>146</v>
      </c>
      <c r="AT420" s="216" t="s">
        <v>141</v>
      </c>
      <c r="AU420" s="216" t="s">
        <v>77</v>
      </c>
      <c r="AY420" s="20" t="s">
        <v>140</v>
      </c>
      <c r="BE420" s="217">
        <f>IF(N420="základní",J420,0)</f>
        <v>0</v>
      </c>
      <c r="BF420" s="217">
        <f>IF(N420="snížená",J420,0)</f>
        <v>0</v>
      </c>
      <c r="BG420" s="217">
        <f>IF(N420="zákl. přenesená",J420,0)</f>
        <v>0</v>
      </c>
      <c r="BH420" s="217">
        <f>IF(N420="sníž. přenesená",J420,0)</f>
        <v>0</v>
      </c>
      <c r="BI420" s="217">
        <f>IF(N420="nulová",J420,0)</f>
        <v>0</v>
      </c>
      <c r="BJ420" s="20" t="s">
        <v>77</v>
      </c>
      <c r="BK420" s="217">
        <f>ROUND(I420*H420,2)</f>
        <v>0</v>
      </c>
      <c r="BL420" s="20" t="s">
        <v>146</v>
      </c>
      <c r="BM420" s="216" t="s">
        <v>603</v>
      </c>
    </row>
    <row r="421" s="2" customFormat="1">
      <c r="A421" s="41"/>
      <c r="B421" s="42"/>
      <c r="C421" s="43"/>
      <c r="D421" s="218" t="s">
        <v>148</v>
      </c>
      <c r="E421" s="43"/>
      <c r="F421" s="219" t="s">
        <v>604</v>
      </c>
      <c r="G421" s="43"/>
      <c r="H421" s="43"/>
      <c r="I421" s="220"/>
      <c r="J421" s="43"/>
      <c r="K421" s="43"/>
      <c r="L421" s="47"/>
      <c r="M421" s="221"/>
      <c r="N421" s="222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148</v>
      </c>
      <c r="AU421" s="20" t="s">
        <v>77</v>
      </c>
    </row>
    <row r="422" s="13" customFormat="1">
      <c r="A422" s="13"/>
      <c r="B422" s="223"/>
      <c r="C422" s="224"/>
      <c r="D422" s="225" t="s">
        <v>150</v>
      </c>
      <c r="E422" s="226" t="s">
        <v>19</v>
      </c>
      <c r="F422" s="227" t="s">
        <v>151</v>
      </c>
      <c r="G422" s="224"/>
      <c r="H422" s="226" t="s">
        <v>19</v>
      </c>
      <c r="I422" s="228"/>
      <c r="J422" s="224"/>
      <c r="K422" s="224"/>
      <c r="L422" s="229"/>
      <c r="M422" s="230"/>
      <c r="N422" s="231"/>
      <c r="O422" s="231"/>
      <c r="P422" s="231"/>
      <c r="Q422" s="231"/>
      <c r="R422" s="231"/>
      <c r="S422" s="231"/>
      <c r="T422" s="23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3" t="s">
        <v>150</v>
      </c>
      <c r="AU422" s="233" t="s">
        <v>77</v>
      </c>
      <c r="AV422" s="13" t="s">
        <v>77</v>
      </c>
      <c r="AW422" s="13" t="s">
        <v>31</v>
      </c>
      <c r="AX422" s="13" t="s">
        <v>69</v>
      </c>
      <c r="AY422" s="233" t="s">
        <v>140</v>
      </c>
    </row>
    <row r="423" s="14" customFormat="1">
      <c r="A423" s="14"/>
      <c r="B423" s="234"/>
      <c r="C423" s="235"/>
      <c r="D423" s="225" t="s">
        <v>150</v>
      </c>
      <c r="E423" s="236" t="s">
        <v>19</v>
      </c>
      <c r="F423" s="237" t="s">
        <v>168</v>
      </c>
      <c r="G423" s="235"/>
      <c r="H423" s="238">
        <v>5</v>
      </c>
      <c r="I423" s="239"/>
      <c r="J423" s="235"/>
      <c r="K423" s="235"/>
      <c r="L423" s="240"/>
      <c r="M423" s="241"/>
      <c r="N423" s="242"/>
      <c r="O423" s="242"/>
      <c r="P423" s="242"/>
      <c r="Q423" s="242"/>
      <c r="R423" s="242"/>
      <c r="S423" s="242"/>
      <c r="T423" s="24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4" t="s">
        <v>150</v>
      </c>
      <c r="AU423" s="244" t="s">
        <v>77</v>
      </c>
      <c r="AV423" s="14" t="s">
        <v>79</v>
      </c>
      <c r="AW423" s="14" t="s">
        <v>31</v>
      </c>
      <c r="AX423" s="14" t="s">
        <v>77</v>
      </c>
      <c r="AY423" s="244" t="s">
        <v>140</v>
      </c>
    </row>
    <row r="424" s="2" customFormat="1" ht="16.5" customHeight="1">
      <c r="A424" s="41"/>
      <c r="B424" s="42"/>
      <c r="C424" s="256" t="s">
        <v>605</v>
      </c>
      <c r="D424" s="256" t="s">
        <v>452</v>
      </c>
      <c r="E424" s="257" t="s">
        <v>606</v>
      </c>
      <c r="F424" s="258" t="s">
        <v>607</v>
      </c>
      <c r="G424" s="259" t="s">
        <v>161</v>
      </c>
      <c r="H424" s="260">
        <v>1</v>
      </c>
      <c r="I424" s="261"/>
      <c r="J424" s="262">
        <f>ROUND(I424*H424,2)</f>
        <v>0</v>
      </c>
      <c r="K424" s="258" t="s">
        <v>145</v>
      </c>
      <c r="L424" s="263"/>
      <c r="M424" s="264" t="s">
        <v>19</v>
      </c>
      <c r="N424" s="265" t="s">
        <v>40</v>
      </c>
      <c r="O424" s="87"/>
      <c r="P424" s="214">
        <f>O424*H424</f>
        <v>0</v>
      </c>
      <c r="Q424" s="214">
        <v>0.012250000000000001</v>
      </c>
      <c r="R424" s="214">
        <f>Q424*H424</f>
        <v>0.012250000000000001</v>
      </c>
      <c r="S424" s="214">
        <v>0</v>
      </c>
      <c r="T424" s="215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6" t="s">
        <v>183</v>
      </c>
      <c r="AT424" s="216" t="s">
        <v>452</v>
      </c>
      <c r="AU424" s="216" t="s">
        <v>77</v>
      </c>
      <c r="AY424" s="20" t="s">
        <v>140</v>
      </c>
      <c r="BE424" s="217">
        <f>IF(N424="základní",J424,0)</f>
        <v>0</v>
      </c>
      <c r="BF424" s="217">
        <f>IF(N424="snížená",J424,0)</f>
        <v>0</v>
      </c>
      <c r="BG424" s="217">
        <f>IF(N424="zákl. přenesená",J424,0)</f>
        <v>0</v>
      </c>
      <c r="BH424" s="217">
        <f>IF(N424="sníž. přenesená",J424,0)</f>
        <v>0</v>
      </c>
      <c r="BI424" s="217">
        <f>IF(N424="nulová",J424,0)</f>
        <v>0</v>
      </c>
      <c r="BJ424" s="20" t="s">
        <v>77</v>
      </c>
      <c r="BK424" s="217">
        <f>ROUND(I424*H424,2)</f>
        <v>0</v>
      </c>
      <c r="BL424" s="20" t="s">
        <v>146</v>
      </c>
      <c r="BM424" s="216" t="s">
        <v>608</v>
      </c>
    </row>
    <row r="425" s="2" customFormat="1">
      <c r="A425" s="41"/>
      <c r="B425" s="42"/>
      <c r="C425" s="43"/>
      <c r="D425" s="225" t="s">
        <v>609</v>
      </c>
      <c r="E425" s="43"/>
      <c r="F425" s="266" t="s">
        <v>610</v>
      </c>
      <c r="G425" s="43"/>
      <c r="H425" s="43"/>
      <c r="I425" s="220"/>
      <c r="J425" s="43"/>
      <c r="K425" s="43"/>
      <c r="L425" s="47"/>
      <c r="M425" s="221"/>
      <c r="N425" s="222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609</v>
      </c>
      <c r="AU425" s="20" t="s">
        <v>77</v>
      </c>
    </row>
    <row r="426" s="2" customFormat="1" ht="16.5" customHeight="1">
      <c r="A426" s="41"/>
      <c r="B426" s="42"/>
      <c r="C426" s="256" t="s">
        <v>611</v>
      </c>
      <c r="D426" s="256" t="s">
        <v>452</v>
      </c>
      <c r="E426" s="257" t="s">
        <v>612</v>
      </c>
      <c r="F426" s="258" t="s">
        <v>613</v>
      </c>
      <c r="G426" s="259" t="s">
        <v>161</v>
      </c>
      <c r="H426" s="260">
        <v>3</v>
      </c>
      <c r="I426" s="261"/>
      <c r="J426" s="262">
        <f>ROUND(I426*H426,2)</f>
        <v>0</v>
      </c>
      <c r="K426" s="258" t="s">
        <v>145</v>
      </c>
      <c r="L426" s="263"/>
      <c r="M426" s="264" t="s">
        <v>19</v>
      </c>
      <c r="N426" s="265" t="s">
        <v>40</v>
      </c>
      <c r="O426" s="87"/>
      <c r="P426" s="214">
        <f>O426*H426</f>
        <v>0</v>
      </c>
      <c r="Q426" s="214">
        <v>0.012489999999999999</v>
      </c>
      <c r="R426" s="214">
        <f>Q426*H426</f>
        <v>0.037469999999999996</v>
      </c>
      <c r="S426" s="214">
        <v>0</v>
      </c>
      <c r="T426" s="215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6" t="s">
        <v>183</v>
      </c>
      <c r="AT426" s="216" t="s">
        <v>452</v>
      </c>
      <c r="AU426" s="216" t="s">
        <v>77</v>
      </c>
      <c r="AY426" s="20" t="s">
        <v>140</v>
      </c>
      <c r="BE426" s="217">
        <f>IF(N426="základní",J426,0)</f>
        <v>0</v>
      </c>
      <c r="BF426" s="217">
        <f>IF(N426="snížená",J426,0)</f>
        <v>0</v>
      </c>
      <c r="BG426" s="217">
        <f>IF(N426="zákl. přenesená",J426,0)</f>
        <v>0</v>
      </c>
      <c r="BH426" s="217">
        <f>IF(N426="sníž. přenesená",J426,0)</f>
        <v>0</v>
      </c>
      <c r="BI426" s="217">
        <f>IF(N426="nulová",J426,0)</f>
        <v>0</v>
      </c>
      <c r="BJ426" s="20" t="s">
        <v>77</v>
      </c>
      <c r="BK426" s="217">
        <f>ROUND(I426*H426,2)</f>
        <v>0</v>
      </c>
      <c r="BL426" s="20" t="s">
        <v>146</v>
      </c>
      <c r="BM426" s="216" t="s">
        <v>614</v>
      </c>
    </row>
    <row r="427" s="2" customFormat="1">
      <c r="A427" s="41"/>
      <c r="B427" s="42"/>
      <c r="C427" s="43"/>
      <c r="D427" s="225" t="s">
        <v>609</v>
      </c>
      <c r="E427" s="43"/>
      <c r="F427" s="266" t="s">
        <v>610</v>
      </c>
      <c r="G427" s="43"/>
      <c r="H427" s="43"/>
      <c r="I427" s="220"/>
      <c r="J427" s="43"/>
      <c r="K427" s="43"/>
      <c r="L427" s="47"/>
      <c r="M427" s="221"/>
      <c r="N427" s="222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609</v>
      </c>
      <c r="AU427" s="20" t="s">
        <v>77</v>
      </c>
    </row>
    <row r="428" s="2" customFormat="1" ht="16.5" customHeight="1">
      <c r="A428" s="41"/>
      <c r="B428" s="42"/>
      <c r="C428" s="256" t="s">
        <v>615</v>
      </c>
      <c r="D428" s="256" t="s">
        <v>452</v>
      </c>
      <c r="E428" s="257" t="s">
        <v>616</v>
      </c>
      <c r="F428" s="258" t="s">
        <v>617</v>
      </c>
      <c r="G428" s="259" t="s">
        <v>161</v>
      </c>
      <c r="H428" s="260">
        <v>1</v>
      </c>
      <c r="I428" s="261"/>
      <c r="J428" s="262">
        <f>ROUND(I428*H428,2)</f>
        <v>0</v>
      </c>
      <c r="K428" s="258" t="s">
        <v>145</v>
      </c>
      <c r="L428" s="263"/>
      <c r="M428" s="264" t="s">
        <v>19</v>
      </c>
      <c r="N428" s="265" t="s">
        <v>40</v>
      </c>
      <c r="O428" s="87"/>
      <c r="P428" s="214">
        <f>O428*H428</f>
        <v>0</v>
      </c>
      <c r="Q428" s="214">
        <v>0.01272</v>
      </c>
      <c r="R428" s="214">
        <f>Q428*H428</f>
        <v>0.01272</v>
      </c>
      <c r="S428" s="214">
        <v>0</v>
      </c>
      <c r="T428" s="215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6" t="s">
        <v>183</v>
      </c>
      <c r="AT428" s="216" t="s">
        <v>452</v>
      </c>
      <c r="AU428" s="216" t="s">
        <v>77</v>
      </c>
      <c r="AY428" s="20" t="s">
        <v>140</v>
      </c>
      <c r="BE428" s="217">
        <f>IF(N428="základní",J428,0)</f>
        <v>0</v>
      </c>
      <c r="BF428" s="217">
        <f>IF(N428="snížená",J428,0)</f>
        <v>0</v>
      </c>
      <c r="BG428" s="217">
        <f>IF(N428="zákl. přenesená",J428,0)</f>
        <v>0</v>
      </c>
      <c r="BH428" s="217">
        <f>IF(N428="sníž. přenesená",J428,0)</f>
        <v>0</v>
      </c>
      <c r="BI428" s="217">
        <f>IF(N428="nulová",J428,0)</f>
        <v>0</v>
      </c>
      <c r="BJ428" s="20" t="s">
        <v>77</v>
      </c>
      <c r="BK428" s="217">
        <f>ROUND(I428*H428,2)</f>
        <v>0</v>
      </c>
      <c r="BL428" s="20" t="s">
        <v>146</v>
      </c>
      <c r="BM428" s="216" t="s">
        <v>618</v>
      </c>
    </row>
    <row r="429" s="2" customFormat="1">
      <c r="A429" s="41"/>
      <c r="B429" s="42"/>
      <c r="C429" s="43"/>
      <c r="D429" s="225" t="s">
        <v>609</v>
      </c>
      <c r="E429" s="43"/>
      <c r="F429" s="266" t="s">
        <v>610</v>
      </c>
      <c r="G429" s="43"/>
      <c r="H429" s="43"/>
      <c r="I429" s="220"/>
      <c r="J429" s="43"/>
      <c r="K429" s="43"/>
      <c r="L429" s="47"/>
      <c r="M429" s="221"/>
      <c r="N429" s="222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609</v>
      </c>
      <c r="AU429" s="20" t="s">
        <v>77</v>
      </c>
    </row>
    <row r="430" s="12" customFormat="1" ht="25.92" customHeight="1">
      <c r="A430" s="12"/>
      <c r="B430" s="191"/>
      <c r="C430" s="192"/>
      <c r="D430" s="193" t="s">
        <v>68</v>
      </c>
      <c r="E430" s="194" t="s">
        <v>190</v>
      </c>
      <c r="F430" s="194" t="s">
        <v>619</v>
      </c>
      <c r="G430" s="192"/>
      <c r="H430" s="192"/>
      <c r="I430" s="195"/>
      <c r="J430" s="196">
        <f>BK430</f>
        <v>0</v>
      </c>
      <c r="K430" s="192"/>
      <c r="L430" s="197"/>
      <c r="M430" s="198"/>
      <c r="N430" s="199"/>
      <c r="O430" s="199"/>
      <c r="P430" s="200">
        <f>SUM(P431:P579)</f>
        <v>0</v>
      </c>
      <c r="Q430" s="199"/>
      <c r="R430" s="200">
        <f>SUM(R431:R579)</f>
        <v>0.254164768928</v>
      </c>
      <c r="S430" s="199"/>
      <c r="T430" s="201">
        <f>SUM(T431:T579)</f>
        <v>208.886923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02" t="s">
        <v>77</v>
      </c>
      <c r="AT430" s="203" t="s">
        <v>68</v>
      </c>
      <c r="AU430" s="203" t="s">
        <v>69</v>
      </c>
      <c r="AY430" s="202" t="s">
        <v>140</v>
      </c>
      <c r="BK430" s="204">
        <f>SUM(BK431:BK579)</f>
        <v>0</v>
      </c>
    </row>
    <row r="431" s="2" customFormat="1" ht="24.15" customHeight="1">
      <c r="A431" s="41"/>
      <c r="B431" s="42"/>
      <c r="C431" s="205" t="s">
        <v>620</v>
      </c>
      <c r="D431" s="205" t="s">
        <v>141</v>
      </c>
      <c r="E431" s="206" t="s">
        <v>621</v>
      </c>
      <c r="F431" s="207" t="s">
        <v>622</v>
      </c>
      <c r="G431" s="208" t="s">
        <v>144</v>
      </c>
      <c r="H431" s="209">
        <v>640</v>
      </c>
      <c r="I431" s="210"/>
      <c r="J431" s="211">
        <f>ROUND(I431*H431,2)</f>
        <v>0</v>
      </c>
      <c r="K431" s="207" t="s">
        <v>145</v>
      </c>
      <c r="L431" s="47"/>
      <c r="M431" s="212" t="s">
        <v>19</v>
      </c>
      <c r="N431" s="213" t="s">
        <v>40</v>
      </c>
      <c r="O431" s="87"/>
      <c r="P431" s="214">
        <f>O431*H431</f>
        <v>0</v>
      </c>
      <c r="Q431" s="214">
        <v>0</v>
      </c>
      <c r="R431" s="214">
        <f>Q431*H431</f>
        <v>0</v>
      </c>
      <c r="S431" s="214">
        <v>0</v>
      </c>
      <c r="T431" s="215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6" t="s">
        <v>146</v>
      </c>
      <c r="AT431" s="216" t="s">
        <v>141</v>
      </c>
      <c r="AU431" s="216" t="s">
        <v>77</v>
      </c>
      <c r="AY431" s="20" t="s">
        <v>140</v>
      </c>
      <c r="BE431" s="217">
        <f>IF(N431="základní",J431,0)</f>
        <v>0</v>
      </c>
      <c r="BF431" s="217">
        <f>IF(N431="snížená",J431,0)</f>
        <v>0</v>
      </c>
      <c r="BG431" s="217">
        <f>IF(N431="zákl. přenesená",J431,0)</f>
        <v>0</v>
      </c>
      <c r="BH431" s="217">
        <f>IF(N431="sníž. přenesená",J431,0)</f>
        <v>0</v>
      </c>
      <c r="BI431" s="217">
        <f>IF(N431="nulová",J431,0)</f>
        <v>0</v>
      </c>
      <c r="BJ431" s="20" t="s">
        <v>77</v>
      </c>
      <c r="BK431" s="217">
        <f>ROUND(I431*H431,2)</f>
        <v>0</v>
      </c>
      <c r="BL431" s="20" t="s">
        <v>146</v>
      </c>
      <c r="BM431" s="216" t="s">
        <v>623</v>
      </c>
    </row>
    <row r="432" s="2" customFormat="1">
      <c r="A432" s="41"/>
      <c r="B432" s="42"/>
      <c r="C432" s="43"/>
      <c r="D432" s="218" t="s">
        <v>148</v>
      </c>
      <c r="E432" s="43"/>
      <c r="F432" s="219" t="s">
        <v>624</v>
      </c>
      <c r="G432" s="43"/>
      <c r="H432" s="43"/>
      <c r="I432" s="220"/>
      <c r="J432" s="43"/>
      <c r="K432" s="43"/>
      <c r="L432" s="47"/>
      <c r="M432" s="221"/>
      <c r="N432" s="222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148</v>
      </c>
      <c r="AU432" s="20" t="s">
        <v>77</v>
      </c>
    </row>
    <row r="433" s="13" customFormat="1">
      <c r="A433" s="13"/>
      <c r="B433" s="223"/>
      <c r="C433" s="224"/>
      <c r="D433" s="225" t="s">
        <v>150</v>
      </c>
      <c r="E433" s="226" t="s">
        <v>19</v>
      </c>
      <c r="F433" s="227" t="s">
        <v>431</v>
      </c>
      <c r="G433" s="224"/>
      <c r="H433" s="226" t="s">
        <v>19</v>
      </c>
      <c r="I433" s="228"/>
      <c r="J433" s="224"/>
      <c r="K433" s="224"/>
      <c r="L433" s="229"/>
      <c r="M433" s="230"/>
      <c r="N433" s="231"/>
      <c r="O433" s="231"/>
      <c r="P433" s="231"/>
      <c r="Q433" s="231"/>
      <c r="R433" s="231"/>
      <c r="S433" s="231"/>
      <c r="T433" s="23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3" t="s">
        <v>150</v>
      </c>
      <c r="AU433" s="233" t="s">
        <v>77</v>
      </c>
      <c r="AV433" s="13" t="s">
        <v>77</v>
      </c>
      <c r="AW433" s="13" t="s">
        <v>31</v>
      </c>
      <c r="AX433" s="13" t="s">
        <v>69</v>
      </c>
      <c r="AY433" s="233" t="s">
        <v>140</v>
      </c>
    </row>
    <row r="434" s="14" customFormat="1">
      <c r="A434" s="14"/>
      <c r="B434" s="234"/>
      <c r="C434" s="235"/>
      <c r="D434" s="225" t="s">
        <v>150</v>
      </c>
      <c r="E434" s="236" t="s">
        <v>19</v>
      </c>
      <c r="F434" s="237" t="s">
        <v>625</v>
      </c>
      <c r="G434" s="235"/>
      <c r="H434" s="238">
        <v>640</v>
      </c>
      <c r="I434" s="239"/>
      <c r="J434" s="235"/>
      <c r="K434" s="235"/>
      <c r="L434" s="240"/>
      <c r="M434" s="241"/>
      <c r="N434" s="242"/>
      <c r="O434" s="242"/>
      <c r="P434" s="242"/>
      <c r="Q434" s="242"/>
      <c r="R434" s="242"/>
      <c r="S434" s="242"/>
      <c r="T434" s="243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4" t="s">
        <v>150</v>
      </c>
      <c r="AU434" s="244" t="s">
        <v>77</v>
      </c>
      <c r="AV434" s="14" t="s">
        <v>79</v>
      </c>
      <c r="AW434" s="14" t="s">
        <v>31</v>
      </c>
      <c r="AX434" s="14" t="s">
        <v>77</v>
      </c>
      <c r="AY434" s="244" t="s">
        <v>140</v>
      </c>
    </row>
    <row r="435" s="2" customFormat="1" ht="24.15" customHeight="1">
      <c r="A435" s="41"/>
      <c r="B435" s="42"/>
      <c r="C435" s="205" t="s">
        <v>626</v>
      </c>
      <c r="D435" s="205" t="s">
        <v>141</v>
      </c>
      <c r="E435" s="206" t="s">
        <v>627</v>
      </c>
      <c r="F435" s="207" t="s">
        <v>628</v>
      </c>
      <c r="G435" s="208" t="s">
        <v>144</v>
      </c>
      <c r="H435" s="209">
        <v>57600</v>
      </c>
      <c r="I435" s="210"/>
      <c r="J435" s="211">
        <f>ROUND(I435*H435,2)</f>
        <v>0</v>
      </c>
      <c r="K435" s="207" t="s">
        <v>145</v>
      </c>
      <c r="L435" s="47"/>
      <c r="M435" s="212" t="s">
        <v>19</v>
      </c>
      <c r="N435" s="213" t="s">
        <v>40</v>
      </c>
      <c r="O435" s="87"/>
      <c r="P435" s="214">
        <f>O435*H435</f>
        <v>0</v>
      </c>
      <c r="Q435" s="214">
        <v>0</v>
      </c>
      <c r="R435" s="214">
        <f>Q435*H435</f>
        <v>0</v>
      </c>
      <c r="S435" s="214">
        <v>0</v>
      </c>
      <c r="T435" s="215">
        <f>S435*H435</f>
        <v>0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16" t="s">
        <v>146</v>
      </c>
      <c r="AT435" s="216" t="s">
        <v>141</v>
      </c>
      <c r="AU435" s="216" t="s">
        <v>77</v>
      </c>
      <c r="AY435" s="20" t="s">
        <v>140</v>
      </c>
      <c r="BE435" s="217">
        <f>IF(N435="základní",J435,0)</f>
        <v>0</v>
      </c>
      <c r="BF435" s="217">
        <f>IF(N435="snížená",J435,0)</f>
        <v>0</v>
      </c>
      <c r="BG435" s="217">
        <f>IF(N435="zákl. přenesená",J435,0)</f>
        <v>0</v>
      </c>
      <c r="BH435" s="217">
        <f>IF(N435="sníž. přenesená",J435,0)</f>
        <v>0</v>
      </c>
      <c r="BI435" s="217">
        <f>IF(N435="nulová",J435,0)</f>
        <v>0</v>
      </c>
      <c r="BJ435" s="20" t="s">
        <v>77</v>
      </c>
      <c r="BK435" s="217">
        <f>ROUND(I435*H435,2)</f>
        <v>0</v>
      </c>
      <c r="BL435" s="20" t="s">
        <v>146</v>
      </c>
      <c r="BM435" s="216" t="s">
        <v>629</v>
      </c>
    </row>
    <row r="436" s="2" customFormat="1">
      <c r="A436" s="41"/>
      <c r="B436" s="42"/>
      <c r="C436" s="43"/>
      <c r="D436" s="218" t="s">
        <v>148</v>
      </c>
      <c r="E436" s="43"/>
      <c r="F436" s="219" t="s">
        <v>630</v>
      </c>
      <c r="G436" s="43"/>
      <c r="H436" s="43"/>
      <c r="I436" s="220"/>
      <c r="J436" s="43"/>
      <c r="K436" s="43"/>
      <c r="L436" s="47"/>
      <c r="M436" s="221"/>
      <c r="N436" s="222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148</v>
      </c>
      <c r="AU436" s="20" t="s">
        <v>77</v>
      </c>
    </row>
    <row r="437" s="14" customFormat="1">
      <c r="A437" s="14"/>
      <c r="B437" s="234"/>
      <c r="C437" s="235"/>
      <c r="D437" s="225" t="s">
        <v>150</v>
      </c>
      <c r="E437" s="235"/>
      <c r="F437" s="237" t="s">
        <v>631</v>
      </c>
      <c r="G437" s="235"/>
      <c r="H437" s="238">
        <v>57600</v>
      </c>
      <c r="I437" s="239"/>
      <c r="J437" s="235"/>
      <c r="K437" s="235"/>
      <c r="L437" s="240"/>
      <c r="M437" s="241"/>
      <c r="N437" s="242"/>
      <c r="O437" s="242"/>
      <c r="P437" s="242"/>
      <c r="Q437" s="242"/>
      <c r="R437" s="242"/>
      <c r="S437" s="242"/>
      <c r="T437" s="243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4" t="s">
        <v>150</v>
      </c>
      <c r="AU437" s="244" t="s">
        <v>77</v>
      </c>
      <c r="AV437" s="14" t="s">
        <v>79</v>
      </c>
      <c r="AW437" s="14" t="s">
        <v>4</v>
      </c>
      <c r="AX437" s="14" t="s">
        <v>77</v>
      </c>
      <c r="AY437" s="244" t="s">
        <v>140</v>
      </c>
    </row>
    <row r="438" s="2" customFormat="1" ht="24.15" customHeight="1">
      <c r="A438" s="41"/>
      <c r="B438" s="42"/>
      <c r="C438" s="205" t="s">
        <v>632</v>
      </c>
      <c r="D438" s="205" t="s">
        <v>141</v>
      </c>
      <c r="E438" s="206" t="s">
        <v>633</v>
      </c>
      <c r="F438" s="207" t="s">
        <v>634</v>
      </c>
      <c r="G438" s="208" t="s">
        <v>144</v>
      </c>
      <c r="H438" s="209">
        <v>640</v>
      </c>
      <c r="I438" s="210"/>
      <c r="J438" s="211">
        <f>ROUND(I438*H438,2)</f>
        <v>0</v>
      </c>
      <c r="K438" s="207" t="s">
        <v>145</v>
      </c>
      <c r="L438" s="47"/>
      <c r="M438" s="212" t="s">
        <v>19</v>
      </c>
      <c r="N438" s="213" t="s">
        <v>40</v>
      </c>
      <c r="O438" s="87"/>
      <c r="P438" s="214">
        <f>O438*H438</f>
        <v>0</v>
      </c>
      <c r="Q438" s="214">
        <v>0</v>
      </c>
      <c r="R438" s="214">
        <f>Q438*H438</f>
        <v>0</v>
      </c>
      <c r="S438" s="214">
        <v>0</v>
      </c>
      <c r="T438" s="215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6" t="s">
        <v>146</v>
      </c>
      <c r="AT438" s="216" t="s">
        <v>141</v>
      </c>
      <c r="AU438" s="216" t="s">
        <v>77</v>
      </c>
      <c r="AY438" s="20" t="s">
        <v>140</v>
      </c>
      <c r="BE438" s="217">
        <f>IF(N438="základní",J438,0)</f>
        <v>0</v>
      </c>
      <c r="BF438" s="217">
        <f>IF(N438="snížená",J438,0)</f>
        <v>0</v>
      </c>
      <c r="BG438" s="217">
        <f>IF(N438="zákl. přenesená",J438,0)</f>
        <v>0</v>
      </c>
      <c r="BH438" s="217">
        <f>IF(N438="sníž. přenesená",J438,0)</f>
        <v>0</v>
      </c>
      <c r="BI438" s="217">
        <f>IF(N438="nulová",J438,0)</f>
        <v>0</v>
      </c>
      <c r="BJ438" s="20" t="s">
        <v>77</v>
      </c>
      <c r="BK438" s="217">
        <f>ROUND(I438*H438,2)</f>
        <v>0</v>
      </c>
      <c r="BL438" s="20" t="s">
        <v>146</v>
      </c>
      <c r="BM438" s="216" t="s">
        <v>635</v>
      </c>
    </row>
    <row r="439" s="2" customFormat="1">
      <c r="A439" s="41"/>
      <c r="B439" s="42"/>
      <c r="C439" s="43"/>
      <c r="D439" s="218" t="s">
        <v>148</v>
      </c>
      <c r="E439" s="43"/>
      <c r="F439" s="219" t="s">
        <v>636</v>
      </c>
      <c r="G439" s="43"/>
      <c r="H439" s="43"/>
      <c r="I439" s="220"/>
      <c r="J439" s="43"/>
      <c r="K439" s="43"/>
      <c r="L439" s="47"/>
      <c r="M439" s="221"/>
      <c r="N439" s="222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148</v>
      </c>
      <c r="AU439" s="20" t="s">
        <v>77</v>
      </c>
    </row>
    <row r="440" s="2" customFormat="1" ht="16.5" customHeight="1">
      <c r="A440" s="41"/>
      <c r="B440" s="42"/>
      <c r="C440" s="205" t="s">
        <v>637</v>
      </c>
      <c r="D440" s="205" t="s">
        <v>141</v>
      </c>
      <c r="E440" s="206" t="s">
        <v>638</v>
      </c>
      <c r="F440" s="207" t="s">
        <v>639</v>
      </c>
      <c r="G440" s="208" t="s">
        <v>144</v>
      </c>
      <c r="H440" s="209">
        <v>640</v>
      </c>
      <c r="I440" s="210"/>
      <c r="J440" s="211">
        <f>ROUND(I440*H440,2)</f>
        <v>0</v>
      </c>
      <c r="K440" s="207" t="s">
        <v>145</v>
      </c>
      <c r="L440" s="47"/>
      <c r="M440" s="212" t="s">
        <v>19</v>
      </c>
      <c r="N440" s="213" t="s">
        <v>40</v>
      </c>
      <c r="O440" s="87"/>
      <c r="P440" s="214">
        <f>O440*H440</f>
        <v>0</v>
      </c>
      <c r="Q440" s="214">
        <v>0</v>
      </c>
      <c r="R440" s="214">
        <f>Q440*H440</f>
        <v>0</v>
      </c>
      <c r="S440" s="214">
        <v>0</v>
      </c>
      <c r="T440" s="215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16" t="s">
        <v>146</v>
      </c>
      <c r="AT440" s="216" t="s">
        <v>141</v>
      </c>
      <c r="AU440" s="216" t="s">
        <v>77</v>
      </c>
      <c r="AY440" s="20" t="s">
        <v>140</v>
      </c>
      <c r="BE440" s="217">
        <f>IF(N440="základní",J440,0)</f>
        <v>0</v>
      </c>
      <c r="BF440" s="217">
        <f>IF(N440="snížená",J440,0)</f>
        <v>0</v>
      </c>
      <c r="BG440" s="217">
        <f>IF(N440="zákl. přenesená",J440,0)</f>
        <v>0</v>
      </c>
      <c r="BH440" s="217">
        <f>IF(N440="sníž. přenesená",J440,0)</f>
        <v>0</v>
      </c>
      <c r="BI440" s="217">
        <f>IF(N440="nulová",J440,0)</f>
        <v>0</v>
      </c>
      <c r="BJ440" s="20" t="s">
        <v>77</v>
      </c>
      <c r="BK440" s="217">
        <f>ROUND(I440*H440,2)</f>
        <v>0</v>
      </c>
      <c r="BL440" s="20" t="s">
        <v>146</v>
      </c>
      <c r="BM440" s="216" t="s">
        <v>640</v>
      </c>
    </row>
    <row r="441" s="2" customFormat="1">
      <c r="A441" s="41"/>
      <c r="B441" s="42"/>
      <c r="C441" s="43"/>
      <c r="D441" s="218" t="s">
        <v>148</v>
      </c>
      <c r="E441" s="43"/>
      <c r="F441" s="219" t="s">
        <v>641</v>
      </c>
      <c r="G441" s="43"/>
      <c r="H441" s="43"/>
      <c r="I441" s="220"/>
      <c r="J441" s="43"/>
      <c r="K441" s="43"/>
      <c r="L441" s="47"/>
      <c r="M441" s="221"/>
      <c r="N441" s="222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148</v>
      </c>
      <c r="AU441" s="20" t="s">
        <v>77</v>
      </c>
    </row>
    <row r="442" s="2" customFormat="1" ht="21.75" customHeight="1">
      <c r="A442" s="41"/>
      <c r="B442" s="42"/>
      <c r="C442" s="205" t="s">
        <v>642</v>
      </c>
      <c r="D442" s="205" t="s">
        <v>141</v>
      </c>
      <c r="E442" s="206" t="s">
        <v>643</v>
      </c>
      <c r="F442" s="207" t="s">
        <v>644</v>
      </c>
      <c r="G442" s="208" t="s">
        <v>144</v>
      </c>
      <c r="H442" s="209">
        <v>57600</v>
      </c>
      <c r="I442" s="210"/>
      <c r="J442" s="211">
        <f>ROUND(I442*H442,2)</f>
        <v>0</v>
      </c>
      <c r="K442" s="207" t="s">
        <v>145</v>
      </c>
      <c r="L442" s="47"/>
      <c r="M442" s="212" t="s">
        <v>19</v>
      </c>
      <c r="N442" s="213" t="s">
        <v>40</v>
      </c>
      <c r="O442" s="87"/>
      <c r="P442" s="214">
        <f>O442*H442</f>
        <v>0</v>
      </c>
      <c r="Q442" s="214">
        <v>0</v>
      </c>
      <c r="R442" s="214">
        <f>Q442*H442</f>
        <v>0</v>
      </c>
      <c r="S442" s="214">
        <v>0</v>
      </c>
      <c r="T442" s="215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6" t="s">
        <v>146</v>
      </c>
      <c r="AT442" s="216" t="s">
        <v>141</v>
      </c>
      <c r="AU442" s="216" t="s">
        <v>77</v>
      </c>
      <c r="AY442" s="20" t="s">
        <v>140</v>
      </c>
      <c r="BE442" s="217">
        <f>IF(N442="základní",J442,0)</f>
        <v>0</v>
      </c>
      <c r="BF442" s="217">
        <f>IF(N442="snížená",J442,0)</f>
        <v>0</v>
      </c>
      <c r="BG442" s="217">
        <f>IF(N442="zákl. přenesená",J442,0)</f>
        <v>0</v>
      </c>
      <c r="BH442" s="217">
        <f>IF(N442="sníž. přenesená",J442,0)</f>
        <v>0</v>
      </c>
      <c r="BI442" s="217">
        <f>IF(N442="nulová",J442,0)</f>
        <v>0</v>
      </c>
      <c r="BJ442" s="20" t="s">
        <v>77</v>
      </c>
      <c r="BK442" s="217">
        <f>ROUND(I442*H442,2)</f>
        <v>0</v>
      </c>
      <c r="BL442" s="20" t="s">
        <v>146</v>
      </c>
      <c r="BM442" s="216" t="s">
        <v>645</v>
      </c>
    </row>
    <row r="443" s="2" customFormat="1">
      <c r="A443" s="41"/>
      <c r="B443" s="42"/>
      <c r="C443" s="43"/>
      <c r="D443" s="218" t="s">
        <v>148</v>
      </c>
      <c r="E443" s="43"/>
      <c r="F443" s="219" t="s">
        <v>646</v>
      </c>
      <c r="G443" s="43"/>
      <c r="H443" s="43"/>
      <c r="I443" s="220"/>
      <c r="J443" s="43"/>
      <c r="K443" s="43"/>
      <c r="L443" s="47"/>
      <c r="M443" s="221"/>
      <c r="N443" s="222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148</v>
      </c>
      <c r="AU443" s="20" t="s">
        <v>77</v>
      </c>
    </row>
    <row r="444" s="14" customFormat="1">
      <c r="A444" s="14"/>
      <c r="B444" s="234"/>
      <c r="C444" s="235"/>
      <c r="D444" s="225" t="s">
        <v>150</v>
      </c>
      <c r="E444" s="235"/>
      <c r="F444" s="237" t="s">
        <v>631</v>
      </c>
      <c r="G444" s="235"/>
      <c r="H444" s="238">
        <v>57600</v>
      </c>
      <c r="I444" s="239"/>
      <c r="J444" s="235"/>
      <c r="K444" s="235"/>
      <c r="L444" s="240"/>
      <c r="M444" s="241"/>
      <c r="N444" s="242"/>
      <c r="O444" s="242"/>
      <c r="P444" s="242"/>
      <c r="Q444" s="242"/>
      <c r="R444" s="242"/>
      <c r="S444" s="242"/>
      <c r="T444" s="24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4" t="s">
        <v>150</v>
      </c>
      <c r="AU444" s="244" t="s">
        <v>77</v>
      </c>
      <c r="AV444" s="14" t="s">
        <v>79</v>
      </c>
      <c r="AW444" s="14" t="s">
        <v>4</v>
      </c>
      <c r="AX444" s="14" t="s">
        <v>77</v>
      </c>
      <c r="AY444" s="244" t="s">
        <v>140</v>
      </c>
    </row>
    <row r="445" s="2" customFormat="1" ht="16.5" customHeight="1">
      <c r="A445" s="41"/>
      <c r="B445" s="42"/>
      <c r="C445" s="205" t="s">
        <v>647</v>
      </c>
      <c r="D445" s="205" t="s">
        <v>141</v>
      </c>
      <c r="E445" s="206" t="s">
        <v>648</v>
      </c>
      <c r="F445" s="207" t="s">
        <v>649</v>
      </c>
      <c r="G445" s="208" t="s">
        <v>144</v>
      </c>
      <c r="H445" s="209">
        <v>640</v>
      </c>
      <c r="I445" s="210"/>
      <c r="J445" s="211">
        <f>ROUND(I445*H445,2)</f>
        <v>0</v>
      </c>
      <c r="K445" s="207" t="s">
        <v>145</v>
      </c>
      <c r="L445" s="47"/>
      <c r="M445" s="212" t="s">
        <v>19</v>
      </c>
      <c r="N445" s="213" t="s">
        <v>40</v>
      </c>
      <c r="O445" s="87"/>
      <c r="P445" s="214">
        <f>O445*H445</f>
        <v>0</v>
      </c>
      <c r="Q445" s="214">
        <v>0</v>
      </c>
      <c r="R445" s="214">
        <f>Q445*H445</f>
        <v>0</v>
      </c>
      <c r="S445" s="214">
        <v>0</v>
      </c>
      <c r="T445" s="215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6" t="s">
        <v>146</v>
      </c>
      <c r="AT445" s="216" t="s">
        <v>141</v>
      </c>
      <c r="AU445" s="216" t="s">
        <v>77</v>
      </c>
      <c r="AY445" s="20" t="s">
        <v>140</v>
      </c>
      <c r="BE445" s="217">
        <f>IF(N445="základní",J445,0)</f>
        <v>0</v>
      </c>
      <c r="BF445" s="217">
        <f>IF(N445="snížená",J445,0)</f>
        <v>0</v>
      </c>
      <c r="BG445" s="217">
        <f>IF(N445="zákl. přenesená",J445,0)</f>
        <v>0</v>
      </c>
      <c r="BH445" s="217">
        <f>IF(N445="sníž. přenesená",J445,0)</f>
        <v>0</v>
      </c>
      <c r="BI445" s="217">
        <f>IF(N445="nulová",J445,0)</f>
        <v>0</v>
      </c>
      <c r="BJ445" s="20" t="s">
        <v>77</v>
      </c>
      <c r="BK445" s="217">
        <f>ROUND(I445*H445,2)</f>
        <v>0</v>
      </c>
      <c r="BL445" s="20" t="s">
        <v>146</v>
      </c>
      <c r="BM445" s="216" t="s">
        <v>650</v>
      </c>
    </row>
    <row r="446" s="2" customFormat="1">
      <c r="A446" s="41"/>
      <c r="B446" s="42"/>
      <c r="C446" s="43"/>
      <c r="D446" s="218" t="s">
        <v>148</v>
      </c>
      <c r="E446" s="43"/>
      <c r="F446" s="219" t="s">
        <v>651</v>
      </c>
      <c r="G446" s="43"/>
      <c r="H446" s="43"/>
      <c r="I446" s="220"/>
      <c r="J446" s="43"/>
      <c r="K446" s="43"/>
      <c r="L446" s="47"/>
      <c r="M446" s="221"/>
      <c r="N446" s="222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148</v>
      </c>
      <c r="AU446" s="20" t="s">
        <v>77</v>
      </c>
    </row>
    <row r="447" s="2" customFormat="1" ht="24.15" customHeight="1">
      <c r="A447" s="41"/>
      <c r="B447" s="42"/>
      <c r="C447" s="205" t="s">
        <v>652</v>
      </c>
      <c r="D447" s="205" t="s">
        <v>141</v>
      </c>
      <c r="E447" s="206" t="s">
        <v>653</v>
      </c>
      <c r="F447" s="207" t="s">
        <v>654</v>
      </c>
      <c r="G447" s="208" t="s">
        <v>144</v>
      </c>
      <c r="H447" s="209">
        <v>1350</v>
      </c>
      <c r="I447" s="210"/>
      <c r="J447" s="211">
        <f>ROUND(I447*H447,2)</f>
        <v>0</v>
      </c>
      <c r="K447" s="207" t="s">
        <v>145</v>
      </c>
      <c r="L447" s="47"/>
      <c r="M447" s="212" t="s">
        <v>19</v>
      </c>
      <c r="N447" s="213" t="s">
        <v>40</v>
      </c>
      <c r="O447" s="87"/>
      <c r="P447" s="214">
        <f>O447*H447</f>
        <v>0</v>
      </c>
      <c r="Q447" s="214">
        <v>0.00012999999999999999</v>
      </c>
      <c r="R447" s="214">
        <f>Q447*H447</f>
        <v>0.17549999999999999</v>
      </c>
      <c r="S447" s="214">
        <v>0</v>
      </c>
      <c r="T447" s="215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6" t="s">
        <v>146</v>
      </c>
      <c r="AT447" s="216" t="s">
        <v>141</v>
      </c>
      <c r="AU447" s="216" t="s">
        <v>77</v>
      </c>
      <c r="AY447" s="20" t="s">
        <v>140</v>
      </c>
      <c r="BE447" s="217">
        <f>IF(N447="základní",J447,0)</f>
        <v>0</v>
      </c>
      <c r="BF447" s="217">
        <f>IF(N447="snížená",J447,0)</f>
        <v>0</v>
      </c>
      <c r="BG447" s="217">
        <f>IF(N447="zákl. přenesená",J447,0)</f>
        <v>0</v>
      </c>
      <c r="BH447" s="217">
        <f>IF(N447="sníž. přenesená",J447,0)</f>
        <v>0</v>
      </c>
      <c r="BI447" s="217">
        <f>IF(N447="nulová",J447,0)</f>
        <v>0</v>
      </c>
      <c r="BJ447" s="20" t="s">
        <v>77</v>
      </c>
      <c r="BK447" s="217">
        <f>ROUND(I447*H447,2)</f>
        <v>0</v>
      </c>
      <c r="BL447" s="20" t="s">
        <v>146</v>
      </c>
      <c r="BM447" s="216" t="s">
        <v>655</v>
      </c>
    </row>
    <row r="448" s="2" customFormat="1">
      <c r="A448" s="41"/>
      <c r="B448" s="42"/>
      <c r="C448" s="43"/>
      <c r="D448" s="218" t="s">
        <v>148</v>
      </c>
      <c r="E448" s="43"/>
      <c r="F448" s="219" t="s">
        <v>656</v>
      </c>
      <c r="G448" s="43"/>
      <c r="H448" s="43"/>
      <c r="I448" s="220"/>
      <c r="J448" s="43"/>
      <c r="K448" s="43"/>
      <c r="L448" s="47"/>
      <c r="M448" s="221"/>
      <c r="N448" s="222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148</v>
      </c>
      <c r="AU448" s="20" t="s">
        <v>77</v>
      </c>
    </row>
    <row r="449" s="13" customFormat="1">
      <c r="A449" s="13"/>
      <c r="B449" s="223"/>
      <c r="C449" s="224"/>
      <c r="D449" s="225" t="s">
        <v>150</v>
      </c>
      <c r="E449" s="226" t="s">
        <v>19</v>
      </c>
      <c r="F449" s="227" t="s">
        <v>151</v>
      </c>
      <c r="G449" s="224"/>
      <c r="H449" s="226" t="s">
        <v>19</v>
      </c>
      <c r="I449" s="228"/>
      <c r="J449" s="224"/>
      <c r="K449" s="224"/>
      <c r="L449" s="229"/>
      <c r="M449" s="230"/>
      <c r="N449" s="231"/>
      <c r="O449" s="231"/>
      <c r="P449" s="231"/>
      <c r="Q449" s="231"/>
      <c r="R449" s="231"/>
      <c r="S449" s="231"/>
      <c r="T449" s="23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3" t="s">
        <v>150</v>
      </c>
      <c r="AU449" s="233" t="s">
        <v>77</v>
      </c>
      <c r="AV449" s="13" t="s">
        <v>77</v>
      </c>
      <c r="AW449" s="13" t="s">
        <v>31</v>
      </c>
      <c r="AX449" s="13" t="s">
        <v>69</v>
      </c>
      <c r="AY449" s="233" t="s">
        <v>140</v>
      </c>
    </row>
    <row r="450" s="14" customFormat="1">
      <c r="A450" s="14"/>
      <c r="B450" s="234"/>
      <c r="C450" s="235"/>
      <c r="D450" s="225" t="s">
        <v>150</v>
      </c>
      <c r="E450" s="236" t="s">
        <v>19</v>
      </c>
      <c r="F450" s="237" t="s">
        <v>657</v>
      </c>
      <c r="G450" s="235"/>
      <c r="H450" s="238">
        <v>240</v>
      </c>
      <c r="I450" s="239"/>
      <c r="J450" s="235"/>
      <c r="K450" s="235"/>
      <c r="L450" s="240"/>
      <c r="M450" s="241"/>
      <c r="N450" s="242"/>
      <c r="O450" s="242"/>
      <c r="P450" s="242"/>
      <c r="Q450" s="242"/>
      <c r="R450" s="242"/>
      <c r="S450" s="242"/>
      <c r="T450" s="24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4" t="s">
        <v>150</v>
      </c>
      <c r="AU450" s="244" t="s">
        <v>77</v>
      </c>
      <c r="AV450" s="14" t="s">
        <v>79</v>
      </c>
      <c r="AW450" s="14" t="s">
        <v>31</v>
      </c>
      <c r="AX450" s="14" t="s">
        <v>69</v>
      </c>
      <c r="AY450" s="244" t="s">
        <v>140</v>
      </c>
    </row>
    <row r="451" s="13" customFormat="1">
      <c r="A451" s="13"/>
      <c r="B451" s="223"/>
      <c r="C451" s="224"/>
      <c r="D451" s="225" t="s">
        <v>150</v>
      </c>
      <c r="E451" s="226" t="s">
        <v>19</v>
      </c>
      <c r="F451" s="227" t="s">
        <v>195</v>
      </c>
      <c r="G451" s="224"/>
      <c r="H451" s="226" t="s">
        <v>19</v>
      </c>
      <c r="I451" s="228"/>
      <c r="J451" s="224"/>
      <c r="K451" s="224"/>
      <c r="L451" s="229"/>
      <c r="M451" s="230"/>
      <c r="N451" s="231"/>
      <c r="O451" s="231"/>
      <c r="P451" s="231"/>
      <c r="Q451" s="231"/>
      <c r="R451" s="231"/>
      <c r="S451" s="231"/>
      <c r="T451" s="23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3" t="s">
        <v>150</v>
      </c>
      <c r="AU451" s="233" t="s">
        <v>77</v>
      </c>
      <c r="AV451" s="13" t="s">
        <v>77</v>
      </c>
      <c r="AW451" s="13" t="s">
        <v>31</v>
      </c>
      <c r="AX451" s="13" t="s">
        <v>69</v>
      </c>
      <c r="AY451" s="233" t="s">
        <v>140</v>
      </c>
    </row>
    <row r="452" s="14" customFormat="1">
      <c r="A452" s="14"/>
      <c r="B452" s="234"/>
      <c r="C452" s="235"/>
      <c r="D452" s="225" t="s">
        <v>150</v>
      </c>
      <c r="E452" s="236" t="s">
        <v>19</v>
      </c>
      <c r="F452" s="237" t="s">
        <v>658</v>
      </c>
      <c r="G452" s="235"/>
      <c r="H452" s="238">
        <v>390</v>
      </c>
      <c r="I452" s="239"/>
      <c r="J452" s="235"/>
      <c r="K452" s="235"/>
      <c r="L452" s="240"/>
      <c r="M452" s="241"/>
      <c r="N452" s="242"/>
      <c r="O452" s="242"/>
      <c r="P452" s="242"/>
      <c r="Q452" s="242"/>
      <c r="R452" s="242"/>
      <c r="S452" s="242"/>
      <c r="T452" s="24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4" t="s">
        <v>150</v>
      </c>
      <c r="AU452" s="244" t="s">
        <v>77</v>
      </c>
      <c r="AV452" s="14" t="s">
        <v>79</v>
      </c>
      <c r="AW452" s="14" t="s">
        <v>31</v>
      </c>
      <c r="AX452" s="14" t="s">
        <v>69</v>
      </c>
      <c r="AY452" s="244" t="s">
        <v>140</v>
      </c>
    </row>
    <row r="453" s="13" customFormat="1">
      <c r="A453" s="13"/>
      <c r="B453" s="223"/>
      <c r="C453" s="224"/>
      <c r="D453" s="225" t="s">
        <v>150</v>
      </c>
      <c r="E453" s="226" t="s">
        <v>19</v>
      </c>
      <c r="F453" s="227" t="s">
        <v>220</v>
      </c>
      <c r="G453" s="224"/>
      <c r="H453" s="226" t="s">
        <v>19</v>
      </c>
      <c r="I453" s="228"/>
      <c r="J453" s="224"/>
      <c r="K453" s="224"/>
      <c r="L453" s="229"/>
      <c r="M453" s="230"/>
      <c r="N453" s="231"/>
      <c r="O453" s="231"/>
      <c r="P453" s="231"/>
      <c r="Q453" s="231"/>
      <c r="R453" s="231"/>
      <c r="S453" s="231"/>
      <c r="T453" s="23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3" t="s">
        <v>150</v>
      </c>
      <c r="AU453" s="233" t="s">
        <v>77</v>
      </c>
      <c r="AV453" s="13" t="s">
        <v>77</v>
      </c>
      <c r="AW453" s="13" t="s">
        <v>31</v>
      </c>
      <c r="AX453" s="13" t="s">
        <v>69</v>
      </c>
      <c r="AY453" s="233" t="s">
        <v>140</v>
      </c>
    </row>
    <row r="454" s="14" customFormat="1">
      <c r="A454" s="14"/>
      <c r="B454" s="234"/>
      <c r="C454" s="235"/>
      <c r="D454" s="225" t="s">
        <v>150</v>
      </c>
      <c r="E454" s="236" t="s">
        <v>19</v>
      </c>
      <c r="F454" s="237" t="s">
        <v>659</v>
      </c>
      <c r="G454" s="235"/>
      <c r="H454" s="238">
        <v>360</v>
      </c>
      <c r="I454" s="239"/>
      <c r="J454" s="235"/>
      <c r="K454" s="235"/>
      <c r="L454" s="240"/>
      <c r="M454" s="241"/>
      <c r="N454" s="242"/>
      <c r="O454" s="242"/>
      <c r="P454" s="242"/>
      <c r="Q454" s="242"/>
      <c r="R454" s="242"/>
      <c r="S454" s="242"/>
      <c r="T454" s="24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4" t="s">
        <v>150</v>
      </c>
      <c r="AU454" s="244" t="s">
        <v>77</v>
      </c>
      <c r="AV454" s="14" t="s">
        <v>79</v>
      </c>
      <c r="AW454" s="14" t="s">
        <v>31</v>
      </c>
      <c r="AX454" s="14" t="s">
        <v>69</v>
      </c>
      <c r="AY454" s="244" t="s">
        <v>140</v>
      </c>
    </row>
    <row r="455" s="13" customFormat="1">
      <c r="A455" s="13"/>
      <c r="B455" s="223"/>
      <c r="C455" s="224"/>
      <c r="D455" s="225" t="s">
        <v>150</v>
      </c>
      <c r="E455" s="226" t="s">
        <v>19</v>
      </c>
      <c r="F455" s="227" t="s">
        <v>660</v>
      </c>
      <c r="G455" s="224"/>
      <c r="H455" s="226" t="s">
        <v>19</v>
      </c>
      <c r="I455" s="228"/>
      <c r="J455" s="224"/>
      <c r="K455" s="224"/>
      <c r="L455" s="229"/>
      <c r="M455" s="230"/>
      <c r="N455" s="231"/>
      <c r="O455" s="231"/>
      <c r="P455" s="231"/>
      <c r="Q455" s="231"/>
      <c r="R455" s="231"/>
      <c r="S455" s="231"/>
      <c r="T455" s="23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3" t="s">
        <v>150</v>
      </c>
      <c r="AU455" s="233" t="s">
        <v>77</v>
      </c>
      <c r="AV455" s="13" t="s">
        <v>77</v>
      </c>
      <c r="AW455" s="13" t="s">
        <v>31</v>
      </c>
      <c r="AX455" s="13" t="s">
        <v>69</v>
      </c>
      <c r="AY455" s="233" t="s">
        <v>140</v>
      </c>
    </row>
    <row r="456" s="14" customFormat="1">
      <c r="A456" s="14"/>
      <c r="B456" s="234"/>
      <c r="C456" s="235"/>
      <c r="D456" s="225" t="s">
        <v>150</v>
      </c>
      <c r="E456" s="236" t="s">
        <v>19</v>
      </c>
      <c r="F456" s="237" t="s">
        <v>659</v>
      </c>
      <c r="G456" s="235"/>
      <c r="H456" s="238">
        <v>360</v>
      </c>
      <c r="I456" s="239"/>
      <c r="J456" s="235"/>
      <c r="K456" s="235"/>
      <c r="L456" s="240"/>
      <c r="M456" s="241"/>
      <c r="N456" s="242"/>
      <c r="O456" s="242"/>
      <c r="P456" s="242"/>
      <c r="Q456" s="242"/>
      <c r="R456" s="242"/>
      <c r="S456" s="242"/>
      <c r="T456" s="243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4" t="s">
        <v>150</v>
      </c>
      <c r="AU456" s="244" t="s">
        <v>77</v>
      </c>
      <c r="AV456" s="14" t="s">
        <v>79</v>
      </c>
      <c r="AW456" s="14" t="s">
        <v>31</v>
      </c>
      <c r="AX456" s="14" t="s">
        <v>69</v>
      </c>
      <c r="AY456" s="244" t="s">
        <v>140</v>
      </c>
    </row>
    <row r="457" s="15" customFormat="1">
      <c r="A457" s="15"/>
      <c r="B457" s="245"/>
      <c r="C457" s="246"/>
      <c r="D457" s="225" t="s">
        <v>150</v>
      </c>
      <c r="E457" s="247" t="s">
        <v>19</v>
      </c>
      <c r="F457" s="248" t="s">
        <v>226</v>
      </c>
      <c r="G457" s="246"/>
      <c r="H457" s="249">
        <v>1350</v>
      </c>
      <c r="I457" s="250"/>
      <c r="J457" s="246"/>
      <c r="K457" s="246"/>
      <c r="L457" s="251"/>
      <c r="M457" s="252"/>
      <c r="N457" s="253"/>
      <c r="O457" s="253"/>
      <c r="P457" s="253"/>
      <c r="Q457" s="253"/>
      <c r="R457" s="253"/>
      <c r="S457" s="253"/>
      <c r="T457" s="254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55" t="s">
        <v>150</v>
      </c>
      <c r="AU457" s="255" t="s">
        <v>77</v>
      </c>
      <c r="AV457" s="15" t="s">
        <v>146</v>
      </c>
      <c r="AW457" s="15" t="s">
        <v>31</v>
      </c>
      <c r="AX457" s="15" t="s">
        <v>77</v>
      </c>
      <c r="AY457" s="255" t="s">
        <v>140</v>
      </c>
    </row>
    <row r="458" s="2" customFormat="1" ht="24.15" customHeight="1">
      <c r="A458" s="41"/>
      <c r="B458" s="42"/>
      <c r="C458" s="205" t="s">
        <v>661</v>
      </c>
      <c r="D458" s="205" t="s">
        <v>141</v>
      </c>
      <c r="E458" s="206" t="s">
        <v>662</v>
      </c>
      <c r="F458" s="207" t="s">
        <v>663</v>
      </c>
      <c r="G458" s="208" t="s">
        <v>144</v>
      </c>
      <c r="H458" s="209">
        <v>400</v>
      </c>
      <c r="I458" s="210"/>
      <c r="J458" s="211">
        <f>ROUND(I458*H458,2)</f>
        <v>0</v>
      </c>
      <c r="K458" s="207" t="s">
        <v>145</v>
      </c>
      <c r="L458" s="47"/>
      <c r="M458" s="212" t="s">
        <v>19</v>
      </c>
      <c r="N458" s="213" t="s">
        <v>40</v>
      </c>
      <c r="O458" s="87"/>
      <c r="P458" s="214">
        <f>O458*H458</f>
        <v>0</v>
      </c>
      <c r="Q458" s="214">
        <v>3.4999999999999997E-05</v>
      </c>
      <c r="R458" s="214">
        <f>Q458*H458</f>
        <v>0.013999999999999999</v>
      </c>
      <c r="S458" s="214">
        <v>0</v>
      </c>
      <c r="T458" s="215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6" t="s">
        <v>146</v>
      </c>
      <c r="AT458" s="216" t="s">
        <v>141</v>
      </c>
      <c r="AU458" s="216" t="s">
        <v>77</v>
      </c>
      <c r="AY458" s="20" t="s">
        <v>140</v>
      </c>
      <c r="BE458" s="217">
        <f>IF(N458="základní",J458,0)</f>
        <v>0</v>
      </c>
      <c r="BF458" s="217">
        <f>IF(N458="snížená",J458,0)</f>
        <v>0</v>
      </c>
      <c r="BG458" s="217">
        <f>IF(N458="zákl. přenesená",J458,0)</f>
        <v>0</v>
      </c>
      <c r="BH458" s="217">
        <f>IF(N458="sníž. přenesená",J458,0)</f>
        <v>0</v>
      </c>
      <c r="BI458" s="217">
        <f>IF(N458="nulová",J458,0)</f>
        <v>0</v>
      </c>
      <c r="BJ458" s="20" t="s">
        <v>77</v>
      </c>
      <c r="BK458" s="217">
        <f>ROUND(I458*H458,2)</f>
        <v>0</v>
      </c>
      <c r="BL458" s="20" t="s">
        <v>146</v>
      </c>
      <c r="BM458" s="216" t="s">
        <v>664</v>
      </c>
    </row>
    <row r="459" s="2" customFormat="1">
      <c r="A459" s="41"/>
      <c r="B459" s="42"/>
      <c r="C459" s="43"/>
      <c r="D459" s="218" t="s">
        <v>148</v>
      </c>
      <c r="E459" s="43"/>
      <c r="F459" s="219" t="s">
        <v>665</v>
      </c>
      <c r="G459" s="43"/>
      <c r="H459" s="43"/>
      <c r="I459" s="220"/>
      <c r="J459" s="43"/>
      <c r="K459" s="43"/>
      <c r="L459" s="47"/>
      <c r="M459" s="221"/>
      <c r="N459" s="222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148</v>
      </c>
      <c r="AU459" s="20" t="s">
        <v>77</v>
      </c>
    </row>
    <row r="460" s="2" customFormat="1" ht="24.15" customHeight="1">
      <c r="A460" s="41"/>
      <c r="B460" s="42"/>
      <c r="C460" s="205" t="s">
        <v>666</v>
      </c>
      <c r="D460" s="205" t="s">
        <v>141</v>
      </c>
      <c r="E460" s="206" t="s">
        <v>667</v>
      </c>
      <c r="F460" s="207" t="s">
        <v>668</v>
      </c>
      <c r="G460" s="208" t="s">
        <v>144</v>
      </c>
      <c r="H460" s="209">
        <v>168.29300000000001</v>
      </c>
      <c r="I460" s="210"/>
      <c r="J460" s="211">
        <f>ROUND(I460*H460,2)</f>
        <v>0</v>
      </c>
      <c r="K460" s="207" t="s">
        <v>145</v>
      </c>
      <c r="L460" s="47"/>
      <c r="M460" s="212" t="s">
        <v>19</v>
      </c>
      <c r="N460" s="213" t="s">
        <v>40</v>
      </c>
      <c r="O460" s="87"/>
      <c r="P460" s="214">
        <f>O460*H460</f>
        <v>0</v>
      </c>
      <c r="Q460" s="214">
        <v>0</v>
      </c>
      <c r="R460" s="214">
        <f>Q460*H460</f>
        <v>0</v>
      </c>
      <c r="S460" s="214">
        <v>0.26100000000000001</v>
      </c>
      <c r="T460" s="215">
        <f>S460*H460</f>
        <v>43.924473000000006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6" t="s">
        <v>146</v>
      </c>
      <c r="AT460" s="216" t="s">
        <v>141</v>
      </c>
      <c r="AU460" s="216" t="s">
        <v>77</v>
      </c>
      <c r="AY460" s="20" t="s">
        <v>140</v>
      </c>
      <c r="BE460" s="217">
        <f>IF(N460="základní",J460,0)</f>
        <v>0</v>
      </c>
      <c r="BF460" s="217">
        <f>IF(N460="snížená",J460,0)</f>
        <v>0</v>
      </c>
      <c r="BG460" s="217">
        <f>IF(N460="zákl. přenesená",J460,0)</f>
        <v>0</v>
      </c>
      <c r="BH460" s="217">
        <f>IF(N460="sníž. přenesená",J460,0)</f>
        <v>0</v>
      </c>
      <c r="BI460" s="217">
        <f>IF(N460="nulová",J460,0)</f>
        <v>0</v>
      </c>
      <c r="BJ460" s="20" t="s">
        <v>77</v>
      </c>
      <c r="BK460" s="217">
        <f>ROUND(I460*H460,2)</f>
        <v>0</v>
      </c>
      <c r="BL460" s="20" t="s">
        <v>146</v>
      </c>
      <c r="BM460" s="216" t="s">
        <v>669</v>
      </c>
    </row>
    <row r="461" s="2" customFormat="1">
      <c r="A461" s="41"/>
      <c r="B461" s="42"/>
      <c r="C461" s="43"/>
      <c r="D461" s="218" t="s">
        <v>148</v>
      </c>
      <c r="E461" s="43"/>
      <c r="F461" s="219" t="s">
        <v>670</v>
      </c>
      <c r="G461" s="43"/>
      <c r="H461" s="43"/>
      <c r="I461" s="220"/>
      <c r="J461" s="43"/>
      <c r="K461" s="43"/>
      <c r="L461" s="47"/>
      <c r="M461" s="221"/>
      <c r="N461" s="222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148</v>
      </c>
      <c r="AU461" s="20" t="s">
        <v>77</v>
      </c>
    </row>
    <row r="462" s="13" customFormat="1">
      <c r="A462" s="13"/>
      <c r="B462" s="223"/>
      <c r="C462" s="224"/>
      <c r="D462" s="225" t="s">
        <v>150</v>
      </c>
      <c r="E462" s="226" t="s">
        <v>19</v>
      </c>
      <c r="F462" s="227" t="s">
        <v>151</v>
      </c>
      <c r="G462" s="224"/>
      <c r="H462" s="226" t="s">
        <v>19</v>
      </c>
      <c r="I462" s="228"/>
      <c r="J462" s="224"/>
      <c r="K462" s="224"/>
      <c r="L462" s="229"/>
      <c r="M462" s="230"/>
      <c r="N462" s="231"/>
      <c r="O462" s="231"/>
      <c r="P462" s="231"/>
      <c r="Q462" s="231"/>
      <c r="R462" s="231"/>
      <c r="S462" s="231"/>
      <c r="T462" s="23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3" t="s">
        <v>150</v>
      </c>
      <c r="AU462" s="233" t="s">
        <v>77</v>
      </c>
      <c r="AV462" s="13" t="s">
        <v>77</v>
      </c>
      <c r="AW462" s="13" t="s">
        <v>31</v>
      </c>
      <c r="AX462" s="13" t="s">
        <v>69</v>
      </c>
      <c r="AY462" s="233" t="s">
        <v>140</v>
      </c>
    </row>
    <row r="463" s="14" customFormat="1">
      <c r="A463" s="14"/>
      <c r="B463" s="234"/>
      <c r="C463" s="235"/>
      <c r="D463" s="225" t="s">
        <v>150</v>
      </c>
      <c r="E463" s="236" t="s">
        <v>19</v>
      </c>
      <c r="F463" s="237" t="s">
        <v>671</v>
      </c>
      <c r="G463" s="235"/>
      <c r="H463" s="238">
        <v>4.6200000000000001</v>
      </c>
      <c r="I463" s="239"/>
      <c r="J463" s="235"/>
      <c r="K463" s="235"/>
      <c r="L463" s="240"/>
      <c r="M463" s="241"/>
      <c r="N463" s="242"/>
      <c r="O463" s="242"/>
      <c r="P463" s="242"/>
      <c r="Q463" s="242"/>
      <c r="R463" s="242"/>
      <c r="S463" s="242"/>
      <c r="T463" s="24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4" t="s">
        <v>150</v>
      </c>
      <c r="AU463" s="244" t="s">
        <v>77</v>
      </c>
      <c r="AV463" s="14" t="s">
        <v>79</v>
      </c>
      <c r="AW463" s="14" t="s">
        <v>31</v>
      </c>
      <c r="AX463" s="14" t="s">
        <v>69</v>
      </c>
      <c r="AY463" s="244" t="s">
        <v>140</v>
      </c>
    </row>
    <row r="464" s="13" customFormat="1">
      <c r="A464" s="13"/>
      <c r="B464" s="223"/>
      <c r="C464" s="224"/>
      <c r="D464" s="225" t="s">
        <v>150</v>
      </c>
      <c r="E464" s="226" t="s">
        <v>19</v>
      </c>
      <c r="F464" s="227" t="s">
        <v>195</v>
      </c>
      <c r="G464" s="224"/>
      <c r="H464" s="226" t="s">
        <v>19</v>
      </c>
      <c r="I464" s="228"/>
      <c r="J464" s="224"/>
      <c r="K464" s="224"/>
      <c r="L464" s="229"/>
      <c r="M464" s="230"/>
      <c r="N464" s="231"/>
      <c r="O464" s="231"/>
      <c r="P464" s="231"/>
      <c r="Q464" s="231"/>
      <c r="R464" s="231"/>
      <c r="S464" s="231"/>
      <c r="T464" s="23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3" t="s">
        <v>150</v>
      </c>
      <c r="AU464" s="233" t="s">
        <v>77</v>
      </c>
      <c r="AV464" s="13" t="s">
        <v>77</v>
      </c>
      <c r="AW464" s="13" t="s">
        <v>31</v>
      </c>
      <c r="AX464" s="13" t="s">
        <v>69</v>
      </c>
      <c r="AY464" s="233" t="s">
        <v>140</v>
      </c>
    </row>
    <row r="465" s="14" customFormat="1">
      <c r="A465" s="14"/>
      <c r="B465" s="234"/>
      <c r="C465" s="235"/>
      <c r="D465" s="225" t="s">
        <v>150</v>
      </c>
      <c r="E465" s="236" t="s">
        <v>19</v>
      </c>
      <c r="F465" s="237" t="s">
        <v>672</v>
      </c>
      <c r="G465" s="235"/>
      <c r="H465" s="238">
        <v>58.512</v>
      </c>
      <c r="I465" s="239"/>
      <c r="J465" s="235"/>
      <c r="K465" s="235"/>
      <c r="L465" s="240"/>
      <c r="M465" s="241"/>
      <c r="N465" s="242"/>
      <c r="O465" s="242"/>
      <c r="P465" s="242"/>
      <c r="Q465" s="242"/>
      <c r="R465" s="242"/>
      <c r="S465" s="242"/>
      <c r="T465" s="243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4" t="s">
        <v>150</v>
      </c>
      <c r="AU465" s="244" t="s">
        <v>77</v>
      </c>
      <c r="AV465" s="14" t="s">
        <v>79</v>
      </c>
      <c r="AW465" s="14" t="s">
        <v>31</v>
      </c>
      <c r="AX465" s="14" t="s">
        <v>69</v>
      </c>
      <c r="AY465" s="244" t="s">
        <v>140</v>
      </c>
    </row>
    <row r="466" s="14" customFormat="1">
      <c r="A466" s="14"/>
      <c r="B466" s="234"/>
      <c r="C466" s="235"/>
      <c r="D466" s="225" t="s">
        <v>150</v>
      </c>
      <c r="E466" s="236" t="s">
        <v>19</v>
      </c>
      <c r="F466" s="237" t="s">
        <v>673</v>
      </c>
      <c r="G466" s="235"/>
      <c r="H466" s="238">
        <v>11.178000000000001</v>
      </c>
      <c r="I466" s="239"/>
      <c r="J466" s="235"/>
      <c r="K466" s="235"/>
      <c r="L466" s="240"/>
      <c r="M466" s="241"/>
      <c r="N466" s="242"/>
      <c r="O466" s="242"/>
      <c r="P466" s="242"/>
      <c r="Q466" s="242"/>
      <c r="R466" s="242"/>
      <c r="S466" s="242"/>
      <c r="T466" s="24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4" t="s">
        <v>150</v>
      </c>
      <c r="AU466" s="244" t="s">
        <v>77</v>
      </c>
      <c r="AV466" s="14" t="s">
        <v>79</v>
      </c>
      <c r="AW466" s="14" t="s">
        <v>31</v>
      </c>
      <c r="AX466" s="14" t="s">
        <v>69</v>
      </c>
      <c r="AY466" s="244" t="s">
        <v>140</v>
      </c>
    </row>
    <row r="467" s="14" customFormat="1">
      <c r="A467" s="14"/>
      <c r="B467" s="234"/>
      <c r="C467" s="235"/>
      <c r="D467" s="225" t="s">
        <v>150</v>
      </c>
      <c r="E467" s="236" t="s">
        <v>19</v>
      </c>
      <c r="F467" s="237" t="s">
        <v>674</v>
      </c>
      <c r="G467" s="235"/>
      <c r="H467" s="238">
        <v>2.6459999999999999</v>
      </c>
      <c r="I467" s="239"/>
      <c r="J467" s="235"/>
      <c r="K467" s="235"/>
      <c r="L467" s="240"/>
      <c r="M467" s="241"/>
      <c r="N467" s="242"/>
      <c r="O467" s="242"/>
      <c r="P467" s="242"/>
      <c r="Q467" s="242"/>
      <c r="R467" s="242"/>
      <c r="S467" s="242"/>
      <c r="T467" s="243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4" t="s">
        <v>150</v>
      </c>
      <c r="AU467" s="244" t="s">
        <v>77</v>
      </c>
      <c r="AV467" s="14" t="s">
        <v>79</v>
      </c>
      <c r="AW467" s="14" t="s">
        <v>31</v>
      </c>
      <c r="AX467" s="14" t="s">
        <v>69</v>
      </c>
      <c r="AY467" s="244" t="s">
        <v>140</v>
      </c>
    </row>
    <row r="468" s="14" customFormat="1">
      <c r="A468" s="14"/>
      <c r="B468" s="234"/>
      <c r="C468" s="235"/>
      <c r="D468" s="225" t="s">
        <v>150</v>
      </c>
      <c r="E468" s="236" t="s">
        <v>19</v>
      </c>
      <c r="F468" s="237" t="s">
        <v>675</v>
      </c>
      <c r="G468" s="235"/>
      <c r="H468" s="238">
        <v>3.5</v>
      </c>
      <c r="I468" s="239"/>
      <c r="J468" s="235"/>
      <c r="K468" s="235"/>
      <c r="L468" s="240"/>
      <c r="M468" s="241"/>
      <c r="N468" s="242"/>
      <c r="O468" s="242"/>
      <c r="P468" s="242"/>
      <c r="Q468" s="242"/>
      <c r="R468" s="242"/>
      <c r="S468" s="242"/>
      <c r="T468" s="24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4" t="s">
        <v>150</v>
      </c>
      <c r="AU468" s="244" t="s">
        <v>77</v>
      </c>
      <c r="AV468" s="14" t="s">
        <v>79</v>
      </c>
      <c r="AW468" s="14" t="s">
        <v>31</v>
      </c>
      <c r="AX468" s="14" t="s">
        <v>69</v>
      </c>
      <c r="AY468" s="244" t="s">
        <v>140</v>
      </c>
    </row>
    <row r="469" s="13" customFormat="1">
      <c r="A469" s="13"/>
      <c r="B469" s="223"/>
      <c r="C469" s="224"/>
      <c r="D469" s="225" t="s">
        <v>150</v>
      </c>
      <c r="E469" s="226" t="s">
        <v>19</v>
      </c>
      <c r="F469" s="227" t="s">
        <v>220</v>
      </c>
      <c r="G469" s="224"/>
      <c r="H469" s="226" t="s">
        <v>19</v>
      </c>
      <c r="I469" s="228"/>
      <c r="J469" s="224"/>
      <c r="K469" s="224"/>
      <c r="L469" s="229"/>
      <c r="M469" s="230"/>
      <c r="N469" s="231"/>
      <c r="O469" s="231"/>
      <c r="P469" s="231"/>
      <c r="Q469" s="231"/>
      <c r="R469" s="231"/>
      <c r="S469" s="231"/>
      <c r="T469" s="23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3" t="s">
        <v>150</v>
      </c>
      <c r="AU469" s="233" t="s">
        <v>77</v>
      </c>
      <c r="AV469" s="13" t="s">
        <v>77</v>
      </c>
      <c r="AW469" s="13" t="s">
        <v>31</v>
      </c>
      <c r="AX469" s="13" t="s">
        <v>69</v>
      </c>
      <c r="AY469" s="233" t="s">
        <v>140</v>
      </c>
    </row>
    <row r="470" s="14" customFormat="1">
      <c r="A470" s="14"/>
      <c r="B470" s="234"/>
      <c r="C470" s="235"/>
      <c r="D470" s="225" t="s">
        <v>150</v>
      </c>
      <c r="E470" s="236" t="s">
        <v>19</v>
      </c>
      <c r="F470" s="237" t="s">
        <v>676</v>
      </c>
      <c r="G470" s="235"/>
      <c r="H470" s="238">
        <v>87.837000000000003</v>
      </c>
      <c r="I470" s="239"/>
      <c r="J470" s="235"/>
      <c r="K470" s="235"/>
      <c r="L470" s="240"/>
      <c r="M470" s="241"/>
      <c r="N470" s="242"/>
      <c r="O470" s="242"/>
      <c r="P470" s="242"/>
      <c r="Q470" s="242"/>
      <c r="R470" s="242"/>
      <c r="S470" s="242"/>
      <c r="T470" s="24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4" t="s">
        <v>150</v>
      </c>
      <c r="AU470" s="244" t="s">
        <v>77</v>
      </c>
      <c r="AV470" s="14" t="s">
        <v>79</v>
      </c>
      <c r="AW470" s="14" t="s">
        <v>31</v>
      </c>
      <c r="AX470" s="14" t="s">
        <v>69</v>
      </c>
      <c r="AY470" s="244" t="s">
        <v>140</v>
      </c>
    </row>
    <row r="471" s="15" customFormat="1">
      <c r="A471" s="15"/>
      <c r="B471" s="245"/>
      <c r="C471" s="246"/>
      <c r="D471" s="225" t="s">
        <v>150</v>
      </c>
      <c r="E471" s="247" t="s">
        <v>19</v>
      </c>
      <c r="F471" s="248" t="s">
        <v>226</v>
      </c>
      <c r="G471" s="246"/>
      <c r="H471" s="249">
        <v>168.29300000000001</v>
      </c>
      <c r="I471" s="250"/>
      <c r="J471" s="246"/>
      <c r="K471" s="246"/>
      <c r="L471" s="251"/>
      <c r="M471" s="252"/>
      <c r="N471" s="253"/>
      <c r="O471" s="253"/>
      <c r="P471" s="253"/>
      <c r="Q471" s="253"/>
      <c r="R471" s="253"/>
      <c r="S471" s="253"/>
      <c r="T471" s="254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55" t="s">
        <v>150</v>
      </c>
      <c r="AU471" s="255" t="s">
        <v>77</v>
      </c>
      <c r="AV471" s="15" t="s">
        <v>146</v>
      </c>
      <c r="AW471" s="15" t="s">
        <v>31</v>
      </c>
      <c r="AX471" s="15" t="s">
        <v>77</v>
      </c>
      <c r="AY471" s="255" t="s">
        <v>140</v>
      </c>
    </row>
    <row r="472" s="2" customFormat="1" ht="24.15" customHeight="1">
      <c r="A472" s="41"/>
      <c r="B472" s="42"/>
      <c r="C472" s="205" t="s">
        <v>677</v>
      </c>
      <c r="D472" s="205" t="s">
        <v>141</v>
      </c>
      <c r="E472" s="206" t="s">
        <v>678</v>
      </c>
      <c r="F472" s="207" t="s">
        <v>679</v>
      </c>
      <c r="G472" s="208" t="s">
        <v>299</v>
      </c>
      <c r="H472" s="209">
        <v>24.289000000000001</v>
      </c>
      <c r="I472" s="210"/>
      <c r="J472" s="211">
        <f>ROUND(I472*H472,2)</f>
        <v>0</v>
      </c>
      <c r="K472" s="207" t="s">
        <v>145</v>
      </c>
      <c r="L472" s="47"/>
      <c r="M472" s="212" t="s">
        <v>19</v>
      </c>
      <c r="N472" s="213" t="s">
        <v>40</v>
      </c>
      <c r="O472" s="87"/>
      <c r="P472" s="214">
        <f>O472*H472</f>
        <v>0</v>
      </c>
      <c r="Q472" s="214">
        <v>0</v>
      </c>
      <c r="R472" s="214">
        <f>Q472*H472</f>
        <v>0</v>
      </c>
      <c r="S472" s="214">
        <v>1.8</v>
      </c>
      <c r="T472" s="215">
        <f>S472*H472</f>
        <v>43.720200000000006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16" t="s">
        <v>146</v>
      </c>
      <c r="AT472" s="216" t="s">
        <v>141</v>
      </c>
      <c r="AU472" s="216" t="s">
        <v>77</v>
      </c>
      <c r="AY472" s="20" t="s">
        <v>140</v>
      </c>
      <c r="BE472" s="217">
        <f>IF(N472="základní",J472,0)</f>
        <v>0</v>
      </c>
      <c r="BF472" s="217">
        <f>IF(N472="snížená",J472,0)</f>
        <v>0</v>
      </c>
      <c r="BG472" s="217">
        <f>IF(N472="zákl. přenesená",J472,0)</f>
        <v>0</v>
      </c>
      <c r="BH472" s="217">
        <f>IF(N472="sníž. přenesená",J472,0)</f>
        <v>0</v>
      </c>
      <c r="BI472" s="217">
        <f>IF(N472="nulová",J472,0)</f>
        <v>0</v>
      </c>
      <c r="BJ472" s="20" t="s">
        <v>77</v>
      </c>
      <c r="BK472" s="217">
        <f>ROUND(I472*H472,2)</f>
        <v>0</v>
      </c>
      <c r="BL472" s="20" t="s">
        <v>146</v>
      </c>
      <c r="BM472" s="216" t="s">
        <v>680</v>
      </c>
    </row>
    <row r="473" s="2" customFormat="1">
      <c r="A473" s="41"/>
      <c r="B473" s="42"/>
      <c r="C473" s="43"/>
      <c r="D473" s="218" t="s">
        <v>148</v>
      </c>
      <c r="E473" s="43"/>
      <c r="F473" s="219" t="s">
        <v>681</v>
      </c>
      <c r="G473" s="43"/>
      <c r="H473" s="43"/>
      <c r="I473" s="220"/>
      <c r="J473" s="43"/>
      <c r="K473" s="43"/>
      <c r="L473" s="47"/>
      <c r="M473" s="221"/>
      <c r="N473" s="222"/>
      <c r="O473" s="87"/>
      <c r="P473" s="87"/>
      <c r="Q473" s="87"/>
      <c r="R473" s="87"/>
      <c r="S473" s="87"/>
      <c r="T473" s="88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0" t="s">
        <v>148</v>
      </c>
      <c r="AU473" s="20" t="s">
        <v>77</v>
      </c>
    </row>
    <row r="474" s="13" customFormat="1">
      <c r="A474" s="13"/>
      <c r="B474" s="223"/>
      <c r="C474" s="224"/>
      <c r="D474" s="225" t="s">
        <v>150</v>
      </c>
      <c r="E474" s="226" t="s">
        <v>19</v>
      </c>
      <c r="F474" s="227" t="s">
        <v>195</v>
      </c>
      <c r="G474" s="224"/>
      <c r="H474" s="226" t="s">
        <v>19</v>
      </c>
      <c r="I474" s="228"/>
      <c r="J474" s="224"/>
      <c r="K474" s="224"/>
      <c r="L474" s="229"/>
      <c r="M474" s="230"/>
      <c r="N474" s="231"/>
      <c r="O474" s="231"/>
      <c r="P474" s="231"/>
      <c r="Q474" s="231"/>
      <c r="R474" s="231"/>
      <c r="S474" s="231"/>
      <c r="T474" s="23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3" t="s">
        <v>150</v>
      </c>
      <c r="AU474" s="233" t="s">
        <v>77</v>
      </c>
      <c r="AV474" s="13" t="s">
        <v>77</v>
      </c>
      <c r="AW474" s="13" t="s">
        <v>31</v>
      </c>
      <c r="AX474" s="13" t="s">
        <v>69</v>
      </c>
      <c r="AY474" s="233" t="s">
        <v>140</v>
      </c>
    </row>
    <row r="475" s="14" customFormat="1">
      <c r="A475" s="14"/>
      <c r="B475" s="234"/>
      <c r="C475" s="235"/>
      <c r="D475" s="225" t="s">
        <v>150</v>
      </c>
      <c r="E475" s="236" t="s">
        <v>19</v>
      </c>
      <c r="F475" s="237" t="s">
        <v>682</v>
      </c>
      <c r="G475" s="235"/>
      <c r="H475" s="238">
        <v>9.1140000000000008</v>
      </c>
      <c r="I475" s="239"/>
      <c r="J475" s="235"/>
      <c r="K475" s="235"/>
      <c r="L475" s="240"/>
      <c r="M475" s="241"/>
      <c r="N475" s="242"/>
      <c r="O475" s="242"/>
      <c r="P475" s="242"/>
      <c r="Q475" s="242"/>
      <c r="R475" s="242"/>
      <c r="S475" s="242"/>
      <c r="T475" s="24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4" t="s">
        <v>150</v>
      </c>
      <c r="AU475" s="244" t="s">
        <v>77</v>
      </c>
      <c r="AV475" s="14" t="s">
        <v>79</v>
      </c>
      <c r="AW475" s="14" t="s">
        <v>31</v>
      </c>
      <c r="AX475" s="14" t="s">
        <v>69</v>
      </c>
      <c r="AY475" s="244" t="s">
        <v>140</v>
      </c>
    </row>
    <row r="476" s="13" customFormat="1">
      <c r="A476" s="13"/>
      <c r="B476" s="223"/>
      <c r="C476" s="224"/>
      <c r="D476" s="225" t="s">
        <v>150</v>
      </c>
      <c r="E476" s="226" t="s">
        <v>19</v>
      </c>
      <c r="F476" s="227" t="s">
        <v>220</v>
      </c>
      <c r="G476" s="224"/>
      <c r="H476" s="226" t="s">
        <v>19</v>
      </c>
      <c r="I476" s="228"/>
      <c r="J476" s="224"/>
      <c r="K476" s="224"/>
      <c r="L476" s="229"/>
      <c r="M476" s="230"/>
      <c r="N476" s="231"/>
      <c r="O476" s="231"/>
      <c r="P476" s="231"/>
      <c r="Q476" s="231"/>
      <c r="R476" s="231"/>
      <c r="S476" s="231"/>
      <c r="T476" s="23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3" t="s">
        <v>150</v>
      </c>
      <c r="AU476" s="233" t="s">
        <v>77</v>
      </c>
      <c r="AV476" s="13" t="s">
        <v>77</v>
      </c>
      <c r="AW476" s="13" t="s">
        <v>31</v>
      </c>
      <c r="AX476" s="13" t="s">
        <v>69</v>
      </c>
      <c r="AY476" s="233" t="s">
        <v>140</v>
      </c>
    </row>
    <row r="477" s="14" customFormat="1">
      <c r="A477" s="14"/>
      <c r="B477" s="234"/>
      <c r="C477" s="235"/>
      <c r="D477" s="225" t="s">
        <v>150</v>
      </c>
      <c r="E477" s="236" t="s">
        <v>19</v>
      </c>
      <c r="F477" s="237" t="s">
        <v>683</v>
      </c>
      <c r="G477" s="235"/>
      <c r="H477" s="238">
        <v>11.574999999999999</v>
      </c>
      <c r="I477" s="239"/>
      <c r="J477" s="235"/>
      <c r="K477" s="235"/>
      <c r="L477" s="240"/>
      <c r="M477" s="241"/>
      <c r="N477" s="242"/>
      <c r="O477" s="242"/>
      <c r="P477" s="242"/>
      <c r="Q477" s="242"/>
      <c r="R477" s="242"/>
      <c r="S477" s="242"/>
      <c r="T477" s="24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4" t="s">
        <v>150</v>
      </c>
      <c r="AU477" s="244" t="s">
        <v>77</v>
      </c>
      <c r="AV477" s="14" t="s">
        <v>79</v>
      </c>
      <c r="AW477" s="14" t="s">
        <v>31</v>
      </c>
      <c r="AX477" s="14" t="s">
        <v>69</v>
      </c>
      <c r="AY477" s="244" t="s">
        <v>140</v>
      </c>
    </row>
    <row r="478" s="13" customFormat="1">
      <c r="A478" s="13"/>
      <c r="B478" s="223"/>
      <c r="C478" s="224"/>
      <c r="D478" s="225" t="s">
        <v>150</v>
      </c>
      <c r="E478" s="226" t="s">
        <v>19</v>
      </c>
      <c r="F478" s="227" t="s">
        <v>660</v>
      </c>
      <c r="G478" s="224"/>
      <c r="H478" s="226" t="s">
        <v>19</v>
      </c>
      <c r="I478" s="228"/>
      <c r="J478" s="224"/>
      <c r="K478" s="224"/>
      <c r="L478" s="229"/>
      <c r="M478" s="230"/>
      <c r="N478" s="231"/>
      <c r="O478" s="231"/>
      <c r="P478" s="231"/>
      <c r="Q478" s="231"/>
      <c r="R478" s="231"/>
      <c r="S478" s="231"/>
      <c r="T478" s="23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3" t="s">
        <v>150</v>
      </c>
      <c r="AU478" s="233" t="s">
        <v>77</v>
      </c>
      <c r="AV478" s="13" t="s">
        <v>77</v>
      </c>
      <c r="AW478" s="13" t="s">
        <v>31</v>
      </c>
      <c r="AX478" s="13" t="s">
        <v>69</v>
      </c>
      <c r="AY478" s="233" t="s">
        <v>140</v>
      </c>
    </row>
    <row r="479" s="14" customFormat="1">
      <c r="A479" s="14"/>
      <c r="B479" s="234"/>
      <c r="C479" s="235"/>
      <c r="D479" s="225" t="s">
        <v>150</v>
      </c>
      <c r="E479" s="236" t="s">
        <v>19</v>
      </c>
      <c r="F479" s="237" t="s">
        <v>684</v>
      </c>
      <c r="G479" s="235"/>
      <c r="H479" s="238">
        <v>3.6000000000000001</v>
      </c>
      <c r="I479" s="239"/>
      <c r="J479" s="235"/>
      <c r="K479" s="235"/>
      <c r="L479" s="240"/>
      <c r="M479" s="241"/>
      <c r="N479" s="242"/>
      <c r="O479" s="242"/>
      <c r="P479" s="242"/>
      <c r="Q479" s="242"/>
      <c r="R479" s="242"/>
      <c r="S479" s="242"/>
      <c r="T479" s="24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4" t="s">
        <v>150</v>
      </c>
      <c r="AU479" s="244" t="s">
        <v>77</v>
      </c>
      <c r="AV479" s="14" t="s">
        <v>79</v>
      </c>
      <c r="AW479" s="14" t="s">
        <v>31</v>
      </c>
      <c r="AX479" s="14" t="s">
        <v>69</v>
      </c>
      <c r="AY479" s="244" t="s">
        <v>140</v>
      </c>
    </row>
    <row r="480" s="15" customFormat="1">
      <c r="A480" s="15"/>
      <c r="B480" s="245"/>
      <c r="C480" s="246"/>
      <c r="D480" s="225" t="s">
        <v>150</v>
      </c>
      <c r="E480" s="247" t="s">
        <v>19</v>
      </c>
      <c r="F480" s="248" t="s">
        <v>226</v>
      </c>
      <c r="G480" s="246"/>
      <c r="H480" s="249">
        <v>24.289000000000001</v>
      </c>
      <c r="I480" s="250"/>
      <c r="J480" s="246"/>
      <c r="K480" s="246"/>
      <c r="L480" s="251"/>
      <c r="M480" s="252"/>
      <c r="N480" s="253"/>
      <c r="O480" s="253"/>
      <c r="P480" s="253"/>
      <c r="Q480" s="253"/>
      <c r="R480" s="253"/>
      <c r="S480" s="253"/>
      <c r="T480" s="254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55" t="s">
        <v>150</v>
      </c>
      <c r="AU480" s="255" t="s">
        <v>77</v>
      </c>
      <c r="AV480" s="15" t="s">
        <v>146</v>
      </c>
      <c r="AW480" s="15" t="s">
        <v>31</v>
      </c>
      <c r="AX480" s="15" t="s">
        <v>77</v>
      </c>
      <c r="AY480" s="255" t="s">
        <v>140</v>
      </c>
    </row>
    <row r="481" s="2" customFormat="1" ht="16.5" customHeight="1">
      <c r="A481" s="41"/>
      <c r="B481" s="42"/>
      <c r="C481" s="205" t="s">
        <v>685</v>
      </c>
      <c r="D481" s="205" t="s">
        <v>141</v>
      </c>
      <c r="E481" s="206" t="s">
        <v>686</v>
      </c>
      <c r="F481" s="207" t="s">
        <v>687</v>
      </c>
      <c r="G481" s="208" t="s">
        <v>144</v>
      </c>
      <c r="H481" s="209">
        <v>119.054</v>
      </c>
      <c r="I481" s="210"/>
      <c r="J481" s="211">
        <f>ROUND(I481*H481,2)</f>
        <v>0</v>
      </c>
      <c r="K481" s="207" t="s">
        <v>145</v>
      </c>
      <c r="L481" s="47"/>
      <c r="M481" s="212" t="s">
        <v>19</v>
      </c>
      <c r="N481" s="213" t="s">
        <v>40</v>
      </c>
      <c r="O481" s="87"/>
      <c r="P481" s="214">
        <f>O481*H481</f>
        <v>0</v>
      </c>
      <c r="Q481" s="214">
        <v>3.472E-06</v>
      </c>
      <c r="R481" s="214">
        <f>Q481*H481</f>
        <v>0.00041335548800000002</v>
      </c>
      <c r="S481" s="214">
        <v>0</v>
      </c>
      <c r="T481" s="215">
        <f>S481*H481</f>
        <v>0</v>
      </c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R481" s="216" t="s">
        <v>146</v>
      </c>
      <c r="AT481" s="216" t="s">
        <v>141</v>
      </c>
      <c r="AU481" s="216" t="s">
        <v>77</v>
      </c>
      <c r="AY481" s="20" t="s">
        <v>140</v>
      </c>
      <c r="BE481" s="217">
        <f>IF(N481="základní",J481,0)</f>
        <v>0</v>
      </c>
      <c r="BF481" s="217">
        <f>IF(N481="snížená",J481,0)</f>
        <v>0</v>
      </c>
      <c r="BG481" s="217">
        <f>IF(N481="zákl. přenesená",J481,0)</f>
        <v>0</v>
      </c>
      <c r="BH481" s="217">
        <f>IF(N481="sníž. přenesená",J481,0)</f>
        <v>0</v>
      </c>
      <c r="BI481" s="217">
        <f>IF(N481="nulová",J481,0)</f>
        <v>0</v>
      </c>
      <c r="BJ481" s="20" t="s">
        <v>77</v>
      </c>
      <c r="BK481" s="217">
        <f>ROUND(I481*H481,2)</f>
        <v>0</v>
      </c>
      <c r="BL481" s="20" t="s">
        <v>146</v>
      </c>
      <c r="BM481" s="216" t="s">
        <v>688</v>
      </c>
    </row>
    <row r="482" s="2" customFormat="1">
      <c r="A482" s="41"/>
      <c r="B482" s="42"/>
      <c r="C482" s="43"/>
      <c r="D482" s="218" t="s">
        <v>148</v>
      </c>
      <c r="E482" s="43"/>
      <c r="F482" s="219" t="s">
        <v>689</v>
      </c>
      <c r="G482" s="43"/>
      <c r="H482" s="43"/>
      <c r="I482" s="220"/>
      <c r="J482" s="43"/>
      <c r="K482" s="43"/>
      <c r="L482" s="47"/>
      <c r="M482" s="221"/>
      <c r="N482" s="222"/>
      <c r="O482" s="87"/>
      <c r="P482" s="87"/>
      <c r="Q482" s="87"/>
      <c r="R482" s="87"/>
      <c r="S482" s="87"/>
      <c r="T482" s="88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20" t="s">
        <v>148</v>
      </c>
      <c r="AU482" s="20" t="s">
        <v>77</v>
      </c>
    </row>
    <row r="483" s="13" customFormat="1">
      <c r="A483" s="13"/>
      <c r="B483" s="223"/>
      <c r="C483" s="224"/>
      <c r="D483" s="225" t="s">
        <v>150</v>
      </c>
      <c r="E483" s="226" t="s">
        <v>19</v>
      </c>
      <c r="F483" s="227" t="s">
        <v>195</v>
      </c>
      <c r="G483" s="224"/>
      <c r="H483" s="226" t="s">
        <v>19</v>
      </c>
      <c r="I483" s="228"/>
      <c r="J483" s="224"/>
      <c r="K483" s="224"/>
      <c r="L483" s="229"/>
      <c r="M483" s="230"/>
      <c r="N483" s="231"/>
      <c r="O483" s="231"/>
      <c r="P483" s="231"/>
      <c r="Q483" s="231"/>
      <c r="R483" s="231"/>
      <c r="S483" s="231"/>
      <c r="T483" s="23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3" t="s">
        <v>150</v>
      </c>
      <c r="AU483" s="233" t="s">
        <v>77</v>
      </c>
      <c r="AV483" s="13" t="s">
        <v>77</v>
      </c>
      <c r="AW483" s="13" t="s">
        <v>31</v>
      </c>
      <c r="AX483" s="13" t="s">
        <v>69</v>
      </c>
      <c r="AY483" s="233" t="s">
        <v>140</v>
      </c>
    </row>
    <row r="484" s="14" customFormat="1">
      <c r="A484" s="14"/>
      <c r="B484" s="234"/>
      <c r="C484" s="235"/>
      <c r="D484" s="225" t="s">
        <v>150</v>
      </c>
      <c r="E484" s="236" t="s">
        <v>19</v>
      </c>
      <c r="F484" s="237" t="s">
        <v>690</v>
      </c>
      <c r="G484" s="235"/>
      <c r="H484" s="238">
        <v>119.054</v>
      </c>
      <c r="I484" s="239"/>
      <c r="J484" s="235"/>
      <c r="K484" s="235"/>
      <c r="L484" s="240"/>
      <c r="M484" s="241"/>
      <c r="N484" s="242"/>
      <c r="O484" s="242"/>
      <c r="P484" s="242"/>
      <c r="Q484" s="242"/>
      <c r="R484" s="242"/>
      <c r="S484" s="242"/>
      <c r="T484" s="24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4" t="s">
        <v>150</v>
      </c>
      <c r="AU484" s="244" t="s">
        <v>77</v>
      </c>
      <c r="AV484" s="14" t="s">
        <v>79</v>
      </c>
      <c r="AW484" s="14" t="s">
        <v>31</v>
      </c>
      <c r="AX484" s="14" t="s">
        <v>77</v>
      </c>
      <c r="AY484" s="244" t="s">
        <v>140</v>
      </c>
    </row>
    <row r="485" s="2" customFormat="1" ht="16.5" customHeight="1">
      <c r="A485" s="41"/>
      <c r="B485" s="42"/>
      <c r="C485" s="205" t="s">
        <v>691</v>
      </c>
      <c r="D485" s="205" t="s">
        <v>141</v>
      </c>
      <c r="E485" s="206" t="s">
        <v>692</v>
      </c>
      <c r="F485" s="207" t="s">
        <v>693</v>
      </c>
      <c r="G485" s="208" t="s">
        <v>144</v>
      </c>
      <c r="H485" s="209">
        <v>119.054</v>
      </c>
      <c r="I485" s="210"/>
      <c r="J485" s="211">
        <f>ROUND(I485*H485,2)</f>
        <v>0</v>
      </c>
      <c r="K485" s="207" t="s">
        <v>145</v>
      </c>
      <c r="L485" s="47"/>
      <c r="M485" s="212" t="s">
        <v>19</v>
      </c>
      <c r="N485" s="213" t="s">
        <v>40</v>
      </c>
      <c r="O485" s="87"/>
      <c r="P485" s="214">
        <f>O485*H485</f>
        <v>0</v>
      </c>
      <c r="Q485" s="214">
        <v>1.3599999999999999E-06</v>
      </c>
      <c r="R485" s="214">
        <f>Q485*H485</f>
        <v>0.00016191344</v>
      </c>
      <c r="S485" s="214">
        <v>0</v>
      </c>
      <c r="T485" s="215">
        <f>S485*H485</f>
        <v>0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16" t="s">
        <v>146</v>
      </c>
      <c r="AT485" s="216" t="s">
        <v>141</v>
      </c>
      <c r="AU485" s="216" t="s">
        <v>77</v>
      </c>
      <c r="AY485" s="20" t="s">
        <v>140</v>
      </c>
      <c r="BE485" s="217">
        <f>IF(N485="základní",J485,0)</f>
        <v>0</v>
      </c>
      <c r="BF485" s="217">
        <f>IF(N485="snížená",J485,0)</f>
        <v>0</v>
      </c>
      <c r="BG485" s="217">
        <f>IF(N485="zákl. přenesená",J485,0)</f>
        <v>0</v>
      </c>
      <c r="BH485" s="217">
        <f>IF(N485="sníž. přenesená",J485,0)</f>
        <v>0</v>
      </c>
      <c r="BI485" s="217">
        <f>IF(N485="nulová",J485,0)</f>
        <v>0</v>
      </c>
      <c r="BJ485" s="20" t="s">
        <v>77</v>
      </c>
      <c r="BK485" s="217">
        <f>ROUND(I485*H485,2)</f>
        <v>0</v>
      </c>
      <c r="BL485" s="20" t="s">
        <v>146</v>
      </c>
      <c r="BM485" s="216" t="s">
        <v>694</v>
      </c>
    </row>
    <row r="486" s="2" customFormat="1">
      <c r="A486" s="41"/>
      <c r="B486" s="42"/>
      <c r="C486" s="43"/>
      <c r="D486" s="218" t="s">
        <v>148</v>
      </c>
      <c r="E486" s="43"/>
      <c r="F486" s="219" t="s">
        <v>695</v>
      </c>
      <c r="G486" s="43"/>
      <c r="H486" s="43"/>
      <c r="I486" s="220"/>
      <c r="J486" s="43"/>
      <c r="K486" s="43"/>
      <c r="L486" s="47"/>
      <c r="M486" s="221"/>
      <c r="N486" s="222"/>
      <c r="O486" s="87"/>
      <c r="P486" s="87"/>
      <c r="Q486" s="87"/>
      <c r="R486" s="87"/>
      <c r="S486" s="87"/>
      <c r="T486" s="88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T486" s="20" t="s">
        <v>148</v>
      </c>
      <c r="AU486" s="20" t="s">
        <v>77</v>
      </c>
    </row>
    <row r="487" s="2" customFormat="1" ht="24.15" customHeight="1">
      <c r="A487" s="41"/>
      <c r="B487" s="42"/>
      <c r="C487" s="205" t="s">
        <v>696</v>
      </c>
      <c r="D487" s="205" t="s">
        <v>141</v>
      </c>
      <c r="E487" s="206" t="s">
        <v>697</v>
      </c>
      <c r="F487" s="207" t="s">
        <v>698</v>
      </c>
      <c r="G487" s="208" t="s">
        <v>144</v>
      </c>
      <c r="H487" s="209">
        <v>89.494</v>
      </c>
      <c r="I487" s="210"/>
      <c r="J487" s="211">
        <f>ROUND(I487*H487,2)</f>
        <v>0</v>
      </c>
      <c r="K487" s="207" t="s">
        <v>145</v>
      </c>
      <c r="L487" s="47"/>
      <c r="M487" s="212" t="s">
        <v>19</v>
      </c>
      <c r="N487" s="213" t="s">
        <v>40</v>
      </c>
      <c r="O487" s="87"/>
      <c r="P487" s="214">
        <f>O487*H487</f>
        <v>0</v>
      </c>
      <c r="Q487" s="214">
        <v>0</v>
      </c>
      <c r="R487" s="214">
        <f>Q487*H487</f>
        <v>0</v>
      </c>
      <c r="S487" s="214">
        <v>0.044999999999999998</v>
      </c>
      <c r="T487" s="215">
        <f>S487*H487</f>
        <v>4.0272299999999994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6" t="s">
        <v>146</v>
      </c>
      <c r="AT487" s="216" t="s">
        <v>141</v>
      </c>
      <c r="AU487" s="216" t="s">
        <v>77</v>
      </c>
      <c r="AY487" s="20" t="s">
        <v>140</v>
      </c>
      <c r="BE487" s="217">
        <f>IF(N487="základní",J487,0)</f>
        <v>0</v>
      </c>
      <c r="BF487" s="217">
        <f>IF(N487="snížená",J487,0)</f>
        <v>0</v>
      </c>
      <c r="BG487" s="217">
        <f>IF(N487="zákl. přenesená",J487,0)</f>
        <v>0</v>
      </c>
      <c r="BH487" s="217">
        <f>IF(N487="sníž. přenesená",J487,0)</f>
        <v>0</v>
      </c>
      <c r="BI487" s="217">
        <f>IF(N487="nulová",J487,0)</f>
        <v>0</v>
      </c>
      <c r="BJ487" s="20" t="s">
        <v>77</v>
      </c>
      <c r="BK487" s="217">
        <f>ROUND(I487*H487,2)</f>
        <v>0</v>
      </c>
      <c r="BL487" s="20" t="s">
        <v>146</v>
      </c>
      <c r="BM487" s="216" t="s">
        <v>699</v>
      </c>
    </row>
    <row r="488" s="2" customFormat="1">
      <c r="A488" s="41"/>
      <c r="B488" s="42"/>
      <c r="C488" s="43"/>
      <c r="D488" s="218" t="s">
        <v>148</v>
      </c>
      <c r="E488" s="43"/>
      <c r="F488" s="219" t="s">
        <v>700</v>
      </c>
      <c r="G488" s="43"/>
      <c r="H488" s="43"/>
      <c r="I488" s="220"/>
      <c r="J488" s="43"/>
      <c r="K488" s="43"/>
      <c r="L488" s="47"/>
      <c r="M488" s="221"/>
      <c r="N488" s="222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148</v>
      </c>
      <c r="AU488" s="20" t="s">
        <v>77</v>
      </c>
    </row>
    <row r="489" s="13" customFormat="1">
      <c r="A489" s="13"/>
      <c r="B489" s="223"/>
      <c r="C489" s="224"/>
      <c r="D489" s="225" t="s">
        <v>150</v>
      </c>
      <c r="E489" s="226" t="s">
        <v>19</v>
      </c>
      <c r="F489" s="227" t="s">
        <v>151</v>
      </c>
      <c r="G489" s="224"/>
      <c r="H489" s="226" t="s">
        <v>19</v>
      </c>
      <c r="I489" s="228"/>
      <c r="J489" s="224"/>
      <c r="K489" s="224"/>
      <c r="L489" s="229"/>
      <c r="M489" s="230"/>
      <c r="N489" s="231"/>
      <c r="O489" s="231"/>
      <c r="P489" s="231"/>
      <c r="Q489" s="231"/>
      <c r="R489" s="231"/>
      <c r="S489" s="231"/>
      <c r="T489" s="23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3" t="s">
        <v>150</v>
      </c>
      <c r="AU489" s="233" t="s">
        <v>77</v>
      </c>
      <c r="AV489" s="13" t="s">
        <v>77</v>
      </c>
      <c r="AW489" s="13" t="s">
        <v>31</v>
      </c>
      <c r="AX489" s="13" t="s">
        <v>69</v>
      </c>
      <c r="AY489" s="233" t="s">
        <v>140</v>
      </c>
    </row>
    <row r="490" s="14" customFormat="1">
      <c r="A490" s="14"/>
      <c r="B490" s="234"/>
      <c r="C490" s="235"/>
      <c r="D490" s="225" t="s">
        <v>150</v>
      </c>
      <c r="E490" s="236" t="s">
        <v>19</v>
      </c>
      <c r="F490" s="237" t="s">
        <v>152</v>
      </c>
      <c r="G490" s="235"/>
      <c r="H490" s="238">
        <v>89.494</v>
      </c>
      <c r="I490" s="239"/>
      <c r="J490" s="235"/>
      <c r="K490" s="235"/>
      <c r="L490" s="240"/>
      <c r="M490" s="241"/>
      <c r="N490" s="242"/>
      <c r="O490" s="242"/>
      <c r="P490" s="242"/>
      <c r="Q490" s="242"/>
      <c r="R490" s="242"/>
      <c r="S490" s="242"/>
      <c r="T490" s="24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4" t="s">
        <v>150</v>
      </c>
      <c r="AU490" s="244" t="s">
        <v>77</v>
      </c>
      <c r="AV490" s="14" t="s">
        <v>79</v>
      </c>
      <c r="AW490" s="14" t="s">
        <v>31</v>
      </c>
      <c r="AX490" s="14" t="s">
        <v>77</v>
      </c>
      <c r="AY490" s="244" t="s">
        <v>140</v>
      </c>
    </row>
    <row r="491" s="2" customFormat="1" ht="24.15" customHeight="1">
      <c r="A491" s="41"/>
      <c r="B491" s="42"/>
      <c r="C491" s="205" t="s">
        <v>701</v>
      </c>
      <c r="D491" s="205" t="s">
        <v>141</v>
      </c>
      <c r="E491" s="206" t="s">
        <v>702</v>
      </c>
      <c r="F491" s="207" t="s">
        <v>703</v>
      </c>
      <c r="G491" s="208" t="s">
        <v>144</v>
      </c>
      <c r="H491" s="209">
        <v>251.69399999999999</v>
      </c>
      <c r="I491" s="210"/>
      <c r="J491" s="211">
        <f>ROUND(I491*H491,2)</f>
        <v>0</v>
      </c>
      <c r="K491" s="207" t="s">
        <v>145</v>
      </c>
      <c r="L491" s="47"/>
      <c r="M491" s="212" t="s">
        <v>19</v>
      </c>
      <c r="N491" s="213" t="s">
        <v>40</v>
      </c>
      <c r="O491" s="87"/>
      <c r="P491" s="214">
        <f>O491*H491</f>
        <v>0</v>
      </c>
      <c r="Q491" s="214">
        <v>0</v>
      </c>
      <c r="R491" s="214">
        <f>Q491*H491</f>
        <v>0</v>
      </c>
      <c r="S491" s="214">
        <v>0.035000000000000003</v>
      </c>
      <c r="T491" s="215">
        <f>S491*H491</f>
        <v>8.8092900000000007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16" t="s">
        <v>146</v>
      </c>
      <c r="AT491" s="216" t="s">
        <v>141</v>
      </c>
      <c r="AU491" s="216" t="s">
        <v>77</v>
      </c>
      <c r="AY491" s="20" t="s">
        <v>140</v>
      </c>
      <c r="BE491" s="217">
        <f>IF(N491="základní",J491,0)</f>
        <v>0</v>
      </c>
      <c r="BF491" s="217">
        <f>IF(N491="snížená",J491,0)</f>
        <v>0</v>
      </c>
      <c r="BG491" s="217">
        <f>IF(N491="zákl. přenesená",J491,0)</f>
        <v>0</v>
      </c>
      <c r="BH491" s="217">
        <f>IF(N491="sníž. přenesená",J491,0)</f>
        <v>0</v>
      </c>
      <c r="BI491" s="217">
        <f>IF(N491="nulová",J491,0)</f>
        <v>0</v>
      </c>
      <c r="BJ491" s="20" t="s">
        <v>77</v>
      </c>
      <c r="BK491" s="217">
        <f>ROUND(I491*H491,2)</f>
        <v>0</v>
      </c>
      <c r="BL491" s="20" t="s">
        <v>146</v>
      </c>
      <c r="BM491" s="216" t="s">
        <v>704</v>
      </c>
    </row>
    <row r="492" s="2" customFormat="1">
      <c r="A492" s="41"/>
      <c r="B492" s="42"/>
      <c r="C492" s="43"/>
      <c r="D492" s="218" t="s">
        <v>148</v>
      </c>
      <c r="E492" s="43"/>
      <c r="F492" s="219" t="s">
        <v>705</v>
      </c>
      <c r="G492" s="43"/>
      <c r="H492" s="43"/>
      <c r="I492" s="220"/>
      <c r="J492" s="43"/>
      <c r="K492" s="43"/>
      <c r="L492" s="47"/>
      <c r="M492" s="221"/>
      <c r="N492" s="222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148</v>
      </c>
      <c r="AU492" s="20" t="s">
        <v>77</v>
      </c>
    </row>
    <row r="493" s="13" customFormat="1">
      <c r="A493" s="13"/>
      <c r="B493" s="223"/>
      <c r="C493" s="224"/>
      <c r="D493" s="225" t="s">
        <v>150</v>
      </c>
      <c r="E493" s="226" t="s">
        <v>19</v>
      </c>
      <c r="F493" s="227" t="s">
        <v>195</v>
      </c>
      <c r="G493" s="224"/>
      <c r="H493" s="226" t="s">
        <v>19</v>
      </c>
      <c r="I493" s="228"/>
      <c r="J493" s="224"/>
      <c r="K493" s="224"/>
      <c r="L493" s="229"/>
      <c r="M493" s="230"/>
      <c r="N493" s="231"/>
      <c r="O493" s="231"/>
      <c r="P493" s="231"/>
      <c r="Q493" s="231"/>
      <c r="R493" s="231"/>
      <c r="S493" s="231"/>
      <c r="T493" s="23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3" t="s">
        <v>150</v>
      </c>
      <c r="AU493" s="233" t="s">
        <v>77</v>
      </c>
      <c r="AV493" s="13" t="s">
        <v>77</v>
      </c>
      <c r="AW493" s="13" t="s">
        <v>31</v>
      </c>
      <c r="AX493" s="13" t="s">
        <v>69</v>
      </c>
      <c r="AY493" s="233" t="s">
        <v>140</v>
      </c>
    </row>
    <row r="494" s="14" customFormat="1">
      <c r="A494" s="14"/>
      <c r="B494" s="234"/>
      <c r="C494" s="235"/>
      <c r="D494" s="225" t="s">
        <v>150</v>
      </c>
      <c r="E494" s="236" t="s">
        <v>19</v>
      </c>
      <c r="F494" s="237" t="s">
        <v>690</v>
      </c>
      <c r="G494" s="235"/>
      <c r="H494" s="238">
        <v>119.054</v>
      </c>
      <c r="I494" s="239"/>
      <c r="J494" s="235"/>
      <c r="K494" s="235"/>
      <c r="L494" s="240"/>
      <c r="M494" s="241"/>
      <c r="N494" s="242"/>
      <c r="O494" s="242"/>
      <c r="P494" s="242"/>
      <c r="Q494" s="242"/>
      <c r="R494" s="242"/>
      <c r="S494" s="242"/>
      <c r="T494" s="24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4" t="s">
        <v>150</v>
      </c>
      <c r="AU494" s="244" t="s">
        <v>77</v>
      </c>
      <c r="AV494" s="14" t="s">
        <v>79</v>
      </c>
      <c r="AW494" s="14" t="s">
        <v>31</v>
      </c>
      <c r="AX494" s="14" t="s">
        <v>69</v>
      </c>
      <c r="AY494" s="244" t="s">
        <v>140</v>
      </c>
    </row>
    <row r="495" s="13" customFormat="1">
      <c r="A495" s="13"/>
      <c r="B495" s="223"/>
      <c r="C495" s="224"/>
      <c r="D495" s="225" t="s">
        <v>150</v>
      </c>
      <c r="E495" s="226" t="s">
        <v>19</v>
      </c>
      <c r="F495" s="227" t="s">
        <v>220</v>
      </c>
      <c r="G495" s="224"/>
      <c r="H495" s="226" t="s">
        <v>19</v>
      </c>
      <c r="I495" s="228"/>
      <c r="J495" s="224"/>
      <c r="K495" s="224"/>
      <c r="L495" s="229"/>
      <c r="M495" s="230"/>
      <c r="N495" s="231"/>
      <c r="O495" s="231"/>
      <c r="P495" s="231"/>
      <c r="Q495" s="231"/>
      <c r="R495" s="231"/>
      <c r="S495" s="231"/>
      <c r="T495" s="23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3" t="s">
        <v>150</v>
      </c>
      <c r="AU495" s="233" t="s">
        <v>77</v>
      </c>
      <c r="AV495" s="13" t="s">
        <v>77</v>
      </c>
      <c r="AW495" s="13" t="s">
        <v>31</v>
      </c>
      <c r="AX495" s="13" t="s">
        <v>69</v>
      </c>
      <c r="AY495" s="233" t="s">
        <v>140</v>
      </c>
    </row>
    <row r="496" s="14" customFormat="1">
      <c r="A496" s="14"/>
      <c r="B496" s="234"/>
      <c r="C496" s="235"/>
      <c r="D496" s="225" t="s">
        <v>150</v>
      </c>
      <c r="E496" s="236" t="s">
        <v>19</v>
      </c>
      <c r="F496" s="237" t="s">
        <v>706</v>
      </c>
      <c r="G496" s="235"/>
      <c r="H496" s="238">
        <v>132.63999999999999</v>
      </c>
      <c r="I496" s="239"/>
      <c r="J496" s="235"/>
      <c r="K496" s="235"/>
      <c r="L496" s="240"/>
      <c r="M496" s="241"/>
      <c r="N496" s="242"/>
      <c r="O496" s="242"/>
      <c r="P496" s="242"/>
      <c r="Q496" s="242"/>
      <c r="R496" s="242"/>
      <c r="S496" s="242"/>
      <c r="T496" s="24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4" t="s">
        <v>150</v>
      </c>
      <c r="AU496" s="244" t="s">
        <v>77</v>
      </c>
      <c r="AV496" s="14" t="s">
        <v>79</v>
      </c>
      <c r="AW496" s="14" t="s">
        <v>31</v>
      </c>
      <c r="AX496" s="14" t="s">
        <v>69</v>
      </c>
      <c r="AY496" s="244" t="s">
        <v>140</v>
      </c>
    </row>
    <row r="497" s="15" customFormat="1">
      <c r="A497" s="15"/>
      <c r="B497" s="245"/>
      <c r="C497" s="246"/>
      <c r="D497" s="225" t="s">
        <v>150</v>
      </c>
      <c r="E497" s="247" t="s">
        <v>19</v>
      </c>
      <c r="F497" s="248" t="s">
        <v>226</v>
      </c>
      <c r="G497" s="246"/>
      <c r="H497" s="249">
        <v>251.69399999999999</v>
      </c>
      <c r="I497" s="250"/>
      <c r="J497" s="246"/>
      <c r="K497" s="246"/>
      <c r="L497" s="251"/>
      <c r="M497" s="252"/>
      <c r="N497" s="253"/>
      <c r="O497" s="253"/>
      <c r="P497" s="253"/>
      <c r="Q497" s="253"/>
      <c r="R497" s="253"/>
      <c r="S497" s="253"/>
      <c r="T497" s="254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55" t="s">
        <v>150</v>
      </c>
      <c r="AU497" s="255" t="s">
        <v>77</v>
      </c>
      <c r="AV497" s="15" t="s">
        <v>146</v>
      </c>
      <c r="AW497" s="15" t="s">
        <v>31</v>
      </c>
      <c r="AX497" s="15" t="s">
        <v>77</v>
      </c>
      <c r="AY497" s="255" t="s">
        <v>140</v>
      </c>
    </row>
    <row r="498" s="2" customFormat="1" ht="16.5" customHeight="1">
      <c r="A498" s="41"/>
      <c r="B498" s="42"/>
      <c r="C498" s="205" t="s">
        <v>707</v>
      </c>
      <c r="D498" s="205" t="s">
        <v>141</v>
      </c>
      <c r="E498" s="206" t="s">
        <v>708</v>
      </c>
      <c r="F498" s="207" t="s">
        <v>709</v>
      </c>
      <c r="G498" s="208" t="s">
        <v>299</v>
      </c>
      <c r="H498" s="209">
        <v>21.222000000000001</v>
      </c>
      <c r="I498" s="210"/>
      <c r="J498" s="211">
        <f>ROUND(I498*H498,2)</f>
        <v>0</v>
      </c>
      <c r="K498" s="207" t="s">
        <v>145</v>
      </c>
      <c r="L498" s="47"/>
      <c r="M498" s="212" t="s">
        <v>19</v>
      </c>
      <c r="N498" s="213" t="s">
        <v>40</v>
      </c>
      <c r="O498" s="87"/>
      <c r="P498" s="214">
        <f>O498*H498</f>
        <v>0</v>
      </c>
      <c r="Q498" s="214">
        <v>0</v>
      </c>
      <c r="R498" s="214">
        <f>Q498*H498</f>
        <v>0</v>
      </c>
      <c r="S498" s="214">
        <v>1.3999999999999999</v>
      </c>
      <c r="T498" s="215">
        <f>S498*H498</f>
        <v>29.710799999999999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16" t="s">
        <v>146</v>
      </c>
      <c r="AT498" s="216" t="s">
        <v>141</v>
      </c>
      <c r="AU498" s="216" t="s">
        <v>77</v>
      </c>
      <c r="AY498" s="20" t="s">
        <v>140</v>
      </c>
      <c r="BE498" s="217">
        <f>IF(N498="základní",J498,0)</f>
        <v>0</v>
      </c>
      <c r="BF498" s="217">
        <f>IF(N498="snížená",J498,0)</f>
        <v>0</v>
      </c>
      <c r="BG498" s="217">
        <f>IF(N498="zákl. přenesená",J498,0)</f>
        <v>0</v>
      </c>
      <c r="BH498" s="217">
        <f>IF(N498="sníž. přenesená",J498,0)</f>
        <v>0</v>
      </c>
      <c r="BI498" s="217">
        <f>IF(N498="nulová",J498,0)</f>
        <v>0</v>
      </c>
      <c r="BJ498" s="20" t="s">
        <v>77</v>
      </c>
      <c r="BK498" s="217">
        <f>ROUND(I498*H498,2)</f>
        <v>0</v>
      </c>
      <c r="BL498" s="20" t="s">
        <v>146</v>
      </c>
      <c r="BM498" s="216" t="s">
        <v>710</v>
      </c>
    </row>
    <row r="499" s="2" customFormat="1">
      <c r="A499" s="41"/>
      <c r="B499" s="42"/>
      <c r="C499" s="43"/>
      <c r="D499" s="218" t="s">
        <v>148</v>
      </c>
      <c r="E499" s="43"/>
      <c r="F499" s="219" t="s">
        <v>711</v>
      </c>
      <c r="G499" s="43"/>
      <c r="H499" s="43"/>
      <c r="I499" s="220"/>
      <c r="J499" s="43"/>
      <c r="K499" s="43"/>
      <c r="L499" s="47"/>
      <c r="M499" s="221"/>
      <c r="N499" s="222"/>
      <c r="O499" s="87"/>
      <c r="P499" s="87"/>
      <c r="Q499" s="87"/>
      <c r="R499" s="87"/>
      <c r="S499" s="87"/>
      <c r="T499" s="88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T499" s="20" t="s">
        <v>148</v>
      </c>
      <c r="AU499" s="20" t="s">
        <v>77</v>
      </c>
    </row>
    <row r="500" s="13" customFormat="1">
      <c r="A500" s="13"/>
      <c r="B500" s="223"/>
      <c r="C500" s="224"/>
      <c r="D500" s="225" t="s">
        <v>150</v>
      </c>
      <c r="E500" s="226" t="s">
        <v>19</v>
      </c>
      <c r="F500" s="227" t="s">
        <v>220</v>
      </c>
      <c r="G500" s="224"/>
      <c r="H500" s="226" t="s">
        <v>19</v>
      </c>
      <c r="I500" s="228"/>
      <c r="J500" s="224"/>
      <c r="K500" s="224"/>
      <c r="L500" s="229"/>
      <c r="M500" s="230"/>
      <c r="N500" s="231"/>
      <c r="O500" s="231"/>
      <c r="P500" s="231"/>
      <c r="Q500" s="231"/>
      <c r="R500" s="231"/>
      <c r="S500" s="231"/>
      <c r="T500" s="23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3" t="s">
        <v>150</v>
      </c>
      <c r="AU500" s="233" t="s">
        <v>77</v>
      </c>
      <c r="AV500" s="13" t="s">
        <v>77</v>
      </c>
      <c r="AW500" s="13" t="s">
        <v>31</v>
      </c>
      <c r="AX500" s="13" t="s">
        <v>69</v>
      </c>
      <c r="AY500" s="233" t="s">
        <v>140</v>
      </c>
    </row>
    <row r="501" s="14" customFormat="1">
      <c r="A501" s="14"/>
      <c r="B501" s="234"/>
      <c r="C501" s="235"/>
      <c r="D501" s="225" t="s">
        <v>150</v>
      </c>
      <c r="E501" s="236" t="s">
        <v>19</v>
      </c>
      <c r="F501" s="237" t="s">
        <v>712</v>
      </c>
      <c r="G501" s="235"/>
      <c r="H501" s="238">
        <v>21.222000000000001</v>
      </c>
      <c r="I501" s="239"/>
      <c r="J501" s="235"/>
      <c r="K501" s="235"/>
      <c r="L501" s="240"/>
      <c r="M501" s="241"/>
      <c r="N501" s="242"/>
      <c r="O501" s="242"/>
      <c r="P501" s="242"/>
      <c r="Q501" s="242"/>
      <c r="R501" s="242"/>
      <c r="S501" s="242"/>
      <c r="T501" s="243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4" t="s">
        <v>150</v>
      </c>
      <c r="AU501" s="244" t="s">
        <v>77</v>
      </c>
      <c r="AV501" s="14" t="s">
        <v>79</v>
      </c>
      <c r="AW501" s="14" t="s">
        <v>31</v>
      </c>
      <c r="AX501" s="14" t="s">
        <v>69</v>
      </c>
      <c r="AY501" s="244" t="s">
        <v>140</v>
      </c>
    </row>
    <row r="502" s="15" customFormat="1">
      <c r="A502" s="15"/>
      <c r="B502" s="245"/>
      <c r="C502" s="246"/>
      <c r="D502" s="225" t="s">
        <v>150</v>
      </c>
      <c r="E502" s="247" t="s">
        <v>19</v>
      </c>
      <c r="F502" s="248" t="s">
        <v>226</v>
      </c>
      <c r="G502" s="246"/>
      <c r="H502" s="249">
        <v>21.222000000000001</v>
      </c>
      <c r="I502" s="250"/>
      <c r="J502" s="246"/>
      <c r="K502" s="246"/>
      <c r="L502" s="251"/>
      <c r="M502" s="252"/>
      <c r="N502" s="253"/>
      <c r="O502" s="253"/>
      <c r="P502" s="253"/>
      <c r="Q502" s="253"/>
      <c r="R502" s="253"/>
      <c r="S502" s="253"/>
      <c r="T502" s="254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55" t="s">
        <v>150</v>
      </c>
      <c r="AU502" s="255" t="s">
        <v>77</v>
      </c>
      <c r="AV502" s="15" t="s">
        <v>146</v>
      </c>
      <c r="AW502" s="15" t="s">
        <v>31</v>
      </c>
      <c r="AX502" s="15" t="s">
        <v>77</v>
      </c>
      <c r="AY502" s="255" t="s">
        <v>140</v>
      </c>
    </row>
    <row r="503" s="2" customFormat="1" ht="24.15" customHeight="1">
      <c r="A503" s="41"/>
      <c r="B503" s="42"/>
      <c r="C503" s="205" t="s">
        <v>713</v>
      </c>
      <c r="D503" s="205" t="s">
        <v>141</v>
      </c>
      <c r="E503" s="206" t="s">
        <v>714</v>
      </c>
      <c r="F503" s="207" t="s">
        <v>715</v>
      </c>
      <c r="G503" s="208" t="s">
        <v>144</v>
      </c>
      <c r="H503" s="209">
        <v>12.5</v>
      </c>
      <c r="I503" s="210"/>
      <c r="J503" s="211">
        <f>ROUND(I503*H503,2)</f>
        <v>0</v>
      </c>
      <c r="K503" s="207" t="s">
        <v>145</v>
      </c>
      <c r="L503" s="47"/>
      <c r="M503" s="212" t="s">
        <v>19</v>
      </c>
      <c r="N503" s="213" t="s">
        <v>40</v>
      </c>
      <c r="O503" s="87"/>
      <c r="P503" s="214">
        <f>O503*H503</f>
        <v>0</v>
      </c>
      <c r="Q503" s="214">
        <v>0</v>
      </c>
      <c r="R503" s="214">
        <f>Q503*H503</f>
        <v>0</v>
      </c>
      <c r="S503" s="214">
        <v>0.075999999999999998</v>
      </c>
      <c r="T503" s="215">
        <f>S503*H503</f>
        <v>0.94999999999999996</v>
      </c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R503" s="216" t="s">
        <v>146</v>
      </c>
      <c r="AT503" s="216" t="s">
        <v>141</v>
      </c>
      <c r="AU503" s="216" t="s">
        <v>77</v>
      </c>
      <c r="AY503" s="20" t="s">
        <v>140</v>
      </c>
      <c r="BE503" s="217">
        <f>IF(N503="základní",J503,0)</f>
        <v>0</v>
      </c>
      <c r="BF503" s="217">
        <f>IF(N503="snížená",J503,0)</f>
        <v>0</v>
      </c>
      <c r="BG503" s="217">
        <f>IF(N503="zákl. přenesená",J503,0)</f>
        <v>0</v>
      </c>
      <c r="BH503" s="217">
        <f>IF(N503="sníž. přenesená",J503,0)</f>
        <v>0</v>
      </c>
      <c r="BI503" s="217">
        <f>IF(N503="nulová",J503,0)</f>
        <v>0</v>
      </c>
      <c r="BJ503" s="20" t="s">
        <v>77</v>
      </c>
      <c r="BK503" s="217">
        <f>ROUND(I503*H503,2)</f>
        <v>0</v>
      </c>
      <c r="BL503" s="20" t="s">
        <v>146</v>
      </c>
      <c r="BM503" s="216" t="s">
        <v>716</v>
      </c>
    </row>
    <row r="504" s="2" customFormat="1">
      <c r="A504" s="41"/>
      <c r="B504" s="42"/>
      <c r="C504" s="43"/>
      <c r="D504" s="218" t="s">
        <v>148</v>
      </c>
      <c r="E504" s="43"/>
      <c r="F504" s="219" t="s">
        <v>717</v>
      </c>
      <c r="G504" s="43"/>
      <c r="H504" s="43"/>
      <c r="I504" s="220"/>
      <c r="J504" s="43"/>
      <c r="K504" s="43"/>
      <c r="L504" s="47"/>
      <c r="M504" s="221"/>
      <c r="N504" s="222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0" t="s">
        <v>148</v>
      </c>
      <c r="AU504" s="20" t="s">
        <v>77</v>
      </c>
    </row>
    <row r="505" s="13" customFormat="1">
      <c r="A505" s="13"/>
      <c r="B505" s="223"/>
      <c r="C505" s="224"/>
      <c r="D505" s="225" t="s">
        <v>150</v>
      </c>
      <c r="E505" s="226" t="s">
        <v>19</v>
      </c>
      <c r="F505" s="227" t="s">
        <v>195</v>
      </c>
      <c r="G505" s="224"/>
      <c r="H505" s="226" t="s">
        <v>19</v>
      </c>
      <c r="I505" s="228"/>
      <c r="J505" s="224"/>
      <c r="K505" s="224"/>
      <c r="L505" s="229"/>
      <c r="M505" s="230"/>
      <c r="N505" s="231"/>
      <c r="O505" s="231"/>
      <c r="P505" s="231"/>
      <c r="Q505" s="231"/>
      <c r="R505" s="231"/>
      <c r="S505" s="231"/>
      <c r="T505" s="23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3" t="s">
        <v>150</v>
      </c>
      <c r="AU505" s="233" t="s">
        <v>77</v>
      </c>
      <c r="AV505" s="13" t="s">
        <v>77</v>
      </c>
      <c r="AW505" s="13" t="s">
        <v>31</v>
      </c>
      <c r="AX505" s="13" t="s">
        <v>69</v>
      </c>
      <c r="AY505" s="233" t="s">
        <v>140</v>
      </c>
    </row>
    <row r="506" s="14" customFormat="1">
      <c r="A506" s="14"/>
      <c r="B506" s="234"/>
      <c r="C506" s="235"/>
      <c r="D506" s="225" t="s">
        <v>150</v>
      </c>
      <c r="E506" s="236" t="s">
        <v>19</v>
      </c>
      <c r="F506" s="237" t="s">
        <v>718</v>
      </c>
      <c r="G506" s="235"/>
      <c r="H506" s="238">
        <v>5.4000000000000004</v>
      </c>
      <c r="I506" s="239"/>
      <c r="J506" s="235"/>
      <c r="K506" s="235"/>
      <c r="L506" s="240"/>
      <c r="M506" s="241"/>
      <c r="N506" s="242"/>
      <c r="O506" s="242"/>
      <c r="P506" s="242"/>
      <c r="Q506" s="242"/>
      <c r="R506" s="242"/>
      <c r="S506" s="242"/>
      <c r="T506" s="243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4" t="s">
        <v>150</v>
      </c>
      <c r="AU506" s="244" t="s">
        <v>77</v>
      </c>
      <c r="AV506" s="14" t="s">
        <v>79</v>
      </c>
      <c r="AW506" s="14" t="s">
        <v>31</v>
      </c>
      <c r="AX506" s="14" t="s">
        <v>69</v>
      </c>
      <c r="AY506" s="244" t="s">
        <v>140</v>
      </c>
    </row>
    <row r="507" s="13" customFormat="1">
      <c r="A507" s="13"/>
      <c r="B507" s="223"/>
      <c r="C507" s="224"/>
      <c r="D507" s="225" t="s">
        <v>150</v>
      </c>
      <c r="E507" s="226" t="s">
        <v>19</v>
      </c>
      <c r="F507" s="227" t="s">
        <v>220</v>
      </c>
      <c r="G507" s="224"/>
      <c r="H507" s="226" t="s">
        <v>19</v>
      </c>
      <c r="I507" s="228"/>
      <c r="J507" s="224"/>
      <c r="K507" s="224"/>
      <c r="L507" s="229"/>
      <c r="M507" s="230"/>
      <c r="N507" s="231"/>
      <c r="O507" s="231"/>
      <c r="P507" s="231"/>
      <c r="Q507" s="231"/>
      <c r="R507" s="231"/>
      <c r="S507" s="231"/>
      <c r="T507" s="23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3" t="s">
        <v>150</v>
      </c>
      <c r="AU507" s="233" t="s">
        <v>77</v>
      </c>
      <c r="AV507" s="13" t="s">
        <v>77</v>
      </c>
      <c r="AW507" s="13" t="s">
        <v>31</v>
      </c>
      <c r="AX507" s="13" t="s">
        <v>69</v>
      </c>
      <c r="AY507" s="233" t="s">
        <v>140</v>
      </c>
    </row>
    <row r="508" s="14" customFormat="1">
      <c r="A508" s="14"/>
      <c r="B508" s="234"/>
      <c r="C508" s="235"/>
      <c r="D508" s="225" t="s">
        <v>150</v>
      </c>
      <c r="E508" s="236" t="s">
        <v>19</v>
      </c>
      <c r="F508" s="237" t="s">
        <v>719</v>
      </c>
      <c r="G508" s="235"/>
      <c r="H508" s="238">
        <v>6.0999999999999996</v>
      </c>
      <c r="I508" s="239"/>
      <c r="J508" s="235"/>
      <c r="K508" s="235"/>
      <c r="L508" s="240"/>
      <c r="M508" s="241"/>
      <c r="N508" s="242"/>
      <c r="O508" s="242"/>
      <c r="P508" s="242"/>
      <c r="Q508" s="242"/>
      <c r="R508" s="242"/>
      <c r="S508" s="242"/>
      <c r="T508" s="243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4" t="s">
        <v>150</v>
      </c>
      <c r="AU508" s="244" t="s">
        <v>77</v>
      </c>
      <c r="AV508" s="14" t="s">
        <v>79</v>
      </c>
      <c r="AW508" s="14" t="s">
        <v>31</v>
      </c>
      <c r="AX508" s="14" t="s">
        <v>69</v>
      </c>
      <c r="AY508" s="244" t="s">
        <v>140</v>
      </c>
    </row>
    <row r="509" s="13" customFormat="1">
      <c r="A509" s="13"/>
      <c r="B509" s="223"/>
      <c r="C509" s="224"/>
      <c r="D509" s="225" t="s">
        <v>150</v>
      </c>
      <c r="E509" s="226" t="s">
        <v>19</v>
      </c>
      <c r="F509" s="227" t="s">
        <v>660</v>
      </c>
      <c r="G509" s="224"/>
      <c r="H509" s="226" t="s">
        <v>19</v>
      </c>
      <c r="I509" s="228"/>
      <c r="J509" s="224"/>
      <c r="K509" s="224"/>
      <c r="L509" s="229"/>
      <c r="M509" s="230"/>
      <c r="N509" s="231"/>
      <c r="O509" s="231"/>
      <c r="P509" s="231"/>
      <c r="Q509" s="231"/>
      <c r="R509" s="231"/>
      <c r="S509" s="231"/>
      <c r="T509" s="23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3" t="s">
        <v>150</v>
      </c>
      <c r="AU509" s="233" t="s">
        <v>77</v>
      </c>
      <c r="AV509" s="13" t="s">
        <v>77</v>
      </c>
      <c r="AW509" s="13" t="s">
        <v>31</v>
      </c>
      <c r="AX509" s="13" t="s">
        <v>69</v>
      </c>
      <c r="AY509" s="233" t="s">
        <v>140</v>
      </c>
    </row>
    <row r="510" s="14" customFormat="1">
      <c r="A510" s="14"/>
      <c r="B510" s="234"/>
      <c r="C510" s="235"/>
      <c r="D510" s="225" t="s">
        <v>150</v>
      </c>
      <c r="E510" s="236" t="s">
        <v>19</v>
      </c>
      <c r="F510" s="237" t="s">
        <v>77</v>
      </c>
      <c r="G510" s="235"/>
      <c r="H510" s="238">
        <v>1</v>
      </c>
      <c r="I510" s="239"/>
      <c r="J510" s="235"/>
      <c r="K510" s="235"/>
      <c r="L510" s="240"/>
      <c r="M510" s="241"/>
      <c r="N510" s="242"/>
      <c r="O510" s="242"/>
      <c r="P510" s="242"/>
      <c r="Q510" s="242"/>
      <c r="R510" s="242"/>
      <c r="S510" s="242"/>
      <c r="T510" s="243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4" t="s">
        <v>150</v>
      </c>
      <c r="AU510" s="244" t="s">
        <v>77</v>
      </c>
      <c r="AV510" s="14" t="s">
        <v>79</v>
      </c>
      <c r="AW510" s="14" t="s">
        <v>31</v>
      </c>
      <c r="AX510" s="14" t="s">
        <v>69</v>
      </c>
      <c r="AY510" s="244" t="s">
        <v>140</v>
      </c>
    </row>
    <row r="511" s="15" customFormat="1">
      <c r="A511" s="15"/>
      <c r="B511" s="245"/>
      <c r="C511" s="246"/>
      <c r="D511" s="225" t="s">
        <v>150</v>
      </c>
      <c r="E511" s="247" t="s">
        <v>19</v>
      </c>
      <c r="F511" s="248" t="s">
        <v>226</v>
      </c>
      <c r="G511" s="246"/>
      <c r="H511" s="249">
        <v>12.5</v>
      </c>
      <c r="I511" s="250"/>
      <c r="J511" s="246"/>
      <c r="K511" s="246"/>
      <c r="L511" s="251"/>
      <c r="M511" s="252"/>
      <c r="N511" s="253"/>
      <c r="O511" s="253"/>
      <c r="P511" s="253"/>
      <c r="Q511" s="253"/>
      <c r="R511" s="253"/>
      <c r="S511" s="253"/>
      <c r="T511" s="254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55" t="s">
        <v>150</v>
      </c>
      <c r="AU511" s="255" t="s">
        <v>77</v>
      </c>
      <c r="AV511" s="15" t="s">
        <v>146</v>
      </c>
      <c r="AW511" s="15" t="s">
        <v>31</v>
      </c>
      <c r="AX511" s="15" t="s">
        <v>77</v>
      </c>
      <c r="AY511" s="255" t="s">
        <v>140</v>
      </c>
    </row>
    <row r="512" s="2" customFormat="1" ht="24.15" customHeight="1">
      <c r="A512" s="41"/>
      <c r="B512" s="42"/>
      <c r="C512" s="205" t="s">
        <v>720</v>
      </c>
      <c r="D512" s="205" t="s">
        <v>141</v>
      </c>
      <c r="E512" s="206" t="s">
        <v>721</v>
      </c>
      <c r="F512" s="207" t="s">
        <v>722</v>
      </c>
      <c r="G512" s="208" t="s">
        <v>161</v>
      </c>
      <c r="H512" s="209">
        <v>1</v>
      </c>
      <c r="I512" s="210"/>
      <c r="J512" s="211">
        <f>ROUND(I512*H512,2)</f>
        <v>0</v>
      </c>
      <c r="K512" s="207" t="s">
        <v>145</v>
      </c>
      <c r="L512" s="47"/>
      <c r="M512" s="212" t="s">
        <v>19</v>
      </c>
      <c r="N512" s="213" t="s">
        <v>40</v>
      </c>
      <c r="O512" s="87"/>
      <c r="P512" s="214">
        <f>O512*H512</f>
        <v>0</v>
      </c>
      <c r="Q512" s="214">
        <v>0</v>
      </c>
      <c r="R512" s="214">
        <f>Q512*H512</f>
        <v>0</v>
      </c>
      <c r="S512" s="214">
        <v>0.26200000000000001</v>
      </c>
      <c r="T512" s="215">
        <f>S512*H512</f>
        <v>0.26200000000000001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16" t="s">
        <v>146</v>
      </c>
      <c r="AT512" s="216" t="s">
        <v>141</v>
      </c>
      <c r="AU512" s="216" t="s">
        <v>77</v>
      </c>
      <c r="AY512" s="20" t="s">
        <v>140</v>
      </c>
      <c r="BE512" s="217">
        <f>IF(N512="základní",J512,0)</f>
        <v>0</v>
      </c>
      <c r="BF512" s="217">
        <f>IF(N512="snížená",J512,0)</f>
        <v>0</v>
      </c>
      <c r="BG512" s="217">
        <f>IF(N512="zákl. přenesená",J512,0)</f>
        <v>0</v>
      </c>
      <c r="BH512" s="217">
        <f>IF(N512="sníž. přenesená",J512,0)</f>
        <v>0</v>
      </c>
      <c r="BI512" s="217">
        <f>IF(N512="nulová",J512,0)</f>
        <v>0</v>
      </c>
      <c r="BJ512" s="20" t="s">
        <v>77</v>
      </c>
      <c r="BK512" s="217">
        <f>ROUND(I512*H512,2)</f>
        <v>0</v>
      </c>
      <c r="BL512" s="20" t="s">
        <v>146</v>
      </c>
      <c r="BM512" s="216" t="s">
        <v>723</v>
      </c>
    </row>
    <row r="513" s="2" customFormat="1">
      <c r="A513" s="41"/>
      <c r="B513" s="42"/>
      <c r="C513" s="43"/>
      <c r="D513" s="218" t="s">
        <v>148</v>
      </c>
      <c r="E513" s="43"/>
      <c r="F513" s="219" t="s">
        <v>724</v>
      </c>
      <c r="G513" s="43"/>
      <c r="H513" s="43"/>
      <c r="I513" s="220"/>
      <c r="J513" s="43"/>
      <c r="K513" s="43"/>
      <c r="L513" s="47"/>
      <c r="M513" s="221"/>
      <c r="N513" s="222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20" t="s">
        <v>148</v>
      </c>
      <c r="AU513" s="20" t="s">
        <v>77</v>
      </c>
    </row>
    <row r="514" s="2" customFormat="1" ht="24.15" customHeight="1">
      <c r="A514" s="41"/>
      <c r="B514" s="42"/>
      <c r="C514" s="205" t="s">
        <v>725</v>
      </c>
      <c r="D514" s="205" t="s">
        <v>141</v>
      </c>
      <c r="E514" s="206" t="s">
        <v>726</v>
      </c>
      <c r="F514" s="207" t="s">
        <v>727</v>
      </c>
      <c r="G514" s="208" t="s">
        <v>161</v>
      </c>
      <c r="H514" s="209">
        <v>3</v>
      </c>
      <c r="I514" s="210"/>
      <c r="J514" s="211">
        <f>ROUND(I514*H514,2)</f>
        <v>0</v>
      </c>
      <c r="K514" s="207" t="s">
        <v>145</v>
      </c>
      <c r="L514" s="47"/>
      <c r="M514" s="212" t="s">
        <v>19</v>
      </c>
      <c r="N514" s="213" t="s">
        <v>40</v>
      </c>
      <c r="O514" s="87"/>
      <c r="P514" s="214">
        <f>O514*H514</f>
        <v>0</v>
      </c>
      <c r="Q514" s="214">
        <v>0</v>
      </c>
      <c r="R514" s="214">
        <f>Q514*H514</f>
        <v>0</v>
      </c>
      <c r="S514" s="214">
        <v>0.436</v>
      </c>
      <c r="T514" s="215">
        <f>S514*H514</f>
        <v>1.3080000000000001</v>
      </c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R514" s="216" t="s">
        <v>146</v>
      </c>
      <c r="AT514" s="216" t="s">
        <v>141</v>
      </c>
      <c r="AU514" s="216" t="s">
        <v>77</v>
      </c>
      <c r="AY514" s="20" t="s">
        <v>140</v>
      </c>
      <c r="BE514" s="217">
        <f>IF(N514="základní",J514,0)</f>
        <v>0</v>
      </c>
      <c r="BF514" s="217">
        <f>IF(N514="snížená",J514,0)</f>
        <v>0</v>
      </c>
      <c r="BG514" s="217">
        <f>IF(N514="zákl. přenesená",J514,0)</f>
        <v>0</v>
      </c>
      <c r="BH514" s="217">
        <f>IF(N514="sníž. přenesená",J514,0)</f>
        <v>0</v>
      </c>
      <c r="BI514" s="217">
        <f>IF(N514="nulová",J514,0)</f>
        <v>0</v>
      </c>
      <c r="BJ514" s="20" t="s">
        <v>77</v>
      </c>
      <c r="BK514" s="217">
        <f>ROUND(I514*H514,2)</f>
        <v>0</v>
      </c>
      <c r="BL514" s="20" t="s">
        <v>146</v>
      </c>
      <c r="BM514" s="216" t="s">
        <v>728</v>
      </c>
    </row>
    <row r="515" s="2" customFormat="1">
      <c r="A515" s="41"/>
      <c r="B515" s="42"/>
      <c r="C515" s="43"/>
      <c r="D515" s="218" t="s">
        <v>148</v>
      </c>
      <c r="E515" s="43"/>
      <c r="F515" s="219" t="s">
        <v>729</v>
      </c>
      <c r="G515" s="43"/>
      <c r="H515" s="43"/>
      <c r="I515" s="220"/>
      <c r="J515" s="43"/>
      <c r="K515" s="43"/>
      <c r="L515" s="47"/>
      <c r="M515" s="221"/>
      <c r="N515" s="222"/>
      <c r="O515" s="87"/>
      <c r="P515" s="87"/>
      <c r="Q515" s="87"/>
      <c r="R515" s="87"/>
      <c r="S515" s="87"/>
      <c r="T515" s="88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T515" s="20" t="s">
        <v>148</v>
      </c>
      <c r="AU515" s="20" t="s">
        <v>77</v>
      </c>
    </row>
    <row r="516" s="2" customFormat="1" ht="24.15" customHeight="1">
      <c r="A516" s="41"/>
      <c r="B516" s="42"/>
      <c r="C516" s="205" t="s">
        <v>730</v>
      </c>
      <c r="D516" s="205" t="s">
        <v>141</v>
      </c>
      <c r="E516" s="206" t="s">
        <v>731</v>
      </c>
      <c r="F516" s="207" t="s">
        <v>732</v>
      </c>
      <c r="G516" s="208" t="s">
        <v>161</v>
      </c>
      <c r="H516" s="209">
        <v>7</v>
      </c>
      <c r="I516" s="210"/>
      <c r="J516" s="211">
        <f>ROUND(I516*H516,2)</f>
        <v>0</v>
      </c>
      <c r="K516" s="207" t="s">
        <v>145</v>
      </c>
      <c r="L516" s="47"/>
      <c r="M516" s="212" t="s">
        <v>19</v>
      </c>
      <c r="N516" s="213" t="s">
        <v>40</v>
      </c>
      <c r="O516" s="87"/>
      <c r="P516" s="214">
        <f>O516*H516</f>
        <v>0</v>
      </c>
      <c r="Q516" s="214">
        <v>0</v>
      </c>
      <c r="R516" s="214">
        <f>Q516*H516</f>
        <v>0</v>
      </c>
      <c r="S516" s="214">
        <v>0.52300000000000002</v>
      </c>
      <c r="T516" s="215">
        <f>S516*H516</f>
        <v>3.661</v>
      </c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R516" s="216" t="s">
        <v>146</v>
      </c>
      <c r="AT516" s="216" t="s">
        <v>141</v>
      </c>
      <c r="AU516" s="216" t="s">
        <v>77</v>
      </c>
      <c r="AY516" s="20" t="s">
        <v>140</v>
      </c>
      <c r="BE516" s="217">
        <f>IF(N516="základní",J516,0)</f>
        <v>0</v>
      </c>
      <c r="BF516" s="217">
        <f>IF(N516="snížená",J516,0)</f>
        <v>0</v>
      </c>
      <c r="BG516" s="217">
        <f>IF(N516="zákl. přenesená",J516,0)</f>
        <v>0</v>
      </c>
      <c r="BH516" s="217">
        <f>IF(N516="sníž. přenesená",J516,0)</f>
        <v>0</v>
      </c>
      <c r="BI516" s="217">
        <f>IF(N516="nulová",J516,0)</f>
        <v>0</v>
      </c>
      <c r="BJ516" s="20" t="s">
        <v>77</v>
      </c>
      <c r="BK516" s="217">
        <f>ROUND(I516*H516,2)</f>
        <v>0</v>
      </c>
      <c r="BL516" s="20" t="s">
        <v>146</v>
      </c>
      <c r="BM516" s="216" t="s">
        <v>733</v>
      </c>
    </row>
    <row r="517" s="2" customFormat="1">
      <c r="A517" s="41"/>
      <c r="B517" s="42"/>
      <c r="C517" s="43"/>
      <c r="D517" s="218" t="s">
        <v>148</v>
      </c>
      <c r="E517" s="43"/>
      <c r="F517" s="219" t="s">
        <v>734</v>
      </c>
      <c r="G517" s="43"/>
      <c r="H517" s="43"/>
      <c r="I517" s="220"/>
      <c r="J517" s="43"/>
      <c r="K517" s="43"/>
      <c r="L517" s="47"/>
      <c r="M517" s="221"/>
      <c r="N517" s="222"/>
      <c r="O517" s="87"/>
      <c r="P517" s="87"/>
      <c r="Q517" s="87"/>
      <c r="R517" s="87"/>
      <c r="S517" s="87"/>
      <c r="T517" s="88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T517" s="20" t="s">
        <v>148</v>
      </c>
      <c r="AU517" s="20" t="s">
        <v>77</v>
      </c>
    </row>
    <row r="518" s="2" customFormat="1" ht="33" customHeight="1">
      <c r="A518" s="41"/>
      <c r="B518" s="42"/>
      <c r="C518" s="205" t="s">
        <v>735</v>
      </c>
      <c r="D518" s="205" t="s">
        <v>141</v>
      </c>
      <c r="E518" s="206" t="s">
        <v>736</v>
      </c>
      <c r="F518" s="207" t="s">
        <v>737</v>
      </c>
      <c r="G518" s="208" t="s">
        <v>161</v>
      </c>
      <c r="H518" s="209">
        <v>1</v>
      </c>
      <c r="I518" s="210"/>
      <c r="J518" s="211">
        <f>ROUND(I518*H518,2)</f>
        <v>0</v>
      </c>
      <c r="K518" s="207" t="s">
        <v>145</v>
      </c>
      <c r="L518" s="47"/>
      <c r="M518" s="212" t="s">
        <v>19</v>
      </c>
      <c r="N518" s="213" t="s">
        <v>40</v>
      </c>
      <c r="O518" s="87"/>
      <c r="P518" s="214">
        <f>O518*H518</f>
        <v>0</v>
      </c>
      <c r="Q518" s="214">
        <v>0</v>
      </c>
      <c r="R518" s="214">
        <f>Q518*H518</f>
        <v>0</v>
      </c>
      <c r="S518" s="214">
        <v>0.436</v>
      </c>
      <c r="T518" s="215">
        <f>S518*H518</f>
        <v>0.436</v>
      </c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R518" s="216" t="s">
        <v>146</v>
      </c>
      <c r="AT518" s="216" t="s">
        <v>141</v>
      </c>
      <c r="AU518" s="216" t="s">
        <v>77</v>
      </c>
      <c r="AY518" s="20" t="s">
        <v>140</v>
      </c>
      <c r="BE518" s="217">
        <f>IF(N518="základní",J518,0)</f>
        <v>0</v>
      </c>
      <c r="BF518" s="217">
        <f>IF(N518="snížená",J518,0)</f>
        <v>0</v>
      </c>
      <c r="BG518" s="217">
        <f>IF(N518="zákl. přenesená",J518,0)</f>
        <v>0</v>
      </c>
      <c r="BH518" s="217">
        <f>IF(N518="sníž. přenesená",J518,0)</f>
        <v>0</v>
      </c>
      <c r="BI518" s="217">
        <f>IF(N518="nulová",J518,0)</f>
        <v>0</v>
      </c>
      <c r="BJ518" s="20" t="s">
        <v>77</v>
      </c>
      <c r="BK518" s="217">
        <f>ROUND(I518*H518,2)</f>
        <v>0</v>
      </c>
      <c r="BL518" s="20" t="s">
        <v>146</v>
      </c>
      <c r="BM518" s="216" t="s">
        <v>738</v>
      </c>
    </row>
    <row r="519" s="2" customFormat="1">
      <c r="A519" s="41"/>
      <c r="B519" s="42"/>
      <c r="C519" s="43"/>
      <c r="D519" s="218" t="s">
        <v>148</v>
      </c>
      <c r="E519" s="43"/>
      <c r="F519" s="219" t="s">
        <v>739</v>
      </c>
      <c r="G519" s="43"/>
      <c r="H519" s="43"/>
      <c r="I519" s="220"/>
      <c r="J519" s="43"/>
      <c r="K519" s="43"/>
      <c r="L519" s="47"/>
      <c r="M519" s="221"/>
      <c r="N519" s="222"/>
      <c r="O519" s="87"/>
      <c r="P519" s="87"/>
      <c r="Q519" s="87"/>
      <c r="R519" s="87"/>
      <c r="S519" s="87"/>
      <c r="T519" s="88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T519" s="20" t="s">
        <v>148</v>
      </c>
      <c r="AU519" s="20" t="s">
        <v>77</v>
      </c>
    </row>
    <row r="520" s="13" customFormat="1">
      <c r="A520" s="13"/>
      <c r="B520" s="223"/>
      <c r="C520" s="224"/>
      <c r="D520" s="225" t="s">
        <v>150</v>
      </c>
      <c r="E520" s="226" t="s">
        <v>19</v>
      </c>
      <c r="F520" s="227" t="s">
        <v>151</v>
      </c>
      <c r="G520" s="224"/>
      <c r="H520" s="226" t="s">
        <v>19</v>
      </c>
      <c r="I520" s="228"/>
      <c r="J520" s="224"/>
      <c r="K520" s="224"/>
      <c r="L520" s="229"/>
      <c r="M520" s="230"/>
      <c r="N520" s="231"/>
      <c r="O520" s="231"/>
      <c r="P520" s="231"/>
      <c r="Q520" s="231"/>
      <c r="R520" s="231"/>
      <c r="S520" s="231"/>
      <c r="T520" s="23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3" t="s">
        <v>150</v>
      </c>
      <c r="AU520" s="233" t="s">
        <v>77</v>
      </c>
      <c r="AV520" s="13" t="s">
        <v>77</v>
      </c>
      <c r="AW520" s="13" t="s">
        <v>31</v>
      </c>
      <c r="AX520" s="13" t="s">
        <v>69</v>
      </c>
      <c r="AY520" s="233" t="s">
        <v>140</v>
      </c>
    </row>
    <row r="521" s="14" customFormat="1">
      <c r="A521" s="14"/>
      <c r="B521" s="234"/>
      <c r="C521" s="235"/>
      <c r="D521" s="225" t="s">
        <v>150</v>
      </c>
      <c r="E521" s="236" t="s">
        <v>19</v>
      </c>
      <c r="F521" s="237" t="s">
        <v>77</v>
      </c>
      <c r="G521" s="235"/>
      <c r="H521" s="238">
        <v>1</v>
      </c>
      <c r="I521" s="239"/>
      <c r="J521" s="235"/>
      <c r="K521" s="235"/>
      <c r="L521" s="240"/>
      <c r="M521" s="241"/>
      <c r="N521" s="242"/>
      <c r="O521" s="242"/>
      <c r="P521" s="242"/>
      <c r="Q521" s="242"/>
      <c r="R521" s="242"/>
      <c r="S521" s="242"/>
      <c r="T521" s="243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44" t="s">
        <v>150</v>
      </c>
      <c r="AU521" s="244" t="s">
        <v>77</v>
      </c>
      <c r="AV521" s="14" t="s">
        <v>79</v>
      </c>
      <c r="AW521" s="14" t="s">
        <v>31</v>
      </c>
      <c r="AX521" s="14" t="s">
        <v>77</v>
      </c>
      <c r="AY521" s="244" t="s">
        <v>140</v>
      </c>
    </row>
    <row r="522" s="2" customFormat="1" ht="33" customHeight="1">
      <c r="A522" s="41"/>
      <c r="B522" s="42"/>
      <c r="C522" s="205" t="s">
        <v>740</v>
      </c>
      <c r="D522" s="205" t="s">
        <v>141</v>
      </c>
      <c r="E522" s="206" t="s">
        <v>741</v>
      </c>
      <c r="F522" s="207" t="s">
        <v>742</v>
      </c>
      <c r="G522" s="208" t="s">
        <v>161</v>
      </c>
      <c r="H522" s="209">
        <v>2</v>
      </c>
      <c r="I522" s="210"/>
      <c r="J522" s="211">
        <f>ROUND(I522*H522,2)</f>
        <v>0</v>
      </c>
      <c r="K522" s="207" t="s">
        <v>145</v>
      </c>
      <c r="L522" s="47"/>
      <c r="M522" s="212" t="s">
        <v>19</v>
      </c>
      <c r="N522" s="213" t="s">
        <v>40</v>
      </c>
      <c r="O522" s="87"/>
      <c r="P522" s="214">
        <f>O522*H522</f>
        <v>0</v>
      </c>
      <c r="Q522" s="214">
        <v>0</v>
      </c>
      <c r="R522" s="214">
        <f>Q522*H522</f>
        <v>0</v>
      </c>
      <c r="S522" s="214">
        <v>0.52300000000000002</v>
      </c>
      <c r="T522" s="215">
        <f>S522*H522</f>
        <v>1.046</v>
      </c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R522" s="216" t="s">
        <v>146</v>
      </c>
      <c r="AT522" s="216" t="s">
        <v>141</v>
      </c>
      <c r="AU522" s="216" t="s">
        <v>77</v>
      </c>
      <c r="AY522" s="20" t="s">
        <v>140</v>
      </c>
      <c r="BE522" s="217">
        <f>IF(N522="základní",J522,0)</f>
        <v>0</v>
      </c>
      <c r="BF522" s="217">
        <f>IF(N522="snížená",J522,0)</f>
        <v>0</v>
      </c>
      <c r="BG522" s="217">
        <f>IF(N522="zákl. přenesená",J522,0)</f>
        <v>0</v>
      </c>
      <c r="BH522" s="217">
        <f>IF(N522="sníž. přenesená",J522,0)</f>
        <v>0</v>
      </c>
      <c r="BI522" s="217">
        <f>IF(N522="nulová",J522,0)</f>
        <v>0</v>
      </c>
      <c r="BJ522" s="20" t="s">
        <v>77</v>
      </c>
      <c r="BK522" s="217">
        <f>ROUND(I522*H522,2)</f>
        <v>0</v>
      </c>
      <c r="BL522" s="20" t="s">
        <v>146</v>
      </c>
      <c r="BM522" s="216" t="s">
        <v>743</v>
      </c>
    </row>
    <row r="523" s="2" customFormat="1">
      <c r="A523" s="41"/>
      <c r="B523" s="42"/>
      <c r="C523" s="43"/>
      <c r="D523" s="218" t="s">
        <v>148</v>
      </c>
      <c r="E523" s="43"/>
      <c r="F523" s="219" t="s">
        <v>744</v>
      </c>
      <c r="G523" s="43"/>
      <c r="H523" s="43"/>
      <c r="I523" s="220"/>
      <c r="J523" s="43"/>
      <c r="K523" s="43"/>
      <c r="L523" s="47"/>
      <c r="M523" s="221"/>
      <c r="N523" s="222"/>
      <c r="O523" s="87"/>
      <c r="P523" s="87"/>
      <c r="Q523" s="87"/>
      <c r="R523" s="87"/>
      <c r="S523" s="87"/>
      <c r="T523" s="88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T523" s="20" t="s">
        <v>148</v>
      </c>
      <c r="AU523" s="20" t="s">
        <v>77</v>
      </c>
    </row>
    <row r="524" s="13" customFormat="1">
      <c r="A524" s="13"/>
      <c r="B524" s="223"/>
      <c r="C524" s="224"/>
      <c r="D524" s="225" t="s">
        <v>150</v>
      </c>
      <c r="E524" s="226" t="s">
        <v>19</v>
      </c>
      <c r="F524" s="227" t="s">
        <v>151</v>
      </c>
      <c r="G524" s="224"/>
      <c r="H524" s="226" t="s">
        <v>19</v>
      </c>
      <c r="I524" s="228"/>
      <c r="J524" s="224"/>
      <c r="K524" s="224"/>
      <c r="L524" s="229"/>
      <c r="M524" s="230"/>
      <c r="N524" s="231"/>
      <c r="O524" s="231"/>
      <c r="P524" s="231"/>
      <c r="Q524" s="231"/>
      <c r="R524" s="231"/>
      <c r="S524" s="231"/>
      <c r="T524" s="23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3" t="s">
        <v>150</v>
      </c>
      <c r="AU524" s="233" t="s">
        <v>77</v>
      </c>
      <c r="AV524" s="13" t="s">
        <v>77</v>
      </c>
      <c r="AW524" s="13" t="s">
        <v>31</v>
      </c>
      <c r="AX524" s="13" t="s">
        <v>69</v>
      </c>
      <c r="AY524" s="233" t="s">
        <v>140</v>
      </c>
    </row>
    <row r="525" s="14" customFormat="1">
      <c r="A525" s="14"/>
      <c r="B525" s="234"/>
      <c r="C525" s="235"/>
      <c r="D525" s="225" t="s">
        <v>150</v>
      </c>
      <c r="E525" s="236" t="s">
        <v>19</v>
      </c>
      <c r="F525" s="237" t="s">
        <v>79</v>
      </c>
      <c r="G525" s="235"/>
      <c r="H525" s="238">
        <v>2</v>
      </c>
      <c r="I525" s="239"/>
      <c r="J525" s="235"/>
      <c r="K525" s="235"/>
      <c r="L525" s="240"/>
      <c r="M525" s="241"/>
      <c r="N525" s="242"/>
      <c r="O525" s="242"/>
      <c r="P525" s="242"/>
      <c r="Q525" s="242"/>
      <c r="R525" s="242"/>
      <c r="S525" s="242"/>
      <c r="T525" s="243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4" t="s">
        <v>150</v>
      </c>
      <c r="AU525" s="244" t="s">
        <v>77</v>
      </c>
      <c r="AV525" s="14" t="s">
        <v>79</v>
      </c>
      <c r="AW525" s="14" t="s">
        <v>31</v>
      </c>
      <c r="AX525" s="14" t="s">
        <v>77</v>
      </c>
      <c r="AY525" s="244" t="s">
        <v>140</v>
      </c>
    </row>
    <row r="526" s="2" customFormat="1" ht="24.15" customHeight="1">
      <c r="A526" s="41"/>
      <c r="B526" s="42"/>
      <c r="C526" s="205" t="s">
        <v>745</v>
      </c>
      <c r="D526" s="205" t="s">
        <v>141</v>
      </c>
      <c r="E526" s="206" t="s">
        <v>746</v>
      </c>
      <c r="F526" s="207" t="s">
        <v>747</v>
      </c>
      <c r="G526" s="208" t="s">
        <v>161</v>
      </c>
      <c r="H526" s="209">
        <v>22</v>
      </c>
      <c r="I526" s="210"/>
      <c r="J526" s="211">
        <f>ROUND(I526*H526,2)</f>
        <v>0</v>
      </c>
      <c r="K526" s="207" t="s">
        <v>145</v>
      </c>
      <c r="L526" s="47"/>
      <c r="M526" s="212" t="s">
        <v>19</v>
      </c>
      <c r="N526" s="213" t="s">
        <v>40</v>
      </c>
      <c r="O526" s="87"/>
      <c r="P526" s="214">
        <f>O526*H526</f>
        <v>0</v>
      </c>
      <c r="Q526" s="214">
        <v>0</v>
      </c>
      <c r="R526" s="214">
        <f>Q526*H526</f>
        <v>0</v>
      </c>
      <c r="S526" s="214">
        <v>0.025000000000000001</v>
      </c>
      <c r="T526" s="215">
        <f>S526*H526</f>
        <v>0.55000000000000004</v>
      </c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R526" s="216" t="s">
        <v>146</v>
      </c>
      <c r="AT526" s="216" t="s">
        <v>141</v>
      </c>
      <c r="AU526" s="216" t="s">
        <v>77</v>
      </c>
      <c r="AY526" s="20" t="s">
        <v>140</v>
      </c>
      <c r="BE526" s="217">
        <f>IF(N526="základní",J526,0)</f>
        <v>0</v>
      </c>
      <c r="BF526" s="217">
        <f>IF(N526="snížená",J526,0)</f>
        <v>0</v>
      </c>
      <c r="BG526" s="217">
        <f>IF(N526="zákl. přenesená",J526,0)</f>
        <v>0</v>
      </c>
      <c r="BH526" s="217">
        <f>IF(N526="sníž. přenesená",J526,0)</f>
        <v>0</v>
      </c>
      <c r="BI526" s="217">
        <f>IF(N526="nulová",J526,0)</f>
        <v>0</v>
      </c>
      <c r="BJ526" s="20" t="s">
        <v>77</v>
      </c>
      <c r="BK526" s="217">
        <f>ROUND(I526*H526,2)</f>
        <v>0</v>
      </c>
      <c r="BL526" s="20" t="s">
        <v>146</v>
      </c>
      <c r="BM526" s="216" t="s">
        <v>748</v>
      </c>
    </row>
    <row r="527" s="2" customFormat="1">
      <c r="A527" s="41"/>
      <c r="B527" s="42"/>
      <c r="C527" s="43"/>
      <c r="D527" s="218" t="s">
        <v>148</v>
      </c>
      <c r="E527" s="43"/>
      <c r="F527" s="219" t="s">
        <v>749</v>
      </c>
      <c r="G527" s="43"/>
      <c r="H527" s="43"/>
      <c r="I527" s="220"/>
      <c r="J527" s="43"/>
      <c r="K527" s="43"/>
      <c r="L527" s="47"/>
      <c r="M527" s="221"/>
      <c r="N527" s="222"/>
      <c r="O527" s="87"/>
      <c r="P527" s="87"/>
      <c r="Q527" s="87"/>
      <c r="R527" s="87"/>
      <c r="S527" s="87"/>
      <c r="T527" s="88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T527" s="20" t="s">
        <v>148</v>
      </c>
      <c r="AU527" s="20" t="s">
        <v>77</v>
      </c>
    </row>
    <row r="528" s="2" customFormat="1" ht="24.15" customHeight="1">
      <c r="A528" s="41"/>
      <c r="B528" s="42"/>
      <c r="C528" s="205" t="s">
        <v>750</v>
      </c>
      <c r="D528" s="205" t="s">
        <v>141</v>
      </c>
      <c r="E528" s="206" t="s">
        <v>751</v>
      </c>
      <c r="F528" s="207" t="s">
        <v>752</v>
      </c>
      <c r="G528" s="208" t="s">
        <v>161</v>
      </c>
      <c r="H528" s="209">
        <v>30</v>
      </c>
      <c r="I528" s="210"/>
      <c r="J528" s="211">
        <f>ROUND(I528*H528,2)</f>
        <v>0</v>
      </c>
      <c r="K528" s="207" t="s">
        <v>145</v>
      </c>
      <c r="L528" s="47"/>
      <c r="M528" s="212" t="s">
        <v>19</v>
      </c>
      <c r="N528" s="213" t="s">
        <v>40</v>
      </c>
      <c r="O528" s="87"/>
      <c r="P528" s="214">
        <f>O528*H528</f>
        <v>0</v>
      </c>
      <c r="Q528" s="214">
        <v>0</v>
      </c>
      <c r="R528" s="214">
        <f>Q528*H528</f>
        <v>0</v>
      </c>
      <c r="S528" s="214">
        <v>0.069000000000000006</v>
      </c>
      <c r="T528" s="215">
        <f>S528*H528</f>
        <v>2.0700000000000003</v>
      </c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R528" s="216" t="s">
        <v>146</v>
      </c>
      <c r="AT528" s="216" t="s">
        <v>141</v>
      </c>
      <c r="AU528" s="216" t="s">
        <v>77</v>
      </c>
      <c r="AY528" s="20" t="s">
        <v>140</v>
      </c>
      <c r="BE528" s="217">
        <f>IF(N528="základní",J528,0)</f>
        <v>0</v>
      </c>
      <c r="BF528" s="217">
        <f>IF(N528="snížená",J528,0)</f>
        <v>0</v>
      </c>
      <c r="BG528" s="217">
        <f>IF(N528="zákl. přenesená",J528,0)</f>
        <v>0</v>
      </c>
      <c r="BH528" s="217">
        <f>IF(N528="sníž. přenesená",J528,0)</f>
        <v>0</v>
      </c>
      <c r="BI528" s="217">
        <f>IF(N528="nulová",J528,0)</f>
        <v>0</v>
      </c>
      <c r="BJ528" s="20" t="s">
        <v>77</v>
      </c>
      <c r="BK528" s="217">
        <f>ROUND(I528*H528,2)</f>
        <v>0</v>
      </c>
      <c r="BL528" s="20" t="s">
        <v>146</v>
      </c>
      <c r="BM528" s="216" t="s">
        <v>753</v>
      </c>
    </row>
    <row r="529" s="2" customFormat="1">
      <c r="A529" s="41"/>
      <c r="B529" s="42"/>
      <c r="C529" s="43"/>
      <c r="D529" s="218" t="s">
        <v>148</v>
      </c>
      <c r="E529" s="43"/>
      <c r="F529" s="219" t="s">
        <v>754</v>
      </c>
      <c r="G529" s="43"/>
      <c r="H529" s="43"/>
      <c r="I529" s="220"/>
      <c r="J529" s="43"/>
      <c r="K529" s="43"/>
      <c r="L529" s="47"/>
      <c r="M529" s="221"/>
      <c r="N529" s="222"/>
      <c r="O529" s="87"/>
      <c r="P529" s="87"/>
      <c r="Q529" s="87"/>
      <c r="R529" s="87"/>
      <c r="S529" s="87"/>
      <c r="T529" s="88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20" t="s">
        <v>148</v>
      </c>
      <c r="AU529" s="20" t="s">
        <v>77</v>
      </c>
    </row>
    <row r="530" s="2" customFormat="1" ht="24.15" customHeight="1">
      <c r="A530" s="41"/>
      <c r="B530" s="42"/>
      <c r="C530" s="205" t="s">
        <v>755</v>
      </c>
      <c r="D530" s="205" t="s">
        <v>141</v>
      </c>
      <c r="E530" s="206" t="s">
        <v>756</v>
      </c>
      <c r="F530" s="207" t="s">
        <v>757</v>
      </c>
      <c r="G530" s="208" t="s">
        <v>161</v>
      </c>
      <c r="H530" s="209">
        <v>1</v>
      </c>
      <c r="I530" s="210"/>
      <c r="J530" s="211">
        <f>ROUND(I530*H530,2)</f>
        <v>0</v>
      </c>
      <c r="K530" s="207" t="s">
        <v>145</v>
      </c>
      <c r="L530" s="47"/>
      <c r="M530" s="212" t="s">
        <v>19</v>
      </c>
      <c r="N530" s="213" t="s">
        <v>40</v>
      </c>
      <c r="O530" s="87"/>
      <c r="P530" s="214">
        <f>O530*H530</f>
        <v>0</v>
      </c>
      <c r="Q530" s="214">
        <v>0</v>
      </c>
      <c r="R530" s="214">
        <f>Q530*H530</f>
        <v>0</v>
      </c>
      <c r="S530" s="214">
        <v>0.27600000000000002</v>
      </c>
      <c r="T530" s="215">
        <f>S530*H530</f>
        <v>0.27600000000000002</v>
      </c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R530" s="216" t="s">
        <v>146</v>
      </c>
      <c r="AT530" s="216" t="s">
        <v>141</v>
      </c>
      <c r="AU530" s="216" t="s">
        <v>77</v>
      </c>
      <c r="AY530" s="20" t="s">
        <v>140</v>
      </c>
      <c r="BE530" s="217">
        <f>IF(N530="základní",J530,0)</f>
        <v>0</v>
      </c>
      <c r="BF530" s="217">
        <f>IF(N530="snížená",J530,0)</f>
        <v>0</v>
      </c>
      <c r="BG530" s="217">
        <f>IF(N530="zákl. přenesená",J530,0)</f>
        <v>0</v>
      </c>
      <c r="BH530" s="217">
        <f>IF(N530="sníž. přenesená",J530,0)</f>
        <v>0</v>
      </c>
      <c r="BI530" s="217">
        <f>IF(N530="nulová",J530,0)</f>
        <v>0</v>
      </c>
      <c r="BJ530" s="20" t="s">
        <v>77</v>
      </c>
      <c r="BK530" s="217">
        <f>ROUND(I530*H530,2)</f>
        <v>0</v>
      </c>
      <c r="BL530" s="20" t="s">
        <v>146</v>
      </c>
      <c r="BM530" s="216" t="s">
        <v>758</v>
      </c>
    </row>
    <row r="531" s="2" customFormat="1">
      <c r="A531" s="41"/>
      <c r="B531" s="42"/>
      <c r="C531" s="43"/>
      <c r="D531" s="218" t="s">
        <v>148</v>
      </c>
      <c r="E531" s="43"/>
      <c r="F531" s="219" t="s">
        <v>759</v>
      </c>
      <c r="G531" s="43"/>
      <c r="H531" s="43"/>
      <c r="I531" s="220"/>
      <c r="J531" s="43"/>
      <c r="K531" s="43"/>
      <c r="L531" s="47"/>
      <c r="M531" s="221"/>
      <c r="N531" s="222"/>
      <c r="O531" s="87"/>
      <c r="P531" s="87"/>
      <c r="Q531" s="87"/>
      <c r="R531" s="87"/>
      <c r="S531" s="87"/>
      <c r="T531" s="88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T531" s="20" t="s">
        <v>148</v>
      </c>
      <c r="AU531" s="20" t="s">
        <v>77</v>
      </c>
    </row>
    <row r="532" s="2" customFormat="1" ht="24.15" customHeight="1">
      <c r="A532" s="41"/>
      <c r="B532" s="42"/>
      <c r="C532" s="205" t="s">
        <v>760</v>
      </c>
      <c r="D532" s="205" t="s">
        <v>141</v>
      </c>
      <c r="E532" s="206" t="s">
        <v>761</v>
      </c>
      <c r="F532" s="207" t="s">
        <v>762</v>
      </c>
      <c r="G532" s="208" t="s">
        <v>161</v>
      </c>
      <c r="H532" s="209">
        <v>4</v>
      </c>
      <c r="I532" s="210"/>
      <c r="J532" s="211">
        <f>ROUND(I532*H532,2)</f>
        <v>0</v>
      </c>
      <c r="K532" s="207" t="s">
        <v>145</v>
      </c>
      <c r="L532" s="47"/>
      <c r="M532" s="212" t="s">
        <v>19</v>
      </c>
      <c r="N532" s="213" t="s">
        <v>40</v>
      </c>
      <c r="O532" s="87"/>
      <c r="P532" s="214">
        <f>O532*H532</f>
        <v>0</v>
      </c>
      <c r="Q532" s="214">
        <v>0</v>
      </c>
      <c r="R532" s="214">
        <f>Q532*H532</f>
        <v>0</v>
      </c>
      <c r="S532" s="214">
        <v>0.34399999999999997</v>
      </c>
      <c r="T532" s="215">
        <f>S532*H532</f>
        <v>1.3759999999999999</v>
      </c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R532" s="216" t="s">
        <v>146</v>
      </c>
      <c r="AT532" s="216" t="s">
        <v>141</v>
      </c>
      <c r="AU532" s="216" t="s">
        <v>77</v>
      </c>
      <c r="AY532" s="20" t="s">
        <v>140</v>
      </c>
      <c r="BE532" s="217">
        <f>IF(N532="základní",J532,0)</f>
        <v>0</v>
      </c>
      <c r="BF532" s="217">
        <f>IF(N532="snížená",J532,0)</f>
        <v>0</v>
      </c>
      <c r="BG532" s="217">
        <f>IF(N532="zákl. přenesená",J532,0)</f>
        <v>0</v>
      </c>
      <c r="BH532" s="217">
        <f>IF(N532="sníž. přenesená",J532,0)</f>
        <v>0</v>
      </c>
      <c r="BI532" s="217">
        <f>IF(N532="nulová",J532,0)</f>
        <v>0</v>
      </c>
      <c r="BJ532" s="20" t="s">
        <v>77</v>
      </c>
      <c r="BK532" s="217">
        <f>ROUND(I532*H532,2)</f>
        <v>0</v>
      </c>
      <c r="BL532" s="20" t="s">
        <v>146</v>
      </c>
      <c r="BM532" s="216" t="s">
        <v>763</v>
      </c>
    </row>
    <row r="533" s="2" customFormat="1">
      <c r="A533" s="41"/>
      <c r="B533" s="42"/>
      <c r="C533" s="43"/>
      <c r="D533" s="218" t="s">
        <v>148</v>
      </c>
      <c r="E533" s="43"/>
      <c r="F533" s="219" t="s">
        <v>764</v>
      </c>
      <c r="G533" s="43"/>
      <c r="H533" s="43"/>
      <c r="I533" s="220"/>
      <c r="J533" s="43"/>
      <c r="K533" s="43"/>
      <c r="L533" s="47"/>
      <c r="M533" s="221"/>
      <c r="N533" s="222"/>
      <c r="O533" s="87"/>
      <c r="P533" s="87"/>
      <c r="Q533" s="87"/>
      <c r="R533" s="87"/>
      <c r="S533" s="87"/>
      <c r="T533" s="88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T533" s="20" t="s">
        <v>148</v>
      </c>
      <c r="AU533" s="20" t="s">
        <v>77</v>
      </c>
    </row>
    <row r="534" s="2" customFormat="1" ht="24.15" customHeight="1">
      <c r="A534" s="41"/>
      <c r="B534" s="42"/>
      <c r="C534" s="205" t="s">
        <v>765</v>
      </c>
      <c r="D534" s="205" t="s">
        <v>141</v>
      </c>
      <c r="E534" s="206" t="s">
        <v>766</v>
      </c>
      <c r="F534" s="207" t="s">
        <v>767</v>
      </c>
      <c r="G534" s="208" t="s">
        <v>299</v>
      </c>
      <c r="H534" s="209">
        <v>0.86399999999999999</v>
      </c>
      <c r="I534" s="210"/>
      <c r="J534" s="211">
        <f>ROUND(I534*H534,2)</f>
        <v>0</v>
      </c>
      <c r="K534" s="207" t="s">
        <v>145</v>
      </c>
      <c r="L534" s="47"/>
      <c r="M534" s="212" t="s">
        <v>19</v>
      </c>
      <c r="N534" s="213" t="s">
        <v>40</v>
      </c>
      <c r="O534" s="87"/>
      <c r="P534" s="214">
        <f>O534*H534</f>
        <v>0</v>
      </c>
      <c r="Q534" s="214">
        <v>0</v>
      </c>
      <c r="R534" s="214">
        <f>Q534*H534</f>
        <v>0</v>
      </c>
      <c r="S534" s="214">
        <v>1.8</v>
      </c>
      <c r="T534" s="215">
        <f>S534*H534</f>
        <v>1.5551999999999999</v>
      </c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R534" s="216" t="s">
        <v>146</v>
      </c>
      <c r="AT534" s="216" t="s">
        <v>141</v>
      </c>
      <c r="AU534" s="216" t="s">
        <v>77</v>
      </c>
      <c r="AY534" s="20" t="s">
        <v>140</v>
      </c>
      <c r="BE534" s="217">
        <f>IF(N534="základní",J534,0)</f>
        <v>0</v>
      </c>
      <c r="BF534" s="217">
        <f>IF(N534="snížená",J534,0)</f>
        <v>0</v>
      </c>
      <c r="BG534" s="217">
        <f>IF(N534="zákl. přenesená",J534,0)</f>
        <v>0</v>
      </c>
      <c r="BH534" s="217">
        <f>IF(N534="sníž. přenesená",J534,0)</f>
        <v>0</v>
      </c>
      <c r="BI534" s="217">
        <f>IF(N534="nulová",J534,0)</f>
        <v>0</v>
      </c>
      <c r="BJ534" s="20" t="s">
        <v>77</v>
      </c>
      <c r="BK534" s="217">
        <f>ROUND(I534*H534,2)</f>
        <v>0</v>
      </c>
      <c r="BL534" s="20" t="s">
        <v>146</v>
      </c>
      <c r="BM534" s="216" t="s">
        <v>768</v>
      </c>
    </row>
    <row r="535" s="2" customFormat="1">
      <c r="A535" s="41"/>
      <c r="B535" s="42"/>
      <c r="C535" s="43"/>
      <c r="D535" s="218" t="s">
        <v>148</v>
      </c>
      <c r="E535" s="43"/>
      <c r="F535" s="219" t="s">
        <v>769</v>
      </c>
      <c r="G535" s="43"/>
      <c r="H535" s="43"/>
      <c r="I535" s="220"/>
      <c r="J535" s="43"/>
      <c r="K535" s="43"/>
      <c r="L535" s="47"/>
      <c r="M535" s="221"/>
      <c r="N535" s="222"/>
      <c r="O535" s="87"/>
      <c r="P535" s="87"/>
      <c r="Q535" s="87"/>
      <c r="R535" s="87"/>
      <c r="S535" s="87"/>
      <c r="T535" s="88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T535" s="20" t="s">
        <v>148</v>
      </c>
      <c r="AU535" s="20" t="s">
        <v>77</v>
      </c>
    </row>
    <row r="536" s="13" customFormat="1">
      <c r="A536" s="13"/>
      <c r="B536" s="223"/>
      <c r="C536" s="224"/>
      <c r="D536" s="225" t="s">
        <v>150</v>
      </c>
      <c r="E536" s="226" t="s">
        <v>19</v>
      </c>
      <c r="F536" s="227" t="s">
        <v>188</v>
      </c>
      <c r="G536" s="224"/>
      <c r="H536" s="226" t="s">
        <v>19</v>
      </c>
      <c r="I536" s="228"/>
      <c r="J536" s="224"/>
      <c r="K536" s="224"/>
      <c r="L536" s="229"/>
      <c r="M536" s="230"/>
      <c r="N536" s="231"/>
      <c r="O536" s="231"/>
      <c r="P536" s="231"/>
      <c r="Q536" s="231"/>
      <c r="R536" s="231"/>
      <c r="S536" s="231"/>
      <c r="T536" s="23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3" t="s">
        <v>150</v>
      </c>
      <c r="AU536" s="233" t="s">
        <v>77</v>
      </c>
      <c r="AV536" s="13" t="s">
        <v>77</v>
      </c>
      <c r="AW536" s="13" t="s">
        <v>31</v>
      </c>
      <c r="AX536" s="13" t="s">
        <v>69</v>
      </c>
      <c r="AY536" s="233" t="s">
        <v>140</v>
      </c>
    </row>
    <row r="537" s="14" customFormat="1">
      <c r="A537" s="14"/>
      <c r="B537" s="234"/>
      <c r="C537" s="235"/>
      <c r="D537" s="225" t="s">
        <v>150</v>
      </c>
      <c r="E537" s="236" t="s">
        <v>19</v>
      </c>
      <c r="F537" s="237" t="s">
        <v>770</v>
      </c>
      <c r="G537" s="235"/>
      <c r="H537" s="238">
        <v>0.86399999999999999</v>
      </c>
      <c r="I537" s="239"/>
      <c r="J537" s="235"/>
      <c r="K537" s="235"/>
      <c r="L537" s="240"/>
      <c r="M537" s="241"/>
      <c r="N537" s="242"/>
      <c r="O537" s="242"/>
      <c r="P537" s="242"/>
      <c r="Q537" s="242"/>
      <c r="R537" s="242"/>
      <c r="S537" s="242"/>
      <c r="T537" s="243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4" t="s">
        <v>150</v>
      </c>
      <c r="AU537" s="244" t="s">
        <v>77</v>
      </c>
      <c r="AV537" s="14" t="s">
        <v>79</v>
      </c>
      <c r="AW537" s="14" t="s">
        <v>31</v>
      </c>
      <c r="AX537" s="14" t="s">
        <v>77</v>
      </c>
      <c r="AY537" s="244" t="s">
        <v>140</v>
      </c>
    </row>
    <row r="538" s="2" customFormat="1" ht="24.15" customHeight="1">
      <c r="A538" s="41"/>
      <c r="B538" s="42"/>
      <c r="C538" s="205" t="s">
        <v>771</v>
      </c>
      <c r="D538" s="205" t="s">
        <v>141</v>
      </c>
      <c r="E538" s="206" t="s">
        <v>772</v>
      </c>
      <c r="F538" s="207" t="s">
        <v>773</v>
      </c>
      <c r="G538" s="208" t="s">
        <v>161</v>
      </c>
      <c r="H538" s="209">
        <v>2</v>
      </c>
      <c r="I538" s="210"/>
      <c r="J538" s="211">
        <f>ROUND(I538*H538,2)</f>
        <v>0</v>
      </c>
      <c r="K538" s="207" t="s">
        <v>145</v>
      </c>
      <c r="L538" s="47"/>
      <c r="M538" s="212" t="s">
        <v>19</v>
      </c>
      <c r="N538" s="213" t="s">
        <v>40</v>
      </c>
      <c r="O538" s="87"/>
      <c r="P538" s="214">
        <f>O538*H538</f>
        <v>0</v>
      </c>
      <c r="Q538" s="214">
        <v>0</v>
      </c>
      <c r="R538" s="214">
        <f>Q538*H538</f>
        <v>0</v>
      </c>
      <c r="S538" s="214">
        <v>0.031</v>
      </c>
      <c r="T538" s="215">
        <f>S538*H538</f>
        <v>0.062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16" t="s">
        <v>146</v>
      </c>
      <c r="AT538" s="216" t="s">
        <v>141</v>
      </c>
      <c r="AU538" s="216" t="s">
        <v>77</v>
      </c>
      <c r="AY538" s="20" t="s">
        <v>140</v>
      </c>
      <c r="BE538" s="217">
        <f>IF(N538="základní",J538,0)</f>
        <v>0</v>
      </c>
      <c r="BF538" s="217">
        <f>IF(N538="snížená",J538,0)</f>
        <v>0</v>
      </c>
      <c r="BG538" s="217">
        <f>IF(N538="zákl. přenesená",J538,0)</f>
        <v>0</v>
      </c>
      <c r="BH538" s="217">
        <f>IF(N538="sníž. přenesená",J538,0)</f>
        <v>0</v>
      </c>
      <c r="BI538" s="217">
        <f>IF(N538="nulová",J538,0)</f>
        <v>0</v>
      </c>
      <c r="BJ538" s="20" t="s">
        <v>77</v>
      </c>
      <c r="BK538" s="217">
        <f>ROUND(I538*H538,2)</f>
        <v>0</v>
      </c>
      <c r="BL538" s="20" t="s">
        <v>146</v>
      </c>
      <c r="BM538" s="216" t="s">
        <v>774</v>
      </c>
    </row>
    <row r="539" s="2" customFormat="1">
      <c r="A539" s="41"/>
      <c r="B539" s="42"/>
      <c r="C539" s="43"/>
      <c r="D539" s="218" t="s">
        <v>148</v>
      </c>
      <c r="E539" s="43"/>
      <c r="F539" s="219" t="s">
        <v>775</v>
      </c>
      <c r="G539" s="43"/>
      <c r="H539" s="43"/>
      <c r="I539" s="220"/>
      <c r="J539" s="43"/>
      <c r="K539" s="43"/>
      <c r="L539" s="47"/>
      <c r="M539" s="221"/>
      <c r="N539" s="222"/>
      <c r="O539" s="87"/>
      <c r="P539" s="87"/>
      <c r="Q539" s="87"/>
      <c r="R539" s="87"/>
      <c r="S539" s="87"/>
      <c r="T539" s="88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T539" s="20" t="s">
        <v>148</v>
      </c>
      <c r="AU539" s="20" t="s">
        <v>77</v>
      </c>
    </row>
    <row r="540" s="13" customFormat="1">
      <c r="A540" s="13"/>
      <c r="B540" s="223"/>
      <c r="C540" s="224"/>
      <c r="D540" s="225" t="s">
        <v>150</v>
      </c>
      <c r="E540" s="226" t="s">
        <v>19</v>
      </c>
      <c r="F540" s="227" t="s">
        <v>220</v>
      </c>
      <c r="G540" s="224"/>
      <c r="H540" s="226" t="s">
        <v>19</v>
      </c>
      <c r="I540" s="228"/>
      <c r="J540" s="224"/>
      <c r="K540" s="224"/>
      <c r="L540" s="229"/>
      <c r="M540" s="230"/>
      <c r="N540" s="231"/>
      <c r="O540" s="231"/>
      <c r="P540" s="231"/>
      <c r="Q540" s="231"/>
      <c r="R540" s="231"/>
      <c r="S540" s="231"/>
      <c r="T540" s="23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3" t="s">
        <v>150</v>
      </c>
      <c r="AU540" s="233" t="s">
        <v>77</v>
      </c>
      <c r="AV540" s="13" t="s">
        <v>77</v>
      </c>
      <c r="AW540" s="13" t="s">
        <v>31</v>
      </c>
      <c r="AX540" s="13" t="s">
        <v>69</v>
      </c>
      <c r="AY540" s="233" t="s">
        <v>140</v>
      </c>
    </row>
    <row r="541" s="14" customFormat="1">
      <c r="A541" s="14"/>
      <c r="B541" s="234"/>
      <c r="C541" s="235"/>
      <c r="D541" s="225" t="s">
        <v>150</v>
      </c>
      <c r="E541" s="236" t="s">
        <v>19</v>
      </c>
      <c r="F541" s="237" t="s">
        <v>79</v>
      </c>
      <c r="G541" s="235"/>
      <c r="H541" s="238">
        <v>2</v>
      </c>
      <c r="I541" s="239"/>
      <c r="J541" s="235"/>
      <c r="K541" s="235"/>
      <c r="L541" s="240"/>
      <c r="M541" s="241"/>
      <c r="N541" s="242"/>
      <c r="O541" s="242"/>
      <c r="P541" s="242"/>
      <c r="Q541" s="242"/>
      <c r="R541" s="242"/>
      <c r="S541" s="242"/>
      <c r="T541" s="243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4" t="s">
        <v>150</v>
      </c>
      <c r="AU541" s="244" t="s">
        <v>77</v>
      </c>
      <c r="AV541" s="14" t="s">
        <v>79</v>
      </c>
      <c r="AW541" s="14" t="s">
        <v>31</v>
      </c>
      <c r="AX541" s="14" t="s">
        <v>77</v>
      </c>
      <c r="AY541" s="244" t="s">
        <v>140</v>
      </c>
    </row>
    <row r="542" s="2" customFormat="1" ht="24.15" customHeight="1">
      <c r="A542" s="41"/>
      <c r="B542" s="42"/>
      <c r="C542" s="205" t="s">
        <v>776</v>
      </c>
      <c r="D542" s="205" t="s">
        <v>141</v>
      </c>
      <c r="E542" s="206" t="s">
        <v>777</v>
      </c>
      <c r="F542" s="207" t="s">
        <v>778</v>
      </c>
      <c r="G542" s="208" t="s">
        <v>200</v>
      </c>
      <c r="H542" s="209">
        <v>20</v>
      </c>
      <c r="I542" s="210"/>
      <c r="J542" s="211">
        <f>ROUND(I542*H542,2)</f>
        <v>0</v>
      </c>
      <c r="K542" s="207" t="s">
        <v>145</v>
      </c>
      <c r="L542" s="47"/>
      <c r="M542" s="212" t="s">
        <v>19</v>
      </c>
      <c r="N542" s="213" t="s">
        <v>40</v>
      </c>
      <c r="O542" s="87"/>
      <c r="P542" s="214">
        <f>O542*H542</f>
        <v>0</v>
      </c>
      <c r="Q542" s="214">
        <v>0</v>
      </c>
      <c r="R542" s="214">
        <f>Q542*H542</f>
        <v>0</v>
      </c>
      <c r="S542" s="214">
        <v>0.017999999999999999</v>
      </c>
      <c r="T542" s="215">
        <f>S542*H542</f>
        <v>0.35999999999999999</v>
      </c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R542" s="216" t="s">
        <v>146</v>
      </c>
      <c r="AT542" s="216" t="s">
        <v>141</v>
      </c>
      <c r="AU542" s="216" t="s">
        <v>77</v>
      </c>
      <c r="AY542" s="20" t="s">
        <v>140</v>
      </c>
      <c r="BE542" s="217">
        <f>IF(N542="základní",J542,0)</f>
        <v>0</v>
      </c>
      <c r="BF542" s="217">
        <f>IF(N542="snížená",J542,0)</f>
        <v>0</v>
      </c>
      <c r="BG542" s="217">
        <f>IF(N542="zákl. přenesená",J542,0)</f>
        <v>0</v>
      </c>
      <c r="BH542" s="217">
        <f>IF(N542="sníž. přenesená",J542,0)</f>
        <v>0</v>
      </c>
      <c r="BI542" s="217">
        <f>IF(N542="nulová",J542,0)</f>
        <v>0</v>
      </c>
      <c r="BJ542" s="20" t="s">
        <v>77</v>
      </c>
      <c r="BK542" s="217">
        <f>ROUND(I542*H542,2)</f>
        <v>0</v>
      </c>
      <c r="BL542" s="20" t="s">
        <v>146</v>
      </c>
      <c r="BM542" s="216" t="s">
        <v>779</v>
      </c>
    </row>
    <row r="543" s="2" customFormat="1">
      <c r="A543" s="41"/>
      <c r="B543" s="42"/>
      <c r="C543" s="43"/>
      <c r="D543" s="218" t="s">
        <v>148</v>
      </c>
      <c r="E543" s="43"/>
      <c r="F543" s="219" t="s">
        <v>780</v>
      </c>
      <c r="G543" s="43"/>
      <c r="H543" s="43"/>
      <c r="I543" s="220"/>
      <c r="J543" s="43"/>
      <c r="K543" s="43"/>
      <c r="L543" s="47"/>
      <c r="M543" s="221"/>
      <c r="N543" s="222"/>
      <c r="O543" s="87"/>
      <c r="P543" s="87"/>
      <c r="Q543" s="87"/>
      <c r="R543" s="87"/>
      <c r="S543" s="87"/>
      <c r="T543" s="88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T543" s="20" t="s">
        <v>148</v>
      </c>
      <c r="AU543" s="20" t="s">
        <v>77</v>
      </c>
    </row>
    <row r="544" s="2" customFormat="1" ht="24.15" customHeight="1">
      <c r="A544" s="41"/>
      <c r="B544" s="42"/>
      <c r="C544" s="205" t="s">
        <v>781</v>
      </c>
      <c r="D544" s="205" t="s">
        <v>141</v>
      </c>
      <c r="E544" s="206" t="s">
        <v>782</v>
      </c>
      <c r="F544" s="207" t="s">
        <v>783</v>
      </c>
      <c r="G544" s="208" t="s">
        <v>200</v>
      </c>
      <c r="H544" s="209">
        <v>20</v>
      </c>
      <c r="I544" s="210"/>
      <c r="J544" s="211">
        <f>ROUND(I544*H544,2)</f>
        <v>0</v>
      </c>
      <c r="K544" s="207" t="s">
        <v>145</v>
      </c>
      <c r="L544" s="47"/>
      <c r="M544" s="212" t="s">
        <v>19</v>
      </c>
      <c r="N544" s="213" t="s">
        <v>40</v>
      </c>
      <c r="O544" s="87"/>
      <c r="P544" s="214">
        <f>O544*H544</f>
        <v>0</v>
      </c>
      <c r="Q544" s="214">
        <v>0</v>
      </c>
      <c r="R544" s="214">
        <f>Q544*H544</f>
        <v>0</v>
      </c>
      <c r="S544" s="214">
        <v>0.027</v>
      </c>
      <c r="T544" s="215">
        <f>S544*H544</f>
        <v>0.54000000000000004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16" t="s">
        <v>146</v>
      </c>
      <c r="AT544" s="216" t="s">
        <v>141</v>
      </c>
      <c r="AU544" s="216" t="s">
        <v>77</v>
      </c>
      <c r="AY544" s="20" t="s">
        <v>140</v>
      </c>
      <c r="BE544" s="217">
        <f>IF(N544="základní",J544,0)</f>
        <v>0</v>
      </c>
      <c r="BF544" s="217">
        <f>IF(N544="snížená",J544,0)</f>
        <v>0</v>
      </c>
      <c r="BG544" s="217">
        <f>IF(N544="zákl. přenesená",J544,0)</f>
        <v>0</v>
      </c>
      <c r="BH544" s="217">
        <f>IF(N544="sníž. přenesená",J544,0)</f>
        <v>0</v>
      </c>
      <c r="BI544" s="217">
        <f>IF(N544="nulová",J544,0)</f>
        <v>0</v>
      </c>
      <c r="BJ544" s="20" t="s">
        <v>77</v>
      </c>
      <c r="BK544" s="217">
        <f>ROUND(I544*H544,2)</f>
        <v>0</v>
      </c>
      <c r="BL544" s="20" t="s">
        <v>146</v>
      </c>
      <c r="BM544" s="216" t="s">
        <v>784</v>
      </c>
    </row>
    <row r="545" s="2" customFormat="1">
      <c r="A545" s="41"/>
      <c r="B545" s="42"/>
      <c r="C545" s="43"/>
      <c r="D545" s="218" t="s">
        <v>148</v>
      </c>
      <c r="E545" s="43"/>
      <c r="F545" s="219" t="s">
        <v>785</v>
      </c>
      <c r="G545" s="43"/>
      <c r="H545" s="43"/>
      <c r="I545" s="220"/>
      <c r="J545" s="43"/>
      <c r="K545" s="43"/>
      <c r="L545" s="47"/>
      <c r="M545" s="221"/>
      <c r="N545" s="222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0" t="s">
        <v>148</v>
      </c>
      <c r="AU545" s="20" t="s">
        <v>77</v>
      </c>
    </row>
    <row r="546" s="2" customFormat="1" ht="24.15" customHeight="1">
      <c r="A546" s="41"/>
      <c r="B546" s="42"/>
      <c r="C546" s="205" t="s">
        <v>786</v>
      </c>
      <c r="D546" s="205" t="s">
        <v>141</v>
      </c>
      <c r="E546" s="206" t="s">
        <v>787</v>
      </c>
      <c r="F546" s="207" t="s">
        <v>788</v>
      </c>
      <c r="G546" s="208" t="s">
        <v>200</v>
      </c>
      <c r="H546" s="209">
        <v>40</v>
      </c>
      <c r="I546" s="210"/>
      <c r="J546" s="211">
        <f>ROUND(I546*H546,2)</f>
        <v>0</v>
      </c>
      <c r="K546" s="207" t="s">
        <v>145</v>
      </c>
      <c r="L546" s="47"/>
      <c r="M546" s="212" t="s">
        <v>19</v>
      </c>
      <c r="N546" s="213" t="s">
        <v>40</v>
      </c>
      <c r="O546" s="87"/>
      <c r="P546" s="214">
        <f>O546*H546</f>
        <v>0</v>
      </c>
      <c r="Q546" s="214">
        <v>0</v>
      </c>
      <c r="R546" s="214">
        <f>Q546*H546</f>
        <v>0</v>
      </c>
      <c r="S546" s="214">
        <v>0.040000000000000001</v>
      </c>
      <c r="T546" s="215">
        <f>S546*H546</f>
        <v>1.6000000000000001</v>
      </c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R546" s="216" t="s">
        <v>146</v>
      </c>
      <c r="AT546" s="216" t="s">
        <v>141</v>
      </c>
      <c r="AU546" s="216" t="s">
        <v>77</v>
      </c>
      <c r="AY546" s="20" t="s">
        <v>140</v>
      </c>
      <c r="BE546" s="217">
        <f>IF(N546="základní",J546,0)</f>
        <v>0</v>
      </c>
      <c r="BF546" s="217">
        <f>IF(N546="snížená",J546,0)</f>
        <v>0</v>
      </c>
      <c r="BG546" s="217">
        <f>IF(N546="zákl. přenesená",J546,0)</f>
        <v>0</v>
      </c>
      <c r="BH546" s="217">
        <f>IF(N546="sníž. přenesená",J546,0)</f>
        <v>0</v>
      </c>
      <c r="BI546" s="217">
        <f>IF(N546="nulová",J546,0)</f>
        <v>0</v>
      </c>
      <c r="BJ546" s="20" t="s">
        <v>77</v>
      </c>
      <c r="BK546" s="217">
        <f>ROUND(I546*H546,2)</f>
        <v>0</v>
      </c>
      <c r="BL546" s="20" t="s">
        <v>146</v>
      </c>
      <c r="BM546" s="216" t="s">
        <v>789</v>
      </c>
    </row>
    <row r="547" s="2" customFormat="1">
      <c r="A547" s="41"/>
      <c r="B547" s="42"/>
      <c r="C547" s="43"/>
      <c r="D547" s="218" t="s">
        <v>148</v>
      </c>
      <c r="E547" s="43"/>
      <c r="F547" s="219" t="s">
        <v>790</v>
      </c>
      <c r="G547" s="43"/>
      <c r="H547" s="43"/>
      <c r="I547" s="220"/>
      <c r="J547" s="43"/>
      <c r="K547" s="43"/>
      <c r="L547" s="47"/>
      <c r="M547" s="221"/>
      <c r="N547" s="222"/>
      <c r="O547" s="87"/>
      <c r="P547" s="87"/>
      <c r="Q547" s="87"/>
      <c r="R547" s="87"/>
      <c r="S547" s="87"/>
      <c r="T547" s="88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T547" s="20" t="s">
        <v>148</v>
      </c>
      <c r="AU547" s="20" t="s">
        <v>77</v>
      </c>
    </row>
    <row r="548" s="2" customFormat="1" ht="24.15" customHeight="1">
      <c r="A548" s="41"/>
      <c r="B548" s="42"/>
      <c r="C548" s="205" t="s">
        <v>791</v>
      </c>
      <c r="D548" s="205" t="s">
        <v>141</v>
      </c>
      <c r="E548" s="206" t="s">
        <v>792</v>
      </c>
      <c r="F548" s="207" t="s">
        <v>793</v>
      </c>
      <c r="G548" s="208" t="s">
        <v>200</v>
      </c>
      <c r="H548" s="209">
        <v>40</v>
      </c>
      <c r="I548" s="210"/>
      <c r="J548" s="211">
        <f>ROUND(I548*H548,2)</f>
        <v>0</v>
      </c>
      <c r="K548" s="207" t="s">
        <v>145</v>
      </c>
      <c r="L548" s="47"/>
      <c r="M548" s="212" t="s">
        <v>19</v>
      </c>
      <c r="N548" s="213" t="s">
        <v>40</v>
      </c>
      <c r="O548" s="87"/>
      <c r="P548" s="214">
        <f>O548*H548</f>
        <v>0</v>
      </c>
      <c r="Q548" s="214">
        <v>0</v>
      </c>
      <c r="R548" s="214">
        <f>Q548*H548</f>
        <v>0</v>
      </c>
      <c r="S548" s="214">
        <v>0.053999999999999999</v>
      </c>
      <c r="T548" s="215">
        <f>S548*H548</f>
        <v>2.1600000000000001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16" t="s">
        <v>146</v>
      </c>
      <c r="AT548" s="216" t="s">
        <v>141</v>
      </c>
      <c r="AU548" s="216" t="s">
        <v>77</v>
      </c>
      <c r="AY548" s="20" t="s">
        <v>140</v>
      </c>
      <c r="BE548" s="217">
        <f>IF(N548="základní",J548,0)</f>
        <v>0</v>
      </c>
      <c r="BF548" s="217">
        <f>IF(N548="snížená",J548,0)</f>
        <v>0</v>
      </c>
      <c r="BG548" s="217">
        <f>IF(N548="zákl. přenesená",J548,0)</f>
        <v>0</v>
      </c>
      <c r="BH548" s="217">
        <f>IF(N548="sníž. přenesená",J548,0)</f>
        <v>0</v>
      </c>
      <c r="BI548" s="217">
        <f>IF(N548="nulová",J548,0)</f>
        <v>0</v>
      </c>
      <c r="BJ548" s="20" t="s">
        <v>77</v>
      </c>
      <c r="BK548" s="217">
        <f>ROUND(I548*H548,2)</f>
        <v>0</v>
      </c>
      <c r="BL548" s="20" t="s">
        <v>146</v>
      </c>
      <c r="BM548" s="216" t="s">
        <v>794</v>
      </c>
    </row>
    <row r="549" s="2" customFormat="1">
      <c r="A549" s="41"/>
      <c r="B549" s="42"/>
      <c r="C549" s="43"/>
      <c r="D549" s="218" t="s">
        <v>148</v>
      </c>
      <c r="E549" s="43"/>
      <c r="F549" s="219" t="s">
        <v>795</v>
      </c>
      <c r="G549" s="43"/>
      <c r="H549" s="43"/>
      <c r="I549" s="220"/>
      <c r="J549" s="43"/>
      <c r="K549" s="43"/>
      <c r="L549" s="47"/>
      <c r="M549" s="221"/>
      <c r="N549" s="222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148</v>
      </c>
      <c r="AU549" s="20" t="s">
        <v>77</v>
      </c>
    </row>
    <row r="550" s="2" customFormat="1" ht="24.15" customHeight="1">
      <c r="A550" s="41"/>
      <c r="B550" s="42"/>
      <c r="C550" s="205" t="s">
        <v>796</v>
      </c>
      <c r="D550" s="205" t="s">
        <v>141</v>
      </c>
      <c r="E550" s="206" t="s">
        <v>797</v>
      </c>
      <c r="F550" s="207" t="s">
        <v>798</v>
      </c>
      <c r="G550" s="208" t="s">
        <v>200</v>
      </c>
      <c r="H550" s="209">
        <v>125</v>
      </c>
      <c r="I550" s="210"/>
      <c r="J550" s="211">
        <f>ROUND(I550*H550,2)</f>
        <v>0</v>
      </c>
      <c r="K550" s="207" t="s">
        <v>145</v>
      </c>
      <c r="L550" s="47"/>
      <c r="M550" s="212" t="s">
        <v>19</v>
      </c>
      <c r="N550" s="213" t="s">
        <v>40</v>
      </c>
      <c r="O550" s="87"/>
      <c r="P550" s="214">
        <f>O550*H550</f>
        <v>0</v>
      </c>
      <c r="Q550" s="214">
        <v>0</v>
      </c>
      <c r="R550" s="214">
        <f>Q550*H550</f>
        <v>0</v>
      </c>
      <c r="S550" s="214">
        <v>0.081000000000000003</v>
      </c>
      <c r="T550" s="215">
        <f>S550*H550</f>
        <v>10.125</v>
      </c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R550" s="216" t="s">
        <v>146</v>
      </c>
      <c r="AT550" s="216" t="s">
        <v>141</v>
      </c>
      <c r="AU550" s="216" t="s">
        <v>77</v>
      </c>
      <c r="AY550" s="20" t="s">
        <v>140</v>
      </c>
      <c r="BE550" s="217">
        <f>IF(N550="základní",J550,0)</f>
        <v>0</v>
      </c>
      <c r="BF550" s="217">
        <f>IF(N550="snížená",J550,0)</f>
        <v>0</v>
      </c>
      <c r="BG550" s="217">
        <f>IF(N550="zákl. přenesená",J550,0)</f>
        <v>0</v>
      </c>
      <c r="BH550" s="217">
        <f>IF(N550="sníž. přenesená",J550,0)</f>
        <v>0</v>
      </c>
      <c r="BI550" s="217">
        <f>IF(N550="nulová",J550,0)</f>
        <v>0</v>
      </c>
      <c r="BJ550" s="20" t="s">
        <v>77</v>
      </c>
      <c r="BK550" s="217">
        <f>ROUND(I550*H550,2)</f>
        <v>0</v>
      </c>
      <c r="BL550" s="20" t="s">
        <v>146</v>
      </c>
      <c r="BM550" s="216" t="s">
        <v>799</v>
      </c>
    </row>
    <row r="551" s="2" customFormat="1">
      <c r="A551" s="41"/>
      <c r="B551" s="42"/>
      <c r="C551" s="43"/>
      <c r="D551" s="218" t="s">
        <v>148</v>
      </c>
      <c r="E551" s="43"/>
      <c r="F551" s="219" t="s">
        <v>800</v>
      </c>
      <c r="G551" s="43"/>
      <c r="H551" s="43"/>
      <c r="I551" s="220"/>
      <c r="J551" s="43"/>
      <c r="K551" s="43"/>
      <c r="L551" s="47"/>
      <c r="M551" s="221"/>
      <c r="N551" s="222"/>
      <c r="O551" s="87"/>
      <c r="P551" s="87"/>
      <c r="Q551" s="87"/>
      <c r="R551" s="87"/>
      <c r="S551" s="87"/>
      <c r="T551" s="88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T551" s="20" t="s">
        <v>148</v>
      </c>
      <c r="AU551" s="20" t="s">
        <v>77</v>
      </c>
    </row>
    <row r="552" s="13" customFormat="1">
      <c r="A552" s="13"/>
      <c r="B552" s="223"/>
      <c r="C552" s="224"/>
      <c r="D552" s="225" t="s">
        <v>150</v>
      </c>
      <c r="E552" s="226" t="s">
        <v>19</v>
      </c>
      <c r="F552" s="227" t="s">
        <v>195</v>
      </c>
      <c r="G552" s="224"/>
      <c r="H552" s="226" t="s">
        <v>19</v>
      </c>
      <c r="I552" s="228"/>
      <c r="J552" s="224"/>
      <c r="K552" s="224"/>
      <c r="L552" s="229"/>
      <c r="M552" s="230"/>
      <c r="N552" s="231"/>
      <c r="O552" s="231"/>
      <c r="P552" s="231"/>
      <c r="Q552" s="231"/>
      <c r="R552" s="231"/>
      <c r="S552" s="231"/>
      <c r="T552" s="23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3" t="s">
        <v>150</v>
      </c>
      <c r="AU552" s="233" t="s">
        <v>77</v>
      </c>
      <c r="AV552" s="13" t="s">
        <v>77</v>
      </c>
      <c r="AW552" s="13" t="s">
        <v>31</v>
      </c>
      <c r="AX552" s="13" t="s">
        <v>69</v>
      </c>
      <c r="AY552" s="233" t="s">
        <v>140</v>
      </c>
    </row>
    <row r="553" s="14" customFormat="1">
      <c r="A553" s="14"/>
      <c r="B553" s="234"/>
      <c r="C553" s="235"/>
      <c r="D553" s="225" t="s">
        <v>150</v>
      </c>
      <c r="E553" s="236" t="s">
        <v>19</v>
      </c>
      <c r="F553" s="237" t="s">
        <v>801</v>
      </c>
      <c r="G553" s="235"/>
      <c r="H553" s="238">
        <v>28</v>
      </c>
      <c r="I553" s="239"/>
      <c r="J553" s="235"/>
      <c r="K553" s="235"/>
      <c r="L553" s="240"/>
      <c r="M553" s="241"/>
      <c r="N553" s="242"/>
      <c r="O553" s="242"/>
      <c r="P553" s="242"/>
      <c r="Q553" s="242"/>
      <c r="R553" s="242"/>
      <c r="S553" s="242"/>
      <c r="T553" s="243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44" t="s">
        <v>150</v>
      </c>
      <c r="AU553" s="244" t="s">
        <v>77</v>
      </c>
      <c r="AV553" s="14" t="s">
        <v>79</v>
      </c>
      <c r="AW553" s="14" t="s">
        <v>31</v>
      </c>
      <c r="AX553" s="14" t="s">
        <v>69</v>
      </c>
      <c r="AY553" s="244" t="s">
        <v>140</v>
      </c>
    </row>
    <row r="554" s="13" customFormat="1">
      <c r="A554" s="13"/>
      <c r="B554" s="223"/>
      <c r="C554" s="224"/>
      <c r="D554" s="225" t="s">
        <v>150</v>
      </c>
      <c r="E554" s="226" t="s">
        <v>19</v>
      </c>
      <c r="F554" s="227" t="s">
        <v>802</v>
      </c>
      <c r="G554" s="224"/>
      <c r="H554" s="226" t="s">
        <v>19</v>
      </c>
      <c r="I554" s="228"/>
      <c r="J554" s="224"/>
      <c r="K554" s="224"/>
      <c r="L554" s="229"/>
      <c r="M554" s="230"/>
      <c r="N554" s="231"/>
      <c r="O554" s="231"/>
      <c r="P554" s="231"/>
      <c r="Q554" s="231"/>
      <c r="R554" s="231"/>
      <c r="S554" s="231"/>
      <c r="T554" s="23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3" t="s">
        <v>150</v>
      </c>
      <c r="AU554" s="233" t="s">
        <v>77</v>
      </c>
      <c r="AV554" s="13" t="s">
        <v>77</v>
      </c>
      <c r="AW554" s="13" t="s">
        <v>31</v>
      </c>
      <c r="AX554" s="13" t="s">
        <v>69</v>
      </c>
      <c r="AY554" s="233" t="s">
        <v>140</v>
      </c>
    </row>
    <row r="555" s="14" customFormat="1">
      <c r="A555" s="14"/>
      <c r="B555" s="234"/>
      <c r="C555" s="235"/>
      <c r="D555" s="225" t="s">
        <v>150</v>
      </c>
      <c r="E555" s="236" t="s">
        <v>19</v>
      </c>
      <c r="F555" s="237" t="s">
        <v>701</v>
      </c>
      <c r="G555" s="235"/>
      <c r="H555" s="238">
        <v>97</v>
      </c>
      <c r="I555" s="239"/>
      <c r="J555" s="235"/>
      <c r="K555" s="235"/>
      <c r="L555" s="240"/>
      <c r="M555" s="241"/>
      <c r="N555" s="242"/>
      <c r="O555" s="242"/>
      <c r="P555" s="242"/>
      <c r="Q555" s="242"/>
      <c r="R555" s="242"/>
      <c r="S555" s="242"/>
      <c r="T555" s="243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4" t="s">
        <v>150</v>
      </c>
      <c r="AU555" s="244" t="s">
        <v>77</v>
      </c>
      <c r="AV555" s="14" t="s">
        <v>79</v>
      </c>
      <c r="AW555" s="14" t="s">
        <v>31</v>
      </c>
      <c r="AX555" s="14" t="s">
        <v>69</v>
      </c>
      <c r="AY555" s="244" t="s">
        <v>140</v>
      </c>
    </row>
    <row r="556" s="15" customFormat="1">
      <c r="A556" s="15"/>
      <c r="B556" s="245"/>
      <c r="C556" s="246"/>
      <c r="D556" s="225" t="s">
        <v>150</v>
      </c>
      <c r="E556" s="247" t="s">
        <v>19</v>
      </c>
      <c r="F556" s="248" t="s">
        <v>226</v>
      </c>
      <c r="G556" s="246"/>
      <c r="H556" s="249">
        <v>125</v>
      </c>
      <c r="I556" s="250"/>
      <c r="J556" s="246"/>
      <c r="K556" s="246"/>
      <c r="L556" s="251"/>
      <c r="M556" s="252"/>
      <c r="N556" s="253"/>
      <c r="O556" s="253"/>
      <c r="P556" s="253"/>
      <c r="Q556" s="253"/>
      <c r="R556" s="253"/>
      <c r="S556" s="253"/>
      <c r="T556" s="254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55" t="s">
        <v>150</v>
      </c>
      <c r="AU556" s="255" t="s">
        <v>77</v>
      </c>
      <c r="AV556" s="15" t="s">
        <v>146</v>
      </c>
      <c r="AW556" s="15" t="s">
        <v>31</v>
      </c>
      <c r="AX556" s="15" t="s">
        <v>77</v>
      </c>
      <c r="AY556" s="255" t="s">
        <v>140</v>
      </c>
    </row>
    <row r="557" s="2" customFormat="1" ht="24.15" customHeight="1">
      <c r="A557" s="41"/>
      <c r="B557" s="42"/>
      <c r="C557" s="205" t="s">
        <v>803</v>
      </c>
      <c r="D557" s="205" t="s">
        <v>141</v>
      </c>
      <c r="E557" s="206" t="s">
        <v>804</v>
      </c>
      <c r="F557" s="207" t="s">
        <v>805</v>
      </c>
      <c r="G557" s="208" t="s">
        <v>200</v>
      </c>
      <c r="H557" s="209">
        <v>13.5</v>
      </c>
      <c r="I557" s="210"/>
      <c r="J557" s="211">
        <f>ROUND(I557*H557,2)</f>
        <v>0</v>
      </c>
      <c r="K557" s="207" t="s">
        <v>145</v>
      </c>
      <c r="L557" s="47"/>
      <c r="M557" s="212" t="s">
        <v>19</v>
      </c>
      <c r="N557" s="213" t="s">
        <v>40</v>
      </c>
      <c r="O557" s="87"/>
      <c r="P557" s="214">
        <f>O557*H557</f>
        <v>0</v>
      </c>
      <c r="Q557" s="214">
        <v>0.001145</v>
      </c>
      <c r="R557" s="214">
        <f>Q557*H557</f>
        <v>0.015457499999999999</v>
      </c>
      <c r="S557" s="214">
        <v>0.0043</v>
      </c>
      <c r="T557" s="215">
        <f>S557*H557</f>
        <v>0.058049999999999997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16" t="s">
        <v>146</v>
      </c>
      <c r="AT557" s="216" t="s">
        <v>141</v>
      </c>
      <c r="AU557" s="216" t="s">
        <v>77</v>
      </c>
      <c r="AY557" s="20" t="s">
        <v>140</v>
      </c>
      <c r="BE557" s="217">
        <f>IF(N557="základní",J557,0)</f>
        <v>0</v>
      </c>
      <c r="BF557" s="217">
        <f>IF(N557="snížená",J557,0)</f>
        <v>0</v>
      </c>
      <c r="BG557" s="217">
        <f>IF(N557="zákl. přenesená",J557,0)</f>
        <v>0</v>
      </c>
      <c r="BH557" s="217">
        <f>IF(N557="sníž. přenesená",J557,0)</f>
        <v>0</v>
      </c>
      <c r="BI557" s="217">
        <f>IF(N557="nulová",J557,0)</f>
        <v>0</v>
      </c>
      <c r="BJ557" s="20" t="s">
        <v>77</v>
      </c>
      <c r="BK557" s="217">
        <f>ROUND(I557*H557,2)</f>
        <v>0</v>
      </c>
      <c r="BL557" s="20" t="s">
        <v>146</v>
      </c>
      <c r="BM557" s="216" t="s">
        <v>806</v>
      </c>
    </row>
    <row r="558" s="2" customFormat="1">
      <c r="A558" s="41"/>
      <c r="B558" s="42"/>
      <c r="C558" s="43"/>
      <c r="D558" s="218" t="s">
        <v>148</v>
      </c>
      <c r="E558" s="43"/>
      <c r="F558" s="219" t="s">
        <v>807</v>
      </c>
      <c r="G558" s="43"/>
      <c r="H558" s="43"/>
      <c r="I558" s="220"/>
      <c r="J558" s="43"/>
      <c r="K558" s="43"/>
      <c r="L558" s="47"/>
      <c r="M558" s="221"/>
      <c r="N558" s="222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20" t="s">
        <v>148</v>
      </c>
      <c r="AU558" s="20" t="s">
        <v>77</v>
      </c>
    </row>
    <row r="559" s="14" customFormat="1">
      <c r="A559" s="14"/>
      <c r="B559" s="234"/>
      <c r="C559" s="235"/>
      <c r="D559" s="225" t="s">
        <v>150</v>
      </c>
      <c r="E559" s="236" t="s">
        <v>19</v>
      </c>
      <c r="F559" s="237" t="s">
        <v>808</v>
      </c>
      <c r="G559" s="235"/>
      <c r="H559" s="238">
        <v>13.5</v>
      </c>
      <c r="I559" s="239"/>
      <c r="J559" s="235"/>
      <c r="K559" s="235"/>
      <c r="L559" s="240"/>
      <c r="M559" s="241"/>
      <c r="N559" s="242"/>
      <c r="O559" s="242"/>
      <c r="P559" s="242"/>
      <c r="Q559" s="242"/>
      <c r="R559" s="242"/>
      <c r="S559" s="242"/>
      <c r="T559" s="243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4" t="s">
        <v>150</v>
      </c>
      <c r="AU559" s="244" t="s">
        <v>77</v>
      </c>
      <c r="AV559" s="14" t="s">
        <v>79</v>
      </c>
      <c r="AW559" s="14" t="s">
        <v>31</v>
      </c>
      <c r="AX559" s="14" t="s">
        <v>77</v>
      </c>
      <c r="AY559" s="244" t="s">
        <v>140</v>
      </c>
    </row>
    <row r="560" s="2" customFormat="1" ht="21.75" customHeight="1">
      <c r="A560" s="41"/>
      <c r="B560" s="42"/>
      <c r="C560" s="205" t="s">
        <v>809</v>
      </c>
      <c r="D560" s="205" t="s">
        <v>141</v>
      </c>
      <c r="E560" s="206" t="s">
        <v>810</v>
      </c>
      <c r="F560" s="207" t="s">
        <v>811</v>
      </c>
      <c r="G560" s="208" t="s">
        <v>144</v>
      </c>
      <c r="H560" s="209">
        <v>93.869</v>
      </c>
      <c r="I560" s="210"/>
      <c r="J560" s="211">
        <f>ROUND(I560*H560,2)</f>
        <v>0</v>
      </c>
      <c r="K560" s="207" t="s">
        <v>145</v>
      </c>
      <c r="L560" s="47"/>
      <c r="M560" s="212" t="s">
        <v>19</v>
      </c>
      <c r="N560" s="213" t="s">
        <v>40</v>
      </c>
      <c r="O560" s="87"/>
      <c r="P560" s="214">
        <f>O560*H560</f>
        <v>0</v>
      </c>
      <c r="Q560" s="214">
        <v>0</v>
      </c>
      <c r="R560" s="214">
        <f>Q560*H560</f>
        <v>0</v>
      </c>
      <c r="S560" s="214">
        <v>0.050000000000000003</v>
      </c>
      <c r="T560" s="215">
        <f>S560*H560</f>
        <v>4.6934500000000003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16" t="s">
        <v>146</v>
      </c>
      <c r="AT560" s="216" t="s">
        <v>141</v>
      </c>
      <c r="AU560" s="216" t="s">
        <v>77</v>
      </c>
      <c r="AY560" s="20" t="s">
        <v>140</v>
      </c>
      <c r="BE560" s="217">
        <f>IF(N560="základní",J560,0)</f>
        <v>0</v>
      </c>
      <c r="BF560" s="217">
        <f>IF(N560="snížená",J560,0)</f>
        <v>0</v>
      </c>
      <c r="BG560" s="217">
        <f>IF(N560="zákl. přenesená",J560,0)</f>
        <v>0</v>
      </c>
      <c r="BH560" s="217">
        <f>IF(N560="sníž. přenesená",J560,0)</f>
        <v>0</v>
      </c>
      <c r="BI560" s="217">
        <f>IF(N560="nulová",J560,0)</f>
        <v>0</v>
      </c>
      <c r="BJ560" s="20" t="s">
        <v>77</v>
      </c>
      <c r="BK560" s="217">
        <f>ROUND(I560*H560,2)</f>
        <v>0</v>
      </c>
      <c r="BL560" s="20" t="s">
        <v>146</v>
      </c>
      <c r="BM560" s="216" t="s">
        <v>812</v>
      </c>
    </row>
    <row r="561" s="2" customFormat="1">
      <c r="A561" s="41"/>
      <c r="B561" s="42"/>
      <c r="C561" s="43"/>
      <c r="D561" s="218" t="s">
        <v>148</v>
      </c>
      <c r="E561" s="43"/>
      <c r="F561" s="219" t="s">
        <v>813</v>
      </c>
      <c r="G561" s="43"/>
      <c r="H561" s="43"/>
      <c r="I561" s="220"/>
      <c r="J561" s="43"/>
      <c r="K561" s="43"/>
      <c r="L561" s="47"/>
      <c r="M561" s="221"/>
      <c r="N561" s="222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148</v>
      </c>
      <c r="AU561" s="20" t="s">
        <v>77</v>
      </c>
    </row>
    <row r="562" s="13" customFormat="1">
      <c r="A562" s="13"/>
      <c r="B562" s="223"/>
      <c r="C562" s="224"/>
      <c r="D562" s="225" t="s">
        <v>150</v>
      </c>
      <c r="E562" s="226" t="s">
        <v>19</v>
      </c>
      <c r="F562" s="227" t="s">
        <v>151</v>
      </c>
      <c r="G562" s="224"/>
      <c r="H562" s="226" t="s">
        <v>19</v>
      </c>
      <c r="I562" s="228"/>
      <c r="J562" s="224"/>
      <c r="K562" s="224"/>
      <c r="L562" s="229"/>
      <c r="M562" s="230"/>
      <c r="N562" s="231"/>
      <c r="O562" s="231"/>
      <c r="P562" s="231"/>
      <c r="Q562" s="231"/>
      <c r="R562" s="231"/>
      <c r="S562" s="231"/>
      <c r="T562" s="23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3" t="s">
        <v>150</v>
      </c>
      <c r="AU562" s="233" t="s">
        <v>77</v>
      </c>
      <c r="AV562" s="13" t="s">
        <v>77</v>
      </c>
      <c r="AW562" s="13" t="s">
        <v>31</v>
      </c>
      <c r="AX562" s="13" t="s">
        <v>69</v>
      </c>
      <c r="AY562" s="233" t="s">
        <v>140</v>
      </c>
    </row>
    <row r="563" s="14" customFormat="1">
      <c r="A563" s="14"/>
      <c r="B563" s="234"/>
      <c r="C563" s="235"/>
      <c r="D563" s="225" t="s">
        <v>150</v>
      </c>
      <c r="E563" s="236" t="s">
        <v>19</v>
      </c>
      <c r="F563" s="237" t="s">
        <v>338</v>
      </c>
      <c r="G563" s="235"/>
      <c r="H563" s="238">
        <v>93.869</v>
      </c>
      <c r="I563" s="239"/>
      <c r="J563" s="235"/>
      <c r="K563" s="235"/>
      <c r="L563" s="240"/>
      <c r="M563" s="241"/>
      <c r="N563" s="242"/>
      <c r="O563" s="242"/>
      <c r="P563" s="242"/>
      <c r="Q563" s="242"/>
      <c r="R563" s="242"/>
      <c r="S563" s="242"/>
      <c r="T563" s="243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4" t="s">
        <v>150</v>
      </c>
      <c r="AU563" s="244" t="s">
        <v>77</v>
      </c>
      <c r="AV563" s="14" t="s">
        <v>79</v>
      </c>
      <c r="AW563" s="14" t="s">
        <v>31</v>
      </c>
      <c r="AX563" s="14" t="s">
        <v>77</v>
      </c>
      <c r="AY563" s="244" t="s">
        <v>140</v>
      </c>
    </row>
    <row r="564" s="2" customFormat="1" ht="24.15" customHeight="1">
      <c r="A564" s="41"/>
      <c r="B564" s="42"/>
      <c r="C564" s="205" t="s">
        <v>814</v>
      </c>
      <c r="D564" s="205" t="s">
        <v>141</v>
      </c>
      <c r="E564" s="206" t="s">
        <v>815</v>
      </c>
      <c r="F564" s="207" t="s">
        <v>816</v>
      </c>
      <c r="G564" s="208" t="s">
        <v>144</v>
      </c>
      <c r="H564" s="209">
        <v>991.005</v>
      </c>
      <c r="I564" s="210"/>
      <c r="J564" s="211">
        <f>ROUND(I564*H564,2)</f>
        <v>0</v>
      </c>
      <c r="K564" s="207" t="s">
        <v>145</v>
      </c>
      <c r="L564" s="47"/>
      <c r="M564" s="212" t="s">
        <v>19</v>
      </c>
      <c r="N564" s="213" t="s">
        <v>40</v>
      </c>
      <c r="O564" s="87"/>
      <c r="P564" s="214">
        <f>O564*H564</f>
        <v>0</v>
      </c>
      <c r="Q564" s="214">
        <v>0</v>
      </c>
      <c r="R564" s="214">
        <f>Q564*H564</f>
        <v>0</v>
      </c>
      <c r="S564" s="214">
        <v>0.045999999999999999</v>
      </c>
      <c r="T564" s="215">
        <f>S564*H564</f>
        <v>45.58623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16" t="s">
        <v>146</v>
      </c>
      <c r="AT564" s="216" t="s">
        <v>141</v>
      </c>
      <c r="AU564" s="216" t="s">
        <v>77</v>
      </c>
      <c r="AY564" s="20" t="s">
        <v>140</v>
      </c>
      <c r="BE564" s="217">
        <f>IF(N564="základní",J564,0)</f>
        <v>0</v>
      </c>
      <c r="BF564" s="217">
        <f>IF(N564="snížená",J564,0)</f>
        <v>0</v>
      </c>
      <c r="BG564" s="217">
        <f>IF(N564="zákl. přenesená",J564,0)</f>
        <v>0</v>
      </c>
      <c r="BH564" s="217">
        <f>IF(N564="sníž. přenesená",J564,0)</f>
        <v>0</v>
      </c>
      <c r="BI564" s="217">
        <f>IF(N564="nulová",J564,0)</f>
        <v>0</v>
      </c>
      <c r="BJ564" s="20" t="s">
        <v>77</v>
      </c>
      <c r="BK564" s="217">
        <f>ROUND(I564*H564,2)</f>
        <v>0</v>
      </c>
      <c r="BL564" s="20" t="s">
        <v>146</v>
      </c>
      <c r="BM564" s="216" t="s">
        <v>817</v>
      </c>
    </row>
    <row r="565" s="2" customFormat="1">
      <c r="A565" s="41"/>
      <c r="B565" s="42"/>
      <c r="C565" s="43"/>
      <c r="D565" s="218" t="s">
        <v>148</v>
      </c>
      <c r="E565" s="43"/>
      <c r="F565" s="219" t="s">
        <v>818</v>
      </c>
      <c r="G565" s="43"/>
      <c r="H565" s="43"/>
      <c r="I565" s="220"/>
      <c r="J565" s="43"/>
      <c r="K565" s="43"/>
      <c r="L565" s="47"/>
      <c r="M565" s="221"/>
      <c r="N565" s="222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148</v>
      </c>
      <c r="AU565" s="20" t="s">
        <v>77</v>
      </c>
    </row>
    <row r="566" s="13" customFormat="1">
      <c r="A566" s="13"/>
      <c r="B566" s="223"/>
      <c r="C566" s="224"/>
      <c r="D566" s="225" t="s">
        <v>150</v>
      </c>
      <c r="E566" s="226" t="s">
        <v>19</v>
      </c>
      <c r="F566" s="227" t="s">
        <v>151</v>
      </c>
      <c r="G566" s="224"/>
      <c r="H566" s="226" t="s">
        <v>19</v>
      </c>
      <c r="I566" s="228"/>
      <c r="J566" s="224"/>
      <c r="K566" s="224"/>
      <c r="L566" s="229"/>
      <c r="M566" s="230"/>
      <c r="N566" s="231"/>
      <c r="O566" s="231"/>
      <c r="P566" s="231"/>
      <c r="Q566" s="231"/>
      <c r="R566" s="231"/>
      <c r="S566" s="231"/>
      <c r="T566" s="23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3" t="s">
        <v>150</v>
      </c>
      <c r="AU566" s="233" t="s">
        <v>77</v>
      </c>
      <c r="AV566" s="13" t="s">
        <v>77</v>
      </c>
      <c r="AW566" s="13" t="s">
        <v>31</v>
      </c>
      <c r="AX566" s="13" t="s">
        <v>69</v>
      </c>
      <c r="AY566" s="233" t="s">
        <v>140</v>
      </c>
    </row>
    <row r="567" s="14" customFormat="1">
      <c r="A567" s="14"/>
      <c r="B567" s="234"/>
      <c r="C567" s="235"/>
      <c r="D567" s="225" t="s">
        <v>150</v>
      </c>
      <c r="E567" s="236" t="s">
        <v>19</v>
      </c>
      <c r="F567" s="237" t="s">
        <v>362</v>
      </c>
      <c r="G567" s="235"/>
      <c r="H567" s="238">
        <v>243.50299999999999</v>
      </c>
      <c r="I567" s="239"/>
      <c r="J567" s="235"/>
      <c r="K567" s="235"/>
      <c r="L567" s="240"/>
      <c r="M567" s="241"/>
      <c r="N567" s="242"/>
      <c r="O567" s="242"/>
      <c r="P567" s="242"/>
      <c r="Q567" s="242"/>
      <c r="R567" s="242"/>
      <c r="S567" s="242"/>
      <c r="T567" s="243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4" t="s">
        <v>150</v>
      </c>
      <c r="AU567" s="244" t="s">
        <v>77</v>
      </c>
      <c r="AV567" s="14" t="s">
        <v>79</v>
      </c>
      <c r="AW567" s="14" t="s">
        <v>31</v>
      </c>
      <c r="AX567" s="14" t="s">
        <v>69</v>
      </c>
      <c r="AY567" s="244" t="s">
        <v>140</v>
      </c>
    </row>
    <row r="568" s="13" customFormat="1">
      <c r="A568" s="13"/>
      <c r="B568" s="223"/>
      <c r="C568" s="224"/>
      <c r="D568" s="225" t="s">
        <v>150</v>
      </c>
      <c r="E568" s="226" t="s">
        <v>19</v>
      </c>
      <c r="F568" s="227" t="s">
        <v>195</v>
      </c>
      <c r="G568" s="224"/>
      <c r="H568" s="226" t="s">
        <v>19</v>
      </c>
      <c r="I568" s="228"/>
      <c r="J568" s="224"/>
      <c r="K568" s="224"/>
      <c r="L568" s="229"/>
      <c r="M568" s="230"/>
      <c r="N568" s="231"/>
      <c r="O568" s="231"/>
      <c r="P568" s="231"/>
      <c r="Q568" s="231"/>
      <c r="R568" s="231"/>
      <c r="S568" s="231"/>
      <c r="T568" s="23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3" t="s">
        <v>150</v>
      </c>
      <c r="AU568" s="233" t="s">
        <v>77</v>
      </c>
      <c r="AV568" s="13" t="s">
        <v>77</v>
      </c>
      <c r="AW568" s="13" t="s">
        <v>31</v>
      </c>
      <c r="AX568" s="13" t="s">
        <v>69</v>
      </c>
      <c r="AY568" s="233" t="s">
        <v>140</v>
      </c>
    </row>
    <row r="569" s="14" customFormat="1">
      <c r="A569" s="14"/>
      <c r="B569" s="234"/>
      <c r="C569" s="235"/>
      <c r="D569" s="225" t="s">
        <v>150</v>
      </c>
      <c r="E569" s="236" t="s">
        <v>19</v>
      </c>
      <c r="F569" s="237" t="s">
        <v>354</v>
      </c>
      <c r="G569" s="235"/>
      <c r="H569" s="238">
        <v>431.80200000000002</v>
      </c>
      <c r="I569" s="239"/>
      <c r="J569" s="235"/>
      <c r="K569" s="235"/>
      <c r="L569" s="240"/>
      <c r="M569" s="241"/>
      <c r="N569" s="242"/>
      <c r="O569" s="242"/>
      <c r="P569" s="242"/>
      <c r="Q569" s="242"/>
      <c r="R569" s="242"/>
      <c r="S569" s="242"/>
      <c r="T569" s="243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4" t="s">
        <v>150</v>
      </c>
      <c r="AU569" s="244" t="s">
        <v>77</v>
      </c>
      <c r="AV569" s="14" t="s">
        <v>79</v>
      </c>
      <c r="AW569" s="14" t="s">
        <v>31</v>
      </c>
      <c r="AX569" s="14" t="s">
        <v>69</v>
      </c>
      <c r="AY569" s="244" t="s">
        <v>140</v>
      </c>
    </row>
    <row r="570" s="14" customFormat="1">
      <c r="A570" s="14"/>
      <c r="B570" s="234"/>
      <c r="C570" s="235"/>
      <c r="D570" s="225" t="s">
        <v>150</v>
      </c>
      <c r="E570" s="236" t="s">
        <v>19</v>
      </c>
      <c r="F570" s="237" t="s">
        <v>355</v>
      </c>
      <c r="G570" s="235"/>
      <c r="H570" s="238">
        <v>-22.399999999999999</v>
      </c>
      <c r="I570" s="239"/>
      <c r="J570" s="235"/>
      <c r="K570" s="235"/>
      <c r="L570" s="240"/>
      <c r="M570" s="241"/>
      <c r="N570" s="242"/>
      <c r="O570" s="242"/>
      <c r="P570" s="242"/>
      <c r="Q570" s="242"/>
      <c r="R570" s="242"/>
      <c r="S570" s="242"/>
      <c r="T570" s="243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4" t="s">
        <v>150</v>
      </c>
      <c r="AU570" s="244" t="s">
        <v>77</v>
      </c>
      <c r="AV570" s="14" t="s">
        <v>79</v>
      </c>
      <c r="AW570" s="14" t="s">
        <v>31</v>
      </c>
      <c r="AX570" s="14" t="s">
        <v>69</v>
      </c>
      <c r="AY570" s="244" t="s">
        <v>140</v>
      </c>
    </row>
    <row r="571" s="13" customFormat="1">
      <c r="A571" s="13"/>
      <c r="B571" s="223"/>
      <c r="C571" s="224"/>
      <c r="D571" s="225" t="s">
        <v>150</v>
      </c>
      <c r="E571" s="226" t="s">
        <v>19</v>
      </c>
      <c r="F571" s="227" t="s">
        <v>220</v>
      </c>
      <c r="G571" s="224"/>
      <c r="H571" s="226" t="s">
        <v>19</v>
      </c>
      <c r="I571" s="228"/>
      <c r="J571" s="224"/>
      <c r="K571" s="224"/>
      <c r="L571" s="229"/>
      <c r="M571" s="230"/>
      <c r="N571" s="231"/>
      <c r="O571" s="231"/>
      <c r="P571" s="231"/>
      <c r="Q571" s="231"/>
      <c r="R571" s="231"/>
      <c r="S571" s="231"/>
      <c r="T571" s="232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3" t="s">
        <v>150</v>
      </c>
      <c r="AU571" s="233" t="s">
        <v>77</v>
      </c>
      <c r="AV571" s="13" t="s">
        <v>77</v>
      </c>
      <c r="AW571" s="13" t="s">
        <v>31</v>
      </c>
      <c r="AX571" s="13" t="s">
        <v>69</v>
      </c>
      <c r="AY571" s="233" t="s">
        <v>140</v>
      </c>
    </row>
    <row r="572" s="14" customFormat="1">
      <c r="A572" s="14"/>
      <c r="B572" s="234"/>
      <c r="C572" s="235"/>
      <c r="D572" s="225" t="s">
        <v>150</v>
      </c>
      <c r="E572" s="236" t="s">
        <v>19</v>
      </c>
      <c r="F572" s="237" t="s">
        <v>356</v>
      </c>
      <c r="G572" s="235"/>
      <c r="H572" s="238">
        <v>338.10000000000002</v>
      </c>
      <c r="I572" s="239"/>
      <c r="J572" s="235"/>
      <c r="K572" s="235"/>
      <c r="L572" s="240"/>
      <c r="M572" s="241"/>
      <c r="N572" s="242"/>
      <c r="O572" s="242"/>
      <c r="P572" s="242"/>
      <c r="Q572" s="242"/>
      <c r="R572" s="242"/>
      <c r="S572" s="242"/>
      <c r="T572" s="243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4" t="s">
        <v>150</v>
      </c>
      <c r="AU572" s="244" t="s">
        <v>77</v>
      </c>
      <c r="AV572" s="14" t="s">
        <v>79</v>
      </c>
      <c r="AW572" s="14" t="s">
        <v>31</v>
      </c>
      <c r="AX572" s="14" t="s">
        <v>69</v>
      </c>
      <c r="AY572" s="244" t="s">
        <v>140</v>
      </c>
    </row>
    <row r="573" s="15" customFormat="1">
      <c r="A573" s="15"/>
      <c r="B573" s="245"/>
      <c r="C573" s="246"/>
      <c r="D573" s="225" t="s">
        <v>150</v>
      </c>
      <c r="E573" s="247" t="s">
        <v>19</v>
      </c>
      <c r="F573" s="248" t="s">
        <v>226</v>
      </c>
      <c r="G573" s="246"/>
      <c r="H573" s="249">
        <v>991.005</v>
      </c>
      <c r="I573" s="250"/>
      <c r="J573" s="246"/>
      <c r="K573" s="246"/>
      <c r="L573" s="251"/>
      <c r="M573" s="252"/>
      <c r="N573" s="253"/>
      <c r="O573" s="253"/>
      <c r="P573" s="253"/>
      <c r="Q573" s="253"/>
      <c r="R573" s="253"/>
      <c r="S573" s="253"/>
      <c r="T573" s="254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55" t="s">
        <v>150</v>
      </c>
      <c r="AU573" s="255" t="s">
        <v>77</v>
      </c>
      <c r="AV573" s="15" t="s">
        <v>146</v>
      </c>
      <c r="AW573" s="15" t="s">
        <v>31</v>
      </c>
      <c r="AX573" s="15" t="s">
        <v>77</v>
      </c>
      <c r="AY573" s="255" t="s">
        <v>140</v>
      </c>
    </row>
    <row r="574" s="2" customFormat="1" ht="24.15" customHeight="1">
      <c r="A574" s="41"/>
      <c r="B574" s="42"/>
      <c r="C574" s="205" t="s">
        <v>819</v>
      </c>
      <c r="D574" s="205" t="s">
        <v>141</v>
      </c>
      <c r="E574" s="206" t="s">
        <v>820</v>
      </c>
      <c r="F574" s="207" t="s">
        <v>821</v>
      </c>
      <c r="G574" s="208" t="s">
        <v>200</v>
      </c>
      <c r="H574" s="209">
        <v>20</v>
      </c>
      <c r="I574" s="210"/>
      <c r="J574" s="211">
        <f>ROUND(I574*H574,2)</f>
        <v>0</v>
      </c>
      <c r="K574" s="207" t="s">
        <v>145</v>
      </c>
      <c r="L574" s="47"/>
      <c r="M574" s="212" t="s">
        <v>19</v>
      </c>
      <c r="N574" s="213" t="s">
        <v>40</v>
      </c>
      <c r="O574" s="87"/>
      <c r="P574" s="214">
        <f>O574*H574</f>
        <v>0</v>
      </c>
      <c r="Q574" s="214">
        <v>0.00078160000000000002</v>
      </c>
      <c r="R574" s="214">
        <f>Q574*H574</f>
        <v>0.015632</v>
      </c>
      <c r="S574" s="214">
        <v>0.001</v>
      </c>
      <c r="T574" s="215">
        <f>S574*H574</f>
        <v>0.02</v>
      </c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R574" s="216" t="s">
        <v>146</v>
      </c>
      <c r="AT574" s="216" t="s">
        <v>141</v>
      </c>
      <c r="AU574" s="216" t="s">
        <v>77</v>
      </c>
      <c r="AY574" s="20" t="s">
        <v>140</v>
      </c>
      <c r="BE574" s="217">
        <f>IF(N574="základní",J574,0)</f>
        <v>0</v>
      </c>
      <c r="BF574" s="217">
        <f>IF(N574="snížená",J574,0)</f>
        <v>0</v>
      </c>
      <c r="BG574" s="217">
        <f>IF(N574="zákl. přenesená",J574,0)</f>
        <v>0</v>
      </c>
      <c r="BH574" s="217">
        <f>IF(N574="sníž. přenesená",J574,0)</f>
        <v>0</v>
      </c>
      <c r="BI574" s="217">
        <f>IF(N574="nulová",J574,0)</f>
        <v>0</v>
      </c>
      <c r="BJ574" s="20" t="s">
        <v>77</v>
      </c>
      <c r="BK574" s="217">
        <f>ROUND(I574*H574,2)</f>
        <v>0</v>
      </c>
      <c r="BL574" s="20" t="s">
        <v>146</v>
      </c>
      <c r="BM574" s="216" t="s">
        <v>822</v>
      </c>
    </row>
    <row r="575" s="2" customFormat="1">
      <c r="A575" s="41"/>
      <c r="B575" s="42"/>
      <c r="C575" s="43"/>
      <c r="D575" s="218" t="s">
        <v>148</v>
      </c>
      <c r="E575" s="43"/>
      <c r="F575" s="219" t="s">
        <v>823</v>
      </c>
      <c r="G575" s="43"/>
      <c r="H575" s="43"/>
      <c r="I575" s="220"/>
      <c r="J575" s="43"/>
      <c r="K575" s="43"/>
      <c r="L575" s="47"/>
      <c r="M575" s="221"/>
      <c r="N575" s="222"/>
      <c r="O575" s="87"/>
      <c r="P575" s="87"/>
      <c r="Q575" s="87"/>
      <c r="R575" s="87"/>
      <c r="S575" s="87"/>
      <c r="T575" s="88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T575" s="20" t="s">
        <v>148</v>
      </c>
      <c r="AU575" s="20" t="s">
        <v>77</v>
      </c>
    </row>
    <row r="576" s="13" customFormat="1">
      <c r="A576" s="13"/>
      <c r="B576" s="223"/>
      <c r="C576" s="224"/>
      <c r="D576" s="225" t="s">
        <v>150</v>
      </c>
      <c r="E576" s="226" t="s">
        <v>19</v>
      </c>
      <c r="F576" s="227" t="s">
        <v>302</v>
      </c>
      <c r="G576" s="224"/>
      <c r="H576" s="226" t="s">
        <v>19</v>
      </c>
      <c r="I576" s="228"/>
      <c r="J576" s="224"/>
      <c r="K576" s="224"/>
      <c r="L576" s="229"/>
      <c r="M576" s="230"/>
      <c r="N576" s="231"/>
      <c r="O576" s="231"/>
      <c r="P576" s="231"/>
      <c r="Q576" s="231"/>
      <c r="R576" s="231"/>
      <c r="S576" s="231"/>
      <c r="T576" s="23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3" t="s">
        <v>150</v>
      </c>
      <c r="AU576" s="233" t="s">
        <v>77</v>
      </c>
      <c r="AV576" s="13" t="s">
        <v>77</v>
      </c>
      <c r="AW576" s="13" t="s">
        <v>31</v>
      </c>
      <c r="AX576" s="13" t="s">
        <v>69</v>
      </c>
      <c r="AY576" s="233" t="s">
        <v>140</v>
      </c>
    </row>
    <row r="577" s="14" customFormat="1">
      <c r="A577" s="14"/>
      <c r="B577" s="234"/>
      <c r="C577" s="235"/>
      <c r="D577" s="225" t="s">
        <v>150</v>
      </c>
      <c r="E577" s="236" t="s">
        <v>19</v>
      </c>
      <c r="F577" s="237" t="s">
        <v>824</v>
      </c>
      <c r="G577" s="235"/>
      <c r="H577" s="238">
        <v>20</v>
      </c>
      <c r="I577" s="239"/>
      <c r="J577" s="235"/>
      <c r="K577" s="235"/>
      <c r="L577" s="240"/>
      <c r="M577" s="241"/>
      <c r="N577" s="242"/>
      <c r="O577" s="242"/>
      <c r="P577" s="242"/>
      <c r="Q577" s="242"/>
      <c r="R577" s="242"/>
      <c r="S577" s="242"/>
      <c r="T577" s="243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4" t="s">
        <v>150</v>
      </c>
      <c r="AU577" s="244" t="s">
        <v>77</v>
      </c>
      <c r="AV577" s="14" t="s">
        <v>79</v>
      </c>
      <c r="AW577" s="14" t="s">
        <v>31</v>
      </c>
      <c r="AX577" s="14" t="s">
        <v>77</v>
      </c>
      <c r="AY577" s="244" t="s">
        <v>140</v>
      </c>
    </row>
    <row r="578" s="2" customFormat="1" ht="16.5" customHeight="1">
      <c r="A578" s="41"/>
      <c r="B578" s="42"/>
      <c r="C578" s="256" t="s">
        <v>825</v>
      </c>
      <c r="D578" s="256" t="s">
        <v>452</v>
      </c>
      <c r="E578" s="257" t="s">
        <v>826</v>
      </c>
      <c r="F578" s="258" t="s">
        <v>827</v>
      </c>
      <c r="G578" s="259" t="s">
        <v>307</v>
      </c>
      <c r="H578" s="260">
        <v>0.033000000000000002</v>
      </c>
      <c r="I578" s="261"/>
      <c r="J578" s="262">
        <f>ROUND(I578*H578,2)</f>
        <v>0</v>
      </c>
      <c r="K578" s="258" t="s">
        <v>145</v>
      </c>
      <c r="L578" s="263"/>
      <c r="M578" s="264" t="s">
        <v>19</v>
      </c>
      <c r="N578" s="265" t="s">
        <v>40</v>
      </c>
      <c r="O578" s="87"/>
      <c r="P578" s="214">
        <f>O578*H578</f>
        <v>0</v>
      </c>
      <c r="Q578" s="214">
        <v>1</v>
      </c>
      <c r="R578" s="214">
        <f>Q578*H578</f>
        <v>0.033000000000000002</v>
      </c>
      <c r="S578" s="214">
        <v>0</v>
      </c>
      <c r="T578" s="215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16" t="s">
        <v>183</v>
      </c>
      <c r="AT578" s="216" t="s">
        <v>452</v>
      </c>
      <c r="AU578" s="216" t="s">
        <v>77</v>
      </c>
      <c r="AY578" s="20" t="s">
        <v>140</v>
      </c>
      <c r="BE578" s="217">
        <f>IF(N578="základní",J578,0)</f>
        <v>0</v>
      </c>
      <c r="BF578" s="217">
        <f>IF(N578="snížená",J578,0)</f>
        <v>0</v>
      </c>
      <c r="BG578" s="217">
        <f>IF(N578="zákl. přenesená",J578,0)</f>
        <v>0</v>
      </c>
      <c r="BH578" s="217">
        <f>IF(N578="sníž. přenesená",J578,0)</f>
        <v>0</v>
      </c>
      <c r="BI578" s="217">
        <f>IF(N578="nulová",J578,0)</f>
        <v>0</v>
      </c>
      <c r="BJ578" s="20" t="s">
        <v>77</v>
      </c>
      <c r="BK578" s="217">
        <f>ROUND(I578*H578,2)</f>
        <v>0</v>
      </c>
      <c r="BL578" s="20" t="s">
        <v>146</v>
      </c>
      <c r="BM578" s="216" t="s">
        <v>828</v>
      </c>
    </row>
    <row r="579" s="14" customFormat="1">
      <c r="A579" s="14"/>
      <c r="B579" s="234"/>
      <c r="C579" s="235"/>
      <c r="D579" s="225" t="s">
        <v>150</v>
      </c>
      <c r="E579" s="235"/>
      <c r="F579" s="237" t="s">
        <v>829</v>
      </c>
      <c r="G579" s="235"/>
      <c r="H579" s="238">
        <v>0.033000000000000002</v>
      </c>
      <c r="I579" s="239"/>
      <c r="J579" s="235"/>
      <c r="K579" s="235"/>
      <c r="L579" s="240"/>
      <c r="M579" s="241"/>
      <c r="N579" s="242"/>
      <c r="O579" s="242"/>
      <c r="P579" s="242"/>
      <c r="Q579" s="242"/>
      <c r="R579" s="242"/>
      <c r="S579" s="242"/>
      <c r="T579" s="243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4" t="s">
        <v>150</v>
      </c>
      <c r="AU579" s="244" t="s">
        <v>77</v>
      </c>
      <c r="AV579" s="14" t="s">
        <v>79</v>
      </c>
      <c r="AW579" s="14" t="s">
        <v>4</v>
      </c>
      <c r="AX579" s="14" t="s">
        <v>77</v>
      </c>
      <c r="AY579" s="244" t="s">
        <v>140</v>
      </c>
    </row>
    <row r="580" s="12" customFormat="1" ht="25.92" customHeight="1">
      <c r="A580" s="12"/>
      <c r="B580" s="191"/>
      <c r="C580" s="192"/>
      <c r="D580" s="193" t="s">
        <v>68</v>
      </c>
      <c r="E580" s="194" t="s">
        <v>830</v>
      </c>
      <c r="F580" s="194" t="s">
        <v>831</v>
      </c>
      <c r="G580" s="192"/>
      <c r="H580" s="192"/>
      <c r="I580" s="195"/>
      <c r="J580" s="196">
        <f>BK580</f>
        <v>0</v>
      </c>
      <c r="K580" s="192"/>
      <c r="L580" s="197"/>
      <c r="M580" s="198"/>
      <c r="N580" s="199"/>
      <c r="O580" s="199"/>
      <c r="P580" s="200">
        <f>SUM(P581:P591)</f>
        <v>0</v>
      </c>
      <c r="Q580" s="199"/>
      <c r="R580" s="200">
        <f>SUM(R581:R591)</f>
        <v>0</v>
      </c>
      <c r="S580" s="199"/>
      <c r="T580" s="201">
        <f>SUM(T581:T591)</f>
        <v>0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R580" s="202" t="s">
        <v>77</v>
      </c>
      <c r="AT580" s="203" t="s">
        <v>68</v>
      </c>
      <c r="AU580" s="203" t="s">
        <v>69</v>
      </c>
      <c r="AY580" s="202" t="s">
        <v>140</v>
      </c>
      <c r="BK580" s="204">
        <f>SUM(BK581:BK591)</f>
        <v>0</v>
      </c>
    </row>
    <row r="581" s="2" customFormat="1" ht="24.15" customHeight="1">
      <c r="A581" s="41"/>
      <c r="B581" s="42"/>
      <c r="C581" s="205" t="s">
        <v>832</v>
      </c>
      <c r="D581" s="205" t="s">
        <v>141</v>
      </c>
      <c r="E581" s="206" t="s">
        <v>833</v>
      </c>
      <c r="F581" s="207" t="s">
        <v>834</v>
      </c>
      <c r="G581" s="208" t="s">
        <v>307</v>
      </c>
      <c r="H581" s="209">
        <v>231.94300000000001</v>
      </c>
      <c r="I581" s="210"/>
      <c r="J581" s="211">
        <f>ROUND(I581*H581,2)</f>
        <v>0</v>
      </c>
      <c r="K581" s="207" t="s">
        <v>145</v>
      </c>
      <c r="L581" s="47"/>
      <c r="M581" s="212" t="s">
        <v>19</v>
      </c>
      <c r="N581" s="213" t="s">
        <v>40</v>
      </c>
      <c r="O581" s="87"/>
      <c r="P581" s="214">
        <f>O581*H581</f>
        <v>0</v>
      </c>
      <c r="Q581" s="214">
        <v>0</v>
      </c>
      <c r="R581" s="214">
        <f>Q581*H581</f>
        <v>0</v>
      </c>
      <c r="S581" s="214">
        <v>0</v>
      </c>
      <c r="T581" s="215">
        <f>S581*H581</f>
        <v>0</v>
      </c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R581" s="216" t="s">
        <v>146</v>
      </c>
      <c r="AT581" s="216" t="s">
        <v>141</v>
      </c>
      <c r="AU581" s="216" t="s">
        <v>77</v>
      </c>
      <c r="AY581" s="20" t="s">
        <v>140</v>
      </c>
      <c r="BE581" s="217">
        <f>IF(N581="základní",J581,0)</f>
        <v>0</v>
      </c>
      <c r="BF581" s="217">
        <f>IF(N581="snížená",J581,0)</f>
        <v>0</v>
      </c>
      <c r="BG581" s="217">
        <f>IF(N581="zákl. přenesená",J581,0)</f>
        <v>0</v>
      </c>
      <c r="BH581" s="217">
        <f>IF(N581="sníž. přenesená",J581,0)</f>
        <v>0</v>
      </c>
      <c r="BI581" s="217">
        <f>IF(N581="nulová",J581,0)</f>
        <v>0</v>
      </c>
      <c r="BJ581" s="20" t="s">
        <v>77</v>
      </c>
      <c r="BK581" s="217">
        <f>ROUND(I581*H581,2)</f>
        <v>0</v>
      </c>
      <c r="BL581" s="20" t="s">
        <v>146</v>
      </c>
      <c r="BM581" s="216" t="s">
        <v>835</v>
      </c>
    </row>
    <row r="582" s="2" customFormat="1">
      <c r="A582" s="41"/>
      <c r="B582" s="42"/>
      <c r="C582" s="43"/>
      <c r="D582" s="218" t="s">
        <v>148</v>
      </c>
      <c r="E582" s="43"/>
      <c r="F582" s="219" t="s">
        <v>836</v>
      </c>
      <c r="G582" s="43"/>
      <c r="H582" s="43"/>
      <c r="I582" s="220"/>
      <c r="J582" s="43"/>
      <c r="K582" s="43"/>
      <c r="L582" s="47"/>
      <c r="M582" s="221"/>
      <c r="N582" s="222"/>
      <c r="O582" s="87"/>
      <c r="P582" s="87"/>
      <c r="Q582" s="87"/>
      <c r="R582" s="87"/>
      <c r="S582" s="87"/>
      <c r="T582" s="88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T582" s="20" t="s">
        <v>148</v>
      </c>
      <c r="AU582" s="20" t="s">
        <v>77</v>
      </c>
    </row>
    <row r="583" s="2" customFormat="1" ht="24.15" customHeight="1">
      <c r="A583" s="41"/>
      <c r="B583" s="42"/>
      <c r="C583" s="205" t="s">
        <v>837</v>
      </c>
      <c r="D583" s="205" t="s">
        <v>141</v>
      </c>
      <c r="E583" s="206" t="s">
        <v>838</v>
      </c>
      <c r="F583" s="207" t="s">
        <v>839</v>
      </c>
      <c r="G583" s="208" t="s">
        <v>307</v>
      </c>
      <c r="H583" s="209">
        <v>4638.8599999999997</v>
      </c>
      <c r="I583" s="210"/>
      <c r="J583" s="211">
        <f>ROUND(I583*H583,2)</f>
        <v>0</v>
      </c>
      <c r="K583" s="207" t="s">
        <v>145</v>
      </c>
      <c r="L583" s="47"/>
      <c r="M583" s="212" t="s">
        <v>19</v>
      </c>
      <c r="N583" s="213" t="s">
        <v>40</v>
      </c>
      <c r="O583" s="87"/>
      <c r="P583" s="214">
        <f>O583*H583</f>
        <v>0</v>
      </c>
      <c r="Q583" s="214">
        <v>0</v>
      </c>
      <c r="R583" s="214">
        <f>Q583*H583</f>
        <v>0</v>
      </c>
      <c r="S583" s="214">
        <v>0</v>
      </c>
      <c r="T583" s="215">
        <f>S583*H583</f>
        <v>0</v>
      </c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R583" s="216" t="s">
        <v>146</v>
      </c>
      <c r="AT583" s="216" t="s">
        <v>141</v>
      </c>
      <c r="AU583" s="216" t="s">
        <v>77</v>
      </c>
      <c r="AY583" s="20" t="s">
        <v>140</v>
      </c>
      <c r="BE583" s="217">
        <f>IF(N583="základní",J583,0)</f>
        <v>0</v>
      </c>
      <c r="BF583" s="217">
        <f>IF(N583="snížená",J583,0)</f>
        <v>0</v>
      </c>
      <c r="BG583" s="217">
        <f>IF(N583="zákl. přenesená",J583,0)</f>
        <v>0</v>
      </c>
      <c r="BH583" s="217">
        <f>IF(N583="sníž. přenesená",J583,0)</f>
        <v>0</v>
      </c>
      <c r="BI583" s="217">
        <f>IF(N583="nulová",J583,0)</f>
        <v>0</v>
      </c>
      <c r="BJ583" s="20" t="s">
        <v>77</v>
      </c>
      <c r="BK583" s="217">
        <f>ROUND(I583*H583,2)</f>
        <v>0</v>
      </c>
      <c r="BL583" s="20" t="s">
        <v>146</v>
      </c>
      <c r="BM583" s="216" t="s">
        <v>840</v>
      </c>
    </row>
    <row r="584" s="2" customFormat="1">
      <c r="A584" s="41"/>
      <c r="B584" s="42"/>
      <c r="C584" s="43"/>
      <c r="D584" s="218" t="s">
        <v>148</v>
      </c>
      <c r="E584" s="43"/>
      <c r="F584" s="219" t="s">
        <v>841</v>
      </c>
      <c r="G584" s="43"/>
      <c r="H584" s="43"/>
      <c r="I584" s="220"/>
      <c r="J584" s="43"/>
      <c r="K584" s="43"/>
      <c r="L584" s="47"/>
      <c r="M584" s="221"/>
      <c r="N584" s="222"/>
      <c r="O584" s="87"/>
      <c r="P584" s="87"/>
      <c r="Q584" s="87"/>
      <c r="R584" s="87"/>
      <c r="S584" s="87"/>
      <c r="T584" s="88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T584" s="20" t="s">
        <v>148</v>
      </c>
      <c r="AU584" s="20" t="s">
        <v>77</v>
      </c>
    </row>
    <row r="585" s="14" customFormat="1">
      <c r="A585" s="14"/>
      <c r="B585" s="234"/>
      <c r="C585" s="235"/>
      <c r="D585" s="225" t="s">
        <v>150</v>
      </c>
      <c r="E585" s="235"/>
      <c r="F585" s="237" t="s">
        <v>842</v>
      </c>
      <c r="G585" s="235"/>
      <c r="H585" s="238">
        <v>4638.8599999999997</v>
      </c>
      <c r="I585" s="239"/>
      <c r="J585" s="235"/>
      <c r="K585" s="235"/>
      <c r="L585" s="240"/>
      <c r="M585" s="241"/>
      <c r="N585" s="242"/>
      <c r="O585" s="242"/>
      <c r="P585" s="242"/>
      <c r="Q585" s="242"/>
      <c r="R585" s="242"/>
      <c r="S585" s="242"/>
      <c r="T585" s="243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4" t="s">
        <v>150</v>
      </c>
      <c r="AU585" s="244" t="s">
        <v>77</v>
      </c>
      <c r="AV585" s="14" t="s">
        <v>79</v>
      </c>
      <c r="AW585" s="14" t="s">
        <v>4</v>
      </c>
      <c r="AX585" s="14" t="s">
        <v>77</v>
      </c>
      <c r="AY585" s="244" t="s">
        <v>140</v>
      </c>
    </row>
    <row r="586" s="2" customFormat="1" ht="21.75" customHeight="1">
      <c r="A586" s="41"/>
      <c r="B586" s="42"/>
      <c r="C586" s="205" t="s">
        <v>843</v>
      </c>
      <c r="D586" s="205" t="s">
        <v>141</v>
      </c>
      <c r="E586" s="206" t="s">
        <v>844</v>
      </c>
      <c r="F586" s="207" t="s">
        <v>845</v>
      </c>
      <c r="G586" s="208" t="s">
        <v>307</v>
      </c>
      <c r="H586" s="209">
        <v>231.94300000000001</v>
      </c>
      <c r="I586" s="210"/>
      <c r="J586" s="211">
        <f>ROUND(I586*H586,2)</f>
        <v>0</v>
      </c>
      <c r="K586" s="207" t="s">
        <v>145</v>
      </c>
      <c r="L586" s="47"/>
      <c r="M586" s="212" t="s">
        <v>19</v>
      </c>
      <c r="N586" s="213" t="s">
        <v>40</v>
      </c>
      <c r="O586" s="87"/>
      <c r="P586" s="214">
        <f>O586*H586</f>
        <v>0</v>
      </c>
      <c r="Q586" s="214">
        <v>0</v>
      </c>
      <c r="R586" s="214">
        <f>Q586*H586</f>
        <v>0</v>
      </c>
      <c r="S586" s="214">
        <v>0</v>
      </c>
      <c r="T586" s="215">
        <f>S586*H586</f>
        <v>0</v>
      </c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R586" s="216" t="s">
        <v>146</v>
      </c>
      <c r="AT586" s="216" t="s">
        <v>141</v>
      </c>
      <c r="AU586" s="216" t="s">
        <v>77</v>
      </c>
      <c r="AY586" s="20" t="s">
        <v>140</v>
      </c>
      <c r="BE586" s="217">
        <f>IF(N586="základní",J586,0)</f>
        <v>0</v>
      </c>
      <c r="BF586" s="217">
        <f>IF(N586="snížená",J586,0)</f>
        <v>0</v>
      </c>
      <c r="BG586" s="217">
        <f>IF(N586="zákl. přenesená",J586,0)</f>
        <v>0</v>
      </c>
      <c r="BH586" s="217">
        <f>IF(N586="sníž. přenesená",J586,0)</f>
        <v>0</v>
      </c>
      <c r="BI586" s="217">
        <f>IF(N586="nulová",J586,0)</f>
        <v>0</v>
      </c>
      <c r="BJ586" s="20" t="s">
        <v>77</v>
      </c>
      <c r="BK586" s="217">
        <f>ROUND(I586*H586,2)</f>
        <v>0</v>
      </c>
      <c r="BL586" s="20" t="s">
        <v>146</v>
      </c>
      <c r="BM586" s="216" t="s">
        <v>846</v>
      </c>
    </row>
    <row r="587" s="2" customFormat="1">
      <c r="A587" s="41"/>
      <c r="B587" s="42"/>
      <c r="C587" s="43"/>
      <c r="D587" s="218" t="s">
        <v>148</v>
      </c>
      <c r="E587" s="43"/>
      <c r="F587" s="219" t="s">
        <v>847</v>
      </c>
      <c r="G587" s="43"/>
      <c r="H587" s="43"/>
      <c r="I587" s="220"/>
      <c r="J587" s="43"/>
      <c r="K587" s="43"/>
      <c r="L587" s="47"/>
      <c r="M587" s="221"/>
      <c r="N587" s="222"/>
      <c r="O587" s="87"/>
      <c r="P587" s="87"/>
      <c r="Q587" s="87"/>
      <c r="R587" s="87"/>
      <c r="S587" s="87"/>
      <c r="T587" s="88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T587" s="20" t="s">
        <v>148</v>
      </c>
      <c r="AU587" s="20" t="s">
        <v>77</v>
      </c>
    </row>
    <row r="588" s="2" customFormat="1" ht="24.15" customHeight="1">
      <c r="A588" s="41"/>
      <c r="B588" s="42"/>
      <c r="C588" s="205" t="s">
        <v>848</v>
      </c>
      <c r="D588" s="205" t="s">
        <v>141</v>
      </c>
      <c r="E588" s="206" t="s">
        <v>849</v>
      </c>
      <c r="F588" s="207" t="s">
        <v>850</v>
      </c>
      <c r="G588" s="208" t="s">
        <v>307</v>
      </c>
      <c r="H588" s="209">
        <v>50</v>
      </c>
      <c r="I588" s="210"/>
      <c r="J588" s="211">
        <f>ROUND(I588*H588,2)</f>
        <v>0</v>
      </c>
      <c r="K588" s="207" t="s">
        <v>145</v>
      </c>
      <c r="L588" s="47"/>
      <c r="M588" s="212" t="s">
        <v>19</v>
      </c>
      <c r="N588" s="213" t="s">
        <v>40</v>
      </c>
      <c r="O588" s="87"/>
      <c r="P588" s="214">
        <f>O588*H588</f>
        <v>0</v>
      </c>
      <c r="Q588" s="214">
        <v>0</v>
      </c>
      <c r="R588" s="214">
        <f>Q588*H588</f>
        <v>0</v>
      </c>
      <c r="S588" s="214">
        <v>0</v>
      </c>
      <c r="T588" s="215">
        <f>S588*H588</f>
        <v>0</v>
      </c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R588" s="216" t="s">
        <v>146</v>
      </c>
      <c r="AT588" s="216" t="s">
        <v>141</v>
      </c>
      <c r="AU588" s="216" t="s">
        <v>77</v>
      </c>
      <c r="AY588" s="20" t="s">
        <v>140</v>
      </c>
      <c r="BE588" s="217">
        <f>IF(N588="základní",J588,0)</f>
        <v>0</v>
      </c>
      <c r="BF588" s="217">
        <f>IF(N588="snížená",J588,0)</f>
        <v>0</v>
      </c>
      <c r="BG588" s="217">
        <f>IF(N588="zákl. přenesená",J588,0)</f>
        <v>0</v>
      </c>
      <c r="BH588" s="217">
        <f>IF(N588="sníž. přenesená",J588,0)</f>
        <v>0</v>
      </c>
      <c r="BI588" s="217">
        <f>IF(N588="nulová",J588,0)</f>
        <v>0</v>
      </c>
      <c r="BJ588" s="20" t="s">
        <v>77</v>
      </c>
      <c r="BK588" s="217">
        <f>ROUND(I588*H588,2)</f>
        <v>0</v>
      </c>
      <c r="BL588" s="20" t="s">
        <v>146</v>
      </c>
      <c r="BM588" s="216" t="s">
        <v>851</v>
      </c>
    </row>
    <row r="589" s="2" customFormat="1">
      <c r="A589" s="41"/>
      <c r="B589" s="42"/>
      <c r="C589" s="43"/>
      <c r="D589" s="218" t="s">
        <v>148</v>
      </c>
      <c r="E589" s="43"/>
      <c r="F589" s="219" t="s">
        <v>852</v>
      </c>
      <c r="G589" s="43"/>
      <c r="H589" s="43"/>
      <c r="I589" s="220"/>
      <c r="J589" s="43"/>
      <c r="K589" s="43"/>
      <c r="L589" s="47"/>
      <c r="M589" s="221"/>
      <c r="N589" s="222"/>
      <c r="O589" s="87"/>
      <c r="P589" s="87"/>
      <c r="Q589" s="87"/>
      <c r="R589" s="87"/>
      <c r="S589" s="87"/>
      <c r="T589" s="88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T589" s="20" t="s">
        <v>148</v>
      </c>
      <c r="AU589" s="20" t="s">
        <v>77</v>
      </c>
    </row>
    <row r="590" s="2" customFormat="1" ht="24.15" customHeight="1">
      <c r="A590" s="41"/>
      <c r="B590" s="42"/>
      <c r="C590" s="205" t="s">
        <v>853</v>
      </c>
      <c r="D590" s="205" t="s">
        <v>141</v>
      </c>
      <c r="E590" s="206" t="s">
        <v>854</v>
      </c>
      <c r="F590" s="207" t="s">
        <v>855</v>
      </c>
      <c r="G590" s="208" t="s">
        <v>307</v>
      </c>
      <c r="H590" s="209">
        <v>181.94300000000001</v>
      </c>
      <c r="I590" s="210"/>
      <c r="J590" s="211">
        <f>ROUND(I590*H590,2)</f>
        <v>0</v>
      </c>
      <c r="K590" s="207" t="s">
        <v>145</v>
      </c>
      <c r="L590" s="47"/>
      <c r="M590" s="212" t="s">
        <v>19</v>
      </c>
      <c r="N590" s="213" t="s">
        <v>40</v>
      </c>
      <c r="O590" s="87"/>
      <c r="P590" s="214">
        <f>O590*H590</f>
        <v>0</v>
      </c>
      <c r="Q590" s="214">
        <v>0</v>
      </c>
      <c r="R590" s="214">
        <f>Q590*H590</f>
        <v>0</v>
      </c>
      <c r="S590" s="214">
        <v>0</v>
      </c>
      <c r="T590" s="215">
        <f>S590*H590</f>
        <v>0</v>
      </c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R590" s="216" t="s">
        <v>146</v>
      </c>
      <c r="AT590" s="216" t="s">
        <v>141</v>
      </c>
      <c r="AU590" s="216" t="s">
        <v>77</v>
      </c>
      <c r="AY590" s="20" t="s">
        <v>140</v>
      </c>
      <c r="BE590" s="217">
        <f>IF(N590="základní",J590,0)</f>
        <v>0</v>
      </c>
      <c r="BF590" s="217">
        <f>IF(N590="snížená",J590,0)</f>
        <v>0</v>
      </c>
      <c r="BG590" s="217">
        <f>IF(N590="zákl. přenesená",J590,0)</f>
        <v>0</v>
      </c>
      <c r="BH590" s="217">
        <f>IF(N590="sníž. přenesená",J590,0)</f>
        <v>0</v>
      </c>
      <c r="BI590" s="217">
        <f>IF(N590="nulová",J590,0)</f>
        <v>0</v>
      </c>
      <c r="BJ590" s="20" t="s">
        <v>77</v>
      </c>
      <c r="BK590" s="217">
        <f>ROUND(I590*H590,2)</f>
        <v>0</v>
      </c>
      <c r="BL590" s="20" t="s">
        <v>146</v>
      </c>
      <c r="BM590" s="216" t="s">
        <v>856</v>
      </c>
    </row>
    <row r="591" s="2" customFormat="1">
      <c r="A591" s="41"/>
      <c r="B591" s="42"/>
      <c r="C591" s="43"/>
      <c r="D591" s="218" t="s">
        <v>148</v>
      </c>
      <c r="E591" s="43"/>
      <c r="F591" s="219" t="s">
        <v>857</v>
      </c>
      <c r="G591" s="43"/>
      <c r="H591" s="43"/>
      <c r="I591" s="220"/>
      <c r="J591" s="43"/>
      <c r="K591" s="43"/>
      <c r="L591" s="47"/>
      <c r="M591" s="221"/>
      <c r="N591" s="222"/>
      <c r="O591" s="87"/>
      <c r="P591" s="87"/>
      <c r="Q591" s="87"/>
      <c r="R591" s="87"/>
      <c r="S591" s="87"/>
      <c r="T591" s="88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T591" s="20" t="s">
        <v>148</v>
      </c>
      <c r="AU591" s="20" t="s">
        <v>77</v>
      </c>
    </row>
    <row r="592" s="12" customFormat="1" ht="25.92" customHeight="1">
      <c r="A592" s="12"/>
      <c r="B592" s="191"/>
      <c r="C592" s="192"/>
      <c r="D592" s="193" t="s">
        <v>68</v>
      </c>
      <c r="E592" s="194" t="s">
        <v>858</v>
      </c>
      <c r="F592" s="194" t="s">
        <v>859</v>
      </c>
      <c r="G592" s="192"/>
      <c r="H592" s="192"/>
      <c r="I592" s="195"/>
      <c r="J592" s="196">
        <f>BK592</f>
        <v>0</v>
      </c>
      <c r="K592" s="192"/>
      <c r="L592" s="197"/>
      <c r="M592" s="198"/>
      <c r="N592" s="199"/>
      <c r="O592" s="199"/>
      <c r="P592" s="200">
        <f>P593</f>
        <v>0</v>
      </c>
      <c r="Q592" s="199"/>
      <c r="R592" s="200">
        <f>R593</f>
        <v>0</v>
      </c>
      <c r="S592" s="199"/>
      <c r="T592" s="201">
        <f>T593</f>
        <v>0</v>
      </c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R592" s="202" t="s">
        <v>77</v>
      </c>
      <c r="AT592" s="203" t="s">
        <v>68</v>
      </c>
      <c r="AU592" s="203" t="s">
        <v>69</v>
      </c>
      <c r="AY592" s="202" t="s">
        <v>140</v>
      </c>
      <c r="BK592" s="204">
        <f>BK593</f>
        <v>0</v>
      </c>
    </row>
    <row r="593" s="12" customFormat="1" ht="22.8" customHeight="1">
      <c r="A593" s="12"/>
      <c r="B593" s="191"/>
      <c r="C593" s="192"/>
      <c r="D593" s="193" t="s">
        <v>68</v>
      </c>
      <c r="E593" s="267" t="s">
        <v>860</v>
      </c>
      <c r="F593" s="267" t="s">
        <v>861</v>
      </c>
      <c r="G593" s="192"/>
      <c r="H593" s="192"/>
      <c r="I593" s="195"/>
      <c r="J593" s="268">
        <f>BK593</f>
        <v>0</v>
      </c>
      <c r="K593" s="192"/>
      <c r="L593" s="197"/>
      <c r="M593" s="198"/>
      <c r="N593" s="199"/>
      <c r="O593" s="199"/>
      <c r="P593" s="200">
        <f>SUM(P594:P595)</f>
        <v>0</v>
      </c>
      <c r="Q593" s="199"/>
      <c r="R593" s="200">
        <f>SUM(R594:R595)</f>
        <v>0</v>
      </c>
      <c r="S593" s="199"/>
      <c r="T593" s="201">
        <f>SUM(T594:T595)</f>
        <v>0</v>
      </c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R593" s="202" t="s">
        <v>77</v>
      </c>
      <c r="AT593" s="203" t="s">
        <v>68</v>
      </c>
      <c r="AU593" s="203" t="s">
        <v>77</v>
      </c>
      <c r="AY593" s="202" t="s">
        <v>140</v>
      </c>
      <c r="BK593" s="204">
        <f>SUM(BK594:BK595)</f>
        <v>0</v>
      </c>
    </row>
    <row r="594" s="2" customFormat="1" ht="33" customHeight="1">
      <c r="A594" s="41"/>
      <c r="B594" s="42"/>
      <c r="C594" s="205" t="s">
        <v>862</v>
      </c>
      <c r="D594" s="205" t="s">
        <v>141</v>
      </c>
      <c r="E594" s="206" t="s">
        <v>863</v>
      </c>
      <c r="F594" s="207" t="s">
        <v>864</v>
      </c>
      <c r="G594" s="208" t="s">
        <v>307</v>
      </c>
      <c r="H594" s="209">
        <v>106.831</v>
      </c>
      <c r="I594" s="210"/>
      <c r="J594" s="211">
        <f>ROUND(I594*H594,2)</f>
        <v>0</v>
      </c>
      <c r="K594" s="207" t="s">
        <v>145</v>
      </c>
      <c r="L594" s="47"/>
      <c r="M594" s="212" t="s">
        <v>19</v>
      </c>
      <c r="N594" s="213" t="s">
        <v>40</v>
      </c>
      <c r="O594" s="87"/>
      <c r="P594" s="214">
        <f>O594*H594</f>
        <v>0</v>
      </c>
      <c r="Q594" s="214">
        <v>0</v>
      </c>
      <c r="R594" s="214">
        <f>Q594*H594</f>
        <v>0</v>
      </c>
      <c r="S594" s="214">
        <v>0</v>
      </c>
      <c r="T594" s="215">
        <f>S594*H594</f>
        <v>0</v>
      </c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R594" s="216" t="s">
        <v>146</v>
      </c>
      <c r="AT594" s="216" t="s">
        <v>141</v>
      </c>
      <c r="AU594" s="216" t="s">
        <v>79</v>
      </c>
      <c r="AY594" s="20" t="s">
        <v>140</v>
      </c>
      <c r="BE594" s="217">
        <f>IF(N594="základní",J594,0)</f>
        <v>0</v>
      </c>
      <c r="BF594" s="217">
        <f>IF(N594="snížená",J594,0)</f>
        <v>0</v>
      </c>
      <c r="BG594" s="217">
        <f>IF(N594="zákl. přenesená",J594,0)</f>
        <v>0</v>
      </c>
      <c r="BH594" s="217">
        <f>IF(N594="sníž. přenesená",J594,0)</f>
        <v>0</v>
      </c>
      <c r="BI594" s="217">
        <f>IF(N594="nulová",J594,0)</f>
        <v>0</v>
      </c>
      <c r="BJ594" s="20" t="s">
        <v>77</v>
      </c>
      <c r="BK594" s="217">
        <f>ROUND(I594*H594,2)</f>
        <v>0</v>
      </c>
      <c r="BL594" s="20" t="s">
        <v>146</v>
      </c>
      <c r="BM594" s="216" t="s">
        <v>865</v>
      </c>
    </row>
    <row r="595" s="2" customFormat="1">
      <c r="A595" s="41"/>
      <c r="B595" s="42"/>
      <c r="C595" s="43"/>
      <c r="D595" s="218" t="s">
        <v>148</v>
      </c>
      <c r="E595" s="43"/>
      <c r="F595" s="219" t="s">
        <v>866</v>
      </c>
      <c r="G595" s="43"/>
      <c r="H595" s="43"/>
      <c r="I595" s="220"/>
      <c r="J595" s="43"/>
      <c r="K595" s="43"/>
      <c r="L595" s="47"/>
      <c r="M595" s="221"/>
      <c r="N595" s="222"/>
      <c r="O595" s="87"/>
      <c r="P595" s="87"/>
      <c r="Q595" s="87"/>
      <c r="R595" s="87"/>
      <c r="S595" s="87"/>
      <c r="T595" s="88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T595" s="20" t="s">
        <v>148</v>
      </c>
      <c r="AU595" s="20" t="s">
        <v>79</v>
      </c>
    </row>
    <row r="596" s="12" customFormat="1" ht="25.92" customHeight="1">
      <c r="A596" s="12"/>
      <c r="B596" s="191"/>
      <c r="C596" s="192"/>
      <c r="D596" s="193" t="s">
        <v>68</v>
      </c>
      <c r="E596" s="194" t="s">
        <v>867</v>
      </c>
      <c r="F596" s="194" t="s">
        <v>868</v>
      </c>
      <c r="G596" s="192"/>
      <c r="H596" s="192"/>
      <c r="I596" s="195"/>
      <c r="J596" s="196">
        <f>BK596</f>
        <v>0</v>
      </c>
      <c r="K596" s="192"/>
      <c r="L596" s="197"/>
      <c r="M596" s="198"/>
      <c r="N596" s="199"/>
      <c r="O596" s="199"/>
      <c r="P596" s="200">
        <f>SUM(P597:P613)</f>
        <v>0</v>
      </c>
      <c r="Q596" s="199"/>
      <c r="R596" s="200">
        <f>SUM(R597:R613)</f>
        <v>1.5079759999999998</v>
      </c>
      <c r="S596" s="199"/>
      <c r="T596" s="201">
        <f>SUM(T597:T613)</f>
        <v>0</v>
      </c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R596" s="202" t="s">
        <v>79</v>
      </c>
      <c r="AT596" s="203" t="s">
        <v>68</v>
      </c>
      <c r="AU596" s="203" t="s">
        <v>69</v>
      </c>
      <c r="AY596" s="202" t="s">
        <v>140</v>
      </c>
      <c r="BK596" s="204">
        <f>SUM(BK597:BK613)</f>
        <v>0</v>
      </c>
    </row>
    <row r="597" s="2" customFormat="1" ht="24.15" customHeight="1">
      <c r="A597" s="41"/>
      <c r="B597" s="42"/>
      <c r="C597" s="205" t="s">
        <v>869</v>
      </c>
      <c r="D597" s="205" t="s">
        <v>141</v>
      </c>
      <c r="E597" s="206" t="s">
        <v>870</v>
      </c>
      <c r="F597" s="207" t="s">
        <v>871</v>
      </c>
      <c r="G597" s="208" t="s">
        <v>144</v>
      </c>
      <c r="H597" s="209">
        <v>89.494</v>
      </c>
      <c r="I597" s="210"/>
      <c r="J597" s="211">
        <f>ROUND(I597*H597,2)</f>
        <v>0</v>
      </c>
      <c r="K597" s="207" t="s">
        <v>145</v>
      </c>
      <c r="L597" s="47"/>
      <c r="M597" s="212" t="s">
        <v>19</v>
      </c>
      <c r="N597" s="213" t="s">
        <v>40</v>
      </c>
      <c r="O597" s="87"/>
      <c r="P597" s="214">
        <f>O597*H597</f>
        <v>0</v>
      </c>
      <c r="Q597" s="214">
        <v>0</v>
      </c>
      <c r="R597" s="214">
        <f>Q597*H597</f>
        <v>0</v>
      </c>
      <c r="S597" s="214">
        <v>0</v>
      </c>
      <c r="T597" s="215">
        <f>S597*H597</f>
        <v>0</v>
      </c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R597" s="216" t="s">
        <v>231</v>
      </c>
      <c r="AT597" s="216" t="s">
        <v>141</v>
      </c>
      <c r="AU597" s="216" t="s">
        <v>77</v>
      </c>
      <c r="AY597" s="20" t="s">
        <v>140</v>
      </c>
      <c r="BE597" s="217">
        <f>IF(N597="základní",J597,0)</f>
        <v>0</v>
      </c>
      <c r="BF597" s="217">
        <f>IF(N597="snížená",J597,0)</f>
        <v>0</v>
      </c>
      <c r="BG597" s="217">
        <f>IF(N597="zákl. přenesená",J597,0)</f>
        <v>0</v>
      </c>
      <c r="BH597" s="217">
        <f>IF(N597="sníž. přenesená",J597,0)</f>
        <v>0</v>
      </c>
      <c r="BI597" s="217">
        <f>IF(N597="nulová",J597,0)</f>
        <v>0</v>
      </c>
      <c r="BJ597" s="20" t="s">
        <v>77</v>
      </c>
      <c r="BK597" s="217">
        <f>ROUND(I597*H597,2)</f>
        <v>0</v>
      </c>
      <c r="BL597" s="20" t="s">
        <v>231</v>
      </c>
      <c r="BM597" s="216" t="s">
        <v>872</v>
      </c>
    </row>
    <row r="598" s="2" customFormat="1">
      <c r="A598" s="41"/>
      <c r="B598" s="42"/>
      <c r="C598" s="43"/>
      <c r="D598" s="218" t="s">
        <v>148</v>
      </c>
      <c r="E598" s="43"/>
      <c r="F598" s="219" t="s">
        <v>873</v>
      </c>
      <c r="G598" s="43"/>
      <c r="H598" s="43"/>
      <c r="I598" s="220"/>
      <c r="J598" s="43"/>
      <c r="K598" s="43"/>
      <c r="L598" s="47"/>
      <c r="M598" s="221"/>
      <c r="N598" s="222"/>
      <c r="O598" s="87"/>
      <c r="P598" s="87"/>
      <c r="Q598" s="87"/>
      <c r="R598" s="87"/>
      <c r="S598" s="87"/>
      <c r="T598" s="88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T598" s="20" t="s">
        <v>148</v>
      </c>
      <c r="AU598" s="20" t="s">
        <v>77</v>
      </c>
    </row>
    <row r="599" s="2" customFormat="1" ht="16.5" customHeight="1">
      <c r="A599" s="41"/>
      <c r="B599" s="42"/>
      <c r="C599" s="256" t="s">
        <v>874</v>
      </c>
      <c r="D599" s="256" t="s">
        <v>452</v>
      </c>
      <c r="E599" s="257" t="s">
        <v>875</v>
      </c>
      <c r="F599" s="258" t="s">
        <v>876</v>
      </c>
      <c r="G599" s="259" t="s">
        <v>144</v>
      </c>
      <c r="H599" s="260">
        <v>93.968999999999994</v>
      </c>
      <c r="I599" s="261"/>
      <c r="J599" s="262">
        <f>ROUND(I599*H599,2)</f>
        <v>0</v>
      </c>
      <c r="K599" s="258" t="s">
        <v>145</v>
      </c>
      <c r="L599" s="263"/>
      <c r="M599" s="264" t="s">
        <v>19</v>
      </c>
      <c r="N599" s="265" t="s">
        <v>40</v>
      </c>
      <c r="O599" s="87"/>
      <c r="P599" s="214">
        <f>O599*H599</f>
        <v>0</v>
      </c>
      <c r="Q599" s="214">
        <v>0.0023999999999999998</v>
      </c>
      <c r="R599" s="214">
        <f>Q599*H599</f>
        <v>0.22552559999999997</v>
      </c>
      <c r="S599" s="214">
        <v>0</v>
      </c>
      <c r="T599" s="215">
        <f>S599*H599</f>
        <v>0</v>
      </c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R599" s="216" t="s">
        <v>327</v>
      </c>
      <c r="AT599" s="216" t="s">
        <v>452</v>
      </c>
      <c r="AU599" s="216" t="s">
        <v>77</v>
      </c>
      <c r="AY599" s="20" t="s">
        <v>140</v>
      </c>
      <c r="BE599" s="217">
        <f>IF(N599="základní",J599,0)</f>
        <v>0</v>
      </c>
      <c r="BF599" s="217">
        <f>IF(N599="snížená",J599,0)</f>
        <v>0</v>
      </c>
      <c r="BG599" s="217">
        <f>IF(N599="zákl. přenesená",J599,0)</f>
        <v>0</v>
      </c>
      <c r="BH599" s="217">
        <f>IF(N599="sníž. přenesená",J599,0)</f>
        <v>0</v>
      </c>
      <c r="BI599" s="217">
        <f>IF(N599="nulová",J599,0)</f>
        <v>0</v>
      </c>
      <c r="BJ599" s="20" t="s">
        <v>77</v>
      </c>
      <c r="BK599" s="217">
        <f>ROUND(I599*H599,2)</f>
        <v>0</v>
      </c>
      <c r="BL599" s="20" t="s">
        <v>231</v>
      </c>
      <c r="BM599" s="216" t="s">
        <v>877</v>
      </c>
    </row>
    <row r="600" s="14" customFormat="1">
      <c r="A600" s="14"/>
      <c r="B600" s="234"/>
      <c r="C600" s="235"/>
      <c r="D600" s="225" t="s">
        <v>150</v>
      </c>
      <c r="E600" s="235"/>
      <c r="F600" s="237" t="s">
        <v>878</v>
      </c>
      <c r="G600" s="235"/>
      <c r="H600" s="238">
        <v>93.968999999999994</v>
      </c>
      <c r="I600" s="239"/>
      <c r="J600" s="235"/>
      <c r="K600" s="235"/>
      <c r="L600" s="240"/>
      <c r="M600" s="241"/>
      <c r="N600" s="242"/>
      <c r="O600" s="242"/>
      <c r="P600" s="242"/>
      <c r="Q600" s="242"/>
      <c r="R600" s="242"/>
      <c r="S600" s="242"/>
      <c r="T600" s="243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4" t="s">
        <v>150</v>
      </c>
      <c r="AU600" s="244" t="s">
        <v>77</v>
      </c>
      <c r="AV600" s="14" t="s">
        <v>79</v>
      </c>
      <c r="AW600" s="14" t="s">
        <v>4</v>
      </c>
      <c r="AX600" s="14" t="s">
        <v>77</v>
      </c>
      <c r="AY600" s="244" t="s">
        <v>140</v>
      </c>
    </row>
    <row r="601" s="2" customFormat="1" ht="24.15" customHeight="1">
      <c r="A601" s="41"/>
      <c r="B601" s="42"/>
      <c r="C601" s="205" t="s">
        <v>879</v>
      </c>
      <c r="D601" s="205" t="s">
        <v>141</v>
      </c>
      <c r="E601" s="206" t="s">
        <v>880</v>
      </c>
      <c r="F601" s="207" t="s">
        <v>881</v>
      </c>
      <c r="G601" s="208" t="s">
        <v>144</v>
      </c>
      <c r="H601" s="209">
        <v>218.10400000000001</v>
      </c>
      <c r="I601" s="210"/>
      <c r="J601" s="211">
        <f>ROUND(I601*H601,2)</f>
        <v>0</v>
      </c>
      <c r="K601" s="207" t="s">
        <v>145</v>
      </c>
      <c r="L601" s="47"/>
      <c r="M601" s="212" t="s">
        <v>19</v>
      </c>
      <c r="N601" s="213" t="s">
        <v>40</v>
      </c>
      <c r="O601" s="87"/>
      <c r="P601" s="214">
        <f>O601*H601</f>
        <v>0</v>
      </c>
      <c r="Q601" s="214">
        <v>0</v>
      </c>
      <c r="R601" s="214">
        <f>Q601*H601</f>
        <v>0</v>
      </c>
      <c r="S601" s="214">
        <v>0</v>
      </c>
      <c r="T601" s="215">
        <f>S601*H601</f>
        <v>0</v>
      </c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R601" s="216" t="s">
        <v>231</v>
      </c>
      <c r="AT601" s="216" t="s">
        <v>141</v>
      </c>
      <c r="AU601" s="216" t="s">
        <v>77</v>
      </c>
      <c r="AY601" s="20" t="s">
        <v>140</v>
      </c>
      <c r="BE601" s="217">
        <f>IF(N601="základní",J601,0)</f>
        <v>0</v>
      </c>
      <c r="BF601" s="217">
        <f>IF(N601="snížená",J601,0)</f>
        <v>0</v>
      </c>
      <c r="BG601" s="217">
        <f>IF(N601="zákl. přenesená",J601,0)</f>
        <v>0</v>
      </c>
      <c r="BH601" s="217">
        <f>IF(N601="sníž. přenesená",J601,0)</f>
        <v>0</v>
      </c>
      <c r="BI601" s="217">
        <f>IF(N601="nulová",J601,0)</f>
        <v>0</v>
      </c>
      <c r="BJ601" s="20" t="s">
        <v>77</v>
      </c>
      <c r="BK601" s="217">
        <f>ROUND(I601*H601,2)</f>
        <v>0</v>
      </c>
      <c r="BL601" s="20" t="s">
        <v>231</v>
      </c>
      <c r="BM601" s="216" t="s">
        <v>882</v>
      </c>
    </row>
    <row r="602" s="2" customFormat="1">
      <c r="A602" s="41"/>
      <c r="B602" s="42"/>
      <c r="C602" s="43"/>
      <c r="D602" s="218" t="s">
        <v>148</v>
      </c>
      <c r="E602" s="43"/>
      <c r="F602" s="219" t="s">
        <v>883</v>
      </c>
      <c r="G602" s="43"/>
      <c r="H602" s="43"/>
      <c r="I602" s="220"/>
      <c r="J602" s="43"/>
      <c r="K602" s="43"/>
      <c r="L602" s="47"/>
      <c r="M602" s="221"/>
      <c r="N602" s="222"/>
      <c r="O602" s="87"/>
      <c r="P602" s="87"/>
      <c r="Q602" s="87"/>
      <c r="R602" s="87"/>
      <c r="S602" s="87"/>
      <c r="T602" s="88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T602" s="20" t="s">
        <v>148</v>
      </c>
      <c r="AU602" s="20" t="s">
        <v>77</v>
      </c>
    </row>
    <row r="603" s="13" customFormat="1">
      <c r="A603" s="13"/>
      <c r="B603" s="223"/>
      <c r="C603" s="224"/>
      <c r="D603" s="225" t="s">
        <v>150</v>
      </c>
      <c r="E603" s="226" t="s">
        <v>19</v>
      </c>
      <c r="F603" s="227" t="s">
        <v>220</v>
      </c>
      <c r="G603" s="224"/>
      <c r="H603" s="226" t="s">
        <v>19</v>
      </c>
      <c r="I603" s="228"/>
      <c r="J603" s="224"/>
      <c r="K603" s="224"/>
      <c r="L603" s="229"/>
      <c r="M603" s="230"/>
      <c r="N603" s="231"/>
      <c r="O603" s="231"/>
      <c r="P603" s="231"/>
      <c r="Q603" s="231"/>
      <c r="R603" s="231"/>
      <c r="S603" s="231"/>
      <c r="T603" s="232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3" t="s">
        <v>150</v>
      </c>
      <c r="AU603" s="233" t="s">
        <v>77</v>
      </c>
      <c r="AV603" s="13" t="s">
        <v>77</v>
      </c>
      <c r="AW603" s="13" t="s">
        <v>31</v>
      </c>
      <c r="AX603" s="13" t="s">
        <v>69</v>
      </c>
      <c r="AY603" s="233" t="s">
        <v>140</v>
      </c>
    </row>
    <row r="604" s="14" customFormat="1">
      <c r="A604" s="14"/>
      <c r="B604" s="234"/>
      <c r="C604" s="235"/>
      <c r="D604" s="225" t="s">
        <v>150</v>
      </c>
      <c r="E604" s="236" t="s">
        <v>19</v>
      </c>
      <c r="F604" s="237" t="s">
        <v>884</v>
      </c>
      <c r="G604" s="235"/>
      <c r="H604" s="238">
        <v>106.112</v>
      </c>
      <c r="I604" s="239"/>
      <c r="J604" s="235"/>
      <c r="K604" s="235"/>
      <c r="L604" s="240"/>
      <c r="M604" s="241"/>
      <c r="N604" s="242"/>
      <c r="O604" s="242"/>
      <c r="P604" s="242"/>
      <c r="Q604" s="242"/>
      <c r="R604" s="242"/>
      <c r="S604" s="242"/>
      <c r="T604" s="243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4" t="s">
        <v>150</v>
      </c>
      <c r="AU604" s="244" t="s">
        <v>77</v>
      </c>
      <c r="AV604" s="14" t="s">
        <v>79</v>
      </c>
      <c r="AW604" s="14" t="s">
        <v>31</v>
      </c>
      <c r="AX604" s="14" t="s">
        <v>69</v>
      </c>
      <c r="AY604" s="244" t="s">
        <v>140</v>
      </c>
    </row>
    <row r="605" s="13" customFormat="1">
      <c r="A605" s="13"/>
      <c r="B605" s="223"/>
      <c r="C605" s="224"/>
      <c r="D605" s="225" t="s">
        <v>150</v>
      </c>
      <c r="E605" s="226" t="s">
        <v>19</v>
      </c>
      <c r="F605" s="227" t="s">
        <v>660</v>
      </c>
      <c r="G605" s="224"/>
      <c r="H605" s="226" t="s">
        <v>19</v>
      </c>
      <c r="I605" s="228"/>
      <c r="J605" s="224"/>
      <c r="K605" s="224"/>
      <c r="L605" s="229"/>
      <c r="M605" s="230"/>
      <c r="N605" s="231"/>
      <c r="O605" s="231"/>
      <c r="P605" s="231"/>
      <c r="Q605" s="231"/>
      <c r="R605" s="231"/>
      <c r="S605" s="231"/>
      <c r="T605" s="232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3" t="s">
        <v>150</v>
      </c>
      <c r="AU605" s="233" t="s">
        <v>77</v>
      </c>
      <c r="AV605" s="13" t="s">
        <v>77</v>
      </c>
      <c r="AW605" s="13" t="s">
        <v>31</v>
      </c>
      <c r="AX605" s="13" t="s">
        <v>69</v>
      </c>
      <c r="AY605" s="233" t="s">
        <v>140</v>
      </c>
    </row>
    <row r="606" s="14" customFormat="1">
      <c r="A606" s="14"/>
      <c r="B606" s="234"/>
      <c r="C606" s="235"/>
      <c r="D606" s="225" t="s">
        <v>150</v>
      </c>
      <c r="E606" s="236" t="s">
        <v>19</v>
      </c>
      <c r="F606" s="237" t="s">
        <v>885</v>
      </c>
      <c r="G606" s="235"/>
      <c r="H606" s="238">
        <v>111.992</v>
      </c>
      <c r="I606" s="239"/>
      <c r="J606" s="235"/>
      <c r="K606" s="235"/>
      <c r="L606" s="240"/>
      <c r="M606" s="241"/>
      <c r="N606" s="242"/>
      <c r="O606" s="242"/>
      <c r="P606" s="242"/>
      <c r="Q606" s="242"/>
      <c r="R606" s="242"/>
      <c r="S606" s="242"/>
      <c r="T606" s="243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4" t="s">
        <v>150</v>
      </c>
      <c r="AU606" s="244" t="s">
        <v>77</v>
      </c>
      <c r="AV606" s="14" t="s">
        <v>79</v>
      </c>
      <c r="AW606" s="14" t="s">
        <v>31</v>
      </c>
      <c r="AX606" s="14" t="s">
        <v>69</v>
      </c>
      <c r="AY606" s="244" t="s">
        <v>140</v>
      </c>
    </row>
    <row r="607" s="15" customFormat="1">
      <c r="A607" s="15"/>
      <c r="B607" s="245"/>
      <c r="C607" s="246"/>
      <c r="D607" s="225" t="s">
        <v>150</v>
      </c>
      <c r="E607" s="247" t="s">
        <v>19</v>
      </c>
      <c r="F607" s="248" t="s">
        <v>226</v>
      </c>
      <c r="G607" s="246"/>
      <c r="H607" s="249">
        <v>218.10400000000001</v>
      </c>
      <c r="I607" s="250"/>
      <c r="J607" s="246"/>
      <c r="K607" s="246"/>
      <c r="L607" s="251"/>
      <c r="M607" s="252"/>
      <c r="N607" s="253"/>
      <c r="O607" s="253"/>
      <c r="P607" s="253"/>
      <c r="Q607" s="253"/>
      <c r="R607" s="253"/>
      <c r="S607" s="253"/>
      <c r="T607" s="254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55" t="s">
        <v>150</v>
      </c>
      <c r="AU607" s="255" t="s">
        <v>77</v>
      </c>
      <c r="AV607" s="15" t="s">
        <v>146</v>
      </c>
      <c r="AW607" s="15" t="s">
        <v>31</v>
      </c>
      <c r="AX607" s="15" t="s">
        <v>77</v>
      </c>
      <c r="AY607" s="255" t="s">
        <v>140</v>
      </c>
    </row>
    <row r="608" s="2" customFormat="1" ht="16.5" customHeight="1">
      <c r="A608" s="41"/>
      <c r="B608" s="42"/>
      <c r="C608" s="256" t="s">
        <v>886</v>
      </c>
      <c r="D608" s="256" t="s">
        <v>452</v>
      </c>
      <c r="E608" s="257" t="s">
        <v>887</v>
      </c>
      <c r="F608" s="258" t="s">
        <v>888</v>
      </c>
      <c r="G608" s="259" t="s">
        <v>144</v>
      </c>
      <c r="H608" s="260">
        <v>458.01799999999997</v>
      </c>
      <c r="I608" s="261"/>
      <c r="J608" s="262">
        <f>ROUND(I608*H608,2)</f>
        <v>0</v>
      </c>
      <c r="K608" s="258" t="s">
        <v>145</v>
      </c>
      <c r="L608" s="263"/>
      <c r="M608" s="264" t="s">
        <v>19</v>
      </c>
      <c r="N608" s="265" t="s">
        <v>40</v>
      </c>
      <c r="O608" s="87"/>
      <c r="P608" s="214">
        <f>O608*H608</f>
        <v>0</v>
      </c>
      <c r="Q608" s="214">
        <v>0.0028</v>
      </c>
      <c r="R608" s="214">
        <f>Q608*H608</f>
        <v>1.2824503999999999</v>
      </c>
      <c r="S608" s="214">
        <v>0</v>
      </c>
      <c r="T608" s="215">
        <f>S608*H608</f>
        <v>0</v>
      </c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R608" s="216" t="s">
        <v>327</v>
      </c>
      <c r="AT608" s="216" t="s">
        <v>452</v>
      </c>
      <c r="AU608" s="216" t="s">
        <v>77</v>
      </c>
      <c r="AY608" s="20" t="s">
        <v>140</v>
      </c>
      <c r="BE608" s="217">
        <f>IF(N608="základní",J608,0)</f>
        <v>0</v>
      </c>
      <c r="BF608" s="217">
        <f>IF(N608="snížená",J608,0)</f>
        <v>0</v>
      </c>
      <c r="BG608" s="217">
        <f>IF(N608="zákl. přenesená",J608,0)</f>
        <v>0</v>
      </c>
      <c r="BH608" s="217">
        <f>IF(N608="sníž. přenesená",J608,0)</f>
        <v>0</v>
      </c>
      <c r="BI608" s="217">
        <f>IF(N608="nulová",J608,0)</f>
        <v>0</v>
      </c>
      <c r="BJ608" s="20" t="s">
        <v>77</v>
      </c>
      <c r="BK608" s="217">
        <f>ROUND(I608*H608,2)</f>
        <v>0</v>
      </c>
      <c r="BL608" s="20" t="s">
        <v>231</v>
      </c>
      <c r="BM608" s="216" t="s">
        <v>889</v>
      </c>
    </row>
    <row r="609" s="14" customFormat="1">
      <c r="A609" s="14"/>
      <c r="B609" s="234"/>
      <c r="C609" s="235"/>
      <c r="D609" s="225" t="s">
        <v>150</v>
      </c>
      <c r="E609" s="235"/>
      <c r="F609" s="237" t="s">
        <v>890</v>
      </c>
      <c r="G609" s="235"/>
      <c r="H609" s="238">
        <v>458.01799999999997</v>
      </c>
      <c r="I609" s="239"/>
      <c r="J609" s="235"/>
      <c r="K609" s="235"/>
      <c r="L609" s="240"/>
      <c r="M609" s="241"/>
      <c r="N609" s="242"/>
      <c r="O609" s="242"/>
      <c r="P609" s="242"/>
      <c r="Q609" s="242"/>
      <c r="R609" s="242"/>
      <c r="S609" s="242"/>
      <c r="T609" s="24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4" t="s">
        <v>150</v>
      </c>
      <c r="AU609" s="244" t="s">
        <v>77</v>
      </c>
      <c r="AV609" s="14" t="s">
        <v>79</v>
      </c>
      <c r="AW609" s="14" t="s">
        <v>4</v>
      </c>
      <c r="AX609" s="14" t="s">
        <v>77</v>
      </c>
      <c r="AY609" s="244" t="s">
        <v>140</v>
      </c>
    </row>
    <row r="610" s="2" customFormat="1" ht="24.15" customHeight="1">
      <c r="A610" s="41"/>
      <c r="B610" s="42"/>
      <c r="C610" s="205" t="s">
        <v>891</v>
      </c>
      <c r="D610" s="205" t="s">
        <v>141</v>
      </c>
      <c r="E610" s="206" t="s">
        <v>892</v>
      </c>
      <c r="F610" s="207" t="s">
        <v>893</v>
      </c>
      <c r="G610" s="208" t="s">
        <v>307</v>
      </c>
      <c r="H610" s="209">
        <v>1.508</v>
      </c>
      <c r="I610" s="210"/>
      <c r="J610" s="211">
        <f>ROUND(I610*H610,2)</f>
        <v>0</v>
      </c>
      <c r="K610" s="207" t="s">
        <v>145</v>
      </c>
      <c r="L610" s="47"/>
      <c r="M610" s="212" t="s">
        <v>19</v>
      </c>
      <c r="N610" s="213" t="s">
        <v>40</v>
      </c>
      <c r="O610" s="87"/>
      <c r="P610" s="214">
        <f>O610*H610</f>
        <v>0</v>
      </c>
      <c r="Q610" s="214">
        <v>0</v>
      </c>
      <c r="R610" s="214">
        <f>Q610*H610</f>
        <v>0</v>
      </c>
      <c r="S610" s="214">
        <v>0</v>
      </c>
      <c r="T610" s="215">
        <f>S610*H610</f>
        <v>0</v>
      </c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R610" s="216" t="s">
        <v>231</v>
      </c>
      <c r="AT610" s="216" t="s">
        <v>141</v>
      </c>
      <c r="AU610" s="216" t="s">
        <v>77</v>
      </c>
      <c r="AY610" s="20" t="s">
        <v>140</v>
      </c>
      <c r="BE610" s="217">
        <f>IF(N610="základní",J610,0)</f>
        <v>0</v>
      </c>
      <c r="BF610" s="217">
        <f>IF(N610="snížená",J610,0)</f>
        <v>0</v>
      </c>
      <c r="BG610" s="217">
        <f>IF(N610="zákl. přenesená",J610,0)</f>
        <v>0</v>
      </c>
      <c r="BH610" s="217">
        <f>IF(N610="sníž. přenesená",J610,0)</f>
        <v>0</v>
      </c>
      <c r="BI610" s="217">
        <f>IF(N610="nulová",J610,0)</f>
        <v>0</v>
      </c>
      <c r="BJ610" s="20" t="s">
        <v>77</v>
      </c>
      <c r="BK610" s="217">
        <f>ROUND(I610*H610,2)</f>
        <v>0</v>
      </c>
      <c r="BL610" s="20" t="s">
        <v>231</v>
      </c>
      <c r="BM610" s="216" t="s">
        <v>894</v>
      </c>
    </row>
    <row r="611" s="2" customFormat="1">
      <c r="A611" s="41"/>
      <c r="B611" s="42"/>
      <c r="C611" s="43"/>
      <c r="D611" s="218" t="s">
        <v>148</v>
      </c>
      <c r="E611" s="43"/>
      <c r="F611" s="219" t="s">
        <v>895</v>
      </c>
      <c r="G611" s="43"/>
      <c r="H611" s="43"/>
      <c r="I611" s="220"/>
      <c r="J611" s="43"/>
      <c r="K611" s="43"/>
      <c r="L611" s="47"/>
      <c r="M611" s="221"/>
      <c r="N611" s="222"/>
      <c r="O611" s="87"/>
      <c r="P611" s="87"/>
      <c r="Q611" s="87"/>
      <c r="R611" s="87"/>
      <c r="S611" s="87"/>
      <c r="T611" s="88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T611" s="20" t="s">
        <v>148</v>
      </c>
      <c r="AU611" s="20" t="s">
        <v>77</v>
      </c>
    </row>
    <row r="612" s="2" customFormat="1" ht="24.15" customHeight="1">
      <c r="A612" s="41"/>
      <c r="B612" s="42"/>
      <c r="C612" s="205" t="s">
        <v>896</v>
      </c>
      <c r="D612" s="205" t="s">
        <v>141</v>
      </c>
      <c r="E612" s="206" t="s">
        <v>897</v>
      </c>
      <c r="F612" s="207" t="s">
        <v>898</v>
      </c>
      <c r="G612" s="208" t="s">
        <v>307</v>
      </c>
      <c r="H612" s="209">
        <v>1.508</v>
      </c>
      <c r="I612" s="210"/>
      <c r="J612" s="211">
        <f>ROUND(I612*H612,2)</f>
        <v>0</v>
      </c>
      <c r="K612" s="207" t="s">
        <v>145</v>
      </c>
      <c r="L612" s="47"/>
      <c r="M612" s="212" t="s">
        <v>19</v>
      </c>
      <c r="N612" s="213" t="s">
        <v>40</v>
      </c>
      <c r="O612" s="87"/>
      <c r="P612" s="214">
        <f>O612*H612</f>
        <v>0</v>
      </c>
      <c r="Q612" s="214">
        <v>0</v>
      </c>
      <c r="R612" s="214">
        <f>Q612*H612</f>
        <v>0</v>
      </c>
      <c r="S612" s="214">
        <v>0</v>
      </c>
      <c r="T612" s="215">
        <f>S612*H612</f>
        <v>0</v>
      </c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R612" s="216" t="s">
        <v>231</v>
      </c>
      <c r="AT612" s="216" t="s">
        <v>141</v>
      </c>
      <c r="AU612" s="216" t="s">
        <v>77</v>
      </c>
      <c r="AY612" s="20" t="s">
        <v>140</v>
      </c>
      <c r="BE612" s="217">
        <f>IF(N612="základní",J612,0)</f>
        <v>0</v>
      </c>
      <c r="BF612" s="217">
        <f>IF(N612="snížená",J612,0)</f>
        <v>0</v>
      </c>
      <c r="BG612" s="217">
        <f>IF(N612="zákl. přenesená",J612,0)</f>
        <v>0</v>
      </c>
      <c r="BH612" s="217">
        <f>IF(N612="sníž. přenesená",J612,0)</f>
        <v>0</v>
      </c>
      <c r="BI612" s="217">
        <f>IF(N612="nulová",J612,0)</f>
        <v>0</v>
      </c>
      <c r="BJ612" s="20" t="s">
        <v>77</v>
      </c>
      <c r="BK612" s="217">
        <f>ROUND(I612*H612,2)</f>
        <v>0</v>
      </c>
      <c r="BL612" s="20" t="s">
        <v>231</v>
      </c>
      <c r="BM612" s="216" t="s">
        <v>899</v>
      </c>
    </row>
    <row r="613" s="2" customFormat="1">
      <c r="A613" s="41"/>
      <c r="B613" s="42"/>
      <c r="C613" s="43"/>
      <c r="D613" s="218" t="s">
        <v>148</v>
      </c>
      <c r="E613" s="43"/>
      <c r="F613" s="219" t="s">
        <v>900</v>
      </c>
      <c r="G613" s="43"/>
      <c r="H613" s="43"/>
      <c r="I613" s="220"/>
      <c r="J613" s="43"/>
      <c r="K613" s="43"/>
      <c r="L613" s="47"/>
      <c r="M613" s="221"/>
      <c r="N613" s="222"/>
      <c r="O613" s="87"/>
      <c r="P613" s="87"/>
      <c r="Q613" s="87"/>
      <c r="R613" s="87"/>
      <c r="S613" s="87"/>
      <c r="T613" s="88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T613" s="20" t="s">
        <v>148</v>
      </c>
      <c r="AU613" s="20" t="s">
        <v>77</v>
      </c>
    </row>
    <row r="614" s="12" customFormat="1" ht="25.92" customHeight="1">
      <c r="A614" s="12"/>
      <c r="B614" s="191"/>
      <c r="C614" s="192"/>
      <c r="D614" s="193" t="s">
        <v>68</v>
      </c>
      <c r="E614" s="194" t="s">
        <v>901</v>
      </c>
      <c r="F614" s="194" t="s">
        <v>902</v>
      </c>
      <c r="G614" s="192"/>
      <c r="H614" s="192"/>
      <c r="I614" s="195"/>
      <c r="J614" s="196">
        <f>BK614</f>
        <v>0</v>
      </c>
      <c r="K614" s="192"/>
      <c r="L614" s="197"/>
      <c r="M614" s="198"/>
      <c r="N614" s="199"/>
      <c r="O614" s="199"/>
      <c r="P614" s="200">
        <f>SUM(P615:P727)</f>
        <v>0</v>
      </c>
      <c r="Q614" s="199"/>
      <c r="R614" s="200">
        <f>SUM(R615:R727)</f>
        <v>6.2774315713330004</v>
      </c>
      <c r="S614" s="199"/>
      <c r="T614" s="201">
        <f>SUM(T615:T727)</f>
        <v>5.0961299999999996</v>
      </c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R614" s="202" t="s">
        <v>79</v>
      </c>
      <c r="AT614" s="203" t="s">
        <v>68</v>
      </c>
      <c r="AU614" s="203" t="s">
        <v>69</v>
      </c>
      <c r="AY614" s="202" t="s">
        <v>140</v>
      </c>
      <c r="BK614" s="204">
        <f>SUM(BK615:BK727)</f>
        <v>0</v>
      </c>
    </row>
    <row r="615" s="2" customFormat="1" ht="16.5" customHeight="1">
      <c r="A615" s="41"/>
      <c r="B615" s="42"/>
      <c r="C615" s="205" t="s">
        <v>903</v>
      </c>
      <c r="D615" s="205" t="s">
        <v>141</v>
      </c>
      <c r="E615" s="206" t="s">
        <v>904</v>
      </c>
      <c r="F615" s="207" t="s">
        <v>905</v>
      </c>
      <c r="G615" s="208" t="s">
        <v>144</v>
      </c>
      <c r="H615" s="209">
        <v>12.24</v>
      </c>
      <c r="I615" s="210"/>
      <c r="J615" s="211">
        <f>ROUND(I615*H615,2)</f>
        <v>0</v>
      </c>
      <c r="K615" s="207" t="s">
        <v>145</v>
      </c>
      <c r="L615" s="47"/>
      <c r="M615" s="212" t="s">
        <v>19</v>
      </c>
      <c r="N615" s="213" t="s">
        <v>40</v>
      </c>
      <c r="O615" s="87"/>
      <c r="P615" s="214">
        <f>O615*H615</f>
        <v>0</v>
      </c>
      <c r="Q615" s="214">
        <v>0</v>
      </c>
      <c r="R615" s="214">
        <f>Q615*H615</f>
        <v>0</v>
      </c>
      <c r="S615" s="214">
        <v>0</v>
      </c>
      <c r="T615" s="215">
        <f>S615*H615</f>
        <v>0</v>
      </c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R615" s="216" t="s">
        <v>231</v>
      </c>
      <c r="AT615" s="216" t="s">
        <v>141</v>
      </c>
      <c r="AU615" s="216" t="s">
        <v>77</v>
      </c>
      <c r="AY615" s="20" t="s">
        <v>140</v>
      </c>
      <c r="BE615" s="217">
        <f>IF(N615="základní",J615,0)</f>
        <v>0</v>
      </c>
      <c r="BF615" s="217">
        <f>IF(N615="snížená",J615,0)</f>
        <v>0</v>
      </c>
      <c r="BG615" s="217">
        <f>IF(N615="zákl. přenesená",J615,0)</f>
        <v>0</v>
      </c>
      <c r="BH615" s="217">
        <f>IF(N615="sníž. přenesená",J615,0)</f>
        <v>0</v>
      </c>
      <c r="BI615" s="217">
        <f>IF(N615="nulová",J615,0)</f>
        <v>0</v>
      </c>
      <c r="BJ615" s="20" t="s">
        <v>77</v>
      </c>
      <c r="BK615" s="217">
        <f>ROUND(I615*H615,2)</f>
        <v>0</v>
      </c>
      <c r="BL615" s="20" t="s">
        <v>231</v>
      </c>
      <c r="BM615" s="216" t="s">
        <v>906</v>
      </c>
    </row>
    <row r="616" s="2" customFormat="1">
      <c r="A616" s="41"/>
      <c r="B616" s="42"/>
      <c r="C616" s="43"/>
      <c r="D616" s="218" t="s">
        <v>148</v>
      </c>
      <c r="E616" s="43"/>
      <c r="F616" s="219" t="s">
        <v>907</v>
      </c>
      <c r="G616" s="43"/>
      <c r="H616" s="43"/>
      <c r="I616" s="220"/>
      <c r="J616" s="43"/>
      <c r="K616" s="43"/>
      <c r="L616" s="47"/>
      <c r="M616" s="221"/>
      <c r="N616" s="222"/>
      <c r="O616" s="87"/>
      <c r="P616" s="87"/>
      <c r="Q616" s="87"/>
      <c r="R616" s="87"/>
      <c r="S616" s="87"/>
      <c r="T616" s="88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T616" s="20" t="s">
        <v>148</v>
      </c>
      <c r="AU616" s="20" t="s">
        <v>77</v>
      </c>
    </row>
    <row r="617" s="13" customFormat="1">
      <c r="A617" s="13"/>
      <c r="B617" s="223"/>
      <c r="C617" s="224"/>
      <c r="D617" s="225" t="s">
        <v>150</v>
      </c>
      <c r="E617" s="226" t="s">
        <v>19</v>
      </c>
      <c r="F617" s="227" t="s">
        <v>660</v>
      </c>
      <c r="G617" s="224"/>
      <c r="H617" s="226" t="s">
        <v>19</v>
      </c>
      <c r="I617" s="228"/>
      <c r="J617" s="224"/>
      <c r="K617" s="224"/>
      <c r="L617" s="229"/>
      <c r="M617" s="230"/>
      <c r="N617" s="231"/>
      <c r="O617" s="231"/>
      <c r="P617" s="231"/>
      <c r="Q617" s="231"/>
      <c r="R617" s="231"/>
      <c r="S617" s="231"/>
      <c r="T617" s="232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3" t="s">
        <v>150</v>
      </c>
      <c r="AU617" s="233" t="s">
        <v>77</v>
      </c>
      <c r="AV617" s="13" t="s">
        <v>77</v>
      </c>
      <c r="AW617" s="13" t="s">
        <v>31</v>
      </c>
      <c r="AX617" s="13" t="s">
        <v>69</v>
      </c>
      <c r="AY617" s="233" t="s">
        <v>140</v>
      </c>
    </row>
    <row r="618" s="14" customFormat="1">
      <c r="A618" s="14"/>
      <c r="B618" s="234"/>
      <c r="C618" s="235"/>
      <c r="D618" s="225" t="s">
        <v>150</v>
      </c>
      <c r="E618" s="236" t="s">
        <v>19</v>
      </c>
      <c r="F618" s="237" t="s">
        <v>908</v>
      </c>
      <c r="G618" s="235"/>
      <c r="H618" s="238">
        <v>12.24</v>
      </c>
      <c r="I618" s="239"/>
      <c r="J618" s="235"/>
      <c r="K618" s="235"/>
      <c r="L618" s="240"/>
      <c r="M618" s="241"/>
      <c r="N618" s="242"/>
      <c r="O618" s="242"/>
      <c r="P618" s="242"/>
      <c r="Q618" s="242"/>
      <c r="R618" s="242"/>
      <c r="S618" s="242"/>
      <c r="T618" s="243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4" t="s">
        <v>150</v>
      </c>
      <c r="AU618" s="244" t="s">
        <v>77</v>
      </c>
      <c r="AV618" s="14" t="s">
        <v>79</v>
      </c>
      <c r="AW618" s="14" t="s">
        <v>31</v>
      </c>
      <c r="AX618" s="14" t="s">
        <v>77</v>
      </c>
      <c r="AY618" s="244" t="s">
        <v>140</v>
      </c>
    </row>
    <row r="619" s="2" customFormat="1" ht="21.75" customHeight="1">
      <c r="A619" s="41"/>
      <c r="B619" s="42"/>
      <c r="C619" s="205" t="s">
        <v>909</v>
      </c>
      <c r="D619" s="205" t="s">
        <v>141</v>
      </c>
      <c r="E619" s="206" t="s">
        <v>910</v>
      </c>
      <c r="F619" s="207" t="s">
        <v>911</v>
      </c>
      <c r="G619" s="208" t="s">
        <v>161</v>
      </c>
      <c r="H619" s="209">
        <v>62</v>
      </c>
      <c r="I619" s="210"/>
      <c r="J619" s="211">
        <f>ROUND(I619*H619,2)</f>
        <v>0</v>
      </c>
      <c r="K619" s="207" t="s">
        <v>145</v>
      </c>
      <c r="L619" s="47"/>
      <c r="M619" s="212" t="s">
        <v>19</v>
      </c>
      <c r="N619" s="213" t="s">
        <v>40</v>
      </c>
      <c r="O619" s="87"/>
      <c r="P619" s="214">
        <f>O619*H619</f>
        <v>0</v>
      </c>
      <c r="Q619" s="214">
        <v>0</v>
      </c>
      <c r="R619" s="214">
        <f>Q619*H619</f>
        <v>0</v>
      </c>
      <c r="S619" s="214">
        <v>0</v>
      </c>
      <c r="T619" s="215">
        <f>S619*H619</f>
        <v>0</v>
      </c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R619" s="216" t="s">
        <v>231</v>
      </c>
      <c r="AT619" s="216" t="s">
        <v>141</v>
      </c>
      <c r="AU619" s="216" t="s">
        <v>77</v>
      </c>
      <c r="AY619" s="20" t="s">
        <v>140</v>
      </c>
      <c r="BE619" s="217">
        <f>IF(N619="základní",J619,0)</f>
        <v>0</v>
      </c>
      <c r="BF619" s="217">
        <f>IF(N619="snížená",J619,0)</f>
        <v>0</v>
      </c>
      <c r="BG619" s="217">
        <f>IF(N619="zákl. přenesená",J619,0)</f>
        <v>0</v>
      </c>
      <c r="BH619" s="217">
        <f>IF(N619="sníž. přenesená",J619,0)</f>
        <v>0</v>
      </c>
      <c r="BI619" s="217">
        <f>IF(N619="nulová",J619,0)</f>
        <v>0</v>
      </c>
      <c r="BJ619" s="20" t="s">
        <v>77</v>
      </c>
      <c r="BK619" s="217">
        <f>ROUND(I619*H619,2)</f>
        <v>0</v>
      </c>
      <c r="BL619" s="20" t="s">
        <v>231</v>
      </c>
      <c r="BM619" s="216" t="s">
        <v>912</v>
      </c>
    </row>
    <row r="620" s="2" customFormat="1">
      <c r="A620" s="41"/>
      <c r="B620" s="42"/>
      <c r="C620" s="43"/>
      <c r="D620" s="218" t="s">
        <v>148</v>
      </c>
      <c r="E620" s="43"/>
      <c r="F620" s="219" t="s">
        <v>913</v>
      </c>
      <c r="G620" s="43"/>
      <c r="H620" s="43"/>
      <c r="I620" s="220"/>
      <c r="J620" s="43"/>
      <c r="K620" s="43"/>
      <c r="L620" s="47"/>
      <c r="M620" s="221"/>
      <c r="N620" s="222"/>
      <c r="O620" s="87"/>
      <c r="P620" s="87"/>
      <c r="Q620" s="87"/>
      <c r="R620" s="87"/>
      <c r="S620" s="87"/>
      <c r="T620" s="88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T620" s="20" t="s">
        <v>148</v>
      </c>
      <c r="AU620" s="20" t="s">
        <v>77</v>
      </c>
    </row>
    <row r="621" s="13" customFormat="1">
      <c r="A621" s="13"/>
      <c r="B621" s="223"/>
      <c r="C621" s="224"/>
      <c r="D621" s="225" t="s">
        <v>150</v>
      </c>
      <c r="E621" s="226" t="s">
        <v>19</v>
      </c>
      <c r="F621" s="227" t="s">
        <v>188</v>
      </c>
      <c r="G621" s="224"/>
      <c r="H621" s="226" t="s">
        <v>19</v>
      </c>
      <c r="I621" s="228"/>
      <c r="J621" s="224"/>
      <c r="K621" s="224"/>
      <c r="L621" s="229"/>
      <c r="M621" s="230"/>
      <c r="N621" s="231"/>
      <c r="O621" s="231"/>
      <c r="P621" s="231"/>
      <c r="Q621" s="231"/>
      <c r="R621" s="231"/>
      <c r="S621" s="231"/>
      <c r="T621" s="23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3" t="s">
        <v>150</v>
      </c>
      <c r="AU621" s="233" t="s">
        <v>77</v>
      </c>
      <c r="AV621" s="13" t="s">
        <v>77</v>
      </c>
      <c r="AW621" s="13" t="s">
        <v>31</v>
      </c>
      <c r="AX621" s="13" t="s">
        <v>69</v>
      </c>
      <c r="AY621" s="233" t="s">
        <v>140</v>
      </c>
    </row>
    <row r="622" s="14" customFormat="1">
      <c r="A622" s="14"/>
      <c r="B622" s="234"/>
      <c r="C622" s="235"/>
      <c r="D622" s="225" t="s">
        <v>150</v>
      </c>
      <c r="E622" s="236" t="s">
        <v>19</v>
      </c>
      <c r="F622" s="237" t="s">
        <v>914</v>
      </c>
      <c r="G622" s="235"/>
      <c r="H622" s="238">
        <v>62</v>
      </c>
      <c r="I622" s="239"/>
      <c r="J622" s="235"/>
      <c r="K622" s="235"/>
      <c r="L622" s="240"/>
      <c r="M622" s="241"/>
      <c r="N622" s="242"/>
      <c r="O622" s="242"/>
      <c r="P622" s="242"/>
      <c r="Q622" s="242"/>
      <c r="R622" s="242"/>
      <c r="S622" s="242"/>
      <c r="T622" s="243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4" t="s">
        <v>150</v>
      </c>
      <c r="AU622" s="244" t="s">
        <v>77</v>
      </c>
      <c r="AV622" s="14" t="s">
        <v>79</v>
      </c>
      <c r="AW622" s="14" t="s">
        <v>31</v>
      </c>
      <c r="AX622" s="14" t="s">
        <v>77</v>
      </c>
      <c r="AY622" s="244" t="s">
        <v>140</v>
      </c>
    </row>
    <row r="623" s="2" customFormat="1" ht="24.15" customHeight="1">
      <c r="A623" s="41"/>
      <c r="B623" s="42"/>
      <c r="C623" s="205" t="s">
        <v>915</v>
      </c>
      <c r="D623" s="205" t="s">
        <v>141</v>
      </c>
      <c r="E623" s="206" t="s">
        <v>916</v>
      </c>
      <c r="F623" s="207" t="s">
        <v>917</v>
      </c>
      <c r="G623" s="208" t="s">
        <v>299</v>
      </c>
      <c r="H623" s="209">
        <v>0.65300000000000002</v>
      </c>
      <c r="I623" s="210"/>
      <c r="J623" s="211">
        <f>ROUND(I623*H623,2)</f>
        <v>0</v>
      </c>
      <c r="K623" s="207" t="s">
        <v>145</v>
      </c>
      <c r="L623" s="47"/>
      <c r="M623" s="212" t="s">
        <v>19</v>
      </c>
      <c r="N623" s="213" t="s">
        <v>40</v>
      </c>
      <c r="O623" s="87"/>
      <c r="P623" s="214">
        <f>O623*H623</f>
        <v>0</v>
      </c>
      <c r="Q623" s="214">
        <v>0.00189</v>
      </c>
      <c r="R623" s="214">
        <f>Q623*H623</f>
        <v>0.0012341699999999999</v>
      </c>
      <c r="S623" s="214">
        <v>0</v>
      </c>
      <c r="T623" s="215">
        <f>S623*H623</f>
        <v>0</v>
      </c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R623" s="216" t="s">
        <v>231</v>
      </c>
      <c r="AT623" s="216" t="s">
        <v>141</v>
      </c>
      <c r="AU623" s="216" t="s">
        <v>77</v>
      </c>
      <c r="AY623" s="20" t="s">
        <v>140</v>
      </c>
      <c r="BE623" s="217">
        <f>IF(N623="základní",J623,0)</f>
        <v>0</v>
      </c>
      <c r="BF623" s="217">
        <f>IF(N623="snížená",J623,0)</f>
        <v>0</v>
      </c>
      <c r="BG623" s="217">
        <f>IF(N623="zákl. přenesená",J623,0)</f>
        <v>0</v>
      </c>
      <c r="BH623" s="217">
        <f>IF(N623="sníž. přenesená",J623,0)</f>
        <v>0</v>
      </c>
      <c r="BI623" s="217">
        <f>IF(N623="nulová",J623,0)</f>
        <v>0</v>
      </c>
      <c r="BJ623" s="20" t="s">
        <v>77</v>
      </c>
      <c r="BK623" s="217">
        <f>ROUND(I623*H623,2)</f>
        <v>0</v>
      </c>
      <c r="BL623" s="20" t="s">
        <v>231</v>
      </c>
      <c r="BM623" s="216" t="s">
        <v>918</v>
      </c>
    </row>
    <row r="624" s="2" customFormat="1">
      <c r="A624" s="41"/>
      <c r="B624" s="42"/>
      <c r="C624" s="43"/>
      <c r="D624" s="218" t="s">
        <v>148</v>
      </c>
      <c r="E624" s="43"/>
      <c r="F624" s="219" t="s">
        <v>919</v>
      </c>
      <c r="G624" s="43"/>
      <c r="H624" s="43"/>
      <c r="I624" s="220"/>
      <c r="J624" s="43"/>
      <c r="K624" s="43"/>
      <c r="L624" s="47"/>
      <c r="M624" s="221"/>
      <c r="N624" s="222"/>
      <c r="O624" s="87"/>
      <c r="P624" s="87"/>
      <c r="Q624" s="87"/>
      <c r="R624" s="87"/>
      <c r="S624" s="87"/>
      <c r="T624" s="88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T624" s="20" t="s">
        <v>148</v>
      </c>
      <c r="AU624" s="20" t="s">
        <v>77</v>
      </c>
    </row>
    <row r="625" s="13" customFormat="1">
      <c r="A625" s="13"/>
      <c r="B625" s="223"/>
      <c r="C625" s="224"/>
      <c r="D625" s="225" t="s">
        <v>150</v>
      </c>
      <c r="E625" s="226" t="s">
        <v>19</v>
      </c>
      <c r="F625" s="227" t="s">
        <v>188</v>
      </c>
      <c r="G625" s="224"/>
      <c r="H625" s="226" t="s">
        <v>19</v>
      </c>
      <c r="I625" s="228"/>
      <c r="J625" s="224"/>
      <c r="K625" s="224"/>
      <c r="L625" s="229"/>
      <c r="M625" s="230"/>
      <c r="N625" s="231"/>
      <c r="O625" s="231"/>
      <c r="P625" s="231"/>
      <c r="Q625" s="231"/>
      <c r="R625" s="231"/>
      <c r="S625" s="231"/>
      <c r="T625" s="232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3" t="s">
        <v>150</v>
      </c>
      <c r="AU625" s="233" t="s">
        <v>77</v>
      </c>
      <c r="AV625" s="13" t="s">
        <v>77</v>
      </c>
      <c r="AW625" s="13" t="s">
        <v>31</v>
      </c>
      <c r="AX625" s="13" t="s">
        <v>69</v>
      </c>
      <c r="AY625" s="233" t="s">
        <v>140</v>
      </c>
    </row>
    <row r="626" s="14" customFormat="1">
      <c r="A626" s="14"/>
      <c r="B626" s="234"/>
      <c r="C626" s="235"/>
      <c r="D626" s="225" t="s">
        <v>150</v>
      </c>
      <c r="E626" s="236" t="s">
        <v>19</v>
      </c>
      <c r="F626" s="237" t="s">
        <v>920</v>
      </c>
      <c r="G626" s="235"/>
      <c r="H626" s="238">
        <v>0.22500000000000001</v>
      </c>
      <c r="I626" s="239"/>
      <c r="J626" s="235"/>
      <c r="K626" s="235"/>
      <c r="L626" s="240"/>
      <c r="M626" s="241"/>
      <c r="N626" s="242"/>
      <c r="O626" s="242"/>
      <c r="P626" s="242"/>
      <c r="Q626" s="242"/>
      <c r="R626" s="242"/>
      <c r="S626" s="242"/>
      <c r="T626" s="243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4" t="s">
        <v>150</v>
      </c>
      <c r="AU626" s="244" t="s">
        <v>77</v>
      </c>
      <c r="AV626" s="14" t="s">
        <v>79</v>
      </c>
      <c r="AW626" s="14" t="s">
        <v>31</v>
      </c>
      <c r="AX626" s="14" t="s">
        <v>69</v>
      </c>
      <c r="AY626" s="244" t="s">
        <v>140</v>
      </c>
    </row>
    <row r="627" s="14" customFormat="1">
      <c r="A627" s="14"/>
      <c r="B627" s="234"/>
      <c r="C627" s="235"/>
      <c r="D627" s="225" t="s">
        <v>150</v>
      </c>
      <c r="E627" s="236" t="s">
        <v>19</v>
      </c>
      <c r="F627" s="237" t="s">
        <v>921</v>
      </c>
      <c r="G627" s="235"/>
      <c r="H627" s="238">
        <v>0.042000000000000003</v>
      </c>
      <c r="I627" s="239"/>
      <c r="J627" s="235"/>
      <c r="K627" s="235"/>
      <c r="L627" s="240"/>
      <c r="M627" s="241"/>
      <c r="N627" s="242"/>
      <c r="O627" s="242"/>
      <c r="P627" s="242"/>
      <c r="Q627" s="242"/>
      <c r="R627" s="242"/>
      <c r="S627" s="242"/>
      <c r="T627" s="24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4" t="s">
        <v>150</v>
      </c>
      <c r="AU627" s="244" t="s">
        <v>77</v>
      </c>
      <c r="AV627" s="14" t="s">
        <v>79</v>
      </c>
      <c r="AW627" s="14" t="s">
        <v>31</v>
      </c>
      <c r="AX627" s="14" t="s">
        <v>69</v>
      </c>
      <c r="AY627" s="244" t="s">
        <v>140</v>
      </c>
    </row>
    <row r="628" s="14" customFormat="1">
      <c r="A628" s="14"/>
      <c r="B628" s="234"/>
      <c r="C628" s="235"/>
      <c r="D628" s="225" t="s">
        <v>150</v>
      </c>
      <c r="E628" s="236" t="s">
        <v>19</v>
      </c>
      <c r="F628" s="237" t="s">
        <v>922</v>
      </c>
      <c r="G628" s="235"/>
      <c r="H628" s="238">
        <v>0.084000000000000005</v>
      </c>
      <c r="I628" s="239"/>
      <c r="J628" s="235"/>
      <c r="K628" s="235"/>
      <c r="L628" s="240"/>
      <c r="M628" s="241"/>
      <c r="N628" s="242"/>
      <c r="O628" s="242"/>
      <c r="P628" s="242"/>
      <c r="Q628" s="242"/>
      <c r="R628" s="242"/>
      <c r="S628" s="242"/>
      <c r="T628" s="243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4" t="s">
        <v>150</v>
      </c>
      <c r="AU628" s="244" t="s">
        <v>77</v>
      </c>
      <c r="AV628" s="14" t="s">
        <v>79</v>
      </c>
      <c r="AW628" s="14" t="s">
        <v>31</v>
      </c>
      <c r="AX628" s="14" t="s">
        <v>69</v>
      </c>
      <c r="AY628" s="244" t="s">
        <v>140</v>
      </c>
    </row>
    <row r="629" s="14" customFormat="1">
      <c r="A629" s="14"/>
      <c r="B629" s="234"/>
      <c r="C629" s="235"/>
      <c r="D629" s="225" t="s">
        <v>150</v>
      </c>
      <c r="E629" s="236" t="s">
        <v>19</v>
      </c>
      <c r="F629" s="237" t="s">
        <v>923</v>
      </c>
      <c r="G629" s="235"/>
      <c r="H629" s="238">
        <v>0.30199999999999999</v>
      </c>
      <c r="I629" s="239"/>
      <c r="J629" s="235"/>
      <c r="K629" s="235"/>
      <c r="L629" s="240"/>
      <c r="M629" s="241"/>
      <c r="N629" s="242"/>
      <c r="O629" s="242"/>
      <c r="P629" s="242"/>
      <c r="Q629" s="242"/>
      <c r="R629" s="242"/>
      <c r="S629" s="242"/>
      <c r="T629" s="243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4" t="s">
        <v>150</v>
      </c>
      <c r="AU629" s="244" t="s">
        <v>77</v>
      </c>
      <c r="AV629" s="14" t="s">
        <v>79</v>
      </c>
      <c r="AW629" s="14" t="s">
        <v>31</v>
      </c>
      <c r="AX629" s="14" t="s">
        <v>69</v>
      </c>
      <c r="AY629" s="244" t="s">
        <v>140</v>
      </c>
    </row>
    <row r="630" s="15" customFormat="1">
      <c r="A630" s="15"/>
      <c r="B630" s="245"/>
      <c r="C630" s="246"/>
      <c r="D630" s="225" t="s">
        <v>150</v>
      </c>
      <c r="E630" s="247" t="s">
        <v>19</v>
      </c>
      <c r="F630" s="248" t="s">
        <v>226</v>
      </c>
      <c r="G630" s="246"/>
      <c r="H630" s="249">
        <v>0.65300000000000002</v>
      </c>
      <c r="I630" s="250"/>
      <c r="J630" s="246"/>
      <c r="K630" s="246"/>
      <c r="L630" s="251"/>
      <c r="M630" s="252"/>
      <c r="N630" s="253"/>
      <c r="O630" s="253"/>
      <c r="P630" s="253"/>
      <c r="Q630" s="253"/>
      <c r="R630" s="253"/>
      <c r="S630" s="253"/>
      <c r="T630" s="254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55" t="s">
        <v>150</v>
      </c>
      <c r="AU630" s="255" t="s">
        <v>77</v>
      </c>
      <c r="AV630" s="15" t="s">
        <v>146</v>
      </c>
      <c r="AW630" s="15" t="s">
        <v>31</v>
      </c>
      <c r="AX630" s="15" t="s">
        <v>77</v>
      </c>
      <c r="AY630" s="255" t="s">
        <v>140</v>
      </c>
    </row>
    <row r="631" s="2" customFormat="1" ht="21.75" customHeight="1">
      <c r="A631" s="41"/>
      <c r="B631" s="42"/>
      <c r="C631" s="205" t="s">
        <v>924</v>
      </c>
      <c r="D631" s="205" t="s">
        <v>141</v>
      </c>
      <c r="E631" s="206" t="s">
        <v>925</v>
      </c>
      <c r="F631" s="207" t="s">
        <v>926</v>
      </c>
      <c r="G631" s="208" t="s">
        <v>161</v>
      </c>
      <c r="H631" s="209">
        <v>35</v>
      </c>
      <c r="I631" s="210"/>
      <c r="J631" s="211">
        <f>ROUND(I631*H631,2)</f>
        <v>0</v>
      </c>
      <c r="K631" s="207" t="s">
        <v>145</v>
      </c>
      <c r="L631" s="47"/>
      <c r="M631" s="212" t="s">
        <v>19</v>
      </c>
      <c r="N631" s="213" t="s">
        <v>40</v>
      </c>
      <c r="O631" s="87"/>
      <c r="P631" s="214">
        <f>O631*H631</f>
        <v>0</v>
      </c>
      <c r="Q631" s="214">
        <v>0.0026700000000000001</v>
      </c>
      <c r="R631" s="214">
        <f>Q631*H631</f>
        <v>0.093450000000000005</v>
      </c>
      <c r="S631" s="214">
        <v>0</v>
      </c>
      <c r="T631" s="215">
        <f>S631*H631</f>
        <v>0</v>
      </c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R631" s="216" t="s">
        <v>231</v>
      </c>
      <c r="AT631" s="216" t="s">
        <v>141</v>
      </c>
      <c r="AU631" s="216" t="s">
        <v>77</v>
      </c>
      <c r="AY631" s="20" t="s">
        <v>140</v>
      </c>
      <c r="BE631" s="217">
        <f>IF(N631="základní",J631,0)</f>
        <v>0</v>
      </c>
      <c r="BF631" s="217">
        <f>IF(N631="snížená",J631,0)</f>
        <v>0</v>
      </c>
      <c r="BG631" s="217">
        <f>IF(N631="zákl. přenesená",J631,0)</f>
        <v>0</v>
      </c>
      <c r="BH631" s="217">
        <f>IF(N631="sníž. přenesená",J631,0)</f>
        <v>0</v>
      </c>
      <c r="BI631" s="217">
        <f>IF(N631="nulová",J631,0)</f>
        <v>0</v>
      </c>
      <c r="BJ631" s="20" t="s">
        <v>77</v>
      </c>
      <c r="BK631" s="217">
        <f>ROUND(I631*H631,2)</f>
        <v>0</v>
      </c>
      <c r="BL631" s="20" t="s">
        <v>231</v>
      </c>
      <c r="BM631" s="216" t="s">
        <v>927</v>
      </c>
    </row>
    <row r="632" s="2" customFormat="1">
      <c r="A632" s="41"/>
      <c r="B632" s="42"/>
      <c r="C632" s="43"/>
      <c r="D632" s="218" t="s">
        <v>148</v>
      </c>
      <c r="E632" s="43"/>
      <c r="F632" s="219" t="s">
        <v>928</v>
      </c>
      <c r="G632" s="43"/>
      <c r="H632" s="43"/>
      <c r="I632" s="220"/>
      <c r="J632" s="43"/>
      <c r="K632" s="43"/>
      <c r="L632" s="47"/>
      <c r="M632" s="221"/>
      <c r="N632" s="222"/>
      <c r="O632" s="87"/>
      <c r="P632" s="87"/>
      <c r="Q632" s="87"/>
      <c r="R632" s="87"/>
      <c r="S632" s="87"/>
      <c r="T632" s="88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T632" s="20" t="s">
        <v>148</v>
      </c>
      <c r="AU632" s="20" t="s">
        <v>77</v>
      </c>
    </row>
    <row r="633" s="13" customFormat="1">
      <c r="A633" s="13"/>
      <c r="B633" s="223"/>
      <c r="C633" s="224"/>
      <c r="D633" s="225" t="s">
        <v>150</v>
      </c>
      <c r="E633" s="226" t="s">
        <v>19</v>
      </c>
      <c r="F633" s="227" t="s">
        <v>188</v>
      </c>
      <c r="G633" s="224"/>
      <c r="H633" s="226" t="s">
        <v>19</v>
      </c>
      <c r="I633" s="228"/>
      <c r="J633" s="224"/>
      <c r="K633" s="224"/>
      <c r="L633" s="229"/>
      <c r="M633" s="230"/>
      <c r="N633" s="231"/>
      <c r="O633" s="231"/>
      <c r="P633" s="231"/>
      <c r="Q633" s="231"/>
      <c r="R633" s="231"/>
      <c r="S633" s="231"/>
      <c r="T633" s="232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3" t="s">
        <v>150</v>
      </c>
      <c r="AU633" s="233" t="s">
        <v>77</v>
      </c>
      <c r="AV633" s="13" t="s">
        <v>77</v>
      </c>
      <c r="AW633" s="13" t="s">
        <v>31</v>
      </c>
      <c r="AX633" s="13" t="s">
        <v>69</v>
      </c>
      <c r="AY633" s="233" t="s">
        <v>140</v>
      </c>
    </row>
    <row r="634" s="14" customFormat="1">
      <c r="A634" s="14"/>
      <c r="B634" s="234"/>
      <c r="C634" s="235"/>
      <c r="D634" s="225" t="s">
        <v>150</v>
      </c>
      <c r="E634" s="236" t="s">
        <v>19</v>
      </c>
      <c r="F634" s="237" t="s">
        <v>197</v>
      </c>
      <c r="G634" s="235"/>
      <c r="H634" s="238">
        <v>10</v>
      </c>
      <c r="I634" s="239"/>
      <c r="J634" s="235"/>
      <c r="K634" s="235"/>
      <c r="L634" s="240"/>
      <c r="M634" s="241"/>
      <c r="N634" s="242"/>
      <c r="O634" s="242"/>
      <c r="P634" s="242"/>
      <c r="Q634" s="242"/>
      <c r="R634" s="242"/>
      <c r="S634" s="242"/>
      <c r="T634" s="243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4" t="s">
        <v>150</v>
      </c>
      <c r="AU634" s="244" t="s">
        <v>77</v>
      </c>
      <c r="AV634" s="14" t="s">
        <v>79</v>
      </c>
      <c r="AW634" s="14" t="s">
        <v>31</v>
      </c>
      <c r="AX634" s="14" t="s">
        <v>69</v>
      </c>
      <c r="AY634" s="244" t="s">
        <v>140</v>
      </c>
    </row>
    <row r="635" s="14" customFormat="1">
      <c r="A635" s="14"/>
      <c r="B635" s="234"/>
      <c r="C635" s="235"/>
      <c r="D635" s="225" t="s">
        <v>150</v>
      </c>
      <c r="E635" s="236" t="s">
        <v>19</v>
      </c>
      <c r="F635" s="237" t="s">
        <v>282</v>
      </c>
      <c r="G635" s="235"/>
      <c r="H635" s="238">
        <v>25</v>
      </c>
      <c r="I635" s="239"/>
      <c r="J635" s="235"/>
      <c r="K635" s="235"/>
      <c r="L635" s="240"/>
      <c r="M635" s="241"/>
      <c r="N635" s="242"/>
      <c r="O635" s="242"/>
      <c r="P635" s="242"/>
      <c r="Q635" s="242"/>
      <c r="R635" s="242"/>
      <c r="S635" s="242"/>
      <c r="T635" s="243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4" t="s">
        <v>150</v>
      </c>
      <c r="AU635" s="244" t="s">
        <v>77</v>
      </c>
      <c r="AV635" s="14" t="s">
        <v>79</v>
      </c>
      <c r="AW635" s="14" t="s">
        <v>31</v>
      </c>
      <c r="AX635" s="14" t="s">
        <v>69</v>
      </c>
      <c r="AY635" s="244" t="s">
        <v>140</v>
      </c>
    </row>
    <row r="636" s="15" customFormat="1">
      <c r="A636" s="15"/>
      <c r="B636" s="245"/>
      <c r="C636" s="246"/>
      <c r="D636" s="225" t="s">
        <v>150</v>
      </c>
      <c r="E636" s="247" t="s">
        <v>19</v>
      </c>
      <c r="F636" s="248" t="s">
        <v>226</v>
      </c>
      <c r="G636" s="246"/>
      <c r="H636" s="249">
        <v>35</v>
      </c>
      <c r="I636" s="250"/>
      <c r="J636" s="246"/>
      <c r="K636" s="246"/>
      <c r="L636" s="251"/>
      <c r="M636" s="252"/>
      <c r="N636" s="253"/>
      <c r="O636" s="253"/>
      <c r="P636" s="253"/>
      <c r="Q636" s="253"/>
      <c r="R636" s="253"/>
      <c r="S636" s="253"/>
      <c r="T636" s="254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55" t="s">
        <v>150</v>
      </c>
      <c r="AU636" s="255" t="s">
        <v>77</v>
      </c>
      <c r="AV636" s="15" t="s">
        <v>146</v>
      </c>
      <c r="AW636" s="15" t="s">
        <v>31</v>
      </c>
      <c r="AX636" s="15" t="s">
        <v>77</v>
      </c>
      <c r="AY636" s="255" t="s">
        <v>140</v>
      </c>
    </row>
    <row r="637" s="2" customFormat="1" ht="16.5" customHeight="1">
      <c r="A637" s="41"/>
      <c r="B637" s="42"/>
      <c r="C637" s="256" t="s">
        <v>929</v>
      </c>
      <c r="D637" s="256" t="s">
        <v>452</v>
      </c>
      <c r="E637" s="257" t="s">
        <v>930</v>
      </c>
      <c r="F637" s="258" t="s">
        <v>931</v>
      </c>
      <c r="G637" s="259" t="s">
        <v>161</v>
      </c>
      <c r="H637" s="260">
        <v>10</v>
      </c>
      <c r="I637" s="261"/>
      <c r="J637" s="262">
        <f>ROUND(I637*H637,2)</f>
        <v>0</v>
      </c>
      <c r="K637" s="258" t="s">
        <v>145</v>
      </c>
      <c r="L637" s="263"/>
      <c r="M637" s="264" t="s">
        <v>19</v>
      </c>
      <c r="N637" s="265" t="s">
        <v>40</v>
      </c>
      <c r="O637" s="87"/>
      <c r="P637" s="214">
        <f>O637*H637</f>
        <v>0</v>
      </c>
      <c r="Q637" s="214">
        <v>0.0023700000000000001</v>
      </c>
      <c r="R637" s="214">
        <f>Q637*H637</f>
        <v>0.023700000000000002</v>
      </c>
      <c r="S637" s="214">
        <v>0</v>
      </c>
      <c r="T637" s="215">
        <f>S637*H637</f>
        <v>0</v>
      </c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R637" s="216" t="s">
        <v>327</v>
      </c>
      <c r="AT637" s="216" t="s">
        <v>452</v>
      </c>
      <c r="AU637" s="216" t="s">
        <v>77</v>
      </c>
      <c r="AY637" s="20" t="s">
        <v>140</v>
      </c>
      <c r="BE637" s="217">
        <f>IF(N637="základní",J637,0)</f>
        <v>0</v>
      </c>
      <c r="BF637" s="217">
        <f>IF(N637="snížená",J637,0)</f>
        <v>0</v>
      </c>
      <c r="BG637" s="217">
        <f>IF(N637="zákl. přenesená",J637,0)</f>
        <v>0</v>
      </c>
      <c r="BH637" s="217">
        <f>IF(N637="sníž. přenesená",J637,0)</f>
        <v>0</v>
      </c>
      <c r="BI637" s="217">
        <f>IF(N637="nulová",J637,0)</f>
        <v>0</v>
      </c>
      <c r="BJ637" s="20" t="s">
        <v>77</v>
      </c>
      <c r="BK637" s="217">
        <f>ROUND(I637*H637,2)</f>
        <v>0</v>
      </c>
      <c r="BL637" s="20" t="s">
        <v>231</v>
      </c>
      <c r="BM637" s="216" t="s">
        <v>932</v>
      </c>
    </row>
    <row r="638" s="2" customFormat="1" ht="16.5" customHeight="1">
      <c r="A638" s="41"/>
      <c r="B638" s="42"/>
      <c r="C638" s="256" t="s">
        <v>933</v>
      </c>
      <c r="D638" s="256" t="s">
        <v>452</v>
      </c>
      <c r="E638" s="257" t="s">
        <v>934</v>
      </c>
      <c r="F638" s="258" t="s">
        <v>935</v>
      </c>
      <c r="G638" s="259" t="s">
        <v>161</v>
      </c>
      <c r="H638" s="260">
        <v>25</v>
      </c>
      <c r="I638" s="261"/>
      <c r="J638" s="262">
        <f>ROUND(I638*H638,2)</f>
        <v>0</v>
      </c>
      <c r="K638" s="258" t="s">
        <v>145</v>
      </c>
      <c r="L638" s="263"/>
      <c r="M638" s="264" t="s">
        <v>19</v>
      </c>
      <c r="N638" s="265" t="s">
        <v>40</v>
      </c>
      <c r="O638" s="87"/>
      <c r="P638" s="214">
        <f>O638*H638</f>
        <v>0</v>
      </c>
      <c r="Q638" s="214">
        <v>0.00097000000000000005</v>
      </c>
      <c r="R638" s="214">
        <f>Q638*H638</f>
        <v>0.024250000000000001</v>
      </c>
      <c r="S638" s="214">
        <v>0</v>
      </c>
      <c r="T638" s="215">
        <f>S638*H638</f>
        <v>0</v>
      </c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R638" s="216" t="s">
        <v>327</v>
      </c>
      <c r="AT638" s="216" t="s">
        <v>452</v>
      </c>
      <c r="AU638" s="216" t="s">
        <v>77</v>
      </c>
      <c r="AY638" s="20" t="s">
        <v>140</v>
      </c>
      <c r="BE638" s="217">
        <f>IF(N638="základní",J638,0)</f>
        <v>0</v>
      </c>
      <c r="BF638" s="217">
        <f>IF(N638="snížená",J638,0)</f>
        <v>0</v>
      </c>
      <c r="BG638" s="217">
        <f>IF(N638="zákl. přenesená",J638,0)</f>
        <v>0</v>
      </c>
      <c r="BH638" s="217">
        <f>IF(N638="sníž. přenesená",J638,0)</f>
        <v>0</v>
      </c>
      <c r="BI638" s="217">
        <f>IF(N638="nulová",J638,0)</f>
        <v>0</v>
      </c>
      <c r="BJ638" s="20" t="s">
        <v>77</v>
      </c>
      <c r="BK638" s="217">
        <f>ROUND(I638*H638,2)</f>
        <v>0</v>
      </c>
      <c r="BL638" s="20" t="s">
        <v>231</v>
      </c>
      <c r="BM638" s="216" t="s">
        <v>936</v>
      </c>
    </row>
    <row r="639" s="2" customFormat="1" ht="24.15" customHeight="1">
      <c r="A639" s="41"/>
      <c r="B639" s="42"/>
      <c r="C639" s="205" t="s">
        <v>937</v>
      </c>
      <c r="D639" s="205" t="s">
        <v>141</v>
      </c>
      <c r="E639" s="206" t="s">
        <v>938</v>
      </c>
      <c r="F639" s="207" t="s">
        <v>939</v>
      </c>
      <c r="G639" s="208" t="s">
        <v>161</v>
      </c>
      <c r="H639" s="209">
        <v>14</v>
      </c>
      <c r="I639" s="210"/>
      <c r="J639" s="211">
        <f>ROUND(I639*H639,2)</f>
        <v>0</v>
      </c>
      <c r="K639" s="207" t="s">
        <v>145</v>
      </c>
      <c r="L639" s="47"/>
      <c r="M639" s="212" t="s">
        <v>19</v>
      </c>
      <c r="N639" s="213" t="s">
        <v>40</v>
      </c>
      <c r="O639" s="87"/>
      <c r="P639" s="214">
        <f>O639*H639</f>
        <v>0</v>
      </c>
      <c r="Q639" s="214">
        <v>0</v>
      </c>
      <c r="R639" s="214">
        <f>Q639*H639</f>
        <v>0</v>
      </c>
      <c r="S639" s="214">
        <v>0</v>
      </c>
      <c r="T639" s="215">
        <f>S639*H639</f>
        <v>0</v>
      </c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R639" s="216" t="s">
        <v>231</v>
      </c>
      <c r="AT639" s="216" t="s">
        <v>141</v>
      </c>
      <c r="AU639" s="216" t="s">
        <v>77</v>
      </c>
      <c r="AY639" s="20" t="s">
        <v>140</v>
      </c>
      <c r="BE639" s="217">
        <f>IF(N639="základní",J639,0)</f>
        <v>0</v>
      </c>
      <c r="BF639" s="217">
        <f>IF(N639="snížená",J639,0)</f>
        <v>0</v>
      </c>
      <c r="BG639" s="217">
        <f>IF(N639="zákl. přenesená",J639,0)</f>
        <v>0</v>
      </c>
      <c r="BH639" s="217">
        <f>IF(N639="sníž. přenesená",J639,0)</f>
        <v>0</v>
      </c>
      <c r="BI639" s="217">
        <f>IF(N639="nulová",J639,0)</f>
        <v>0</v>
      </c>
      <c r="BJ639" s="20" t="s">
        <v>77</v>
      </c>
      <c r="BK639" s="217">
        <f>ROUND(I639*H639,2)</f>
        <v>0</v>
      </c>
      <c r="BL639" s="20" t="s">
        <v>231</v>
      </c>
      <c r="BM639" s="216" t="s">
        <v>940</v>
      </c>
    </row>
    <row r="640" s="2" customFormat="1">
      <c r="A640" s="41"/>
      <c r="B640" s="42"/>
      <c r="C640" s="43"/>
      <c r="D640" s="218" t="s">
        <v>148</v>
      </c>
      <c r="E640" s="43"/>
      <c r="F640" s="219" t="s">
        <v>941</v>
      </c>
      <c r="G640" s="43"/>
      <c r="H640" s="43"/>
      <c r="I640" s="220"/>
      <c r="J640" s="43"/>
      <c r="K640" s="43"/>
      <c r="L640" s="47"/>
      <c r="M640" s="221"/>
      <c r="N640" s="222"/>
      <c r="O640" s="87"/>
      <c r="P640" s="87"/>
      <c r="Q640" s="87"/>
      <c r="R640" s="87"/>
      <c r="S640" s="87"/>
      <c r="T640" s="88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T640" s="20" t="s">
        <v>148</v>
      </c>
      <c r="AU640" s="20" t="s">
        <v>77</v>
      </c>
    </row>
    <row r="641" s="13" customFormat="1">
      <c r="A641" s="13"/>
      <c r="B641" s="223"/>
      <c r="C641" s="224"/>
      <c r="D641" s="225" t="s">
        <v>150</v>
      </c>
      <c r="E641" s="226" t="s">
        <v>19</v>
      </c>
      <c r="F641" s="227" t="s">
        <v>188</v>
      </c>
      <c r="G641" s="224"/>
      <c r="H641" s="226" t="s">
        <v>19</v>
      </c>
      <c r="I641" s="228"/>
      <c r="J641" s="224"/>
      <c r="K641" s="224"/>
      <c r="L641" s="229"/>
      <c r="M641" s="230"/>
      <c r="N641" s="231"/>
      <c r="O641" s="231"/>
      <c r="P641" s="231"/>
      <c r="Q641" s="231"/>
      <c r="R641" s="231"/>
      <c r="S641" s="231"/>
      <c r="T641" s="23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3" t="s">
        <v>150</v>
      </c>
      <c r="AU641" s="233" t="s">
        <v>77</v>
      </c>
      <c r="AV641" s="13" t="s">
        <v>77</v>
      </c>
      <c r="AW641" s="13" t="s">
        <v>31</v>
      </c>
      <c r="AX641" s="13" t="s">
        <v>69</v>
      </c>
      <c r="AY641" s="233" t="s">
        <v>140</v>
      </c>
    </row>
    <row r="642" s="14" customFormat="1">
      <c r="A642" s="14"/>
      <c r="B642" s="234"/>
      <c r="C642" s="235"/>
      <c r="D642" s="225" t="s">
        <v>150</v>
      </c>
      <c r="E642" s="236" t="s">
        <v>19</v>
      </c>
      <c r="F642" s="237" t="s">
        <v>942</v>
      </c>
      <c r="G642" s="235"/>
      <c r="H642" s="238">
        <v>14</v>
      </c>
      <c r="I642" s="239"/>
      <c r="J642" s="235"/>
      <c r="K642" s="235"/>
      <c r="L642" s="240"/>
      <c r="M642" s="241"/>
      <c r="N642" s="242"/>
      <c r="O642" s="242"/>
      <c r="P642" s="242"/>
      <c r="Q642" s="242"/>
      <c r="R642" s="242"/>
      <c r="S642" s="242"/>
      <c r="T642" s="243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4" t="s">
        <v>150</v>
      </c>
      <c r="AU642" s="244" t="s">
        <v>77</v>
      </c>
      <c r="AV642" s="14" t="s">
        <v>79</v>
      </c>
      <c r="AW642" s="14" t="s">
        <v>31</v>
      </c>
      <c r="AX642" s="14" t="s">
        <v>77</v>
      </c>
      <c r="AY642" s="244" t="s">
        <v>140</v>
      </c>
    </row>
    <row r="643" s="2" customFormat="1" ht="16.5" customHeight="1">
      <c r="A643" s="41"/>
      <c r="B643" s="42"/>
      <c r="C643" s="256" t="s">
        <v>943</v>
      </c>
      <c r="D643" s="256" t="s">
        <v>452</v>
      </c>
      <c r="E643" s="257" t="s">
        <v>944</v>
      </c>
      <c r="F643" s="258" t="s">
        <v>945</v>
      </c>
      <c r="G643" s="259" t="s">
        <v>200</v>
      </c>
      <c r="H643" s="260">
        <v>4.9000000000000004</v>
      </c>
      <c r="I643" s="261"/>
      <c r="J643" s="262">
        <f>ROUND(I643*H643,2)</f>
        <v>0</v>
      </c>
      <c r="K643" s="258" t="s">
        <v>145</v>
      </c>
      <c r="L643" s="263"/>
      <c r="M643" s="264" t="s">
        <v>19</v>
      </c>
      <c r="N643" s="265" t="s">
        <v>40</v>
      </c>
      <c r="O643" s="87"/>
      <c r="P643" s="214">
        <f>O643*H643</f>
        <v>0</v>
      </c>
      <c r="Q643" s="214">
        <v>0.00077999999999999999</v>
      </c>
      <c r="R643" s="214">
        <f>Q643*H643</f>
        <v>0.0038220000000000003</v>
      </c>
      <c r="S643" s="214">
        <v>0</v>
      </c>
      <c r="T643" s="215">
        <f>S643*H643</f>
        <v>0</v>
      </c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R643" s="216" t="s">
        <v>327</v>
      </c>
      <c r="AT643" s="216" t="s">
        <v>452</v>
      </c>
      <c r="AU643" s="216" t="s">
        <v>77</v>
      </c>
      <c r="AY643" s="20" t="s">
        <v>140</v>
      </c>
      <c r="BE643" s="217">
        <f>IF(N643="základní",J643,0)</f>
        <v>0</v>
      </c>
      <c r="BF643" s="217">
        <f>IF(N643="snížená",J643,0)</f>
        <v>0</v>
      </c>
      <c r="BG643" s="217">
        <f>IF(N643="zákl. přenesená",J643,0)</f>
        <v>0</v>
      </c>
      <c r="BH643" s="217">
        <f>IF(N643="sníž. přenesená",J643,0)</f>
        <v>0</v>
      </c>
      <c r="BI643" s="217">
        <f>IF(N643="nulová",J643,0)</f>
        <v>0</v>
      </c>
      <c r="BJ643" s="20" t="s">
        <v>77</v>
      </c>
      <c r="BK643" s="217">
        <f>ROUND(I643*H643,2)</f>
        <v>0</v>
      </c>
      <c r="BL643" s="20" t="s">
        <v>231</v>
      </c>
      <c r="BM643" s="216" t="s">
        <v>946</v>
      </c>
    </row>
    <row r="644" s="14" customFormat="1">
      <c r="A644" s="14"/>
      <c r="B644" s="234"/>
      <c r="C644" s="235"/>
      <c r="D644" s="225" t="s">
        <v>150</v>
      </c>
      <c r="E644" s="235"/>
      <c r="F644" s="237" t="s">
        <v>947</v>
      </c>
      <c r="G644" s="235"/>
      <c r="H644" s="238">
        <v>4.9000000000000004</v>
      </c>
      <c r="I644" s="239"/>
      <c r="J644" s="235"/>
      <c r="K644" s="235"/>
      <c r="L644" s="240"/>
      <c r="M644" s="241"/>
      <c r="N644" s="242"/>
      <c r="O644" s="242"/>
      <c r="P644" s="242"/>
      <c r="Q644" s="242"/>
      <c r="R644" s="242"/>
      <c r="S644" s="242"/>
      <c r="T644" s="243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4" t="s">
        <v>150</v>
      </c>
      <c r="AU644" s="244" t="s">
        <v>77</v>
      </c>
      <c r="AV644" s="14" t="s">
        <v>79</v>
      </c>
      <c r="AW644" s="14" t="s">
        <v>4</v>
      </c>
      <c r="AX644" s="14" t="s">
        <v>77</v>
      </c>
      <c r="AY644" s="244" t="s">
        <v>140</v>
      </c>
    </row>
    <row r="645" s="2" customFormat="1" ht="24.15" customHeight="1">
      <c r="A645" s="41"/>
      <c r="B645" s="42"/>
      <c r="C645" s="256" t="s">
        <v>948</v>
      </c>
      <c r="D645" s="256" t="s">
        <v>452</v>
      </c>
      <c r="E645" s="257" t="s">
        <v>949</v>
      </c>
      <c r="F645" s="258" t="s">
        <v>950</v>
      </c>
      <c r="G645" s="259" t="s">
        <v>951</v>
      </c>
      <c r="H645" s="260">
        <v>0.5</v>
      </c>
      <c r="I645" s="261"/>
      <c r="J645" s="262">
        <f>ROUND(I645*H645,2)</f>
        <v>0</v>
      </c>
      <c r="K645" s="258" t="s">
        <v>145</v>
      </c>
      <c r="L645" s="263"/>
      <c r="M645" s="264" t="s">
        <v>19</v>
      </c>
      <c r="N645" s="265" t="s">
        <v>40</v>
      </c>
      <c r="O645" s="87"/>
      <c r="P645" s="214">
        <f>O645*H645</f>
        <v>0</v>
      </c>
      <c r="Q645" s="214">
        <v>0.00173</v>
      </c>
      <c r="R645" s="214">
        <f>Q645*H645</f>
        <v>0.00086499999999999999</v>
      </c>
      <c r="S645" s="214">
        <v>0</v>
      </c>
      <c r="T645" s="215">
        <f>S645*H645</f>
        <v>0</v>
      </c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R645" s="216" t="s">
        <v>327</v>
      </c>
      <c r="AT645" s="216" t="s">
        <v>452</v>
      </c>
      <c r="AU645" s="216" t="s">
        <v>77</v>
      </c>
      <c r="AY645" s="20" t="s">
        <v>140</v>
      </c>
      <c r="BE645" s="217">
        <f>IF(N645="základní",J645,0)</f>
        <v>0</v>
      </c>
      <c r="BF645" s="217">
        <f>IF(N645="snížená",J645,0)</f>
        <v>0</v>
      </c>
      <c r="BG645" s="217">
        <f>IF(N645="zákl. přenesená",J645,0)</f>
        <v>0</v>
      </c>
      <c r="BH645" s="217">
        <f>IF(N645="sníž. přenesená",J645,0)</f>
        <v>0</v>
      </c>
      <c r="BI645" s="217">
        <f>IF(N645="nulová",J645,0)</f>
        <v>0</v>
      </c>
      <c r="BJ645" s="20" t="s">
        <v>77</v>
      </c>
      <c r="BK645" s="217">
        <f>ROUND(I645*H645,2)</f>
        <v>0</v>
      </c>
      <c r="BL645" s="20" t="s">
        <v>231</v>
      </c>
      <c r="BM645" s="216" t="s">
        <v>952</v>
      </c>
    </row>
    <row r="646" s="14" customFormat="1">
      <c r="A646" s="14"/>
      <c r="B646" s="234"/>
      <c r="C646" s="235"/>
      <c r="D646" s="225" t="s">
        <v>150</v>
      </c>
      <c r="E646" s="235"/>
      <c r="F646" s="237" t="s">
        <v>953</v>
      </c>
      <c r="G646" s="235"/>
      <c r="H646" s="238">
        <v>0.5</v>
      </c>
      <c r="I646" s="239"/>
      <c r="J646" s="235"/>
      <c r="K646" s="235"/>
      <c r="L646" s="240"/>
      <c r="M646" s="241"/>
      <c r="N646" s="242"/>
      <c r="O646" s="242"/>
      <c r="P646" s="242"/>
      <c r="Q646" s="242"/>
      <c r="R646" s="242"/>
      <c r="S646" s="242"/>
      <c r="T646" s="243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4" t="s">
        <v>150</v>
      </c>
      <c r="AU646" s="244" t="s">
        <v>77</v>
      </c>
      <c r="AV646" s="14" t="s">
        <v>79</v>
      </c>
      <c r="AW646" s="14" t="s">
        <v>4</v>
      </c>
      <c r="AX646" s="14" t="s">
        <v>77</v>
      </c>
      <c r="AY646" s="244" t="s">
        <v>140</v>
      </c>
    </row>
    <row r="647" s="2" customFormat="1" ht="24.15" customHeight="1">
      <c r="A647" s="41"/>
      <c r="B647" s="42"/>
      <c r="C647" s="256" t="s">
        <v>954</v>
      </c>
      <c r="D647" s="256" t="s">
        <v>452</v>
      </c>
      <c r="E647" s="257" t="s">
        <v>955</v>
      </c>
      <c r="F647" s="258" t="s">
        <v>956</v>
      </c>
      <c r="G647" s="259" t="s">
        <v>951</v>
      </c>
      <c r="H647" s="260">
        <v>0.5</v>
      </c>
      <c r="I647" s="261"/>
      <c r="J647" s="262">
        <f>ROUND(I647*H647,2)</f>
        <v>0</v>
      </c>
      <c r="K647" s="258" t="s">
        <v>145</v>
      </c>
      <c r="L647" s="263"/>
      <c r="M647" s="264" t="s">
        <v>19</v>
      </c>
      <c r="N647" s="265" t="s">
        <v>40</v>
      </c>
      <c r="O647" s="87"/>
      <c r="P647" s="214">
        <f>O647*H647</f>
        <v>0</v>
      </c>
      <c r="Q647" s="214">
        <v>0.0043299999999999996</v>
      </c>
      <c r="R647" s="214">
        <f>Q647*H647</f>
        <v>0.0021649999999999998</v>
      </c>
      <c r="S647" s="214">
        <v>0</v>
      </c>
      <c r="T647" s="215">
        <f>S647*H647</f>
        <v>0</v>
      </c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R647" s="216" t="s">
        <v>327</v>
      </c>
      <c r="AT647" s="216" t="s">
        <v>452</v>
      </c>
      <c r="AU647" s="216" t="s">
        <v>77</v>
      </c>
      <c r="AY647" s="20" t="s">
        <v>140</v>
      </c>
      <c r="BE647" s="217">
        <f>IF(N647="základní",J647,0)</f>
        <v>0</v>
      </c>
      <c r="BF647" s="217">
        <f>IF(N647="snížená",J647,0)</f>
        <v>0</v>
      </c>
      <c r="BG647" s="217">
        <f>IF(N647="zákl. přenesená",J647,0)</f>
        <v>0</v>
      </c>
      <c r="BH647" s="217">
        <f>IF(N647="sníž. přenesená",J647,0)</f>
        <v>0</v>
      </c>
      <c r="BI647" s="217">
        <f>IF(N647="nulová",J647,0)</f>
        <v>0</v>
      </c>
      <c r="BJ647" s="20" t="s">
        <v>77</v>
      </c>
      <c r="BK647" s="217">
        <f>ROUND(I647*H647,2)</f>
        <v>0</v>
      </c>
      <c r="BL647" s="20" t="s">
        <v>231</v>
      </c>
      <c r="BM647" s="216" t="s">
        <v>957</v>
      </c>
    </row>
    <row r="648" s="14" customFormat="1">
      <c r="A648" s="14"/>
      <c r="B648" s="234"/>
      <c r="C648" s="235"/>
      <c r="D648" s="225" t="s">
        <v>150</v>
      </c>
      <c r="E648" s="235"/>
      <c r="F648" s="237" t="s">
        <v>953</v>
      </c>
      <c r="G648" s="235"/>
      <c r="H648" s="238">
        <v>0.5</v>
      </c>
      <c r="I648" s="239"/>
      <c r="J648" s="235"/>
      <c r="K648" s="235"/>
      <c r="L648" s="240"/>
      <c r="M648" s="241"/>
      <c r="N648" s="242"/>
      <c r="O648" s="242"/>
      <c r="P648" s="242"/>
      <c r="Q648" s="242"/>
      <c r="R648" s="242"/>
      <c r="S648" s="242"/>
      <c r="T648" s="243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44" t="s">
        <v>150</v>
      </c>
      <c r="AU648" s="244" t="s">
        <v>77</v>
      </c>
      <c r="AV648" s="14" t="s">
        <v>79</v>
      </c>
      <c r="AW648" s="14" t="s">
        <v>4</v>
      </c>
      <c r="AX648" s="14" t="s">
        <v>77</v>
      </c>
      <c r="AY648" s="244" t="s">
        <v>140</v>
      </c>
    </row>
    <row r="649" s="2" customFormat="1" ht="24.15" customHeight="1">
      <c r="A649" s="41"/>
      <c r="B649" s="42"/>
      <c r="C649" s="205" t="s">
        <v>958</v>
      </c>
      <c r="D649" s="205" t="s">
        <v>141</v>
      </c>
      <c r="E649" s="206" t="s">
        <v>959</v>
      </c>
      <c r="F649" s="207" t="s">
        <v>960</v>
      </c>
      <c r="G649" s="208" t="s">
        <v>161</v>
      </c>
      <c r="H649" s="209">
        <v>8</v>
      </c>
      <c r="I649" s="210"/>
      <c r="J649" s="211">
        <f>ROUND(I649*H649,2)</f>
        <v>0</v>
      </c>
      <c r="K649" s="207" t="s">
        <v>145</v>
      </c>
      <c r="L649" s="47"/>
      <c r="M649" s="212" t="s">
        <v>19</v>
      </c>
      <c r="N649" s="213" t="s">
        <v>40</v>
      </c>
      <c r="O649" s="87"/>
      <c r="P649" s="214">
        <f>O649*H649</f>
        <v>0</v>
      </c>
      <c r="Q649" s="214">
        <v>0</v>
      </c>
      <c r="R649" s="214">
        <f>Q649*H649</f>
        <v>0</v>
      </c>
      <c r="S649" s="214">
        <v>0</v>
      </c>
      <c r="T649" s="215">
        <f>S649*H649</f>
        <v>0</v>
      </c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R649" s="216" t="s">
        <v>231</v>
      </c>
      <c r="AT649" s="216" t="s">
        <v>141</v>
      </c>
      <c r="AU649" s="216" t="s">
        <v>77</v>
      </c>
      <c r="AY649" s="20" t="s">
        <v>140</v>
      </c>
      <c r="BE649" s="217">
        <f>IF(N649="základní",J649,0)</f>
        <v>0</v>
      </c>
      <c r="BF649" s="217">
        <f>IF(N649="snížená",J649,0)</f>
        <v>0</v>
      </c>
      <c r="BG649" s="217">
        <f>IF(N649="zákl. přenesená",J649,0)</f>
        <v>0</v>
      </c>
      <c r="BH649" s="217">
        <f>IF(N649="sníž. přenesená",J649,0)</f>
        <v>0</v>
      </c>
      <c r="BI649" s="217">
        <f>IF(N649="nulová",J649,0)</f>
        <v>0</v>
      </c>
      <c r="BJ649" s="20" t="s">
        <v>77</v>
      </c>
      <c r="BK649" s="217">
        <f>ROUND(I649*H649,2)</f>
        <v>0</v>
      </c>
      <c r="BL649" s="20" t="s">
        <v>231</v>
      </c>
      <c r="BM649" s="216" t="s">
        <v>961</v>
      </c>
    </row>
    <row r="650" s="2" customFormat="1">
      <c r="A650" s="41"/>
      <c r="B650" s="42"/>
      <c r="C650" s="43"/>
      <c r="D650" s="218" t="s">
        <v>148</v>
      </c>
      <c r="E650" s="43"/>
      <c r="F650" s="219" t="s">
        <v>962</v>
      </c>
      <c r="G650" s="43"/>
      <c r="H650" s="43"/>
      <c r="I650" s="220"/>
      <c r="J650" s="43"/>
      <c r="K650" s="43"/>
      <c r="L650" s="47"/>
      <c r="M650" s="221"/>
      <c r="N650" s="222"/>
      <c r="O650" s="87"/>
      <c r="P650" s="87"/>
      <c r="Q650" s="87"/>
      <c r="R650" s="87"/>
      <c r="S650" s="87"/>
      <c r="T650" s="88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T650" s="20" t="s">
        <v>148</v>
      </c>
      <c r="AU650" s="20" t="s">
        <v>77</v>
      </c>
    </row>
    <row r="651" s="13" customFormat="1">
      <c r="A651" s="13"/>
      <c r="B651" s="223"/>
      <c r="C651" s="224"/>
      <c r="D651" s="225" t="s">
        <v>150</v>
      </c>
      <c r="E651" s="226" t="s">
        <v>19</v>
      </c>
      <c r="F651" s="227" t="s">
        <v>188</v>
      </c>
      <c r="G651" s="224"/>
      <c r="H651" s="226" t="s">
        <v>19</v>
      </c>
      <c r="I651" s="228"/>
      <c r="J651" s="224"/>
      <c r="K651" s="224"/>
      <c r="L651" s="229"/>
      <c r="M651" s="230"/>
      <c r="N651" s="231"/>
      <c r="O651" s="231"/>
      <c r="P651" s="231"/>
      <c r="Q651" s="231"/>
      <c r="R651" s="231"/>
      <c r="S651" s="231"/>
      <c r="T651" s="232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3" t="s">
        <v>150</v>
      </c>
      <c r="AU651" s="233" t="s">
        <v>77</v>
      </c>
      <c r="AV651" s="13" t="s">
        <v>77</v>
      </c>
      <c r="AW651" s="13" t="s">
        <v>31</v>
      </c>
      <c r="AX651" s="13" t="s">
        <v>69</v>
      </c>
      <c r="AY651" s="233" t="s">
        <v>140</v>
      </c>
    </row>
    <row r="652" s="14" customFormat="1">
      <c r="A652" s="14"/>
      <c r="B652" s="234"/>
      <c r="C652" s="235"/>
      <c r="D652" s="225" t="s">
        <v>150</v>
      </c>
      <c r="E652" s="236" t="s">
        <v>19</v>
      </c>
      <c r="F652" s="237" t="s">
        <v>183</v>
      </c>
      <c r="G652" s="235"/>
      <c r="H652" s="238">
        <v>8</v>
      </c>
      <c r="I652" s="239"/>
      <c r="J652" s="235"/>
      <c r="K652" s="235"/>
      <c r="L652" s="240"/>
      <c r="M652" s="241"/>
      <c r="N652" s="242"/>
      <c r="O652" s="242"/>
      <c r="P652" s="242"/>
      <c r="Q652" s="242"/>
      <c r="R652" s="242"/>
      <c r="S652" s="242"/>
      <c r="T652" s="243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4" t="s">
        <v>150</v>
      </c>
      <c r="AU652" s="244" t="s">
        <v>77</v>
      </c>
      <c r="AV652" s="14" t="s">
        <v>79</v>
      </c>
      <c r="AW652" s="14" t="s">
        <v>31</v>
      </c>
      <c r="AX652" s="14" t="s">
        <v>77</v>
      </c>
      <c r="AY652" s="244" t="s">
        <v>140</v>
      </c>
    </row>
    <row r="653" s="2" customFormat="1" ht="16.5" customHeight="1">
      <c r="A653" s="41"/>
      <c r="B653" s="42"/>
      <c r="C653" s="256" t="s">
        <v>963</v>
      </c>
      <c r="D653" s="256" t="s">
        <v>452</v>
      </c>
      <c r="E653" s="257" t="s">
        <v>964</v>
      </c>
      <c r="F653" s="258" t="s">
        <v>965</v>
      </c>
      <c r="G653" s="259" t="s">
        <v>161</v>
      </c>
      <c r="H653" s="260">
        <v>8</v>
      </c>
      <c r="I653" s="261"/>
      <c r="J653" s="262">
        <f>ROUND(I653*H653,2)</f>
        <v>0</v>
      </c>
      <c r="K653" s="258" t="s">
        <v>145</v>
      </c>
      <c r="L653" s="263"/>
      <c r="M653" s="264" t="s">
        <v>19</v>
      </c>
      <c r="N653" s="265" t="s">
        <v>40</v>
      </c>
      <c r="O653" s="87"/>
      <c r="P653" s="214">
        <f>O653*H653</f>
        <v>0</v>
      </c>
      <c r="Q653" s="214">
        <v>0.00020000000000000001</v>
      </c>
      <c r="R653" s="214">
        <f>Q653*H653</f>
        <v>0.0016000000000000001</v>
      </c>
      <c r="S653" s="214">
        <v>0</v>
      </c>
      <c r="T653" s="215">
        <f>S653*H653</f>
        <v>0</v>
      </c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R653" s="216" t="s">
        <v>327</v>
      </c>
      <c r="AT653" s="216" t="s">
        <v>452</v>
      </c>
      <c r="AU653" s="216" t="s">
        <v>77</v>
      </c>
      <c r="AY653" s="20" t="s">
        <v>140</v>
      </c>
      <c r="BE653" s="217">
        <f>IF(N653="základní",J653,0)</f>
        <v>0</v>
      </c>
      <c r="BF653" s="217">
        <f>IF(N653="snížená",J653,0)</f>
        <v>0</v>
      </c>
      <c r="BG653" s="217">
        <f>IF(N653="zákl. přenesená",J653,0)</f>
        <v>0</v>
      </c>
      <c r="BH653" s="217">
        <f>IF(N653="sníž. přenesená",J653,0)</f>
        <v>0</v>
      </c>
      <c r="BI653" s="217">
        <f>IF(N653="nulová",J653,0)</f>
        <v>0</v>
      </c>
      <c r="BJ653" s="20" t="s">
        <v>77</v>
      </c>
      <c r="BK653" s="217">
        <f>ROUND(I653*H653,2)</f>
        <v>0</v>
      </c>
      <c r="BL653" s="20" t="s">
        <v>231</v>
      </c>
      <c r="BM653" s="216" t="s">
        <v>966</v>
      </c>
    </row>
    <row r="654" s="2" customFormat="1" ht="24.15" customHeight="1">
      <c r="A654" s="41"/>
      <c r="B654" s="42"/>
      <c r="C654" s="205" t="s">
        <v>967</v>
      </c>
      <c r="D654" s="205" t="s">
        <v>141</v>
      </c>
      <c r="E654" s="206" t="s">
        <v>968</v>
      </c>
      <c r="F654" s="207" t="s">
        <v>969</v>
      </c>
      <c r="G654" s="208" t="s">
        <v>200</v>
      </c>
      <c r="H654" s="209">
        <v>56.5</v>
      </c>
      <c r="I654" s="210"/>
      <c r="J654" s="211">
        <f>ROUND(I654*H654,2)</f>
        <v>0</v>
      </c>
      <c r="K654" s="207" t="s">
        <v>145</v>
      </c>
      <c r="L654" s="47"/>
      <c r="M654" s="212" t="s">
        <v>19</v>
      </c>
      <c r="N654" s="213" t="s">
        <v>40</v>
      </c>
      <c r="O654" s="87"/>
      <c r="P654" s="214">
        <f>O654*H654</f>
        <v>0</v>
      </c>
      <c r="Q654" s="214">
        <v>0</v>
      </c>
      <c r="R654" s="214">
        <f>Q654*H654</f>
        <v>0</v>
      </c>
      <c r="S654" s="214">
        <v>0</v>
      </c>
      <c r="T654" s="215">
        <f>S654*H654</f>
        <v>0</v>
      </c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R654" s="216" t="s">
        <v>231</v>
      </c>
      <c r="AT654" s="216" t="s">
        <v>141</v>
      </c>
      <c r="AU654" s="216" t="s">
        <v>77</v>
      </c>
      <c r="AY654" s="20" t="s">
        <v>140</v>
      </c>
      <c r="BE654" s="217">
        <f>IF(N654="základní",J654,0)</f>
        <v>0</v>
      </c>
      <c r="BF654" s="217">
        <f>IF(N654="snížená",J654,0)</f>
        <v>0</v>
      </c>
      <c r="BG654" s="217">
        <f>IF(N654="zákl. přenesená",J654,0)</f>
        <v>0</v>
      </c>
      <c r="BH654" s="217">
        <f>IF(N654="sníž. přenesená",J654,0)</f>
        <v>0</v>
      </c>
      <c r="BI654" s="217">
        <f>IF(N654="nulová",J654,0)</f>
        <v>0</v>
      </c>
      <c r="BJ654" s="20" t="s">
        <v>77</v>
      </c>
      <c r="BK654" s="217">
        <f>ROUND(I654*H654,2)</f>
        <v>0</v>
      </c>
      <c r="BL654" s="20" t="s">
        <v>231</v>
      </c>
      <c r="BM654" s="216" t="s">
        <v>970</v>
      </c>
    </row>
    <row r="655" s="2" customFormat="1">
      <c r="A655" s="41"/>
      <c r="B655" s="42"/>
      <c r="C655" s="43"/>
      <c r="D655" s="218" t="s">
        <v>148</v>
      </c>
      <c r="E655" s="43"/>
      <c r="F655" s="219" t="s">
        <v>971</v>
      </c>
      <c r="G655" s="43"/>
      <c r="H655" s="43"/>
      <c r="I655" s="220"/>
      <c r="J655" s="43"/>
      <c r="K655" s="43"/>
      <c r="L655" s="47"/>
      <c r="M655" s="221"/>
      <c r="N655" s="222"/>
      <c r="O655" s="87"/>
      <c r="P655" s="87"/>
      <c r="Q655" s="87"/>
      <c r="R655" s="87"/>
      <c r="S655" s="87"/>
      <c r="T655" s="88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T655" s="20" t="s">
        <v>148</v>
      </c>
      <c r="AU655" s="20" t="s">
        <v>77</v>
      </c>
    </row>
    <row r="656" s="13" customFormat="1">
      <c r="A656" s="13"/>
      <c r="B656" s="223"/>
      <c r="C656" s="224"/>
      <c r="D656" s="225" t="s">
        <v>150</v>
      </c>
      <c r="E656" s="226" t="s">
        <v>19</v>
      </c>
      <c r="F656" s="227" t="s">
        <v>188</v>
      </c>
      <c r="G656" s="224"/>
      <c r="H656" s="226" t="s">
        <v>19</v>
      </c>
      <c r="I656" s="228"/>
      <c r="J656" s="224"/>
      <c r="K656" s="224"/>
      <c r="L656" s="229"/>
      <c r="M656" s="230"/>
      <c r="N656" s="231"/>
      <c r="O656" s="231"/>
      <c r="P656" s="231"/>
      <c r="Q656" s="231"/>
      <c r="R656" s="231"/>
      <c r="S656" s="231"/>
      <c r="T656" s="23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3" t="s">
        <v>150</v>
      </c>
      <c r="AU656" s="233" t="s">
        <v>77</v>
      </c>
      <c r="AV656" s="13" t="s">
        <v>77</v>
      </c>
      <c r="AW656" s="13" t="s">
        <v>31</v>
      </c>
      <c r="AX656" s="13" t="s">
        <v>69</v>
      </c>
      <c r="AY656" s="233" t="s">
        <v>140</v>
      </c>
    </row>
    <row r="657" s="14" customFormat="1">
      <c r="A657" s="14"/>
      <c r="B657" s="234"/>
      <c r="C657" s="235"/>
      <c r="D657" s="225" t="s">
        <v>150</v>
      </c>
      <c r="E657" s="236" t="s">
        <v>19</v>
      </c>
      <c r="F657" s="237" t="s">
        <v>972</v>
      </c>
      <c r="G657" s="235"/>
      <c r="H657" s="238">
        <v>10.5</v>
      </c>
      <c r="I657" s="239"/>
      <c r="J657" s="235"/>
      <c r="K657" s="235"/>
      <c r="L657" s="240"/>
      <c r="M657" s="241"/>
      <c r="N657" s="242"/>
      <c r="O657" s="242"/>
      <c r="P657" s="242"/>
      <c r="Q657" s="242"/>
      <c r="R657" s="242"/>
      <c r="S657" s="242"/>
      <c r="T657" s="243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4" t="s">
        <v>150</v>
      </c>
      <c r="AU657" s="244" t="s">
        <v>77</v>
      </c>
      <c r="AV657" s="14" t="s">
        <v>79</v>
      </c>
      <c r="AW657" s="14" t="s">
        <v>31</v>
      </c>
      <c r="AX657" s="14" t="s">
        <v>69</v>
      </c>
      <c r="AY657" s="244" t="s">
        <v>140</v>
      </c>
    </row>
    <row r="658" s="14" customFormat="1">
      <c r="A658" s="14"/>
      <c r="B658" s="234"/>
      <c r="C658" s="235"/>
      <c r="D658" s="225" t="s">
        <v>150</v>
      </c>
      <c r="E658" s="236" t="s">
        <v>19</v>
      </c>
      <c r="F658" s="237" t="s">
        <v>973</v>
      </c>
      <c r="G658" s="235"/>
      <c r="H658" s="238">
        <v>10</v>
      </c>
      <c r="I658" s="239"/>
      <c r="J658" s="235"/>
      <c r="K658" s="235"/>
      <c r="L658" s="240"/>
      <c r="M658" s="241"/>
      <c r="N658" s="242"/>
      <c r="O658" s="242"/>
      <c r="P658" s="242"/>
      <c r="Q658" s="242"/>
      <c r="R658" s="242"/>
      <c r="S658" s="242"/>
      <c r="T658" s="24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4" t="s">
        <v>150</v>
      </c>
      <c r="AU658" s="244" t="s">
        <v>77</v>
      </c>
      <c r="AV658" s="14" t="s">
        <v>79</v>
      </c>
      <c r="AW658" s="14" t="s">
        <v>31</v>
      </c>
      <c r="AX658" s="14" t="s">
        <v>69</v>
      </c>
      <c r="AY658" s="244" t="s">
        <v>140</v>
      </c>
    </row>
    <row r="659" s="14" customFormat="1">
      <c r="A659" s="14"/>
      <c r="B659" s="234"/>
      <c r="C659" s="235"/>
      <c r="D659" s="225" t="s">
        <v>150</v>
      </c>
      <c r="E659" s="236" t="s">
        <v>19</v>
      </c>
      <c r="F659" s="237" t="s">
        <v>974</v>
      </c>
      <c r="G659" s="235"/>
      <c r="H659" s="238">
        <v>36</v>
      </c>
      <c r="I659" s="239"/>
      <c r="J659" s="235"/>
      <c r="K659" s="235"/>
      <c r="L659" s="240"/>
      <c r="M659" s="241"/>
      <c r="N659" s="242"/>
      <c r="O659" s="242"/>
      <c r="P659" s="242"/>
      <c r="Q659" s="242"/>
      <c r="R659" s="242"/>
      <c r="S659" s="242"/>
      <c r="T659" s="243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4" t="s">
        <v>150</v>
      </c>
      <c r="AU659" s="244" t="s">
        <v>77</v>
      </c>
      <c r="AV659" s="14" t="s">
        <v>79</v>
      </c>
      <c r="AW659" s="14" t="s">
        <v>31</v>
      </c>
      <c r="AX659" s="14" t="s">
        <v>69</v>
      </c>
      <c r="AY659" s="244" t="s">
        <v>140</v>
      </c>
    </row>
    <row r="660" s="15" customFormat="1">
      <c r="A660" s="15"/>
      <c r="B660" s="245"/>
      <c r="C660" s="246"/>
      <c r="D660" s="225" t="s">
        <v>150</v>
      </c>
      <c r="E660" s="247" t="s">
        <v>19</v>
      </c>
      <c r="F660" s="248" t="s">
        <v>226</v>
      </c>
      <c r="G660" s="246"/>
      <c r="H660" s="249">
        <v>56.5</v>
      </c>
      <c r="I660" s="250"/>
      <c r="J660" s="246"/>
      <c r="K660" s="246"/>
      <c r="L660" s="251"/>
      <c r="M660" s="252"/>
      <c r="N660" s="253"/>
      <c r="O660" s="253"/>
      <c r="P660" s="253"/>
      <c r="Q660" s="253"/>
      <c r="R660" s="253"/>
      <c r="S660" s="253"/>
      <c r="T660" s="254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55" t="s">
        <v>150</v>
      </c>
      <c r="AU660" s="255" t="s">
        <v>77</v>
      </c>
      <c r="AV660" s="15" t="s">
        <v>146</v>
      </c>
      <c r="AW660" s="15" t="s">
        <v>31</v>
      </c>
      <c r="AX660" s="15" t="s">
        <v>77</v>
      </c>
      <c r="AY660" s="255" t="s">
        <v>140</v>
      </c>
    </row>
    <row r="661" s="2" customFormat="1" ht="16.5" customHeight="1">
      <c r="A661" s="41"/>
      <c r="B661" s="42"/>
      <c r="C661" s="256" t="s">
        <v>975</v>
      </c>
      <c r="D661" s="256" t="s">
        <v>452</v>
      </c>
      <c r="E661" s="257" t="s">
        <v>976</v>
      </c>
      <c r="F661" s="258" t="s">
        <v>977</v>
      </c>
      <c r="G661" s="259" t="s">
        <v>299</v>
      </c>
      <c r="H661" s="260">
        <v>0.50900000000000001</v>
      </c>
      <c r="I661" s="261"/>
      <c r="J661" s="262">
        <f>ROUND(I661*H661,2)</f>
        <v>0</v>
      </c>
      <c r="K661" s="258" t="s">
        <v>145</v>
      </c>
      <c r="L661" s="263"/>
      <c r="M661" s="264" t="s">
        <v>19</v>
      </c>
      <c r="N661" s="265" t="s">
        <v>40</v>
      </c>
      <c r="O661" s="87"/>
      <c r="P661" s="214">
        <f>O661*H661</f>
        <v>0</v>
      </c>
      <c r="Q661" s="214">
        <v>0.55000000000000004</v>
      </c>
      <c r="R661" s="214">
        <f>Q661*H661</f>
        <v>0.27995000000000003</v>
      </c>
      <c r="S661" s="214">
        <v>0</v>
      </c>
      <c r="T661" s="215">
        <f>S661*H661</f>
        <v>0</v>
      </c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R661" s="216" t="s">
        <v>327</v>
      </c>
      <c r="AT661" s="216" t="s">
        <v>452</v>
      </c>
      <c r="AU661" s="216" t="s">
        <v>77</v>
      </c>
      <c r="AY661" s="20" t="s">
        <v>140</v>
      </c>
      <c r="BE661" s="217">
        <f>IF(N661="základní",J661,0)</f>
        <v>0</v>
      </c>
      <c r="BF661" s="217">
        <f>IF(N661="snížená",J661,0)</f>
        <v>0</v>
      </c>
      <c r="BG661" s="217">
        <f>IF(N661="zákl. přenesená",J661,0)</f>
        <v>0</v>
      </c>
      <c r="BH661" s="217">
        <f>IF(N661="sníž. přenesená",J661,0)</f>
        <v>0</v>
      </c>
      <c r="BI661" s="217">
        <f>IF(N661="nulová",J661,0)</f>
        <v>0</v>
      </c>
      <c r="BJ661" s="20" t="s">
        <v>77</v>
      </c>
      <c r="BK661" s="217">
        <f>ROUND(I661*H661,2)</f>
        <v>0</v>
      </c>
      <c r="BL661" s="20" t="s">
        <v>231</v>
      </c>
      <c r="BM661" s="216" t="s">
        <v>978</v>
      </c>
    </row>
    <row r="662" s="14" customFormat="1">
      <c r="A662" s="14"/>
      <c r="B662" s="234"/>
      <c r="C662" s="235"/>
      <c r="D662" s="225" t="s">
        <v>150</v>
      </c>
      <c r="E662" s="235"/>
      <c r="F662" s="237" t="s">
        <v>979</v>
      </c>
      <c r="G662" s="235"/>
      <c r="H662" s="238">
        <v>0.50900000000000001</v>
      </c>
      <c r="I662" s="239"/>
      <c r="J662" s="235"/>
      <c r="K662" s="235"/>
      <c r="L662" s="240"/>
      <c r="M662" s="241"/>
      <c r="N662" s="242"/>
      <c r="O662" s="242"/>
      <c r="P662" s="242"/>
      <c r="Q662" s="242"/>
      <c r="R662" s="242"/>
      <c r="S662" s="242"/>
      <c r="T662" s="243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4" t="s">
        <v>150</v>
      </c>
      <c r="AU662" s="244" t="s">
        <v>77</v>
      </c>
      <c r="AV662" s="14" t="s">
        <v>79</v>
      </c>
      <c r="AW662" s="14" t="s">
        <v>4</v>
      </c>
      <c r="AX662" s="14" t="s">
        <v>77</v>
      </c>
      <c r="AY662" s="244" t="s">
        <v>140</v>
      </c>
    </row>
    <row r="663" s="2" customFormat="1" ht="24.15" customHeight="1">
      <c r="A663" s="41"/>
      <c r="B663" s="42"/>
      <c r="C663" s="205" t="s">
        <v>980</v>
      </c>
      <c r="D663" s="205" t="s">
        <v>141</v>
      </c>
      <c r="E663" s="206" t="s">
        <v>981</v>
      </c>
      <c r="F663" s="207" t="s">
        <v>982</v>
      </c>
      <c r="G663" s="208" t="s">
        <v>200</v>
      </c>
      <c r="H663" s="209">
        <v>11.5</v>
      </c>
      <c r="I663" s="210"/>
      <c r="J663" s="211">
        <f>ROUND(I663*H663,2)</f>
        <v>0</v>
      </c>
      <c r="K663" s="207" t="s">
        <v>145</v>
      </c>
      <c r="L663" s="47"/>
      <c r="M663" s="212" t="s">
        <v>19</v>
      </c>
      <c r="N663" s="213" t="s">
        <v>40</v>
      </c>
      <c r="O663" s="87"/>
      <c r="P663" s="214">
        <f>O663*H663</f>
        <v>0</v>
      </c>
      <c r="Q663" s="214">
        <v>0</v>
      </c>
      <c r="R663" s="214">
        <f>Q663*H663</f>
        <v>0</v>
      </c>
      <c r="S663" s="214">
        <v>0</v>
      </c>
      <c r="T663" s="215">
        <f>S663*H663</f>
        <v>0</v>
      </c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R663" s="216" t="s">
        <v>231</v>
      </c>
      <c r="AT663" s="216" t="s">
        <v>141</v>
      </c>
      <c r="AU663" s="216" t="s">
        <v>77</v>
      </c>
      <c r="AY663" s="20" t="s">
        <v>140</v>
      </c>
      <c r="BE663" s="217">
        <f>IF(N663="základní",J663,0)</f>
        <v>0</v>
      </c>
      <c r="BF663" s="217">
        <f>IF(N663="snížená",J663,0)</f>
        <v>0</v>
      </c>
      <c r="BG663" s="217">
        <f>IF(N663="zákl. přenesená",J663,0)</f>
        <v>0</v>
      </c>
      <c r="BH663" s="217">
        <f>IF(N663="sníž. přenesená",J663,0)</f>
        <v>0</v>
      </c>
      <c r="BI663" s="217">
        <f>IF(N663="nulová",J663,0)</f>
        <v>0</v>
      </c>
      <c r="BJ663" s="20" t="s">
        <v>77</v>
      </c>
      <c r="BK663" s="217">
        <f>ROUND(I663*H663,2)</f>
        <v>0</v>
      </c>
      <c r="BL663" s="20" t="s">
        <v>231</v>
      </c>
      <c r="BM663" s="216" t="s">
        <v>983</v>
      </c>
    </row>
    <row r="664" s="2" customFormat="1">
      <c r="A664" s="41"/>
      <c r="B664" s="42"/>
      <c r="C664" s="43"/>
      <c r="D664" s="218" t="s">
        <v>148</v>
      </c>
      <c r="E664" s="43"/>
      <c r="F664" s="219" t="s">
        <v>984</v>
      </c>
      <c r="G664" s="43"/>
      <c r="H664" s="43"/>
      <c r="I664" s="220"/>
      <c r="J664" s="43"/>
      <c r="K664" s="43"/>
      <c r="L664" s="47"/>
      <c r="M664" s="221"/>
      <c r="N664" s="222"/>
      <c r="O664" s="87"/>
      <c r="P664" s="87"/>
      <c r="Q664" s="87"/>
      <c r="R664" s="87"/>
      <c r="S664" s="87"/>
      <c r="T664" s="88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T664" s="20" t="s">
        <v>148</v>
      </c>
      <c r="AU664" s="20" t="s">
        <v>77</v>
      </c>
    </row>
    <row r="665" s="13" customFormat="1">
      <c r="A665" s="13"/>
      <c r="B665" s="223"/>
      <c r="C665" s="224"/>
      <c r="D665" s="225" t="s">
        <v>150</v>
      </c>
      <c r="E665" s="226" t="s">
        <v>19</v>
      </c>
      <c r="F665" s="227" t="s">
        <v>188</v>
      </c>
      <c r="G665" s="224"/>
      <c r="H665" s="226" t="s">
        <v>19</v>
      </c>
      <c r="I665" s="228"/>
      <c r="J665" s="224"/>
      <c r="K665" s="224"/>
      <c r="L665" s="229"/>
      <c r="M665" s="230"/>
      <c r="N665" s="231"/>
      <c r="O665" s="231"/>
      <c r="P665" s="231"/>
      <c r="Q665" s="231"/>
      <c r="R665" s="231"/>
      <c r="S665" s="231"/>
      <c r="T665" s="232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3" t="s">
        <v>150</v>
      </c>
      <c r="AU665" s="233" t="s">
        <v>77</v>
      </c>
      <c r="AV665" s="13" t="s">
        <v>77</v>
      </c>
      <c r="AW665" s="13" t="s">
        <v>31</v>
      </c>
      <c r="AX665" s="13" t="s">
        <v>69</v>
      </c>
      <c r="AY665" s="233" t="s">
        <v>140</v>
      </c>
    </row>
    <row r="666" s="14" customFormat="1">
      <c r="A666" s="14"/>
      <c r="B666" s="234"/>
      <c r="C666" s="235"/>
      <c r="D666" s="225" t="s">
        <v>150</v>
      </c>
      <c r="E666" s="236" t="s">
        <v>19</v>
      </c>
      <c r="F666" s="237" t="s">
        <v>985</v>
      </c>
      <c r="G666" s="235"/>
      <c r="H666" s="238">
        <v>11.5</v>
      </c>
      <c r="I666" s="239"/>
      <c r="J666" s="235"/>
      <c r="K666" s="235"/>
      <c r="L666" s="240"/>
      <c r="M666" s="241"/>
      <c r="N666" s="242"/>
      <c r="O666" s="242"/>
      <c r="P666" s="242"/>
      <c r="Q666" s="242"/>
      <c r="R666" s="242"/>
      <c r="S666" s="242"/>
      <c r="T666" s="243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44" t="s">
        <v>150</v>
      </c>
      <c r="AU666" s="244" t="s">
        <v>77</v>
      </c>
      <c r="AV666" s="14" t="s">
        <v>79</v>
      </c>
      <c r="AW666" s="14" t="s">
        <v>31</v>
      </c>
      <c r="AX666" s="14" t="s">
        <v>69</v>
      </c>
      <c r="AY666" s="244" t="s">
        <v>140</v>
      </c>
    </row>
    <row r="667" s="15" customFormat="1">
      <c r="A667" s="15"/>
      <c r="B667" s="245"/>
      <c r="C667" s="246"/>
      <c r="D667" s="225" t="s">
        <v>150</v>
      </c>
      <c r="E667" s="247" t="s">
        <v>19</v>
      </c>
      <c r="F667" s="248" t="s">
        <v>226</v>
      </c>
      <c r="G667" s="246"/>
      <c r="H667" s="249">
        <v>11.5</v>
      </c>
      <c r="I667" s="250"/>
      <c r="J667" s="246"/>
      <c r="K667" s="246"/>
      <c r="L667" s="251"/>
      <c r="M667" s="252"/>
      <c r="N667" s="253"/>
      <c r="O667" s="253"/>
      <c r="P667" s="253"/>
      <c r="Q667" s="253"/>
      <c r="R667" s="253"/>
      <c r="S667" s="253"/>
      <c r="T667" s="254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55" t="s">
        <v>150</v>
      </c>
      <c r="AU667" s="255" t="s">
        <v>77</v>
      </c>
      <c r="AV667" s="15" t="s">
        <v>146</v>
      </c>
      <c r="AW667" s="15" t="s">
        <v>31</v>
      </c>
      <c r="AX667" s="15" t="s">
        <v>77</v>
      </c>
      <c r="AY667" s="255" t="s">
        <v>140</v>
      </c>
    </row>
    <row r="668" s="2" customFormat="1" ht="16.5" customHeight="1">
      <c r="A668" s="41"/>
      <c r="B668" s="42"/>
      <c r="C668" s="256" t="s">
        <v>986</v>
      </c>
      <c r="D668" s="256" t="s">
        <v>452</v>
      </c>
      <c r="E668" s="257" t="s">
        <v>987</v>
      </c>
      <c r="F668" s="258" t="s">
        <v>988</v>
      </c>
      <c r="G668" s="259" t="s">
        <v>299</v>
      </c>
      <c r="H668" s="260">
        <v>0.23000000000000001</v>
      </c>
      <c r="I668" s="261"/>
      <c r="J668" s="262">
        <f>ROUND(I668*H668,2)</f>
        <v>0</v>
      </c>
      <c r="K668" s="258" t="s">
        <v>989</v>
      </c>
      <c r="L668" s="263"/>
      <c r="M668" s="264" t="s">
        <v>19</v>
      </c>
      <c r="N668" s="265" t="s">
        <v>40</v>
      </c>
      <c r="O668" s="87"/>
      <c r="P668" s="214">
        <f>O668*H668</f>
        <v>0</v>
      </c>
      <c r="Q668" s="214">
        <v>0.55000000000000004</v>
      </c>
      <c r="R668" s="214">
        <f>Q668*H668</f>
        <v>0.12650000000000003</v>
      </c>
      <c r="S668" s="214">
        <v>0</v>
      </c>
      <c r="T668" s="215">
        <f>S668*H668</f>
        <v>0</v>
      </c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R668" s="216" t="s">
        <v>327</v>
      </c>
      <c r="AT668" s="216" t="s">
        <v>452</v>
      </c>
      <c r="AU668" s="216" t="s">
        <v>77</v>
      </c>
      <c r="AY668" s="20" t="s">
        <v>140</v>
      </c>
      <c r="BE668" s="217">
        <f>IF(N668="základní",J668,0)</f>
        <v>0</v>
      </c>
      <c r="BF668" s="217">
        <f>IF(N668="snížená",J668,0)</f>
        <v>0</v>
      </c>
      <c r="BG668" s="217">
        <f>IF(N668="zákl. přenesená",J668,0)</f>
        <v>0</v>
      </c>
      <c r="BH668" s="217">
        <f>IF(N668="sníž. přenesená",J668,0)</f>
        <v>0</v>
      </c>
      <c r="BI668" s="217">
        <f>IF(N668="nulová",J668,0)</f>
        <v>0</v>
      </c>
      <c r="BJ668" s="20" t="s">
        <v>77</v>
      </c>
      <c r="BK668" s="217">
        <f>ROUND(I668*H668,2)</f>
        <v>0</v>
      </c>
      <c r="BL668" s="20" t="s">
        <v>231</v>
      </c>
      <c r="BM668" s="216" t="s">
        <v>990</v>
      </c>
    </row>
    <row r="669" s="14" customFormat="1">
      <c r="A669" s="14"/>
      <c r="B669" s="234"/>
      <c r="C669" s="235"/>
      <c r="D669" s="225" t="s">
        <v>150</v>
      </c>
      <c r="E669" s="235"/>
      <c r="F669" s="237" t="s">
        <v>991</v>
      </c>
      <c r="G669" s="235"/>
      <c r="H669" s="238">
        <v>0.23000000000000001</v>
      </c>
      <c r="I669" s="239"/>
      <c r="J669" s="235"/>
      <c r="K669" s="235"/>
      <c r="L669" s="240"/>
      <c r="M669" s="241"/>
      <c r="N669" s="242"/>
      <c r="O669" s="242"/>
      <c r="P669" s="242"/>
      <c r="Q669" s="242"/>
      <c r="R669" s="242"/>
      <c r="S669" s="242"/>
      <c r="T669" s="243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4" t="s">
        <v>150</v>
      </c>
      <c r="AU669" s="244" t="s">
        <v>77</v>
      </c>
      <c r="AV669" s="14" t="s">
        <v>79</v>
      </c>
      <c r="AW669" s="14" t="s">
        <v>4</v>
      </c>
      <c r="AX669" s="14" t="s">
        <v>77</v>
      </c>
      <c r="AY669" s="244" t="s">
        <v>140</v>
      </c>
    </row>
    <row r="670" s="2" customFormat="1" ht="24.15" customHeight="1">
      <c r="A670" s="41"/>
      <c r="B670" s="42"/>
      <c r="C670" s="205" t="s">
        <v>992</v>
      </c>
      <c r="D670" s="205" t="s">
        <v>141</v>
      </c>
      <c r="E670" s="206" t="s">
        <v>993</v>
      </c>
      <c r="F670" s="207" t="s">
        <v>994</v>
      </c>
      <c r="G670" s="208" t="s">
        <v>144</v>
      </c>
      <c r="H670" s="209">
        <v>6.7199999999999998</v>
      </c>
      <c r="I670" s="210"/>
      <c r="J670" s="211">
        <f>ROUND(I670*H670,2)</f>
        <v>0</v>
      </c>
      <c r="K670" s="207" t="s">
        <v>145</v>
      </c>
      <c r="L670" s="47"/>
      <c r="M670" s="212" t="s">
        <v>19</v>
      </c>
      <c r="N670" s="213" t="s">
        <v>40</v>
      </c>
      <c r="O670" s="87"/>
      <c r="P670" s="214">
        <f>O670*H670</f>
        <v>0</v>
      </c>
      <c r="Q670" s="214">
        <v>0</v>
      </c>
      <c r="R670" s="214">
        <f>Q670*H670</f>
        <v>0</v>
      </c>
      <c r="S670" s="214">
        <v>0.0070000000000000001</v>
      </c>
      <c r="T670" s="215">
        <f>S670*H670</f>
        <v>0.047039999999999998</v>
      </c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R670" s="216" t="s">
        <v>231</v>
      </c>
      <c r="AT670" s="216" t="s">
        <v>141</v>
      </c>
      <c r="AU670" s="216" t="s">
        <v>77</v>
      </c>
      <c r="AY670" s="20" t="s">
        <v>140</v>
      </c>
      <c r="BE670" s="217">
        <f>IF(N670="základní",J670,0)</f>
        <v>0</v>
      </c>
      <c r="BF670" s="217">
        <f>IF(N670="snížená",J670,0)</f>
        <v>0</v>
      </c>
      <c r="BG670" s="217">
        <f>IF(N670="zákl. přenesená",J670,0)</f>
        <v>0</v>
      </c>
      <c r="BH670" s="217">
        <f>IF(N670="sníž. přenesená",J670,0)</f>
        <v>0</v>
      </c>
      <c r="BI670" s="217">
        <f>IF(N670="nulová",J670,0)</f>
        <v>0</v>
      </c>
      <c r="BJ670" s="20" t="s">
        <v>77</v>
      </c>
      <c r="BK670" s="217">
        <f>ROUND(I670*H670,2)</f>
        <v>0</v>
      </c>
      <c r="BL670" s="20" t="s">
        <v>231</v>
      </c>
      <c r="BM670" s="216" t="s">
        <v>995</v>
      </c>
    </row>
    <row r="671" s="2" customFormat="1">
      <c r="A671" s="41"/>
      <c r="B671" s="42"/>
      <c r="C671" s="43"/>
      <c r="D671" s="218" t="s">
        <v>148</v>
      </c>
      <c r="E671" s="43"/>
      <c r="F671" s="219" t="s">
        <v>996</v>
      </c>
      <c r="G671" s="43"/>
      <c r="H671" s="43"/>
      <c r="I671" s="220"/>
      <c r="J671" s="43"/>
      <c r="K671" s="43"/>
      <c r="L671" s="47"/>
      <c r="M671" s="221"/>
      <c r="N671" s="222"/>
      <c r="O671" s="87"/>
      <c r="P671" s="87"/>
      <c r="Q671" s="87"/>
      <c r="R671" s="87"/>
      <c r="S671" s="87"/>
      <c r="T671" s="88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T671" s="20" t="s">
        <v>148</v>
      </c>
      <c r="AU671" s="20" t="s">
        <v>77</v>
      </c>
    </row>
    <row r="672" s="13" customFormat="1">
      <c r="A672" s="13"/>
      <c r="B672" s="223"/>
      <c r="C672" s="224"/>
      <c r="D672" s="225" t="s">
        <v>150</v>
      </c>
      <c r="E672" s="226" t="s">
        <v>19</v>
      </c>
      <c r="F672" s="227" t="s">
        <v>660</v>
      </c>
      <c r="G672" s="224"/>
      <c r="H672" s="226" t="s">
        <v>19</v>
      </c>
      <c r="I672" s="228"/>
      <c r="J672" s="224"/>
      <c r="K672" s="224"/>
      <c r="L672" s="229"/>
      <c r="M672" s="230"/>
      <c r="N672" s="231"/>
      <c r="O672" s="231"/>
      <c r="P672" s="231"/>
      <c r="Q672" s="231"/>
      <c r="R672" s="231"/>
      <c r="S672" s="231"/>
      <c r="T672" s="232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3" t="s">
        <v>150</v>
      </c>
      <c r="AU672" s="233" t="s">
        <v>77</v>
      </c>
      <c r="AV672" s="13" t="s">
        <v>77</v>
      </c>
      <c r="AW672" s="13" t="s">
        <v>31</v>
      </c>
      <c r="AX672" s="13" t="s">
        <v>69</v>
      </c>
      <c r="AY672" s="233" t="s">
        <v>140</v>
      </c>
    </row>
    <row r="673" s="14" customFormat="1">
      <c r="A673" s="14"/>
      <c r="B673" s="234"/>
      <c r="C673" s="235"/>
      <c r="D673" s="225" t="s">
        <v>150</v>
      </c>
      <c r="E673" s="236" t="s">
        <v>19</v>
      </c>
      <c r="F673" s="237" t="s">
        <v>997</v>
      </c>
      <c r="G673" s="235"/>
      <c r="H673" s="238">
        <v>6.7199999999999998</v>
      </c>
      <c r="I673" s="239"/>
      <c r="J673" s="235"/>
      <c r="K673" s="235"/>
      <c r="L673" s="240"/>
      <c r="M673" s="241"/>
      <c r="N673" s="242"/>
      <c r="O673" s="242"/>
      <c r="P673" s="242"/>
      <c r="Q673" s="242"/>
      <c r="R673" s="242"/>
      <c r="S673" s="242"/>
      <c r="T673" s="24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4" t="s">
        <v>150</v>
      </c>
      <c r="AU673" s="244" t="s">
        <v>77</v>
      </c>
      <c r="AV673" s="14" t="s">
        <v>79</v>
      </c>
      <c r="AW673" s="14" t="s">
        <v>31</v>
      </c>
      <c r="AX673" s="14" t="s">
        <v>77</v>
      </c>
      <c r="AY673" s="244" t="s">
        <v>140</v>
      </c>
    </row>
    <row r="674" s="2" customFormat="1" ht="24.15" customHeight="1">
      <c r="A674" s="41"/>
      <c r="B674" s="42"/>
      <c r="C674" s="205" t="s">
        <v>998</v>
      </c>
      <c r="D674" s="205" t="s">
        <v>141</v>
      </c>
      <c r="E674" s="206" t="s">
        <v>999</v>
      </c>
      <c r="F674" s="207" t="s">
        <v>1000</v>
      </c>
      <c r="G674" s="208" t="s">
        <v>144</v>
      </c>
      <c r="H674" s="209">
        <v>20.25</v>
      </c>
      <c r="I674" s="210"/>
      <c r="J674" s="211">
        <f>ROUND(I674*H674,2)</f>
        <v>0</v>
      </c>
      <c r="K674" s="207" t="s">
        <v>145</v>
      </c>
      <c r="L674" s="47"/>
      <c r="M674" s="212" t="s">
        <v>19</v>
      </c>
      <c r="N674" s="213" t="s">
        <v>40</v>
      </c>
      <c r="O674" s="87"/>
      <c r="P674" s="214">
        <f>O674*H674</f>
        <v>0</v>
      </c>
      <c r="Q674" s="214">
        <v>0</v>
      </c>
      <c r="R674" s="214">
        <f>Q674*H674</f>
        <v>0</v>
      </c>
      <c r="S674" s="214">
        <v>0.0070000000000000001</v>
      </c>
      <c r="T674" s="215">
        <f>S674*H674</f>
        <v>0.14175000000000002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16" t="s">
        <v>231</v>
      </c>
      <c r="AT674" s="216" t="s">
        <v>141</v>
      </c>
      <c r="AU674" s="216" t="s">
        <v>77</v>
      </c>
      <c r="AY674" s="20" t="s">
        <v>140</v>
      </c>
      <c r="BE674" s="217">
        <f>IF(N674="základní",J674,0)</f>
        <v>0</v>
      </c>
      <c r="BF674" s="217">
        <f>IF(N674="snížená",J674,0)</f>
        <v>0</v>
      </c>
      <c r="BG674" s="217">
        <f>IF(N674="zákl. přenesená",J674,0)</f>
        <v>0</v>
      </c>
      <c r="BH674" s="217">
        <f>IF(N674="sníž. přenesená",J674,0)</f>
        <v>0</v>
      </c>
      <c r="BI674" s="217">
        <f>IF(N674="nulová",J674,0)</f>
        <v>0</v>
      </c>
      <c r="BJ674" s="20" t="s">
        <v>77</v>
      </c>
      <c r="BK674" s="217">
        <f>ROUND(I674*H674,2)</f>
        <v>0</v>
      </c>
      <c r="BL674" s="20" t="s">
        <v>231</v>
      </c>
      <c r="BM674" s="216" t="s">
        <v>1001</v>
      </c>
    </row>
    <row r="675" s="2" customFormat="1">
      <c r="A675" s="41"/>
      <c r="B675" s="42"/>
      <c r="C675" s="43"/>
      <c r="D675" s="218" t="s">
        <v>148</v>
      </c>
      <c r="E675" s="43"/>
      <c r="F675" s="219" t="s">
        <v>1002</v>
      </c>
      <c r="G675" s="43"/>
      <c r="H675" s="43"/>
      <c r="I675" s="220"/>
      <c r="J675" s="43"/>
      <c r="K675" s="43"/>
      <c r="L675" s="47"/>
      <c r="M675" s="221"/>
      <c r="N675" s="222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148</v>
      </c>
      <c r="AU675" s="20" t="s">
        <v>77</v>
      </c>
    </row>
    <row r="676" s="13" customFormat="1">
      <c r="A676" s="13"/>
      <c r="B676" s="223"/>
      <c r="C676" s="224"/>
      <c r="D676" s="225" t="s">
        <v>150</v>
      </c>
      <c r="E676" s="226" t="s">
        <v>19</v>
      </c>
      <c r="F676" s="227" t="s">
        <v>188</v>
      </c>
      <c r="G676" s="224"/>
      <c r="H676" s="226" t="s">
        <v>19</v>
      </c>
      <c r="I676" s="228"/>
      <c r="J676" s="224"/>
      <c r="K676" s="224"/>
      <c r="L676" s="229"/>
      <c r="M676" s="230"/>
      <c r="N676" s="231"/>
      <c r="O676" s="231"/>
      <c r="P676" s="231"/>
      <c r="Q676" s="231"/>
      <c r="R676" s="231"/>
      <c r="S676" s="231"/>
      <c r="T676" s="232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3" t="s">
        <v>150</v>
      </c>
      <c r="AU676" s="233" t="s">
        <v>77</v>
      </c>
      <c r="AV676" s="13" t="s">
        <v>77</v>
      </c>
      <c r="AW676" s="13" t="s">
        <v>31</v>
      </c>
      <c r="AX676" s="13" t="s">
        <v>69</v>
      </c>
      <c r="AY676" s="233" t="s">
        <v>140</v>
      </c>
    </row>
    <row r="677" s="14" customFormat="1">
      <c r="A677" s="14"/>
      <c r="B677" s="234"/>
      <c r="C677" s="235"/>
      <c r="D677" s="225" t="s">
        <v>150</v>
      </c>
      <c r="E677" s="236" t="s">
        <v>19</v>
      </c>
      <c r="F677" s="237" t="s">
        <v>1003</v>
      </c>
      <c r="G677" s="235"/>
      <c r="H677" s="238">
        <v>20.25</v>
      </c>
      <c r="I677" s="239"/>
      <c r="J677" s="235"/>
      <c r="K677" s="235"/>
      <c r="L677" s="240"/>
      <c r="M677" s="241"/>
      <c r="N677" s="242"/>
      <c r="O677" s="242"/>
      <c r="P677" s="242"/>
      <c r="Q677" s="242"/>
      <c r="R677" s="242"/>
      <c r="S677" s="242"/>
      <c r="T677" s="243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4" t="s">
        <v>150</v>
      </c>
      <c r="AU677" s="244" t="s">
        <v>77</v>
      </c>
      <c r="AV677" s="14" t="s">
        <v>79</v>
      </c>
      <c r="AW677" s="14" t="s">
        <v>31</v>
      </c>
      <c r="AX677" s="14" t="s">
        <v>77</v>
      </c>
      <c r="AY677" s="244" t="s">
        <v>140</v>
      </c>
    </row>
    <row r="678" s="2" customFormat="1" ht="16.5" customHeight="1">
      <c r="A678" s="41"/>
      <c r="B678" s="42"/>
      <c r="C678" s="205" t="s">
        <v>1004</v>
      </c>
      <c r="D678" s="205" t="s">
        <v>141</v>
      </c>
      <c r="E678" s="206" t="s">
        <v>1005</v>
      </c>
      <c r="F678" s="207" t="s">
        <v>1006</v>
      </c>
      <c r="G678" s="208" t="s">
        <v>144</v>
      </c>
      <c r="H678" s="209">
        <v>40.25</v>
      </c>
      <c r="I678" s="210"/>
      <c r="J678" s="211">
        <f>ROUND(I678*H678,2)</f>
        <v>0</v>
      </c>
      <c r="K678" s="207" t="s">
        <v>145</v>
      </c>
      <c r="L678" s="47"/>
      <c r="M678" s="212" t="s">
        <v>19</v>
      </c>
      <c r="N678" s="213" t="s">
        <v>40</v>
      </c>
      <c r="O678" s="87"/>
      <c r="P678" s="214">
        <f>O678*H678</f>
        <v>0</v>
      </c>
      <c r="Q678" s="214">
        <v>0</v>
      </c>
      <c r="R678" s="214">
        <f>Q678*H678</f>
        <v>0</v>
      </c>
      <c r="S678" s="214">
        <v>0</v>
      </c>
      <c r="T678" s="215">
        <f>S678*H678</f>
        <v>0</v>
      </c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R678" s="216" t="s">
        <v>231</v>
      </c>
      <c r="AT678" s="216" t="s">
        <v>141</v>
      </c>
      <c r="AU678" s="216" t="s">
        <v>77</v>
      </c>
      <c r="AY678" s="20" t="s">
        <v>140</v>
      </c>
      <c r="BE678" s="217">
        <f>IF(N678="základní",J678,0)</f>
        <v>0</v>
      </c>
      <c r="BF678" s="217">
        <f>IF(N678="snížená",J678,0)</f>
        <v>0</v>
      </c>
      <c r="BG678" s="217">
        <f>IF(N678="zákl. přenesená",J678,0)</f>
        <v>0</v>
      </c>
      <c r="BH678" s="217">
        <f>IF(N678="sníž. přenesená",J678,0)</f>
        <v>0</v>
      </c>
      <c r="BI678" s="217">
        <f>IF(N678="nulová",J678,0)</f>
        <v>0</v>
      </c>
      <c r="BJ678" s="20" t="s">
        <v>77</v>
      </c>
      <c r="BK678" s="217">
        <f>ROUND(I678*H678,2)</f>
        <v>0</v>
      </c>
      <c r="BL678" s="20" t="s">
        <v>231</v>
      </c>
      <c r="BM678" s="216" t="s">
        <v>1007</v>
      </c>
    </row>
    <row r="679" s="2" customFormat="1">
      <c r="A679" s="41"/>
      <c r="B679" s="42"/>
      <c r="C679" s="43"/>
      <c r="D679" s="218" t="s">
        <v>148</v>
      </c>
      <c r="E679" s="43"/>
      <c r="F679" s="219" t="s">
        <v>1008</v>
      </c>
      <c r="G679" s="43"/>
      <c r="H679" s="43"/>
      <c r="I679" s="220"/>
      <c r="J679" s="43"/>
      <c r="K679" s="43"/>
      <c r="L679" s="47"/>
      <c r="M679" s="221"/>
      <c r="N679" s="222"/>
      <c r="O679" s="87"/>
      <c r="P679" s="87"/>
      <c r="Q679" s="87"/>
      <c r="R679" s="87"/>
      <c r="S679" s="87"/>
      <c r="T679" s="88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T679" s="20" t="s">
        <v>148</v>
      </c>
      <c r="AU679" s="20" t="s">
        <v>77</v>
      </c>
    </row>
    <row r="680" s="13" customFormat="1">
      <c r="A680" s="13"/>
      <c r="B680" s="223"/>
      <c r="C680" s="224"/>
      <c r="D680" s="225" t="s">
        <v>150</v>
      </c>
      <c r="E680" s="226" t="s">
        <v>19</v>
      </c>
      <c r="F680" s="227" t="s">
        <v>188</v>
      </c>
      <c r="G680" s="224"/>
      <c r="H680" s="226" t="s">
        <v>19</v>
      </c>
      <c r="I680" s="228"/>
      <c r="J680" s="224"/>
      <c r="K680" s="224"/>
      <c r="L680" s="229"/>
      <c r="M680" s="230"/>
      <c r="N680" s="231"/>
      <c r="O680" s="231"/>
      <c r="P680" s="231"/>
      <c r="Q680" s="231"/>
      <c r="R680" s="231"/>
      <c r="S680" s="231"/>
      <c r="T680" s="232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3" t="s">
        <v>150</v>
      </c>
      <c r="AU680" s="233" t="s">
        <v>77</v>
      </c>
      <c r="AV680" s="13" t="s">
        <v>77</v>
      </c>
      <c r="AW680" s="13" t="s">
        <v>31</v>
      </c>
      <c r="AX680" s="13" t="s">
        <v>69</v>
      </c>
      <c r="AY680" s="233" t="s">
        <v>140</v>
      </c>
    </row>
    <row r="681" s="14" customFormat="1">
      <c r="A681" s="14"/>
      <c r="B681" s="234"/>
      <c r="C681" s="235"/>
      <c r="D681" s="225" t="s">
        <v>150</v>
      </c>
      <c r="E681" s="236" t="s">
        <v>19</v>
      </c>
      <c r="F681" s="237" t="s">
        <v>1009</v>
      </c>
      <c r="G681" s="235"/>
      <c r="H681" s="238">
        <v>40.25</v>
      </c>
      <c r="I681" s="239"/>
      <c r="J681" s="235"/>
      <c r="K681" s="235"/>
      <c r="L681" s="240"/>
      <c r="M681" s="241"/>
      <c r="N681" s="242"/>
      <c r="O681" s="242"/>
      <c r="P681" s="242"/>
      <c r="Q681" s="242"/>
      <c r="R681" s="242"/>
      <c r="S681" s="242"/>
      <c r="T681" s="243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4" t="s">
        <v>150</v>
      </c>
      <c r="AU681" s="244" t="s">
        <v>77</v>
      </c>
      <c r="AV681" s="14" t="s">
        <v>79</v>
      </c>
      <c r="AW681" s="14" t="s">
        <v>31</v>
      </c>
      <c r="AX681" s="14" t="s">
        <v>77</v>
      </c>
      <c r="AY681" s="244" t="s">
        <v>140</v>
      </c>
    </row>
    <row r="682" s="2" customFormat="1" ht="16.5" customHeight="1">
      <c r="A682" s="41"/>
      <c r="B682" s="42"/>
      <c r="C682" s="256" t="s">
        <v>1010</v>
      </c>
      <c r="D682" s="256" t="s">
        <v>452</v>
      </c>
      <c r="E682" s="257" t="s">
        <v>1011</v>
      </c>
      <c r="F682" s="258" t="s">
        <v>1012</v>
      </c>
      <c r="G682" s="259" t="s">
        <v>299</v>
      </c>
      <c r="H682" s="260">
        <v>0.40300000000000002</v>
      </c>
      <c r="I682" s="261"/>
      <c r="J682" s="262">
        <f>ROUND(I682*H682,2)</f>
        <v>0</v>
      </c>
      <c r="K682" s="258" t="s">
        <v>145</v>
      </c>
      <c r="L682" s="263"/>
      <c r="M682" s="264" t="s">
        <v>19</v>
      </c>
      <c r="N682" s="265" t="s">
        <v>40</v>
      </c>
      <c r="O682" s="87"/>
      <c r="P682" s="214">
        <f>O682*H682</f>
        <v>0</v>
      </c>
      <c r="Q682" s="214">
        <v>0.55000000000000004</v>
      </c>
      <c r="R682" s="214">
        <f>Q682*H682</f>
        <v>0.22165000000000004</v>
      </c>
      <c r="S682" s="214">
        <v>0</v>
      </c>
      <c r="T682" s="215">
        <f>S682*H682</f>
        <v>0</v>
      </c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R682" s="216" t="s">
        <v>327</v>
      </c>
      <c r="AT682" s="216" t="s">
        <v>452</v>
      </c>
      <c r="AU682" s="216" t="s">
        <v>77</v>
      </c>
      <c r="AY682" s="20" t="s">
        <v>140</v>
      </c>
      <c r="BE682" s="217">
        <f>IF(N682="základní",J682,0)</f>
        <v>0</v>
      </c>
      <c r="BF682" s="217">
        <f>IF(N682="snížená",J682,0)</f>
        <v>0</v>
      </c>
      <c r="BG682" s="217">
        <f>IF(N682="zákl. přenesená",J682,0)</f>
        <v>0</v>
      </c>
      <c r="BH682" s="217">
        <f>IF(N682="sníž. přenesená",J682,0)</f>
        <v>0</v>
      </c>
      <c r="BI682" s="217">
        <f>IF(N682="nulová",J682,0)</f>
        <v>0</v>
      </c>
      <c r="BJ682" s="20" t="s">
        <v>77</v>
      </c>
      <c r="BK682" s="217">
        <f>ROUND(I682*H682,2)</f>
        <v>0</v>
      </c>
      <c r="BL682" s="20" t="s">
        <v>231</v>
      </c>
      <c r="BM682" s="216" t="s">
        <v>1013</v>
      </c>
    </row>
    <row r="683" s="14" customFormat="1">
      <c r="A683" s="14"/>
      <c r="B683" s="234"/>
      <c r="C683" s="235"/>
      <c r="D683" s="225" t="s">
        <v>150</v>
      </c>
      <c r="E683" s="235"/>
      <c r="F683" s="237" t="s">
        <v>1014</v>
      </c>
      <c r="G683" s="235"/>
      <c r="H683" s="238">
        <v>0.40300000000000002</v>
      </c>
      <c r="I683" s="239"/>
      <c r="J683" s="235"/>
      <c r="K683" s="235"/>
      <c r="L683" s="240"/>
      <c r="M683" s="241"/>
      <c r="N683" s="242"/>
      <c r="O683" s="242"/>
      <c r="P683" s="242"/>
      <c r="Q683" s="242"/>
      <c r="R683" s="242"/>
      <c r="S683" s="242"/>
      <c r="T683" s="243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4" t="s">
        <v>150</v>
      </c>
      <c r="AU683" s="244" t="s">
        <v>77</v>
      </c>
      <c r="AV683" s="14" t="s">
        <v>79</v>
      </c>
      <c r="AW683" s="14" t="s">
        <v>4</v>
      </c>
      <c r="AX683" s="14" t="s">
        <v>77</v>
      </c>
      <c r="AY683" s="244" t="s">
        <v>140</v>
      </c>
    </row>
    <row r="684" s="2" customFormat="1" ht="16.5" customHeight="1">
      <c r="A684" s="41"/>
      <c r="B684" s="42"/>
      <c r="C684" s="205" t="s">
        <v>1015</v>
      </c>
      <c r="D684" s="205" t="s">
        <v>141</v>
      </c>
      <c r="E684" s="206" t="s">
        <v>1016</v>
      </c>
      <c r="F684" s="207" t="s">
        <v>1017</v>
      </c>
      <c r="G684" s="208" t="s">
        <v>200</v>
      </c>
      <c r="H684" s="209">
        <v>50</v>
      </c>
      <c r="I684" s="210"/>
      <c r="J684" s="211">
        <f>ROUND(I684*H684,2)</f>
        <v>0</v>
      </c>
      <c r="K684" s="207" t="s">
        <v>145</v>
      </c>
      <c r="L684" s="47"/>
      <c r="M684" s="212" t="s">
        <v>19</v>
      </c>
      <c r="N684" s="213" t="s">
        <v>40</v>
      </c>
      <c r="O684" s="87"/>
      <c r="P684" s="214">
        <f>O684*H684</f>
        <v>0</v>
      </c>
      <c r="Q684" s="214">
        <v>2.0999999999999999E-05</v>
      </c>
      <c r="R684" s="214">
        <f>Q684*H684</f>
        <v>0.0010499999999999999</v>
      </c>
      <c r="S684" s="214">
        <v>0</v>
      </c>
      <c r="T684" s="215">
        <f>S684*H684</f>
        <v>0</v>
      </c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R684" s="216" t="s">
        <v>231</v>
      </c>
      <c r="AT684" s="216" t="s">
        <v>141</v>
      </c>
      <c r="AU684" s="216" t="s">
        <v>77</v>
      </c>
      <c r="AY684" s="20" t="s">
        <v>140</v>
      </c>
      <c r="BE684" s="217">
        <f>IF(N684="základní",J684,0)</f>
        <v>0</v>
      </c>
      <c r="BF684" s="217">
        <f>IF(N684="snížená",J684,0)</f>
        <v>0</v>
      </c>
      <c r="BG684" s="217">
        <f>IF(N684="zákl. přenesená",J684,0)</f>
        <v>0</v>
      </c>
      <c r="BH684" s="217">
        <f>IF(N684="sníž. přenesená",J684,0)</f>
        <v>0</v>
      </c>
      <c r="BI684" s="217">
        <f>IF(N684="nulová",J684,0)</f>
        <v>0</v>
      </c>
      <c r="BJ684" s="20" t="s">
        <v>77</v>
      </c>
      <c r="BK684" s="217">
        <f>ROUND(I684*H684,2)</f>
        <v>0</v>
      </c>
      <c r="BL684" s="20" t="s">
        <v>231</v>
      </c>
      <c r="BM684" s="216" t="s">
        <v>1018</v>
      </c>
    </row>
    <row r="685" s="2" customFormat="1">
      <c r="A685" s="41"/>
      <c r="B685" s="42"/>
      <c r="C685" s="43"/>
      <c r="D685" s="218" t="s">
        <v>148</v>
      </c>
      <c r="E685" s="43"/>
      <c r="F685" s="219" t="s">
        <v>1019</v>
      </c>
      <c r="G685" s="43"/>
      <c r="H685" s="43"/>
      <c r="I685" s="220"/>
      <c r="J685" s="43"/>
      <c r="K685" s="43"/>
      <c r="L685" s="47"/>
      <c r="M685" s="221"/>
      <c r="N685" s="222"/>
      <c r="O685" s="87"/>
      <c r="P685" s="87"/>
      <c r="Q685" s="87"/>
      <c r="R685" s="87"/>
      <c r="S685" s="87"/>
      <c r="T685" s="88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T685" s="20" t="s">
        <v>148</v>
      </c>
      <c r="AU685" s="20" t="s">
        <v>77</v>
      </c>
    </row>
    <row r="686" s="13" customFormat="1">
      <c r="A686" s="13"/>
      <c r="B686" s="223"/>
      <c r="C686" s="224"/>
      <c r="D686" s="225" t="s">
        <v>150</v>
      </c>
      <c r="E686" s="226" t="s">
        <v>19</v>
      </c>
      <c r="F686" s="227" t="s">
        <v>188</v>
      </c>
      <c r="G686" s="224"/>
      <c r="H686" s="226" t="s">
        <v>19</v>
      </c>
      <c r="I686" s="228"/>
      <c r="J686" s="224"/>
      <c r="K686" s="224"/>
      <c r="L686" s="229"/>
      <c r="M686" s="230"/>
      <c r="N686" s="231"/>
      <c r="O686" s="231"/>
      <c r="P686" s="231"/>
      <c r="Q686" s="231"/>
      <c r="R686" s="231"/>
      <c r="S686" s="231"/>
      <c r="T686" s="232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3" t="s">
        <v>150</v>
      </c>
      <c r="AU686" s="233" t="s">
        <v>77</v>
      </c>
      <c r="AV686" s="13" t="s">
        <v>77</v>
      </c>
      <c r="AW686" s="13" t="s">
        <v>31</v>
      </c>
      <c r="AX686" s="13" t="s">
        <v>69</v>
      </c>
      <c r="AY686" s="233" t="s">
        <v>140</v>
      </c>
    </row>
    <row r="687" s="14" customFormat="1">
      <c r="A687" s="14"/>
      <c r="B687" s="234"/>
      <c r="C687" s="235"/>
      <c r="D687" s="225" t="s">
        <v>150</v>
      </c>
      <c r="E687" s="236" t="s">
        <v>19</v>
      </c>
      <c r="F687" s="237" t="s">
        <v>436</v>
      </c>
      <c r="G687" s="235"/>
      <c r="H687" s="238">
        <v>50</v>
      </c>
      <c r="I687" s="239"/>
      <c r="J687" s="235"/>
      <c r="K687" s="235"/>
      <c r="L687" s="240"/>
      <c r="M687" s="241"/>
      <c r="N687" s="242"/>
      <c r="O687" s="242"/>
      <c r="P687" s="242"/>
      <c r="Q687" s="242"/>
      <c r="R687" s="242"/>
      <c r="S687" s="242"/>
      <c r="T687" s="243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44" t="s">
        <v>150</v>
      </c>
      <c r="AU687" s="244" t="s">
        <v>77</v>
      </c>
      <c r="AV687" s="14" t="s">
        <v>79</v>
      </c>
      <c r="AW687" s="14" t="s">
        <v>31</v>
      </c>
      <c r="AX687" s="14" t="s">
        <v>77</v>
      </c>
      <c r="AY687" s="244" t="s">
        <v>140</v>
      </c>
    </row>
    <row r="688" s="2" customFormat="1" ht="16.5" customHeight="1">
      <c r="A688" s="41"/>
      <c r="B688" s="42"/>
      <c r="C688" s="256" t="s">
        <v>1020</v>
      </c>
      <c r="D688" s="256" t="s">
        <v>452</v>
      </c>
      <c r="E688" s="257" t="s">
        <v>1011</v>
      </c>
      <c r="F688" s="258" t="s">
        <v>1012</v>
      </c>
      <c r="G688" s="259" t="s">
        <v>299</v>
      </c>
      <c r="H688" s="260">
        <v>0.125</v>
      </c>
      <c r="I688" s="261"/>
      <c r="J688" s="262">
        <f>ROUND(I688*H688,2)</f>
        <v>0</v>
      </c>
      <c r="K688" s="258" t="s">
        <v>145</v>
      </c>
      <c r="L688" s="263"/>
      <c r="M688" s="264" t="s">
        <v>19</v>
      </c>
      <c r="N688" s="265" t="s">
        <v>40</v>
      </c>
      <c r="O688" s="87"/>
      <c r="P688" s="214">
        <f>O688*H688</f>
        <v>0</v>
      </c>
      <c r="Q688" s="214">
        <v>0.55000000000000004</v>
      </c>
      <c r="R688" s="214">
        <f>Q688*H688</f>
        <v>0.068750000000000006</v>
      </c>
      <c r="S688" s="214">
        <v>0</v>
      </c>
      <c r="T688" s="215">
        <f>S688*H688</f>
        <v>0</v>
      </c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R688" s="216" t="s">
        <v>327</v>
      </c>
      <c r="AT688" s="216" t="s">
        <v>452</v>
      </c>
      <c r="AU688" s="216" t="s">
        <v>77</v>
      </c>
      <c r="AY688" s="20" t="s">
        <v>140</v>
      </c>
      <c r="BE688" s="217">
        <f>IF(N688="základní",J688,0)</f>
        <v>0</v>
      </c>
      <c r="BF688" s="217">
        <f>IF(N688="snížená",J688,0)</f>
        <v>0</v>
      </c>
      <c r="BG688" s="217">
        <f>IF(N688="zákl. přenesená",J688,0)</f>
        <v>0</v>
      </c>
      <c r="BH688" s="217">
        <f>IF(N688="sníž. přenesená",J688,0)</f>
        <v>0</v>
      </c>
      <c r="BI688" s="217">
        <f>IF(N688="nulová",J688,0)</f>
        <v>0</v>
      </c>
      <c r="BJ688" s="20" t="s">
        <v>77</v>
      </c>
      <c r="BK688" s="217">
        <f>ROUND(I688*H688,2)</f>
        <v>0</v>
      </c>
      <c r="BL688" s="20" t="s">
        <v>231</v>
      </c>
      <c r="BM688" s="216" t="s">
        <v>1021</v>
      </c>
    </row>
    <row r="689" s="14" customFormat="1">
      <c r="A689" s="14"/>
      <c r="B689" s="234"/>
      <c r="C689" s="235"/>
      <c r="D689" s="225" t="s">
        <v>150</v>
      </c>
      <c r="E689" s="235"/>
      <c r="F689" s="237" t="s">
        <v>1022</v>
      </c>
      <c r="G689" s="235"/>
      <c r="H689" s="238">
        <v>0.125</v>
      </c>
      <c r="I689" s="239"/>
      <c r="J689" s="235"/>
      <c r="K689" s="235"/>
      <c r="L689" s="240"/>
      <c r="M689" s="241"/>
      <c r="N689" s="242"/>
      <c r="O689" s="242"/>
      <c r="P689" s="242"/>
      <c r="Q689" s="242"/>
      <c r="R689" s="242"/>
      <c r="S689" s="242"/>
      <c r="T689" s="243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4" t="s">
        <v>150</v>
      </c>
      <c r="AU689" s="244" t="s">
        <v>77</v>
      </c>
      <c r="AV689" s="14" t="s">
        <v>79</v>
      </c>
      <c r="AW689" s="14" t="s">
        <v>4</v>
      </c>
      <c r="AX689" s="14" t="s">
        <v>77</v>
      </c>
      <c r="AY689" s="244" t="s">
        <v>140</v>
      </c>
    </row>
    <row r="690" s="2" customFormat="1" ht="21.75" customHeight="1">
      <c r="A690" s="41"/>
      <c r="B690" s="42"/>
      <c r="C690" s="205" t="s">
        <v>1023</v>
      </c>
      <c r="D690" s="205" t="s">
        <v>141</v>
      </c>
      <c r="E690" s="206" t="s">
        <v>1024</v>
      </c>
      <c r="F690" s="207" t="s">
        <v>1025</v>
      </c>
      <c r="G690" s="208" t="s">
        <v>299</v>
      </c>
      <c r="H690" s="209">
        <v>1.2669999999999999</v>
      </c>
      <c r="I690" s="210"/>
      <c r="J690" s="211">
        <f>ROUND(I690*H690,2)</f>
        <v>0</v>
      </c>
      <c r="K690" s="207" t="s">
        <v>145</v>
      </c>
      <c r="L690" s="47"/>
      <c r="M690" s="212" t="s">
        <v>19</v>
      </c>
      <c r="N690" s="213" t="s">
        <v>40</v>
      </c>
      <c r="O690" s="87"/>
      <c r="P690" s="214">
        <f>O690*H690</f>
        <v>0</v>
      </c>
      <c r="Q690" s="214">
        <v>0.023297799000000001</v>
      </c>
      <c r="R690" s="214">
        <f>Q690*H690</f>
        <v>0.029518311332999998</v>
      </c>
      <c r="S690" s="214">
        <v>0</v>
      </c>
      <c r="T690" s="215">
        <f>S690*H690</f>
        <v>0</v>
      </c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R690" s="216" t="s">
        <v>231</v>
      </c>
      <c r="AT690" s="216" t="s">
        <v>141</v>
      </c>
      <c r="AU690" s="216" t="s">
        <v>77</v>
      </c>
      <c r="AY690" s="20" t="s">
        <v>140</v>
      </c>
      <c r="BE690" s="217">
        <f>IF(N690="základní",J690,0)</f>
        <v>0</v>
      </c>
      <c r="BF690" s="217">
        <f>IF(N690="snížená",J690,0)</f>
        <v>0</v>
      </c>
      <c r="BG690" s="217">
        <f>IF(N690="zákl. přenesená",J690,0)</f>
        <v>0</v>
      </c>
      <c r="BH690" s="217">
        <f>IF(N690="sníž. přenesená",J690,0)</f>
        <v>0</v>
      </c>
      <c r="BI690" s="217">
        <f>IF(N690="nulová",J690,0)</f>
        <v>0</v>
      </c>
      <c r="BJ690" s="20" t="s">
        <v>77</v>
      </c>
      <c r="BK690" s="217">
        <f>ROUND(I690*H690,2)</f>
        <v>0</v>
      </c>
      <c r="BL690" s="20" t="s">
        <v>231</v>
      </c>
      <c r="BM690" s="216" t="s">
        <v>1026</v>
      </c>
    </row>
    <row r="691" s="2" customFormat="1">
      <c r="A691" s="41"/>
      <c r="B691" s="42"/>
      <c r="C691" s="43"/>
      <c r="D691" s="218" t="s">
        <v>148</v>
      </c>
      <c r="E691" s="43"/>
      <c r="F691" s="219" t="s">
        <v>1027</v>
      </c>
      <c r="G691" s="43"/>
      <c r="H691" s="43"/>
      <c r="I691" s="220"/>
      <c r="J691" s="43"/>
      <c r="K691" s="43"/>
      <c r="L691" s="47"/>
      <c r="M691" s="221"/>
      <c r="N691" s="222"/>
      <c r="O691" s="87"/>
      <c r="P691" s="87"/>
      <c r="Q691" s="87"/>
      <c r="R691" s="87"/>
      <c r="S691" s="87"/>
      <c r="T691" s="88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T691" s="20" t="s">
        <v>148</v>
      </c>
      <c r="AU691" s="20" t="s">
        <v>77</v>
      </c>
    </row>
    <row r="692" s="13" customFormat="1">
      <c r="A692" s="13"/>
      <c r="B692" s="223"/>
      <c r="C692" s="224"/>
      <c r="D692" s="225" t="s">
        <v>150</v>
      </c>
      <c r="E692" s="226" t="s">
        <v>19</v>
      </c>
      <c r="F692" s="227" t="s">
        <v>188</v>
      </c>
      <c r="G692" s="224"/>
      <c r="H692" s="226" t="s">
        <v>19</v>
      </c>
      <c r="I692" s="228"/>
      <c r="J692" s="224"/>
      <c r="K692" s="224"/>
      <c r="L692" s="229"/>
      <c r="M692" s="230"/>
      <c r="N692" s="231"/>
      <c r="O692" s="231"/>
      <c r="P692" s="231"/>
      <c r="Q692" s="231"/>
      <c r="R692" s="231"/>
      <c r="S692" s="231"/>
      <c r="T692" s="232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3" t="s">
        <v>150</v>
      </c>
      <c r="AU692" s="233" t="s">
        <v>77</v>
      </c>
      <c r="AV692" s="13" t="s">
        <v>77</v>
      </c>
      <c r="AW692" s="13" t="s">
        <v>31</v>
      </c>
      <c r="AX692" s="13" t="s">
        <v>69</v>
      </c>
      <c r="AY692" s="233" t="s">
        <v>140</v>
      </c>
    </row>
    <row r="693" s="14" customFormat="1">
      <c r="A693" s="14"/>
      <c r="B693" s="234"/>
      <c r="C693" s="235"/>
      <c r="D693" s="225" t="s">
        <v>150</v>
      </c>
      <c r="E693" s="236" t="s">
        <v>19</v>
      </c>
      <c r="F693" s="237" t="s">
        <v>1028</v>
      </c>
      <c r="G693" s="235"/>
      <c r="H693" s="238">
        <v>1.2669999999999999</v>
      </c>
      <c r="I693" s="239"/>
      <c r="J693" s="235"/>
      <c r="K693" s="235"/>
      <c r="L693" s="240"/>
      <c r="M693" s="241"/>
      <c r="N693" s="242"/>
      <c r="O693" s="242"/>
      <c r="P693" s="242"/>
      <c r="Q693" s="242"/>
      <c r="R693" s="242"/>
      <c r="S693" s="242"/>
      <c r="T693" s="243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4" t="s">
        <v>150</v>
      </c>
      <c r="AU693" s="244" t="s">
        <v>77</v>
      </c>
      <c r="AV693" s="14" t="s">
        <v>79</v>
      </c>
      <c r="AW693" s="14" t="s">
        <v>31</v>
      </c>
      <c r="AX693" s="14" t="s">
        <v>77</v>
      </c>
      <c r="AY693" s="244" t="s">
        <v>140</v>
      </c>
    </row>
    <row r="694" s="2" customFormat="1" ht="24.15" customHeight="1">
      <c r="A694" s="41"/>
      <c r="B694" s="42"/>
      <c r="C694" s="205" t="s">
        <v>1029</v>
      </c>
      <c r="D694" s="205" t="s">
        <v>141</v>
      </c>
      <c r="E694" s="206" t="s">
        <v>1030</v>
      </c>
      <c r="F694" s="207" t="s">
        <v>1031</v>
      </c>
      <c r="G694" s="208" t="s">
        <v>144</v>
      </c>
      <c r="H694" s="209">
        <v>272.63</v>
      </c>
      <c r="I694" s="210"/>
      <c r="J694" s="211">
        <f>ROUND(I694*H694,2)</f>
        <v>0</v>
      </c>
      <c r="K694" s="207" t="s">
        <v>145</v>
      </c>
      <c r="L694" s="47"/>
      <c r="M694" s="212" t="s">
        <v>19</v>
      </c>
      <c r="N694" s="213" t="s">
        <v>40</v>
      </c>
      <c r="O694" s="87"/>
      <c r="P694" s="214">
        <f>O694*H694</f>
        <v>0</v>
      </c>
      <c r="Q694" s="214">
        <v>0.015668000000000001</v>
      </c>
      <c r="R694" s="214">
        <f>Q694*H694</f>
        <v>4.2715668400000002</v>
      </c>
      <c r="S694" s="214">
        <v>0</v>
      </c>
      <c r="T694" s="215">
        <f>S694*H694</f>
        <v>0</v>
      </c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R694" s="216" t="s">
        <v>231</v>
      </c>
      <c r="AT694" s="216" t="s">
        <v>141</v>
      </c>
      <c r="AU694" s="216" t="s">
        <v>77</v>
      </c>
      <c r="AY694" s="20" t="s">
        <v>140</v>
      </c>
      <c r="BE694" s="217">
        <f>IF(N694="základní",J694,0)</f>
        <v>0</v>
      </c>
      <c r="BF694" s="217">
        <f>IF(N694="snížená",J694,0)</f>
        <v>0</v>
      </c>
      <c r="BG694" s="217">
        <f>IF(N694="zákl. přenesená",J694,0)</f>
        <v>0</v>
      </c>
      <c r="BH694" s="217">
        <f>IF(N694="sníž. přenesená",J694,0)</f>
        <v>0</v>
      </c>
      <c r="BI694" s="217">
        <f>IF(N694="nulová",J694,0)</f>
        <v>0</v>
      </c>
      <c r="BJ694" s="20" t="s">
        <v>77</v>
      </c>
      <c r="BK694" s="217">
        <f>ROUND(I694*H694,2)</f>
        <v>0</v>
      </c>
      <c r="BL694" s="20" t="s">
        <v>231</v>
      </c>
      <c r="BM694" s="216" t="s">
        <v>1032</v>
      </c>
    </row>
    <row r="695" s="2" customFormat="1">
      <c r="A695" s="41"/>
      <c r="B695" s="42"/>
      <c r="C695" s="43"/>
      <c r="D695" s="218" t="s">
        <v>148</v>
      </c>
      <c r="E695" s="43"/>
      <c r="F695" s="219" t="s">
        <v>1033</v>
      </c>
      <c r="G695" s="43"/>
      <c r="H695" s="43"/>
      <c r="I695" s="220"/>
      <c r="J695" s="43"/>
      <c r="K695" s="43"/>
      <c r="L695" s="47"/>
      <c r="M695" s="221"/>
      <c r="N695" s="222"/>
      <c r="O695" s="87"/>
      <c r="P695" s="87"/>
      <c r="Q695" s="87"/>
      <c r="R695" s="87"/>
      <c r="S695" s="87"/>
      <c r="T695" s="88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T695" s="20" t="s">
        <v>148</v>
      </c>
      <c r="AU695" s="20" t="s">
        <v>77</v>
      </c>
    </row>
    <row r="696" s="13" customFormat="1">
      <c r="A696" s="13"/>
      <c r="B696" s="223"/>
      <c r="C696" s="224"/>
      <c r="D696" s="225" t="s">
        <v>150</v>
      </c>
      <c r="E696" s="226" t="s">
        <v>19</v>
      </c>
      <c r="F696" s="227" t="s">
        <v>220</v>
      </c>
      <c r="G696" s="224"/>
      <c r="H696" s="226" t="s">
        <v>19</v>
      </c>
      <c r="I696" s="228"/>
      <c r="J696" s="224"/>
      <c r="K696" s="224"/>
      <c r="L696" s="229"/>
      <c r="M696" s="230"/>
      <c r="N696" s="231"/>
      <c r="O696" s="231"/>
      <c r="P696" s="231"/>
      <c r="Q696" s="231"/>
      <c r="R696" s="231"/>
      <c r="S696" s="231"/>
      <c r="T696" s="232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3" t="s">
        <v>150</v>
      </c>
      <c r="AU696" s="233" t="s">
        <v>77</v>
      </c>
      <c r="AV696" s="13" t="s">
        <v>77</v>
      </c>
      <c r="AW696" s="13" t="s">
        <v>31</v>
      </c>
      <c r="AX696" s="13" t="s">
        <v>69</v>
      </c>
      <c r="AY696" s="233" t="s">
        <v>140</v>
      </c>
    </row>
    <row r="697" s="14" customFormat="1">
      <c r="A697" s="14"/>
      <c r="B697" s="234"/>
      <c r="C697" s="235"/>
      <c r="D697" s="225" t="s">
        <v>150</v>
      </c>
      <c r="E697" s="236" t="s">
        <v>19</v>
      </c>
      <c r="F697" s="237" t="s">
        <v>706</v>
      </c>
      <c r="G697" s="235"/>
      <c r="H697" s="238">
        <v>132.63999999999999</v>
      </c>
      <c r="I697" s="239"/>
      <c r="J697" s="235"/>
      <c r="K697" s="235"/>
      <c r="L697" s="240"/>
      <c r="M697" s="241"/>
      <c r="N697" s="242"/>
      <c r="O697" s="242"/>
      <c r="P697" s="242"/>
      <c r="Q697" s="242"/>
      <c r="R697" s="242"/>
      <c r="S697" s="242"/>
      <c r="T697" s="243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44" t="s">
        <v>150</v>
      </c>
      <c r="AU697" s="244" t="s">
        <v>77</v>
      </c>
      <c r="AV697" s="14" t="s">
        <v>79</v>
      </c>
      <c r="AW697" s="14" t="s">
        <v>31</v>
      </c>
      <c r="AX697" s="14" t="s">
        <v>69</v>
      </c>
      <c r="AY697" s="244" t="s">
        <v>140</v>
      </c>
    </row>
    <row r="698" s="13" customFormat="1">
      <c r="A698" s="13"/>
      <c r="B698" s="223"/>
      <c r="C698" s="224"/>
      <c r="D698" s="225" t="s">
        <v>150</v>
      </c>
      <c r="E698" s="226" t="s">
        <v>19</v>
      </c>
      <c r="F698" s="227" t="s">
        <v>660</v>
      </c>
      <c r="G698" s="224"/>
      <c r="H698" s="226" t="s">
        <v>19</v>
      </c>
      <c r="I698" s="228"/>
      <c r="J698" s="224"/>
      <c r="K698" s="224"/>
      <c r="L698" s="229"/>
      <c r="M698" s="230"/>
      <c r="N698" s="231"/>
      <c r="O698" s="231"/>
      <c r="P698" s="231"/>
      <c r="Q698" s="231"/>
      <c r="R698" s="231"/>
      <c r="S698" s="231"/>
      <c r="T698" s="232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3" t="s">
        <v>150</v>
      </c>
      <c r="AU698" s="233" t="s">
        <v>77</v>
      </c>
      <c r="AV698" s="13" t="s">
        <v>77</v>
      </c>
      <c r="AW698" s="13" t="s">
        <v>31</v>
      </c>
      <c r="AX698" s="13" t="s">
        <v>69</v>
      </c>
      <c r="AY698" s="233" t="s">
        <v>140</v>
      </c>
    </row>
    <row r="699" s="14" customFormat="1">
      <c r="A699" s="14"/>
      <c r="B699" s="234"/>
      <c r="C699" s="235"/>
      <c r="D699" s="225" t="s">
        <v>150</v>
      </c>
      <c r="E699" s="236" t="s">
        <v>19</v>
      </c>
      <c r="F699" s="237" t="s">
        <v>1034</v>
      </c>
      <c r="G699" s="235"/>
      <c r="H699" s="238">
        <v>139.99000000000001</v>
      </c>
      <c r="I699" s="239"/>
      <c r="J699" s="235"/>
      <c r="K699" s="235"/>
      <c r="L699" s="240"/>
      <c r="M699" s="241"/>
      <c r="N699" s="242"/>
      <c r="O699" s="242"/>
      <c r="P699" s="242"/>
      <c r="Q699" s="242"/>
      <c r="R699" s="242"/>
      <c r="S699" s="242"/>
      <c r="T699" s="243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4" t="s">
        <v>150</v>
      </c>
      <c r="AU699" s="244" t="s">
        <v>77</v>
      </c>
      <c r="AV699" s="14" t="s">
        <v>79</v>
      </c>
      <c r="AW699" s="14" t="s">
        <v>31</v>
      </c>
      <c r="AX699" s="14" t="s">
        <v>69</v>
      </c>
      <c r="AY699" s="244" t="s">
        <v>140</v>
      </c>
    </row>
    <row r="700" s="15" customFormat="1">
      <c r="A700" s="15"/>
      <c r="B700" s="245"/>
      <c r="C700" s="246"/>
      <c r="D700" s="225" t="s">
        <v>150</v>
      </c>
      <c r="E700" s="247" t="s">
        <v>19</v>
      </c>
      <c r="F700" s="248" t="s">
        <v>226</v>
      </c>
      <c r="G700" s="246"/>
      <c r="H700" s="249">
        <v>272.63</v>
      </c>
      <c r="I700" s="250"/>
      <c r="J700" s="246"/>
      <c r="K700" s="246"/>
      <c r="L700" s="251"/>
      <c r="M700" s="252"/>
      <c r="N700" s="253"/>
      <c r="O700" s="253"/>
      <c r="P700" s="253"/>
      <c r="Q700" s="253"/>
      <c r="R700" s="253"/>
      <c r="S700" s="253"/>
      <c r="T700" s="254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55" t="s">
        <v>150</v>
      </c>
      <c r="AU700" s="255" t="s">
        <v>77</v>
      </c>
      <c r="AV700" s="15" t="s">
        <v>146</v>
      </c>
      <c r="AW700" s="15" t="s">
        <v>31</v>
      </c>
      <c r="AX700" s="15" t="s">
        <v>77</v>
      </c>
      <c r="AY700" s="255" t="s">
        <v>140</v>
      </c>
    </row>
    <row r="701" s="2" customFormat="1" ht="16.5" customHeight="1">
      <c r="A701" s="41"/>
      <c r="B701" s="42"/>
      <c r="C701" s="205" t="s">
        <v>1035</v>
      </c>
      <c r="D701" s="205" t="s">
        <v>141</v>
      </c>
      <c r="E701" s="206" t="s">
        <v>1036</v>
      </c>
      <c r="F701" s="207" t="s">
        <v>1037</v>
      </c>
      <c r="G701" s="208" t="s">
        <v>144</v>
      </c>
      <c r="H701" s="209">
        <v>272.63</v>
      </c>
      <c r="I701" s="210"/>
      <c r="J701" s="211">
        <f>ROUND(I701*H701,2)</f>
        <v>0</v>
      </c>
      <c r="K701" s="207" t="s">
        <v>145</v>
      </c>
      <c r="L701" s="47"/>
      <c r="M701" s="212" t="s">
        <v>19</v>
      </c>
      <c r="N701" s="213" t="s">
        <v>40</v>
      </c>
      <c r="O701" s="87"/>
      <c r="P701" s="214">
        <f>O701*H701</f>
        <v>0</v>
      </c>
      <c r="Q701" s="214">
        <v>0</v>
      </c>
      <c r="R701" s="214">
        <f>Q701*H701</f>
        <v>0</v>
      </c>
      <c r="S701" s="214">
        <v>0.017999999999999999</v>
      </c>
      <c r="T701" s="215">
        <f>S701*H701</f>
        <v>4.9073399999999996</v>
      </c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R701" s="216" t="s">
        <v>231</v>
      </c>
      <c r="AT701" s="216" t="s">
        <v>141</v>
      </c>
      <c r="AU701" s="216" t="s">
        <v>77</v>
      </c>
      <c r="AY701" s="20" t="s">
        <v>140</v>
      </c>
      <c r="BE701" s="217">
        <f>IF(N701="základní",J701,0)</f>
        <v>0</v>
      </c>
      <c r="BF701" s="217">
        <f>IF(N701="snížená",J701,0)</f>
        <v>0</v>
      </c>
      <c r="BG701" s="217">
        <f>IF(N701="zákl. přenesená",J701,0)</f>
        <v>0</v>
      </c>
      <c r="BH701" s="217">
        <f>IF(N701="sníž. přenesená",J701,0)</f>
        <v>0</v>
      </c>
      <c r="BI701" s="217">
        <f>IF(N701="nulová",J701,0)</f>
        <v>0</v>
      </c>
      <c r="BJ701" s="20" t="s">
        <v>77</v>
      </c>
      <c r="BK701" s="217">
        <f>ROUND(I701*H701,2)</f>
        <v>0</v>
      </c>
      <c r="BL701" s="20" t="s">
        <v>231</v>
      </c>
      <c r="BM701" s="216" t="s">
        <v>1038</v>
      </c>
    </row>
    <row r="702" s="2" customFormat="1">
      <c r="A702" s="41"/>
      <c r="B702" s="42"/>
      <c r="C702" s="43"/>
      <c r="D702" s="218" t="s">
        <v>148</v>
      </c>
      <c r="E702" s="43"/>
      <c r="F702" s="219" t="s">
        <v>1039</v>
      </c>
      <c r="G702" s="43"/>
      <c r="H702" s="43"/>
      <c r="I702" s="220"/>
      <c r="J702" s="43"/>
      <c r="K702" s="43"/>
      <c r="L702" s="47"/>
      <c r="M702" s="221"/>
      <c r="N702" s="222"/>
      <c r="O702" s="87"/>
      <c r="P702" s="87"/>
      <c r="Q702" s="87"/>
      <c r="R702" s="87"/>
      <c r="S702" s="87"/>
      <c r="T702" s="88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T702" s="20" t="s">
        <v>148</v>
      </c>
      <c r="AU702" s="20" t="s">
        <v>77</v>
      </c>
    </row>
    <row r="703" s="13" customFormat="1">
      <c r="A703" s="13"/>
      <c r="B703" s="223"/>
      <c r="C703" s="224"/>
      <c r="D703" s="225" t="s">
        <v>150</v>
      </c>
      <c r="E703" s="226" t="s">
        <v>19</v>
      </c>
      <c r="F703" s="227" t="s">
        <v>220</v>
      </c>
      <c r="G703" s="224"/>
      <c r="H703" s="226" t="s">
        <v>19</v>
      </c>
      <c r="I703" s="228"/>
      <c r="J703" s="224"/>
      <c r="K703" s="224"/>
      <c r="L703" s="229"/>
      <c r="M703" s="230"/>
      <c r="N703" s="231"/>
      <c r="O703" s="231"/>
      <c r="P703" s="231"/>
      <c r="Q703" s="231"/>
      <c r="R703" s="231"/>
      <c r="S703" s="231"/>
      <c r="T703" s="232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3" t="s">
        <v>150</v>
      </c>
      <c r="AU703" s="233" t="s">
        <v>77</v>
      </c>
      <c r="AV703" s="13" t="s">
        <v>77</v>
      </c>
      <c r="AW703" s="13" t="s">
        <v>31</v>
      </c>
      <c r="AX703" s="13" t="s">
        <v>69</v>
      </c>
      <c r="AY703" s="233" t="s">
        <v>140</v>
      </c>
    </row>
    <row r="704" s="14" customFormat="1">
      <c r="A704" s="14"/>
      <c r="B704" s="234"/>
      <c r="C704" s="235"/>
      <c r="D704" s="225" t="s">
        <v>150</v>
      </c>
      <c r="E704" s="236" t="s">
        <v>19</v>
      </c>
      <c r="F704" s="237" t="s">
        <v>706</v>
      </c>
      <c r="G704" s="235"/>
      <c r="H704" s="238">
        <v>132.63999999999999</v>
      </c>
      <c r="I704" s="239"/>
      <c r="J704" s="235"/>
      <c r="K704" s="235"/>
      <c r="L704" s="240"/>
      <c r="M704" s="241"/>
      <c r="N704" s="242"/>
      <c r="O704" s="242"/>
      <c r="P704" s="242"/>
      <c r="Q704" s="242"/>
      <c r="R704" s="242"/>
      <c r="S704" s="242"/>
      <c r="T704" s="243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44" t="s">
        <v>150</v>
      </c>
      <c r="AU704" s="244" t="s">
        <v>77</v>
      </c>
      <c r="AV704" s="14" t="s">
        <v>79</v>
      </c>
      <c r="AW704" s="14" t="s">
        <v>31</v>
      </c>
      <c r="AX704" s="14" t="s">
        <v>69</v>
      </c>
      <c r="AY704" s="244" t="s">
        <v>140</v>
      </c>
    </row>
    <row r="705" s="13" customFormat="1">
      <c r="A705" s="13"/>
      <c r="B705" s="223"/>
      <c r="C705" s="224"/>
      <c r="D705" s="225" t="s">
        <v>150</v>
      </c>
      <c r="E705" s="226" t="s">
        <v>19</v>
      </c>
      <c r="F705" s="227" t="s">
        <v>660</v>
      </c>
      <c r="G705" s="224"/>
      <c r="H705" s="226" t="s">
        <v>19</v>
      </c>
      <c r="I705" s="228"/>
      <c r="J705" s="224"/>
      <c r="K705" s="224"/>
      <c r="L705" s="229"/>
      <c r="M705" s="230"/>
      <c r="N705" s="231"/>
      <c r="O705" s="231"/>
      <c r="P705" s="231"/>
      <c r="Q705" s="231"/>
      <c r="R705" s="231"/>
      <c r="S705" s="231"/>
      <c r="T705" s="232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3" t="s">
        <v>150</v>
      </c>
      <c r="AU705" s="233" t="s">
        <v>77</v>
      </c>
      <c r="AV705" s="13" t="s">
        <v>77</v>
      </c>
      <c r="AW705" s="13" t="s">
        <v>31</v>
      </c>
      <c r="AX705" s="13" t="s">
        <v>69</v>
      </c>
      <c r="AY705" s="233" t="s">
        <v>140</v>
      </c>
    </row>
    <row r="706" s="14" customFormat="1">
      <c r="A706" s="14"/>
      <c r="B706" s="234"/>
      <c r="C706" s="235"/>
      <c r="D706" s="225" t="s">
        <v>150</v>
      </c>
      <c r="E706" s="236" t="s">
        <v>19</v>
      </c>
      <c r="F706" s="237" t="s">
        <v>1034</v>
      </c>
      <c r="G706" s="235"/>
      <c r="H706" s="238">
        <v>139.99000000000001</v>
      </c>
      <c r="I706" s="239"/>
      <c r="J706" s="235"/>
      <c r="K706" s="235"/>
      <c r="L706" s="240"/>
      <c r="M706" s="241"/>
      <c r="N706" s="242"/>
      <c r="O706" s="242"/>
      <c r="P706" s="242"/>
      <c r="Q706" s="242"/>
      <c r="R706" s="242"/>
      <c r="S706" s="242"/>
      <c r="T706" s="243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44" t="s">
        <v>150</v>
      </c>
      <c r="AU706" s="244" t="s">
        <v>77</v>
      </c>
      <c r="AV706" s="14" t="s">
        <v>79</v>
      </c>
      <c r="AW706" s="14" t="s">
        <v>31</v>
      </c>
      <c r="AX706" s="14" t="s">
        <v>69</v>
      </c>
      <c r="AY706" s="244" t="s">
        <v>140</v>
      </c>
    </row>
    <row r="707" s="15" customFormat="1">
      <c r="A707" s="15"/>
      <c r="B707" s="245"/>
      <c r="C707" s="246"/>
      <c r="D707" s="225" t="s">
        <v>150</v>
      </c>
      <c r="E707" s="247" t="s">
        <v>19</v>
      </c>
      <c r="F707" s="248" t="s">
        <v>226</v>
      </c>
      <c r="G707" s="246"/>
      <c r="H707" s="249">
        <v>272.63</v>
      </c>
      <c r="I707" s="250"/>
      <c r="J707" s="246"/>
      <c r="K707" s="246"/>
      <c r="L707" s="251"/>
      <c r="M707" s="252"/>
      <c r="N707" s="253"/>
      <c r="O707" s="253"/>
      <c r="P707" s="253"/>
      <c r="Q707" s="253"/>
      <c r="R707" s="253"/>
      <c r="S707" s="253"/>
      <c r="T707" s="254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55" t="s">
        <v>150</v>
      </c>
      <c r="AU707" s="255" t="s">
        <v>77</v>
      </c>
      <c r="AV707" s="15" t="s">
        <v>146</v>
      </c>
      <c r="AW707" s="15" t="s">
        <v>31</v>
      </c>
      <c r="AX707" s="15" t="s">
        <v>77</v>
      </c>
      <c r="AY707" s="255" t="s">
        <v>140</v>
      </c>
    </row>
    <row r="708" s="2" customFormat="1" ht="16.5" customHeight="1">
      <c r="A708" s="41"/>
      <c r="B708" s="42"/>
      <c r="C708" s="205" t="s">
        <v>1040</v>
      </c>
      <c r="D708" s="205" t="s">
        <v>141</v>
      </c>
      <c r="E708" s="206" t="s">
        <v>1041</v>
      </c>
      <c r="F708" s="207" t="s">
        <v>1042</v>
      </c>
      <c r="G708" s="208" t="s">
        <v>144</v>
      </c>
      <c r="H708" s="209">
        <v>272.63</v>
      </c>
      <c r="I708" s="210"/>
      <c r="J708" s="211">
        <f>ROUND(I708*H708,2)</f>
        <v>0</v>
      </c>
      <c r="K708" s="207" t="s">
        <v>145</v>
      </c>
      <c r="L708" s="47"/>
      <c r="M708" s="212" t="s">
        <v>19</v>
      </c>
      <c r="N708" s="213" t="s">
        <v>40</v>
      </c>
      <c r="O708" s="87"/>
      <c r="P708" s="214">
        <f>O708*H708</f>
        <v>0</v>
      </c>
      <c r="Q708" s="214">
        <v>0</v>
      </c>
      <c r="R708" s="214">
        <f>Q708*H708</f>
        <v>0</v>
      </c>
      <c r="S708" s="214">
        <v>0</v>
      </c>
      <c r="T708" s="215">
        <f>S708*H708</f>
        <v>0</v>
      </c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R708" s="216" t="s">
        <v>231</v>
      </c>
      <c r="AT708" s="216" t="s">
        <v>141</v>
      </c>
      <c r="AU708" s="216" t="s">
        <v>77</v>
      </c>
      <c r="AY708" s="20" t="s">
        <v>140</v>
      </c>
      <c r="BE708" s="217">
        <f>IF(N708="základní",J708,0)</f>
        <v>0</v>
      </c>
      <c r="BF708" s="217">
        <f>IF(N708="snížená",J708,0)</f>
        <v>0</v>
      </c>
      <c r="BG708" s="217">
        <f>IF(N708="zákl. přenesená",J708,0)</f>
        <v>0</v>
      </c>
      <c r="BH708" s="217">
        <f>IF(N708="sníž. přenesená",J708,0)</f>
        <v>0</v>
      </c>
      <c r="BI708" s="217">
        <f>IF(N708="nulová",J708,0)</f>
        <v>0</v>
      </c>
      <c r="BJ708" s="20" t="s">
        <v>77</v>
      </c>
      <c r="BK708" s="217">
        <f>ROUND(I708*H708,2)</f>
        <v>0</v>
      </c>
      <c r="BL708" s="20" t="s">
        <v>231</v>
      </c>
      <c r="BM708" s="216" t="s">
        <v>1043</v>
      </c>
    </row>
    <row r="709" s="2" customFormat="1">
      <c r="A709" s="41"/>
      <c r="B709" s="42"/>
      <c r="C709" s="43"/>
      <c r="D709" s="218" t="s">
        <v>148</v>
      </c>
      <c r="E709" s="43"/>
      <c r="F709" s="219" t="s">
        <v>1044</v>
      </c>
      <c r="G709" s="43"/>
      <c r="H709" s="43"/>
      <c r="I709" s="220"/>
      <c r="J709" s="43"/>
      <c r="K709" s="43"/>
      <c r="L709" s="47"/>
      <c r="M709" s="221"/>
      <c r="N709" s="222"/>
      <c r="O709" s="87"/>
      <c r="P709" s="87"/>
      <c r="Q709" s="87"/>
      <c r="R709" s="87"/>
      <c r="S709" s="87"/>
      <c r="T709" s="88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T709" s="20" t="s">
        <v>148</v>
      </c>
      <c r="AU709" s="20" t="s">
        <v>77</v>
      </c>
    </row>
    <row r="710" s="13" customFormat="1">
      <c r="A710" s="13"/>
      <c r="B710" s="223"/>
      <c r="C710" s="224"/>
      <c r="D710" s="225" t="s">
        <v>150</v>
      </c>
      <c r="E710" s="226" t="s">
        <v>19</v>
      </c>
      <c r="F710" s="227" t="s">
        <v>220</v>
      </c>
      <c r="G710" s="224"/>
      <c r="H710" s="226" t="s">
        <v>19</v>
      </c>
      <c r="I710" s="228"/>
      <c r="J710" s="224"/>
      <c r="K710" s="224"/>
      <c r="L710" s="229"/>
      <c r="M710" s="230"/>
      <c r="N710" s="231"/>
      <c r="O710" s="231"/>
      <c r="P710" s="231"/>
      <c r="Q710" s="231"/>
      <c r="R710" s="231"/>
      <c r="S710" s="231"/>
      <c r="T710" s="232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3" t="s">
        <v>150</v>
      </c>
      <c r="AU710" s="233" t="s">
        <v>77</v>
      </c>
      <c r="AV710" s="13" t="s">
        <v>77</v>
      </c>
      <c r="AW710" s="13" t="s">
        <v>31</v>
      </c>
      <c r="AX710" s="13" t="s">
        <v>69</v>
      </c>
      <c r="AY710" s="233" t="s">
        <v>140</v>
      </c>
    </row>
    <row r="711" s="14" customFormat="1">
      <c r="A711" s="14"/>
      <c r="B711" s="234"/>
      <c r="C711" s="235"/>
      <c r="D711" s="225" t="s">
        <v>150</v>
      </c>
      <c r="E711" s="236" t="s">
        <v>19</v>
      </c>
      <c r="F711" s="237" t="s">
        <v>706</v>
      </c>
      <c r="G711" s="235"/>
      <c r="H711" s="238">
        <v>132.63999999999999</v>
      </c>
      <c r="I711" s="239"/>
      <c r="J711" s="235"/>
      <c r="K711" s="235"/>
      <c r="L711" s="240"/>
      <c r="M711" s="241"/>
      <c r="N711" s="242"/>
      <c r="O711" s="242"/>
      <c r="P711" s="242"/>
      <c r="Q711" s="242"/>
      <c r="R711" s="242"/>
      <c r="S711" s="242"/>
      <c r="T711" s="243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44" t="s">
        <v>150</v>
      </c>
      <c r="AU711" s="244" t="s">
        <v>77</v>
      </c>
      <c r="AV711" s="14" t="s">
        <v>79</v>
      </c>
      <c r="AW711" s="14" t="s">
        <v>31</v>
      </c>
      <c r="AX711" s="14" t="s">
        <v>69</v>
      </c>
      <c r="AY711" s="244" t="s">
        <v>140</v>
      </c>
    </row>
    <row r="712" s="13" customFormat="1">
      <c r="A712" s="13"/>
      <c r="B712" s="223"/>
      <c r="C712" s="224"/>
      <c r="D712" s="225" t="s">
        <v>150</v>
      </c>
      <c r="E712" s="226" t="s">
        <v>19</v>
      </c>
      <c r="F712" s="227" t="s">
        <v>660</v>
      </c>
      <c r="G712" s="224"/>
      <c r="H712" s="226" t="s">
        <v>19</v>
      </c>
      <c r="I712" s="228"/>
      <c r="J712" s="224"/>
      <c r="K712" s="224"/>
      <c r="L712" s="229"/>
      <c r="M712" s="230"/>
      <c r="N712" s="231"/>
      <c r="O712" s="231"/>
      <c r="P712" s="231"/>
      <c r="Q712" s="231"/>
      <c r="R712" s="231"/>
      <c r="S712" s="231"/>
      <c r="T712" s="232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3" t="s">
        <v>150</v>
      </c>
      <c r="AU712" s="233" t="s">
        <v>77</v>
      </c>
      <c r="AV712" s="13" t="s">
        <v>77</v>
      </c>
      <c r="AW712" s="13" t="s">
        <v>31</v>
      </c>
      <c r="AX712" s="13" t="s">
        <v>69</v>
      </c>
      <c r="AY712" s="233" t="s">
        <v>140</v>
      </c>
    </row>
    <row r="713" s="14" customFormat="1">
      <c r="A713" s="14"/>
      <c r="B713" s="234"/>
      <c r="C713" s="235"/>
      <c r="D713" s="225" t="s">
        <v>150</v>
      </c>
      <c r="E713" s="236" t="s">
        <v>19</v>
      </c>
      <c r="F713" s="237" t="s">
        <v>1034</v>
      </c>
      <c r="G713" s="235"/>
      <c r="H713" s="238">
        <v>139.99000000000001</v>
      </c>
      <c r="I713" s="239"/>
      <c r="J713" s="235"/>
      <c r="K713" s="235"/>
      <c r="L713" s="240"/>
      <c r="M713" s="241"/>
      <c r="N713" s="242"/>
      <c r="O713" s="242"/>
      <c r="P713" s="242"/>
      <c r="Q713" s="242"/>
      <c r="R713" s="242"/>
      <c r="S713" s="242"/>
      <c r="T713" s="243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4" t="s">
        <v>150</v>
      </c>
      <c r="AU713" s="244" t="s">
        <v>77</v>
      </c>
      <c r="AV713" s="14" t="s">
        <v>79</v>
      </c>
      <c r="AW713" s="14" t="s">
        <v>31</v>
      </c>
      <c r="AX713" s="14" t="s">
        <v>69</v>
      </c>
      <c r="AY713" s="244" t="s">
        <v>140</v>
      </c>
    </row>
    <row r="714" s="15" customFormat="1">
      <c r="A714" s="15"/>
      <c r="B714" s="245"/>
      <c r="C714" s="246"/>
      <c r="D714" s="225" t="s">
        <v>150</v>
      </c>
      <c r="E714" s="247" t="s">
        <v>19</v>
      </c>
      <c r="F714" s="248" t="s">
        <v>226</v>
      </c>
      <c r="G714" s="246"/>
      <c r="H714" s="249">
        <v>272.63</v>
      </c>
      <c r="I714" s="250"/>
      <c r="J714" s="246"/>
      <c r="K714" s="246"/>
      <c r="L714" s="251"/>
      <c r="M714" s="252"/>
      <c r="N714" s="253"/>
      <c r="O714" s="253"/>
      <c r="P714" s="253"/>
      <c r="Q714" s="253"/>
      <c r="R714" s="253"/>
      <c r="S714" s="253"/>
      <c r="T714" s="254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55" t="s">
        <v>150</v>
      </c>
      <c r="AU714" s="255" t="s">
        <v>77</v>
      </c>
      <c r="AV714" s="15" t="s">
        <v>146</v>
      </c>
      <c r="AW714" s="15" t="s">
        <v>31</v>
      </c>
      <c r="AX714" s="15" t="s">
        <v>77</v>
      </c>
      <c r="AY714" s="255" t="s">
        <v>140</v>
      </c>
    </row>
    <row r="715" s="2" customFormat="1" ht="16.5" customHeight="1">
      <c r="A715" s="41"/>
      <c r="B715" s="42"/>
      <c r="C715" s="256" t="s">
        <v>1045</v>
      </c>
      <c r="D715" s="256" t="s">
        <v>452</v>
      </c>
      <c r="E715" s="257" t="s">
        <v>1046</v>
      </c>
      <c r="F715" s="258" t="s">
        <v>1047</v>
      </c>
      <c r="G715" s="259" t="s">
        <v>299</v>
      </c>
      <c r="H715" s="260">
        <v>1.9630000000000001</v>
      </c>
      <c r="I715" s="261"/>
      <c r="J715" s="262">
        <f>ROUND(I715*H715,2)</f>
        <v>0</v>
      </c>
      <c r="K715" s="258" t="s">
        <v>145</v>
      </c>
      <c r="L715" s="263"/>
      <c r="M715" s="264" t="s">
        <v>19</v>
      </c>
      <c r="N715" s="265" t="s">
        <v>40</v>
      </c>
      <c r="O715" s="87"/>
      <c r="P715" s="214">
        <f>O715*H715</f>
        <v>0</v>
      </c>
      <c r="Q715" s="214">
        <v>0.55000000000000004</v>
      </c>
      <c r="R715" s="214">
        <f>Q715*H715</f>
        <v>1.0796500000000002</v>
      </c>
      <c r="S715" s="214">
        <v>0</v>
      </c>
      <c r="T715" s="215">
        <f>S715*H715</f>
        <v>0</v>
      </c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R715" s="216" t="s">
        <v>327</v>
      </c>
      <c r="AT715" s="216" t="s">
        <v>452</v>
      </c>
      <c r="AU715" s="216" t="s">
        <v>77</v>
      </c>
      <c r="AY715" s="20" t="s">
        <v>140</v>
      </c>
      <c r="BE715" s="217">
        <f>IF(N715="základní",J715,0)</f>
        <v>0</v>
      </c>
      <c r="BF715" s="217">
        <f>IF(N715="snížená",J715,0)</f>
        <v>0</v>
      </c>
      <c r="BG715" s="217">
        <f>IF(N715="zákl. přenesená",J715,0)</f>
        <v>0</v>
      </c>
      <c r="BH715" s="217">
        <f>IF(N715="sníž. přenesená",J715,0)</f>
        <v>0</v>
      </c>
      <c r="BI715" s="217">
        <f>IF(N715="nulová",J715,0)</f>
        <v>0</v>
      </c>
      <c r="BJ715" s="20" t="s">
        <v>77</v>
      </c>
      <c r="BK715" s="217">
        <f>ROUND(I715*H715,2)</f>
        <v>0</v>
      </c>
      <c r="BL715" s="20" t="s">
        <v>231</v>
      </c>
      <c r="BM715" s="216" t="s">
        <v>1048</v>
      </c>
    </row>
    <row r="716" s="14" customFormat="1">
      <c r="A716" s="14"/>
      <c r="B716" s="234"/>
      <c r="C716" s="235"/>
      <c r="D716" s="225" t="s">
        <v>150</v>
      </c>
      <c r="E716" s="235"/>
      <c r="F716" s="237" t="s">
        <v>1049</v>
      </c>
      <c r="G716" s="235"/>
      <c r="H716" s="238">
        <v>1.9630000000000001</v>
      </c>
      <c r="I716" s="239"/>
      <c r="J716" s="235"/>
      <c r="K716" s="235"/>
      <c r="L716" s="240"/>
      <c r="M716" s="241"/>
      <c r="N716" s="242"/>
      <c r="O716" s="242"/>
      <c r="P716" s="242"/>
      <c r="Q716" s="242"/>
      <c r="R716" s="242"/>
      <c r="S716" s="242"/>
      <c r="T716" s="243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44" t="s">
        <v>150</v>
      </c>
      <c r="AU716" s="244" t="s">
        <v>77</v>
      </c>
      <c r="AV716" s="14" t="s">
        <v>79</v>
      </c>
      <c r="AW716" s="14" t="s">
        <v>4</v>
      </c>
      <c r="AX716" s="14" t="s">
        <v>77</v>
      </c>
      <c r="AY716" s="244" t="s">
        <v>140</v>
      </c>
    </row>
    <row r="717" s="2" customFormat="1" ht="16.5" customHeight="1">
      <c r="A717" s="41"/>
      <c r="B717" s="42"/>
      <c r="C717" s="205" t="s">
        <v>1050</v>
      </c>
      <c r="D717" s="205" t="s">
        <v>141</v>
      </c>
      <c r="E717" s="206" t="s">
        <v>1051</v>
      </c>
      <c r="F717" s="207" t="s">
        <v>1052</v>
      </c>
      <c r="G717" s="208" t="s">
        <v>144</v>
      </c>
      <c r="H717" s="209">
        <v>272.63</v>
      </c>
      <c r="I717" s="210"/>
      <c r="J717" s="211">
        <f>ROUND(I717*H717,2)</f>
        <v>0</v>
      </c>
      <c r="K717" s="207" t="s">
        <v>145</v>
      </c>
      <c r="L717" s="47"/>
      <c r="M717" s="212" t="s">
        <v>19</v>
      </c>
      <c r="N717" s="213" t="s">
        <v>40</v>
      </c>
      <c r="O717" s="87"/>
      <c r="P717" s="214">
        <f>O717*H717</f>
        <v>0</v>
      </c>
      <c r="Q717" s="214">
        <v>0.000175</v>
      </c>
      <c r="R717" s="214">
        <f>Q717*H717</f>
        <v>0.047710249999999996</v>
      </c>
      <c r="S717" s="214">
        <v>0</v>
      </c>
      <c r="T717" s="215">
        <f>S717*H717</f>
        <v>0</v>
      </c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R717" s="216" t="s">
        <v>231</v>
      </c>
      <c r="AT717" s="216" t="s">
        <v>141</v>
      </c>
      <c r="AU717" s="216" t="s">
        <v>77</v>
      </c>
      <c r="AY717" s="20" t="s">
        <v>140</v>
      </c>
      <c r="BE717" s="217">
        <f>IF(N717="základní",J717,0)</f>
        <v>0</v>
      </c>
      <c r="BF717" s="217">
        <f>IF(N717="snížená",J717,0)</f>
        <v>0</v>
      </c>
      <c r="BG717" s="217">
        <f>IF(N717="zákl. přenesená",J717,0)</f>
        <v>0</v>
      </c>
      <c r="BH717" s="217">
        <f>IF(N717="sníž. přenesená",J717,0)</f>
        <v>0</v>
      </c>
      <c r="BI717" s="217">
        <f>IF(N717="nulová",J717,0)</f>
        <v>0</v>
      </c>
      <c r="BJ717" s="20" t="s">
        <v>77</v>
      </c>
      <c r="BK717" s="217">
        <f>ROUND(I717*H717,2)</f>
        <v>0</v>
      </c>
      <c r="BL717" s="20" t="s">
        <v>231</v>
      </c>
      <c r="BM717" s="216" t="s">
        <v>1053</v>
      </c>
    </row>
    <row r="718" s="2" customFormat="1">
      <c r="A718" s="41"/>
      <c r="B718" s="42"/>
      <c r="C718" s="43"/>
      <c r="D718" s="218" t="s">
        <v>148</v>
      </c>
      <c r="E718" s="43"/>
      <c r="F718" s="219" t="s">
        <v>1054</v>
      </c>
      <c r="G718" s="43"/>
      <c r="H718" s="43"/>
      <c r="I718" s="220"/>
      <c r="J718" s="43"/>
      <c r="K718" s="43"/>
      <c r="L718" s="47"/>
      <c r="M718" s="221"/>
      <c r="N718" s="222"/>
      <c r="O718" s="87"/>
      <c r="P718" s="87"/>
      <c r="Q718" s="87"/>
      <c r="R718" s="87"/>
      <c r="S718" s="87"/>
      <c r="T718" s="88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T718" s="20" t="s">
        <v>148</v>
      </c>
      <c r="AU718" s="20" t="s">
        <v>77</v>
      </c>
    </row>
    <row r="719" s="13" customFormat="1">
      <c r="A719" s="13"/>
      <c r="B719" s="223"/>
      <c r="C719" s="224"/>
      <c r="D719" s="225" t="s">
        <v>150</v>
      </c>
      <c r="E719" s="226" t="s">
        <v>19</v>
      </c>
      <c r="F719" s="227" t="s">
        <v>220</v>
      </c>
      <c r="G719" s="224"/>
      <c r="H719" s="226" t="s">
        <v>19</v>
      </c>
      <c r="I719" s="228"/>
      <c r="J719" s="224"/>
      <c r="K719" s="224"/>
      <c r="L719" s="229"/>
      <c r="M719" s="230"/>
      <c r="N719" s="231"/>
      <c r="O719" s="231"/>
      <c r="P719" s="231"/>
      <c r="Q719" s="231"/>
      <c r="R719" s="231"/>
      <c r="S719" s="231"/>
      <c r="T719" s="232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3" t="s">
        <v>150</v>
      </c>
      <c r="AU719" s="233" t="s">
        <v>77</v>
      </c>
      <c r="AV719" s="13" t="s">
        <v>77</v>
      </c>
      <c r="AW719" s="13" t="s">
        <v>31</v>
      </c>
      <c r="AX719" s="13" t="s">
        <v>69</v>
      </c>
      <c r="AY719" s="233" t="s">
        <v>140</v>
      </c>
    </row>
    <row r="720" s="14" customFormat="1">
      <c r="A720" s="14"/>
      <c r="B720" s="234"/>
      <c r="C720" s="235"/>
      <c r="D720" s="225" t="s">
        <v>150</v>
      </c>
      <c r="E720" s="236" t="s">
        <v>19</v>
      </c>
      <c r="F720" s="237" t="s">
        <v>706</v>
      </c>
      <c r="G720" s="235"/>
      <c r="H720" s="238">
        <v>132.63999999999999</v>
      </c>
      <c r="I720" s="239"/>
      <c r="J720" s="235"/>
      <c r="K720" s="235"/>
      <c r="L720" s="240"/>
      <c r="M720" s="241"/>
      <c r="N720" s="242"/>
      <c r="O720" s="242"/>
      <c r="P720" s="242"/>
      <c r="Q720" s="242"/>
      <c r="R720" s="242"/>
      <c r="S720" s="242"/>
      <c r="T720" s="243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44" t="s">
        <v>150</v>
      </c>
      <c r="AU720" s="244" t="s">
        <v>77</v>
      </c>
      <c r="AV720" s="14" t="s">
        <v>79</v>
      </c>
      <c r="AW720" s="14" t="s">
        <v>31</v>
      </c>
      <c r="AX720" s="14" t="s">
        <v>69</v>
      </c>
      <c r="AY720" s="244" t="s">
        <v>140</v>
      </c>
    </row>
    <row r="721" s="13" customFormat="1">
      <c r="A721" s="13"/>
      <c r="B721" s="223"/>
      <c r="C721" s="224"/>
      <c r="D721" s="225" t="s">
        <v>150</v>
      </c>
      <c r="E721" s="226" t="s">
        <v>19</v>
      </c>
      <c r="F721" s="227" t="s">
        <v>660</v>
      </c>
      <c r="G721" s="224"/>
      <c r="H721" s="226" t="s">
        <v>19</v>
      </c>
      <c r="I721" s="228"/>
      <c r="J721" s="224"/>
      <c r="K721" s="224"/>
      <c r="L721" s="229"/>
      <c r="M721" s="230"/>
      <c r="N721" s="231"/>
      <c r="O721" s="231"/>
      <c r="P721" s="231"/>
      <c r="Q721" s="231"/>
      <c r="R721" s="231"/>
      <c r="S721" s="231"/>
      <c r="T721" s="232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3" t="s">
        <v>150</v>
      </c>
      <c r="AU721" s="233" t="s">
        <v>77</v>
      </c>
      <c r="AV721" s="13" t="s">
        <v>77</v>
      </c>
      <c r="AW721" s="13" t="s">
        <v>31</v>
      </c>
      <c r="AX721" s="13" t="s">
        <v>69</v>
      </c>
      <c r="AY721" s="233" t="s">
        <v>140</v>
      </c>
    </row>
    <row r="722" s="14" customFormat="1">
      <c r="A722" s="14"/>
      <c r="B722" s="234"/>
      <c r="C722" s="235"/>
      <c r="D722" s="225" t="s">
        <v>150</v>
      </c>
      <c r="E722" s="236" t="s">
        <v>19</v>
      </c>
      <c r="F722" s="237" t="s">
        <v>1034</v>
      </c>
      <c r="G722" s="235"/>
      <c r="H722" s="238">
        <v>139.99000000000001</v>
      </c>
      <c r="I722" s="239"/>
      <c r="J722" s="235"/>
      <c r="K722" s="235"/>
      <c r="L722" s="240"/>
      <c r="M722" s="241"/>
      <c r="N722" s="242"/>
      <c r="O722" s="242"/>
      <c r="P722" s="242"/>
      <c r="Q722" s="242"/>
      <c r="R722" s="242"/>
      <c r="S722" s="242"/>
      <c r="T722" s="243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44" t="s">
        <v>150</v>
      </c>
      <c r="AU722" s="244" t="s">
        <v>77</v>
      </c>
      <c r="AV722" s="14" t="s">
        <v>79</v>
      </c>
      <c r="AW722" s="14" t="s">
        <v>31</v>
      </c>
      <c r="AX722" s="14" t="s">
        <v>69</v>
      </c>
      <c r="AY722" s="244" t="s">
        <v>140</v>
      </c>
    </row>
    <row r="723" s="15" customFormat="1">
      <c r="A723" s="15"/>
      <c r="B723" s="245"/>
      <c r="C723" s="246"/>
      <c r="D723" s="225" t="s">
        <v>150</v>
      </c>
      <c r="E723" s="247" t="s">
        <v>19</v>
      </c>
      <c r="F723" s="248" t="s">
        <v>226</v>
      </c>
      <c r="G723" s="246"/>
      <c r="H723" s="249">
        <v>272.63</v>
      </c>
      <c r="I723" s="250"/>
      <c r="J723" s="246"/>
      <c r="K723" s="246"/>
      <c r="L723" s="251"/>
      <c r="M723" s="252"/>
      <c r="N723" s="253"/>
      <c r="O723" s="253"/>
      <c r="P723" s="253"/>
      <c r="Q723" s="253"/>
      <c r="R723" s="253"/>
      <c r="S723" s="253"/>
      <c r="T723" s="254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55" t="s">
        <v>150</v>
      </c>
      <c r="AU723" s="255" t="s">
        <v>77</v>
      </c>
      <c r="AV723" s="15" t="s">
        <v>146</v>
      </c>
      <c r="AW723" s="15" t="s">
        <v>31</v>
      </c>
      <c r="AX723" s="15" t="s">
        <v>77</v>
      </c>
      <c r="AY723" s="255" t="s">
        <v>140</v>
      </c>
    </row>
    <row r="724" s="2" customFormat="1" ht="24.15" customHeight="1">
      <c r="A724" s="41"/>
      <c r="B724" s="42"/>
      <c r="C724" s="205" t="s">
        <v>1055</v>
      </c>
      <c r="D724" s="205" t="s">
        <v>141</v>
      </c>
      <c r="E724" s="206" t="s">
        <v>1056</v>
      </c>
      <c r="F724" s="207" t="s">
        <v>1057</v>
      </c>
      <c r="G724" s="208" t="s">
        <v>307</v>
      </c>
      <c r="H724" s="209">
        <v>6.2770000000000001</v>
      </c>
      <c r="I724" s="210"/>
      <c r="J724" s="211">
        <f>ROUND(I724*H724,2)</f>
        <v>0</v>
      </c>
      <c r="K724" s="207" t="s">
        <v>145</v>
      </c>
      <c r="L724" s="47"/>
      <c r="M724" s="212" t="s">
        <v>19</v>
      </c>
      <c r="N724" s="213" t="s">
        <v>40</v>
      </c>
      <c r="O724" s="87"/>
      <c r="P724" s="214">
        <f>O724*H724</f>
        <v>0</v>
      </c>
      <c r="Q724" s="214">
        <v>0</v>
      </c>
      <c r="R724" s="214">
        <f>Q724*H724</f>
        <v>0</v>
      </c>
      <c r="S724" s="214">
        <v>0</v>
      </c>
      <c r="T724" s="215">
        <f>S724*H724</f>
        <v>0</v>
      </c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R724" s="216" t="s">
        <v>231</v>
      </c>
      <c r="AT724" s="216" t="s">
        <v>141</v>
      </c>
      <c r="AU724" s="216" t="s">
        <v>77</v>
      </c>
      <c r="AY724" s="20" t="s">
        <v>140</v>
      </c>
      <c r="BE724" s="217">
        <f>IF(N724="základní",J724,0)</f>
        <v>0</v>
      </c>
      <c r="BF724" s="217">
        <f>IF(N724="snížená",J724,0)</f>
        <v>0</v>
      </c>
      <c r="BG724" s="217">
        <f>IF(N724="zákl. přenesená",J724,0)</f>
        <v>0</v>
      </c>
      <c r="BH724" s="217">
        <f>IF(N724="sníž. přenesená",J724,0)</f>
        <v>0</v>
      </c>
      <c r="BI724" s="217">
        <f>IF(N724="nulová",J724,0)</f>
        <v>0</v>
      </c>
      <c r="BJ724" s="20" t="s">
        <v>77</v>
      </c>
      <c r="BK724" s="217">
        <f>ROUND(I724*H724,2)</f>
        <v>0</v>
      </c>
      <c r="BL724" s="20" t="s">
        <v>231</v>
      </c>
      <c r="BM724" s="216" t="s">
        <v>1058</v>
      </c>
    </row>
    <row r="725" s="2" customFormat="1">
      <c r="A725" s="41"/>
      <c r="B725" s="42"/>
      <c r="C725" s="43"/>
      <c r="D725" s="218" t="s">
        <v>148</v>
      </c>
      <c r="E725" s="43"/>
      <c r="F725" s="219" t="s">
        <v>1059</v>
      </c>
      <c r="G725" s="43"/>
      <c r="H725" s="43"/>
      <c r="I725" s="220"/>
      <c r="J725" s="43"/>
      <c r="K725" s="43"/>
      <c r="L725" s="47"/>
      <c r="M725" s="221"/>
      <c r="N725" s="222"/>
      <c r="O725" s="87"/>
      <c r="P725" s="87"/>
      <c r="Q725" s="87"/>
      <c r="R725" s="87"/>
      <c r="S725" s="87"/>
      <c r="T725" s="88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T725" s="20" t="s">
        <v>148</v>
      </c>
      <c r="AU725" s="20" t="s">
        <v>77</v>
      </c>
    </row>
    <row r="726" s="2" customFormat="1" ht="24.15" customHeight="1">
      <c r="A726" s="41"/>
      <c r="B726" s="42"/>
      <c r="C726" s="205" t="s">
        <v>1060</v>
      </c>
      <c r="D726" s="205" t="s">
        <v>141</v>
      </c>
      <c r="E726" s="206" t="s">
        <v>1061</v>
      </c>
      <c r="F726" s="207" t="s">
        <v>1062</v>
      </c>
      <c r="G726" s="208" t="s">
        <v>307</v>
      </c>
      <c r="H726" s="209">
        <v>6.2770000000000001</v>
      </c>
      <c r="I726" s="210"/>
      <c r="J726" s="211">
        <f>ROUND(I726*H726,2)</f>
        <v>0</v>
      </c>
      <c r="K726" s="207" t="s">
        <v>145</v>
      </c>
      <c r="L726" s="47"/>
      <c r="M726" s="212" t="s">
        <v>19</v>
      </c>
      <c r="N726" s="213" t="s">
        <v>40</v>
      </c>
      <c r="O726" s="87"/>
      <c r="P726" s="214">
        <f>O726*H726</f>
        <v>0</v>
      </c>
      <c r="Q726" s="214">
        <v>0</v>
      </c>
      <c r="R726" s="214">
        <f>Q726*H726</f>
        <v>0</v>
      </c>
      <c r="S726" s="214">
        <v>0</v>
      </c>
      <c r="T726" s="215">
        <f>S726*H726</f>
        <v>0</v>
      </c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R726" s="216" t="s">
        <v>231</v>
      </c>
      <c r="AT726" s="216" t="s">
        <v>141</v>
      </c>
      <c r="AU726" s="216" t="s">
        <v>77</v>
      </c>
      <c r="AY726" s="20" t="s">
        <v>140</v>
      </c>
      <c r="BE726" s="217">
        <f>IF(N726="základní",J726,0)</f>
        <v>0</v>
      </c>
      <c r="BF726" s="217">
        <f>IF(N726="snížená",J726,0)</f>
        <v>0</v>
      </c>
      <c r="BG726" s="217">
        <f>IF(N726="zákl. přenesená",J726,0)</f>
        <v>0</v>
      </c>
      <c r="BH726" s="217">
        <f>IF(N726="sníž. přenesená",J726,0)</f>
        <v>0</v>
      </c>
      <c r="BI726" s="217">
        <f>IF(N726="nulová",J726,0)</f>
        <v>0</v>
      </c>
      <c r="BJ726" s="20" t="s">
        <v>77</v>
      </c>
      <c r="BK726" s="217">
        <f>ROUND(I726*H726,2)</f>
        <v>0</v>
      </c>
      <c r="BL726" s="20" t="s">
        <v>231</v>
      </c>
      <c r="BM726" s="216" t="s">
        <v>1063</v>
      </c>
    </row>
    <row r="727" s="2" customFormat="1">
      <c r="A727" s="41"/>
      <c r="B727" s="42"/>
      <c r="C727" s="43"/>
      <c r="D727" s="218" t="s">
        <v>148</v>
      </c>
      <c r="E727" s="43"/>
      <c r="F727" s="219" t="s">
        <v>1064</v>
      </c>
      <c r="G727" s="43"/>
      <c r="H727" s="43"/>
      <c r="I727" s="220"/>
      <c r="J727" s="43"/>
      <c r="K727" s="43"/>
      <c r="L727" s="47"/>
      <c r="M727" s="221"/>
      <c r="N727" s="222"/>
      <c r="O727" s="87"/>
      <c r="P727" s="87"/>
      <c r="Q727" s="87"/>
      <c r="R727" s="87"/>
      <c r="S727" s="87"/>
      <c r="T727" s="88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T727" s="20" t="s">
        <v>148</v>
      </c>
      <c r="AU727" s="20" t="s">
        <v>77</v>
      </c>
    </row>
    <row r="728" s="12" customFormat="1" ht="25.92" customHeight="1">
      <c r="A728" s="12"/>
      <c r="B728" s="191"/>
      <c r="C728" s="192"/>
      <c r="D728" s="193" t="s">
        <v>68</v>
      </c>
      <c r="E728" s="194" t="s">
        <v>1065</v>
      </c>
      <c r="F728" s="194" t="s">
        <v>1066</v>
      </c>
      <c r="G728" s="192"/>
      <c r="H728" s="192"/>
      <c r="I728" s="195"/>
      <c r="J728" s="196">
        <f>BK728</f>
        <v>0</v>
      </c>
      <c r="K728" s="192"/>
      <c r="L728" s="197"/>
      <c r="M728" s="198"/>
      <c r="N728" s="199"/>
      <c r="O728" s="199"/>
      <c r="P728" s="200">
        <f>SUM(P729:P820)</f>
        <v>0</v>
      </c>
      <c r="Q728" s="199"/>
      <c r="R728" s="200">
        <f>SUM(R729:R820)</f>
        <v>23.282594321749993</v>
      </c>
      <c r="S728" s="199"/>
      <c r="T728" s="201">
        <f>SUM(T729:T820)</f>
        <v>0</v>
      </c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R728" s="202" t="s">
        <v>79</v>
      </c>
      <c r="AT728" s="203" t="s">
        <v>68</v>
      </c>
      <c r="AU728" s="203" t="s">
        <v>69</v>
      </c>
      <c r="AY728" s="202" t="s">
        <v>140</v>
      </c>
      <c r="BK728" s="204">
        <f>SUM(BK729:BK820)</f>
        <v>0</v>
      </c>
    </row>
    <row r="729" s="2" customFormat="1" ht="33" customHeight="1">
      <c r="A729" s="41"/>
      <c r="B729" s="42"/>
      <c r="C729" s="205" t="s">
        <v>1067</v>
      </c>
      <c r="D729" s="205" t="s">
        <v>141</v>
      </c>
      <c r="E729" s="206" t="s">
        <v>1068</v>
      </c>
      <c r="F729" s="207" t="s">
        <v>1069</v>
      </c>
      <c r="G729" s="208" t="s">
        <v>144</v>
      </c>
      <c r="H729" s="209">
        <v>89.120999999999995</v>
      </c>
      <c r="I729" s="210"/>
      <c r="J729" s="211">
        <f>ROUND(I729*H729,2)</f>
        <v>0</v>
      </c>
      <c r="K729" s="207" t="s">
        <v>145</v>
      </c>
      <c r="L729" s="47"/>
      <c r="M729" s="212" t="s">
        <v>19</v>
      </c>
      <c r="N729" s="213" t="s">
        <v>40</v>
      </c>
      <c r="O729" s="87"/>
      <c r="P729" s="214">
        <f>O729*H729</f>
        <v>0</v>
      </c>
      <c r="Q729" s="214">
        <v>0.025506899999999999</v>
      </c>
      <c r="R729" s="214">
        <f>Q729*H729</f>
        <v>2.2732004348999997</v>
      </c>
      <c r="S729" s="214">
        <v>0</v>
      </c>
      <c r="T729" s="215">
        <f>S729*H729</f>
        <v>0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R729" s="216" t="s">
        <v>231</v>
      </c>
      <c r="AT729" s="216" t="s">
        <v>141</v>
      </c>
      <c r="AU729" s="216" t="s">
        <v>77</v>
      </c>
      <c r="AY729" s="20" t="s">
        <v>140</v>
      </c>
      <c r="BE729" s="217">
        <f>IF(N729="základní",J729,0)</f>
        <v>0</v>
      </c>
      <c r="BF729" s="217">
        <f>IF(N729="snížená",J729,0)</f>
        <v>0</v>
      </c>
      <c r="BG729" s="217">
        <f>IF(N729="zákl. přenesená",J729,0)</f>
        <v>0</v>
      </c>
      <c r="BH729" s="217">
        <f>IF(N729="sníž. přenesená",J729,0)</f>
        <v>0</v>
      </c>
      <c r="BI729" s="217">
        <f>IF(N729="nulová",J729,0)</f>
        <v>0</v>
      </c>
      <c r="BJ729" s="20" t="s">
        <v>77</v>
      </c>
      <c r="BK729" s="217">
        <f>ROUND(I729*H729,2)</f>
        <v>0</v>
      </c>
      <c r="BL729" s="20" t="s">
        <v>231</v>
      </c>
      <c r="BM729" s="216" t="s">
        <v>1070</v>
      </c>
    </row>
    <row r="730" s="2" customFormat="1">
      <c r="A730" s="41"/>
      <c r="B730" s="42"/>
      <c r="C730" s="43"/>
      <c r="D730" s="218" t="s">
        <v>148</v>
      </c>
      <c r="E730" s="43"/>
      <c r="F730" s="219" t="s">
        <v>1071</v>
      </c>
      <c r="G730" s="43"/>
      <c r="H730" s="43"/>
      <c r="I730" s="220"/>
      <c r="J730" s="43"/>
      <c r="K730" s="43"/>
      <c r="L730" s="47"/>
      <c r="M730" s="221"/>
      <c r="N730" s="222"/>
      <c r="O730" s="87"/>
      <c r="P730" s="87"/>
      <c r="Q730" s="87"/>
      <c r="R730" s="87"/>
      <c r="S730" s="87"/>
      <c r="T730" s="88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T730" s="20" t="s">
        <v>148</v>
      </c>
      <c r="AU730" s="20" t="s">
        <v>77</v>
      </c>
    </row>
    <row r="731" s="13" customFormat="1">
      <c r="A731" s="13"/>
      <c r="B731" s="223"/>
      <c r="C731" s="224"/>
      <c r="D731" s="225" t="s">
        <v>150</v>
      </c>
      <c r="E731" s="226" t="s">
        <v>19</v>
      </c>
      <c r="F731" s="227" t="s">
        <v>220</v>
      </c>
      <c r="G731" s="224"/>
      <c r="H731" s="226" t="s">
        <v>19</v>
      </c>
      <c r="I731" s="228"/>
      <c r="J731" s="224"/>
      <c r="K731" s="224"/>
      <c r="L731" s="229"/>
      <c r="M731" s="230"/>
      <c r="N731" s="231"/>
      <c r="O731" s="231"/>
      <c r="P731" s="231"/>
      <c r="Q731" s="231"/>
      <c r="R731" s="231"/>
      <c r="S731" s="231"/>
      <c r="T731" s="232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3" t="s">
        <v>150</v>
      </c>
      <c r="AU731" s="233" t="s">
        <v>77</v>
      </c>
      <c r="AV731" s="13" t="s">
        <v>77</v>
      </c>
      <c r="AW731" s="13" t="s">
        <v>31</v>
      </c>
      <c r="AX731" s="13" t="s">
        <v>69</v>
      </c>
      <c r="AY731" s="233" t="s">
        <v>140</v>
      </c>
    </row>
    <row r="732" s="14" customFormat="1">
      <c r="A732" s="14"/>
      <c r="B732" s="234"/>
      <c r="C732" s="235"/>
      <c r="D732" s="225" t="s">
        <v>150</v>
      </c>
      <c r="E732" s="236" t="s">
        <v>19</v>
      </c>
      <c r="F732" s="237" t="s">
        <v>1072</v>
      </c>
      <c r="G732" s="235"/>
      <c r="H732" s="238">
        <v>83.921000000000006</v>
      </c>
      <c r="I732" s="239"/>
      <c r="J732" s="235"/>
      <c r="K732" s="235"/>
      <c r="L732" s="240"/>
      <c r="M732" s="241"/>
      <c r="N732" s="242"/>
      <c r="O732" s="242"/>
      <c r="P732" s="242"/>
      <c r="Q732" s="242"/>
      <c r="R732" s="242"/>
      <c r="S732" s="242"/>
      <c r="T732" s="243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44" t="s">
        <v>150</v>
      </c>
      <c r="AU732" s="244" t="s">
        <v>77</v>
      </c>
      <c r="AV732" s="14" t="s">
        <v>79</v>
      </c>
      <c r="AW732" s="14" t="s">
        <v>31</v>
      </c>
      <c r="AX732" s="14" t="s">
        <v>69</v>
      </c>
      <c r="AY732" s="244" t="s">
        <v>140</v>
      </c>
    </row>
    <row r="733" s="13" customFormat="1">
      <c r="A733" s="13"/>
      <c r="B733" s="223"/>
      <c r="C733" s="224"/>
      <c r="D733" s="225" t="s">
        <v>150</v>
      </c>
      <c r="E733" s="226" t="s">
        <v>19</v>
      </c>
      <c r="F733" s="227" t="s">
        <v>660</v>
      </c>
      <c r="G733" s="224"/>
      <c r="H733" s="226" t="s">
        <v>19</v>
      </c>
      <c r="I733" s="228"/>
      <c r="J733" s="224"/>
      <c r="K733" s="224"/>
      <c r="L733" s="229"/>
      <c r="M733" s="230"/>
      <c r="N733" s="231"/>
      <c r="O733" s="231"/>
      <c r="P733" s="231"/>
      <c r="Q733" s="231"/>
      <c r="R733" s="231"/>
      <c r="S733" s="231"/>
      <c r="T733" s="232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3" t="s">
        <v>150</v>
      </c>
      <c r="AU733" s="233" t="s">
        <v>77</v>
      </c>
      <c r="AV733" s="13" t="s">
        <v>77</v>
      </c>
      <c r="AW733" s="13" t="s">
        <v>31</v>
      </c>
      <c r="AX733" s="13" t="s">
        <v>69</v>
      </c>
      <c r="AY733" s="233" t="s">
        <v>140</v>
      </c>
    </row>
    <row r="734" s="14" customFormat="1">
      <c r="A734" s="14"/>
      <c r="B734" s="234"/>
      <c r="C734" s="235"/>
      <c r="D734" s="225" t="s">
        <v>150</v>
      </c>
      <c r="E734" s="236" t="s">
        <v>19</v>
      </c>
      <c r="F734" s="237" t="s">
        <v>1073</v>
      </c>
      <c r="G734" s="235"/>
      <c r="H734" s="238">
        <v>5.2000000000000002</v>
      </c>
      <c r="I734" s="239"/>
      <c r="J734" s="235"/>
      <c r="K734" s="235"/>
      <c r="L734" s="240"/>
      <c r="M734" s="241"/>
      <c r="N734" s="242"/>
      <c r="O734" s="242"/>
      <c r="P734" s="242"/>
      <c r="Q734" s="242"/>
      <c r="R734" s="242"/>
      <c r="S734" s="242"/>
      <c r="T734" s="243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44" t="s">
        <v>150</v>
      </c>
      <c r="AU734" s="244" t="s">
        <v>77</v>
      </c>
      <c r="AV734" s="14" t="s">
        <v>79</v>
      </c>
      <c r="AW734" s="14" t="s">
        <v>31</v>
      </c>
      <c r="AX734" s="14" t="s">
        <v>69</v>
      </c>
      <c r="AY734" s="244" t="s">
        <v>140</v>
      </c>
    </row>
    <row r="735" s="15" customFormat="1">
      <c r="A735" s="15"/>
      <c r="B735" s="245"/>
      <c r="C735" s="246"/>
      <c r="D735" s="225" t="s">
        <v>150</v>
      </c>
      <c r="E735" s="247" t="s">
        <v>19</v>
      </c>
      <c r="F735" s="248" t="s">
        <v>226</v>
      </c>
      <c r="G735" s="246"/>
      <c r="H735" s="249">
        <v>89.120999999999995</v>
      </c>
      <c r="I735" s="250"/>
      <c r="J735" s="246"/>
      <c r="K735" s="246"/>
      <c r="L735" s="251"/>
      <c r="M735" s="252"/>
      <c r="N735" s="253"/>
      <c r="O735" s="253"/>
      <c r="P735" s="253"/>
      <c r="Q735" s="253"/>
      <c r="R735" s="253"/>
      <c r="S735" s="253"/>
      <c r="T735" s="254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55" t="s">
        <v>150</v>
      </c>
      <c r="AU735" s="255" t="s">
        <v>77</v>
      </c>
      <c r="AV735" s="15" t="s">
        <v>146</v>
      </c>
      <c r="AW735" s="15" t="s">
        <v>31</v>
      </c>
      <c r="AX735" s="15" t="s">
        <v>77</v>
      </c>
      <c r="AY735" s="255" t="s">
        <v>140</v>
      </c>
    </row>
    <row r="736" s="2" customFormat="1" ht="33" customHeight="1">
      <c r="A736" s="41"/>
      <c r="B736" s="42"/>
      <c r="C736" s="205" t="s">
        <v>1074</v>
      </c>
      <c r="D736" s="205" t="s">
        <v>141</v>
      </c>
      <c r="E736" s="206" t="s">
        <v>1075</v>
      </c>
      <c r="F736" s="207" t="s">
        <v>1076</v>
      </c>
      <c r="G736" s="208" t="s">
        <v>144</v>
      </c>
      <c r="H736" s="209">
        <v>53.859000000000002</v>
      </c>
      <c r="I736" s="210"/>
      <c r="J736" s="211">
        <f>ROUND(I736*H736,2)</f>
        <v>0</v>
      </c>
      <c r="K736" s="207" t="s">
        <v>145</v>
      </c>
      <c r="L736" s="47"/>
      <c r="M736" s="212" t="s">
        <v>19</v>
      </c>
      <c r="N736" s="213" t="s">
        <v>40</v>
      </c>
      <c r="O736" s="87"/>
      <c r="P736" s="214">
        <f>O736*H736</f>
        <v>0</v>
      </c>
      <c r="Q736" s="214">
        <v>0.045704000000000002</v>
      </c>
      <c r="R736" s="214">
        <f>Q736*H736</f>
        <v>2.4615717360000002</v>
      </c>
      <c r="S736" s="214">
        <v>0</v>
      </c>
      <c r="T736" s="215">
        <f>S736*H736</f>
        <v>0</v>
      </c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R736" s="216" t="s">
        <v>231</v>
      </c>
      <c r="AT736" s="216" t="s">
        <v>141</v>
      </c>
      <c r="AU736" s="216" t="s">
        <v>77</v>
      </c>
      <c r="AY736" s="20" t="s">
        <v>140</v>
      </c>
      <c r="BE736" s="217">
        <f>IF(N736="základní",J736,0)</f>
        <v>0</v>
      </c>
      <c r="BF736" s="217">
        <f>IF(N736="snížená",J736,0)</f>
        <v>0</v>
      </c>
      <c r="BG736" s="217">
        <f>IF(N736="zákl. přenesená",J736,0)</f>
        <v>0</v>
      </c>
      <c r="BH736" s="217">
        <f>IF(N736="sníž. přenesená",J736,0)</f>
        <v>0</v>
      </c>
      <c r="BI736" s="217">
        <f>IF(N736="nulová",J736,0)</f>
        <v>0</v>
      </c>
      <c r="BJ736" s="20" t="s">
        <v>77</v>
      </c>
      <c r="BK736" s="217">
        <f>ROUND(I736*H736,2)</f>
        <v>0</v>
      </c>
      <c r="BL736" s="20" t="s">
        <v>231</v>
      </c>
      <c r="BM736" s="216" t="s">
        <v>1077</v>
      </c>
    </row>
    <row r="737" s="2" customFormat="1">
      <c r="A737" s="41"/>
      <c r="B737" s="42"/>
      <c r="C737" s="43"/>
      <c r="D737" s="218" t="s">
        <v>148</v>
      </c>
      <c r="E737" s="43"/>
      <c r="F737" s="219" t="s">
        <v>1078</v>
      </c>
      <c r="G737" s="43"/>
      <c r="H737" s="43"/>
      <c r="I737" s="220"/>
      <c r="J737" s="43"/>
      <c r="K737" s="43"/>
      <c r="L737" s="47"/>
      <c r="M737" s="221"/>
      <c r="N737" s="222"/>
      <c r="O737" s="87"/>
      <c r="P737" s="87"/>
      <c r="Q737" s="87"/>
      <c r="R737" s="87"/>
      <c r="S737" s="87"/>
      <c r="T737" s="88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T737" s="20" t="s">
        <v>148</v>
      </c>
      <c r="AU737" s="20" t="s">
        <v>77</v>
      </c>
    </row>
    <row r="738" s="13" customFormat="1">
      <c r="A738" s="13"/>
      <c r="B738" s="223"/>
      <c r="C738" s="224"/>
      <c r="D738" s="225" t="s">
        <v>150</v>
      </c>
      <c r="E738" s="226" t="s">
        <v>19</v>
      </c>
      <c r="F738" s="227" t="s">
        <v>660</v>
      </c>
      <c r="G738" s="224"/>
      <c r="H738" s="226" t="s">
        <v>19</v>
      </c>
      <c r="I738" s="228"/>
      <c r="J738" s="224"/>
      <c r="K738" s="224"/>
      <c r="L738" s="229"/>
      <c r="M738" s="230"/>
      <c r="N738" s="231"/>
      <c r="O738" s="231"/>
      <c r="P738" s="231"/>
      <c r="Q738" s="231"/>
      <c r="R738" s="231"/>
      <c r="S738" s="231"/>
      <c r="T738" s="232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3" t="s">
        <v>150</v>
      </c>
      <c r="AU738" s="233" t="s">
        <v>77</v>
      </c>
      <c r="AV738" s="13" t="s">
        <v>77</v>
      </c>
      <c r="AW738" s="13" t="s">
        <v>31</v>
      </c>
      <c r="AX738" s="13" t="s">
        <v>69</v>
      </c>
      <c r="AY738" s="233" t="s">
        <v>140</v>
      </c>
    </row>
    <row r="739" s="14" customFormat="1">
      <c r="A739" s="14"/>
      <c r="B739" s="234"/>
      <c r="C739" s="235"/>
      <c r="D739" s="225" t="s">
        <v>150</v>
      </c>
      <c r="E739" s="236" t="s">
        <v>19</v>
      </c>
      <c r="F739" s="237" t="s">
        <v>1079</v>
      </c>
      <c r="G739" s="235"/>
      <c r="H739" s="238">
        <v>53.859000000000002</v>
      </c>
      <c r="I739" s="239"/>
      <c r="J739" s="235"/>
      <c r="K739" s="235"/>
      <c r="L739" s="240"/>
      <c r="M739" s="241"/>
      <c r="N739" s="242"/>
      <c r="O739" s="242"/>
      <c r="P739" s="242"/>
      <c r="Q739" s="242"/>
      <c r="R739" s="242"/>
      <c r="S739" s="242"/>
      <c r="T739" s="243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44" t="s">
        <v>150</v>
      </c>
      <c r="AU739" s="244" t="s">
        <v>77</v>
      </c>
      <c r="AV739" s="14" t="s">
        <v>79</v>
      </c>
      <c r="AW739" s="14" t="s">
        <v>31</v>
      </c>
      <c r="AX739" s="14" t="s">
        <v>77</v>
      </c>
      <c r="AY739" s="244" t="s">
        <v>140</v>
      </c>
    </row>
    <row r="740" s="2" customFormat="1" ht="33" customHeight="1">
      <c r="A740" s="41"/>
      <c r="B740" s="42"/>
      <c r="C740" s="205" t="s">
        <v>1080</v>
      </c>
      <c r="D740" s="205" t="s">
        <v>141</v>
      </c>
      <c r="E740" s="206" t="s">
        <v>1081</v>
      </c>
      <c r="F740" s="207" t="s">
        <v>1082</v>
      </c>
      <c r="G740" s="208" t="s">
        <v>144</v>
      </c>
      <c r="H740" s="209">
        <v>71.760000000000005</v>
      </c>
      <c r="I740" s="210"/>
      <c r="J740" s="211">
        <f>ROUND(I740*H740,2)</f>
        <v>0</v>
      </c>
      <c r="K740" s="207" t="s">
        <v>145</v>
      </c>
      <c r="L740" s="47"/>
      <c r="M740" s="212" t="s">
        <v>19</v>
      </c>
      <c r="N740" s="213" t="s">
        <v>40</v>
      </c>
      <c r="O740" s="87"/>
      <c r="P740" s="214">
        <f>O740*H740</f>
        <v>0</v>
      </c>
      <c r="Q740" s="214">
        <v>0.052758899999999997</v>
      </c>
      <c r="R740" s="214">
        <f>Q740*H740</f>
        <v>3.7859786639999999</v>
      </c>
      <c r="S740" s="214">
        <v>0</v>
      </c>
      <c r="T740" s="215">
        <f>S740*H740</f>
        <v>0</v>
      </c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R740" s="216" t="s">
        <v>231</v>
      </c>
      <c r="AT740" s="216" t="s">
        <v>141</v>
      </c>
      <c r="AU740" s="216" t="s">
        <v>77</v>
      </c>
      <c r="AY740" s="20" t="s">
        <v>140</v>
      </c>
      <c r="BE740" s="217">
        <f>IF(N740="základní",J740,0)</f>
        <v>0</v>
      </c>
      <c r="BF740" s="217">
        <f>IF(N740="snížená",J740,0)</f>
        <v>0</v>
      </c>
      <c r="BG740" s="217">
        <f>IF(N740="zákl. přenesená",J740,0)</f>
        <v>0</v>
      </c>
      <c r="BH740" s="217">
        <f>IF(N740="sníž. přenesená",J740,0)</f>
        <v>0</v>
      </c>
      <c r="BI740" s="217">
        <f>IF(N740="nulová",J740,0)</f>
        <v>0</v>
      </c>
      <c r="BJ740" s="20" t="s">
        <v>77</v>
      </c>
      <c r="BK740" s="217">
        <f>ROUND(I740*H740,2)</f>
        <v>0</v>
      </c>
      <c r="BL740" s="20" t="s">
        <v>231</v>
      </c>
      <c r="BM740" s="216" t="s">
        <v>1083</v>
      </c>
    </row>
    <row r="741" s="2" customFormat="1">
      <c r="A741" s="41"/>
      <c r="B741" s="42"/>
      <c r="C741" s="43"/>
      <c r="D741" s="218" t="s">
        <v>148</v>
      </c>
      <c r="E741" s="43"/>
      <c r="F741" s="219" t="s">
        <v>1084</v>
      </c>
      <c r="G741" s="43"/>
      <c r="H741" s="43"/>
      <c r="I741" s="220"/>
      <c r="J741" s="43"/>
      <c r="K741" s="43"/>
      <c r="L741" s="47"/>
      <c r="M741" s="221"/>
      <c r="N741" s="222"/>
      <c r="O741" s="87"/>
      <c r="P741" s="87"/>
      <c r="Q741" s="87"/>
      <c r="R741" s="87"/>
      <c r="S741" s="87"/>
      <c r="T741" s="88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T741" s="20" t="s">
        <v>148</v>
      </c>
      <c r="AU741" s="20" t="s">
        <v>77</v>
      </c>
    </row>
    <row r="742" s="13" customFormat="1">
      <c r="A742" s="13"/>
      <c r="B742" s="223"/>
      <c r="C742" s="224"/>
      <c r="D742" s="225" t="s">
        <v>150</v>
      </c>
      <c r="E742" s="226" t="s">
        <v>19</v>
      </c>
      <c r="F742" s="227" t="s">
        <v>660</v>
      </c>
      <c r="G742" s="224"/>
      <c r="H742" s="226" t="s">
        <v>19</v>
      </c>
      <c r="I742" s="228"/>
      <c r="J742" s="224"/>
      <c r="K742" s="224"/>
      <c r="L742" s="229"/>
      <c r="M742" s="230"/>
      <c r="N742" s="231"/>
      <c r="O742" s="231"/>
      <c r="P742" s="231"/>
      <c r="Q742" s="231"/>
      <c r="R742" s="231"/>
      <c r="S742" s="231"/>
      <c r="T742" s="232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3" t="s">
        <v>150</v>
      </c>
      <c r="AU742" s="233" t="s">
        <v>77</v>
      </c>
      <c r="AV742" s="13" t="s">
        <v>77</v>
      </c>
      <c r="AW742" s="13" t="s">
        <v>31</v>
      </c>
      <c r="AX742" s="13" t="s">
        <v>69</v>
      </c>
      <c r="AY742" s="233" t="s">
        <v>140</v>
      </c>
    </row>
    <row r="743" s="14" customFormat="1">
      <c r="A743" s="14"/>
      <c r="B743" s="234"/>
      <c r="C743" s="235"/>
      <c r="D743" s="225" t="s">
        <v>150</v>
      </c>
      <c r="E743" s="236" t="s">
        <v>19</v>
      </c>
      <c r="F743" s="237" t="s">
        <v>1085</v>
      </c>
      <c r="G743" s="235"/>
      <c r="H743" s="238">
        <v>71.760000000000005</v>
      </c>
      <c r="I743" s="239"/>
      <c r="J743" s="235"/>
      <c r="K743" s="235"/>
      <c r="L743" s="240"/>
      <c r="M743" s="241"/>
      <c r="N743" s="242"/>
      <c r="O743" s="242"/>
      <c r="P743" s="242"/>
      <c r="Q743" s="242"/>
      <c r="R743" s="242"/>
      <c r="S743" s="242"/>
      <c r="T743" s="243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44" t="s">
        <v>150</v>
      </c>
      <c r="AU743" s="244" t="s">
        <v>77</v>
      </c>
      <c r="AV743" s="14" t="s">
        <v>79</v>
      </c>
      <c r="AW743" s="14" t="s">
        <v>31</v>
      </c>
      <c r="AX743" s="14" t="s">
        <v>77</v>
      </c>
      <c r="AY743" s="244" t="s">
        <v>140</v>
      </c>
    </row>
    <row r="744" s="2" customFormat="1" ht="37.8" customHeight="1">
      <c r="A744" s="41"/>
      <c r="B744" s="42"/>
      <c r="C744" s="205" t="s">
        <v>1086</v>
      </c>
      <c r="D744" s="205" t="s">
        <v>141</v>
      </c>
      <c r="E744" s="206" t="s">
        <v>1087</v>
      </c>
      <c r="F744" s="207" t="s">
        <v>1088</v>
      </c>
      <c r="G744" s="208" t="s">
        <v>144</v>
      </c>
      <c r="H744" s="209">
        <v>135.858</v>
      </c>
      <c r="I744" s="210"/>
      <c r="J744" s="211">
        <f>ROUND(I744*H744,2)</f>
        <v>0</v>
      </c>
      <c r="K744" s="207" t="s">
        <v>145</v>
      </c>
      <c r="L744" s="47"/>
      <c r="M744" s="212" t="s">
        <v>19</v>
      </c>
      <c r="N744" s="213" t="s">
        <v>40</v>
      </c>
      <c r="O744" s="87"/>
      <c r="P744" s="214">
        <f>O744*H744</f>
        <v>0</v>
      </c>
      <c r="Q744" s="214">
        <v>0.045543599999999997</v>
      </c>
      <c r="R744" s="214">
        <f>Q744*H744</f>
        <v>6.1874624088000001</v>
      </c>
      <c r="S744" s="214">
        <v>0</v>
      </c>
      <c r="T744" s="215">
        <f>S744*H744</f>
        <v>0</v>
      </c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R744" s="216" t="s">
        <v>231</v>
      </c>
      <c r="AT744" s="216" t="s">
        <v>141</v>
      </c>
      <c r="AU744" s="216" t="s">
        <v>77</v>
      </c>
      <c r="AY744" s="20" t="s">
        <v>140</v>
      </c>
      <c r="BE744" s="217">
        <f>IF(N744="základní",J744,0)</f>
        <v>0</v>
      </c>
      <c r="BF744" s="217">
        <f>IF(N744="snížená",J744,0)</f>
        <v>0</v>
      </c>
      <c r="BG744" s="217">
        <f>IF(N744="zákl. přenesená",J744,0)</f>
        <v>0</v>
      </c>
      <c r="BH744" s="217">
        <f>IF(N744="sníž. přenesená",J744,0)</f>
        <v>0</v>
      </c>
      <c r="BI744" s="217">
        <f>IF(N744="nulová",J744,0)</f>
        <v>0</v>
      </c>
      <c r="BJ744" s="20" t="s">
        <v>77</v>
      </c>
      <c r="BK744" s="217">
        <f>ROUND(I744*H744,2)</f>
        <v>0</v>
      </c>
      <c r="BL744" s="20" t="s">
        <v>231</v>
      </c>
      <c r="BM744" s="216" t="s">
        <v>1089</v>
      </c>
    </row>
    <row r="745" s="2" customFormat="1">
      <c r="A745" s="41"/>
      <c r="B745" s="42"/>
      <c r="C745" s="43"/>
      <c r="D745" s="218" t="s">
        <v>148</v>
      </c>
      <c r="E745" s="43"/>
      <c r="F745" s="219" t="s">
        <v>1090</v>
      </c>
      <c r="G745" s="43"/>
      <c r="H745" s="43"/>
      <c r="I745" s="220"/>
      <c r="J745" s="43"/>
      <c r="K745" s="43"/>
      <c r="L745" s="47"/>
      <c r="M745" s="221"/>
      <c r="N745" s="222"/>
      <c r="O745" s="87"/>
      <c r="P745" s="87"/>
      <c r="Q745" s="87"/>
      <c r="R745" s="87"/>
      <c r="S745" s="87"/>
      <c r="T745" s="88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T745" s="20" t="s">
        <v>148</v>
      </c>
      <c r="AU745" s="20" t="s">
        <v>77</v>
      </c>
    </row>
    <row r="746" s="13" customFormat="1">
      <c r="A746" s="13"/>
      <c r="B746" s="223"/>
      <c r="C746" s="224"/>
      <c r="D746" s="225" t="s">
        <v>150</v>
      </c>
      <c r="E746" s="226" t="s">
        <v>19</v>
      </c>
      <c r="F746" s="227" t="s">
        <v>220</v>
      </c>
      <c r="G746" s="224"/>
      <c r="H746" s="226" t="s">
        <v>19</v>
      </c>
      <c r="I746" s="228"/>
      <c r="J746" s="224"/>
      <c r="K746" s="224"/>
      <c r="L746" s="229"/>
      <c r="M746" s="230"/>
      <c r="N746" s="231"/>
      <c r="O746" s="231"/>
      <c r="P746" s="231"/>
      <c r="Q746" s="231"/>
      <c r="R746" s="231"/>
      <c r="S746" s="231"/>
      <c r="T746" s="232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3" t="s">
        <v>150</v>
      </c>
      <c r="AU746" s="233" t="s">
        <v>77</v>
      </c>
      <c r="AV746" s="13" t="s">
        <v>77</v>
      </c>
      <c r="AW746" s="13" t="s">
        <v>31</v>
      </c>
      <c r="AX746" s="13" t="s">
        <v>69</v>
      </c>
      <c r="AY746" s="233" t="s">
        <v>140</v>
      </c>
    </row>
    <row r="747" s="14" customFormat="1">
      <c r="A747" s="14"/>
      <c r="B747" s="234"/>
      <c r="C747" s="235"/>
      <c r="D747" s="225" t="s">
        <v>150</v>
      </c>
      <c r="E747" s="236" t="s">
        <v>19</v>
      </c>
      <c r="F747" s="237" t="s">
        <v>1091</v>
      </c>
      <c r="G747" s="235"/>
      <c r="H747" s="238">
        <v>135.858</v>
      </c>
      <c r="I747" s="239"/>
      <c r="J747" s="235"/>
      <c r="K747" s="235"/>
      <c r="L747" s="240"/>
      <c r="M747" s="241"/>
      <c r="N747" s="242"/>
      <c r="O747" s="242"/>
      <c r="P747" s="242"/>
      <c r="Q747" s="242"/>
      <c r="R747" s="242"/>
      <c r="S747" s="242"/>
      <c r="T747" s="243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4" t="s">
        <v>150</v>
      </c>
      <c r="AU747" s="244" t="s">
        <v>77</v>
      </c>
      <c r="AV747" s="14" t="s">
        <v>79</v>
      </c>
      <c r="AW747" s="14" t="s">
        <v>31</v>
      </c>
      <c r="AX747" s="14" t="s">
        <v>77</v>
      </c>
      <c r="AY747" s="244" t="s">
        <v>140</v>
      </c>
    </row>
    <row r="748" s="2" customFormat="1" ht="24.15" customHeight="1">
      <c r="A748" s="41"/>
      <c r="B748" s="42"/>
      <c r="C748" s="205" t="s">
        <v>1092</v>
      </c>
      <c r="D748" s="205" t="s">
        <v>141</v>
      </c>
      <c r="E748" s="206" t="s">
        <v>1093</v>
      </c>
      <c r="F748" s="207" t="s">
        <v>1094</v>
      </c>
      <c r="G748" s="208" t="s">
        <v>144</v>
      </c>
      <c r="H748" s="209">
        <v>350.59800000000001</v>
      </c>
      <c r="I748" s="210"/>
      <c r="J748" s="211">
        <f>ROUND(I748*H748,2)</f>
        <v>0</v>
      </c>
      <c r="K748" s="207" t="s">
        <v>145</v>
      </c>
      <c r="L748" s="47"/>
      <c r="M748" s="212" t="s">
        <v>19</v>
      </c>
      <c r="N748" s="213" t="s">
        <v>40</v>
      </c>
      <c r="O748" s="87"/>
      <c r="P748" s="214">
        <f>O748*H748</f>
        <v>0</v>
      </c>
      <c r="Q748" s="214">
        <v>0.00020000000000000001</v>
      </c>
      <c r="R748" s="214">
        <f>Q748*H748</f>
        <v>0.070119600000000004</v>
      </c>
      <c r="S748" s="214">
        <v>0</v>
      </c>
      <c r="T748" s="215">
        <f>S748*H748</f>
        <v>0</v>
      </c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R748" s="216" t="s">
        <v>231</v>
      </c>
      <c r="AT748" s="216" t="s">
        <v>141</v>
      </c>
      <c r="AU748" s="216" t="s">
        <v>77</v>
      </c>
      <c r="AY748" s="20" t="s">
        <v>140</v>
      </c>
      <c r="BE748" s="217">
        <f>IF(N748="základní",J748,0)</f>
        <v>0</v>
      </c>
      <c r="BF748" s="217">
        <f>IF(N748="snížená",J748,0)</f>
        <v>0</v>
      </c>
      <c r="BG748" s="217">
        <f>IF(N748="zákl. přenesená",J748,0)</f>
        <v>0</v>
      </c>
      <c r="BH748" s="217">
        <f>IF(N748="sníž. přenesená",J748,0)</f>
        <v>0</v>
      </c>
      <c r="BI748" s="217">
        <f>IF(N748="nulová",J748,0)</f>
        <v>0</v>
      </c>
      <c r="BJ748" s="20" t="s">
        <v>77</v>
      </c>
      <c r="BK748" s="217">
        <f>ROUND(I748*H748,2)</f>
        <v>0</v>
      </c>
      <c r="BL748" s="20" t="s">
        <v>231</v>
      </c>
      <c r="BM748" s="216" t="s">
        <v>1095</v>
      </c>
    </row>
    <row r="749" s="2" customFormat="1">
      <c r="A749" s="41"/>
      <c r="B749" s="42"/>
      <c r="C749" s="43"/>
      <c r="D749" s="218" t="s">
        <v>148</v>
      </c>
      <c r="E749" s="43"/>
      <c r="F749" s="219" t="s">
        <v>1096</v>
      </c>
      <c r="G749" s="43"/>
      <c r="H749" s="43"/>
      <c r="I749" s="220"/>
      <c r="J749" s="43"/>
      <c r="K749" s="43"/>
      <c r="L749" s="47"/>
      <c r="M749" s="221"/>
      <c r="N749" s="222"/>
      <c r="O749" s="87"/>
      <c r="P749" s="87"/>
      <c r="Q749" s="87"/>
      <c r="R749" s="87"/>
      <c r="S749" s="87"/>
      <c r="T749" s="88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T749" s="20" t="s">
        <v>148</v>
      </c>
      <c r="AU749" s="20" t="s">
        <v>77</v>
      </c>
    </row>
    <row r="750" s="13" customFormat="1">
      <c r="A750" s="13"/>
      <c r="B750" s="223"/>
      <c r="C750" s="224"/>
      <c r="D750" s="225" t="s">
        <v>150</v>
      </c>
      <c r="E750" s="226" t="s">
        <v>19</v>
      </c>
      <c r="F750" s="227" t="s">
        <v>220</v>
      </c>
      <c r="G750" s="224"/>
      <c r="H750" s="226" t="s">
        <v>19</v>
      </c>
      <c r="I750" s="228"/>
      <c r="J750" s="224"/>
      <c r="K750" s="224"/>
      <c r="L750" s="229"/>
      <c r="M750" s="230"/>
      <c r="N750" s="231"/>
      <c r="O750" s="231"/>
      <c r="P750" s="231"/>
      <c r="Q750" s="231"/>
      <c r="R750" s="231"/>
      <c r="S750" s="231"/>
      <c r="T750" s="232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3" t="s">
        <v>150</v>
      </c>
      <c r="AU750" s="233" t="s">
        <v>77</v>
      </c>
      <c r="AV750" s="13" t="s">
        <v>77</v>
      </c>
      <c r="AW750" s="13" t="s">
        <v>31</v>
      </c>
      <c r="AX750" s="13" t="s">
        <v>69</v>
      </c>
      <c r="AY750" s="233" t="s">
        <v>140</v>
      </c>
    </row>
    <row r="751" s="14" customFormat="1">
      <c r="A751" s="14"/>
      <c r="B751" s="234"/>
      <c r="C751" s="235"/>
      <c r="D751" s="225" t="s">
        <v>150</v>
      </c>
      <c r="E751" s="236" t="s">
        <v>19</v>
      </c>
      <c r="F751" s="237" t="s">
        <v>1072</v>
      </c>
      <c r="G751" s="235"/>
      <c r="H751" s="238">
        <v>83.921000000000006</v>
      </c>
      <c r="I751" s="239"/>
      <c r="J751" s="235"/>
      <c r="K751" s="235"/>
      <c r="L751" s="240"/>
      <c r="M751" s="241"/>
      <c r="N751" s="242"/>
      <c r="O751" s="242"/>
      <c r="P751" s="242"/>
      <c r="Q751" s="242"/>
      <c r="R751" s="242"/>
      <c r="S751" s="242"/>
      <c r="T751" s="243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44" t="s">
        <v>150</v>
      </c>
      <c r="AU751" s="244" t="s">
        <v>77</v>
      </c>
      <c r="AV751" s="14" t="s">
        <v>79</v>
      </c>
      <c r="AW751" s="14" t="s">
        <v>31</v>
      </c>
      <c r="AX751" s="14" t="s">
        <v>69</v>
      </c>
      <c r="AY751" s="244" t="s">
        <v>140</v>
      </c>
    </row>
    <row r="752" s="13" customFormat="1">
      <c r="A752" s="13"/>
      <c r="B752" s="223"/>
      <c r="C752" s="224"/>
      <c r="D752" s="225" t="s">
        <v>150</v>
      </c>
      <c r="E752" s="226" t="s">
        <v>19</v>
      </c>
      <c r="F752" s="227" t="s">
        <v>660</v>
      </c>
      <c r="G752" s="224"/>
      <c r="H752" s="226" t="s">
        <v>19</v>
      </c>
      <c r="I752" s="228"/>
      <c r="J752" s="224"/>
      <c r="K752" s="224"/>
      <c r="L752" s="229"/>
      <c r="M752" s="230"/>
      <c r="N752" s="231"/>
      <c r="O752" s="231"/>
      <c r="P752" s="231"/>
      <c r="Q752" s="231"/>
      <c r="R752" s="231"/>
      <c r="S752" s="231"/>
      <c r="T752" s="232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3" t="s">
        <v>150</v>
      </c>
      <c r="AU752" s="233" t="s">
        <v>77</v>
      </c>
      <c r="AV752" s="13" t="s">
        <v>77</v>
      </c>
      <c r="AW752" s="13" t="s">
        <v>31</v>
      </c>
      <c r="AX752" s="13" t="s">
        <v>69</v>
      </c>
      <c r="AY752" s="233" t="s">
        <v>140</v>
      </c>
    </row>
    <row r="753" s="14" customFormat="1">
      <c r="A753" s="14"/>
      <c r="B753" s="234"/>
      <c r="C753" s="235"/>
      <c r="D753" s="225" t="s">
        <v>150</v>
      </c>
      <c r="E753" s="236" t="s">
        <v>19</v>
      </c>
      <c r="F753" s="237" t="s">
        <v>1073</v>
      </c>
      <c r="G753" s="235"/>
      <c r="H753" s="238">
        <v>5.2000000000000002</v>
      </c>
      <c r="I753" s="239"/>
      <c r="J753" s="235"/>
      <c r="K753" s="235"/>
      <c r="L753" s="240"/>
      <c r="M753" s="241"/>
      <c r="N753" s="242"/>
      <c r="O753" s="242"/>
      <c r="P753" s="242"/>
      <c r="Q753" s="242"/>
      <c r="R753" s="242"/>
      <c r="S753" s="242"/>
      <c r="T753" s="243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4" t="s">
        <v>150</v>
      </c>
      <c r="AU753" s="244" t="s">
        <v>77</v>
      </c>
      <c r="AV753" s="14" t="s">
        <v>79</v>
      </c>
      <c r="AW753" s="14" t="s">
        <v>31</v>
      </c>
      <c r="AX753" s="14" t="s">
        <v>69</v>
      </c>
      <c r="AY753" s="244" t="s">
        <v>140</v>
      </c>
    </row>
    <row r="754" s="13" customFormat="1">
      <c r="A754" s="13"/>
      <c r="B754" s="223"/>
      <c r="C754" s="224"/>
      <c r="D754" s="225" t="s">
        <v>150</v>
      </c>
      <c r="E754" s="226" t="s">
        <v>19</v>
      </c>
      <c r="F754" s="227" t="s">
        <v>660</v>
      </c>
      <c r="G754" s="224"/>
      <c r="H754" s="226" t="s">
        <v>19</v>
      </c>
      <c r="I754" s="228"/>
      <c r="J754" s="224"/>
      <c r="K754" s="224"/>
      <c r="L754" s="229"/>
      <c r="M754" s="230"/>
      <c r="N754" s="231"/>
      <c r="O754" s="231"/>
      <c r="P754" s="231"/>
      <c r="Q754" s="231"/>
      <c r="R754" s="231"/>
      <c r="S754" s="231"/>
      <c r="T754" s="232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3" t="s">
        <v>150</v>
      </c>
      <c r="AU754" s="233" t="s">
        <v>77</v>
      </c>
      <c r="AV754" s="13" t="s">
        <v>77</v>
      </c>
      <c r="AW754" s="13" t="s">
        <v>31</v>
      </c>
      <c r="AX754" s="13" t="s">
        <v>69</v>
      </c>
      <c r="AY754" s="233" t="s">
        <v>140</v>
      </c>
    </row>
    <row r="755" s="14" customFormat="1">
      <c r="A755" s="14"/>
      <c r="B755" s="234"/>
      <c r="C755" s="235"/>
      <c r="D755" s="225" t="s">
        <v>150</v>
      </c>
      <c r="E755" s="236" t="s">
        <v>19</v>
      </c>
      <c r="F755" s="237" t="s">
        <v>1079</v>
      </c>
      <c r="G755" s="235"/>
      <c r="H755" s="238">
        <v>53.859000000000002</v>
      </c>
      <c r="I755" s="239"/>
      <c r="J755" s="235"/>
      <c r="K755" s="235"/>
      <c r="L755" s="240"/>
      <c r="M755" s="241"/>
      <c r="N755" s="242"/>
      <c r="O755" s="242"/>
      <c r="P755" s="242"/>
      <c r="Q755" s="242"/>
      <c r="R755" s="242"/>
      <c r="S755" s="242"/>
      <c r="T755" s="243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4" t="s">
        <v>150</v>
      </c>
      <c r="AU755" s="244" t="s">
        <v>77</v>
      </c>
      <c r="AV755" s="14" t="s">
        <v>79</v>
      </c>
      <c r="AW755" s="14" t="s">
        <v>31</v>
      </c>
      <c r="AX755" s="14" t="s">
        <v>69</v>
      </c>
      <c r="AY755" s="244" t="s">
        <v>140</v>
      </c>
    </row>
    <row r="756" s="13" customFormat="1">
      <c r="A756" s="13"/>
      <c r="B756" s="223"/>
      <c r="C756" s="224"/>
      <c r="D756" s="225" t="s">
        <v>150</v>
      </c>
      <c r="E756" s="226" t="s">
        <v>19</v>
      </c>
      <c r="F756" s="227" t="s">
        <v>660</v>
      </c>
      <c r="G756" s="224"/>
      <c r="H756" s="226" t="s">
        <v>19</v>
      </c>
      <c r="I756" s="228"/>
      <c r="J756" s="224"/>
      <c r="K756" s="224"/>
      <c r="L756" s="229"/>
      <c r="M756" s="230"/>
      <c r="N756" s="231"/>
      <c r="O756" s="231"/>
      <c r="P756" s="231"/>
      <c r="Q756" s="231"/>
      <c r="R756" s="231"/>
      <c r="S756" s="231"/>
      <c r="T756" s="232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3" t="s">
        <v>150</v>
      </c>
      <c r="AU756" s="233" t="s">
        <v>77</v>
      </c>
      <c r="AV756" s="13" t="s">
        <v>77</v>
      </c>
      <c r="AW756" s="13" t="s">
        <v>31</v>
      </c>
      <c r="AX756" s="13" t="s">
        <v>69</v>
      </c>
      <c r="AY756" s="233" t="s">
        <v>140</v>
      </c>
    </row>
    <row r="757" s="14" customFormat="1">
      <c r="A757" s="14"/>
      <c r="B757" s="234"/>
      <c r="C757" s="235"/>
      <c r="D757" s="225" t="s">
        <v>150</v>
      </c>
      <c r="E757" s="236" t="s">
        <v>19</v>
      </c>
      <c r="F757" s="237" t="s">
        <v>1085</v>
      </c>
      <c r="G757" s="235"/>
      <c r="H757" s="238">
        <v>71.760000000000005</v>
      </c>
      <c r="I757" s="239"/>
      <c r="J757" s="235"/>
      <c r="K757" s="235"/>
      <c r="L757" s="240"/>
      <c r="M757" s="241"/>
      <c r="N757" s="242"/>
      <c r="O757" s="242"/>
      <c r="P757" s="242"/>
      <c r="Q757" s="242"/>
      <c r="R757" s="242"/>
      <c r="S757" s="242"/>
      <c r="T757" s="243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44" t="s">
        <v>150</v>
      </c>
      <c r="AU757" s="244" t="s">
        <v>77</v>
      </c>
      <c r="AV757" s="14" t="s">
        <v>79</v>
      </c>
      <c r="AW757" s="14" t="s">
        <v>31</v>
      </c>
      <c r="AX757" s="14" t="s">
        <v>69</v>
      </c>
      <c r="AY757" s="244" t="s">
        <v>140</v>
      </c>
    </row>
    <row r="758" s="13" customFormat="1">
      <c r="A758" s="13"/>
      <c r="B758" s="223"/>
      <c r="C758" s="224"/>
      <c r="D758" s="225" t="s">
        <v>150</v>
      </c>
      <c r="E758" s="226" t="s">
        <v>19</v>
      </c>
      <c r="F758" s="227" t="s">
        <v>220</v>
      </c>
      <c r="G758" s="224"/>
      <c r="H758" s="226" t="s">
        <v>19</v>
      </c>
      <c r="I758" s="228"/>
      <c r="J758" s="224"/>
      <c r="K758" s="224"/>
      <c r="L758" s="229"/>
      <c r="M758" s="230"/>
      <c r="N758" s="231"/>
      <c r="O758" s="231"/>
      <c r="P758" s="231"/>
      <c r="Q758" s="231"/>
      <c r="R758" s="231"/>
      <c r="S758" s="231"/>
      <c r="T758" s="232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3" t="s">
        <v>150</v>
      </c>
      <c r="AU758" s="233" t="s">
        <v>77</v>
      </c>
      <c r="AV758" s="13" t="s">
        <v>77</v>
      </c>
      <c r="AW758" s="13" t="s">
        <v>31</v>
      </c>
      <c r="AX758" s="13" t="s">
        <v>69</v>
      </c>
      <c r="AY758" s="233" t="s">
        <v>140</v>
      </c>
    </row>
    <row r="759" s="14" customFormat="1">
      <c r="A759" s="14"/>
      <c r="B759" s="234"/>
      <c r="C759" s="235"/>
      <c r="D759" s="225" t="s">
        <v>150</v>
      </c>
      <c r="E759" s="236" t="s">
        <v>19</v>
      </c>
      <c r="F759" s="237" t="s">
        <v>1091</v>
      </c>
      <c r="G759" s="235"/>
      <c r="H759" s="238">
        <v>135.858</v>
      </c>
      <c r="I759" s="239"/>
      <c r="J759" s="235"/>
      <c r="K759" s="235"/>
      <c r="L759" s="240"/>
      <c r="M759" s="241"/>
      <c r="N759" s="242"/>
      <c r="O759" s="242"/>
      <c r="P759" s="242"/>
      <c r="Q759" s="242"/>
      <c r="R759" s="242"/>
      <c r="S759" s="242"/>
      <c r="T759" s="243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44" t="s">
        <v>150</v>
      </c>
      <c r="AU759" s="244" t="s">
        <v>77</v>
      </c>
      <c r="AV759" s="14" t="s">
        <v>79</v>
      </c>
      <c r="AW759" s="14" t="s">
        <v>31</v>
      </c>
      <c r="AX759" s="14" t="s">
        <v>69</v>
      </c>
      <c r="AY759" s="244" t="s">
        <v>140</v>
      </c>
    </row>
    <row r="760" s="15" customFormat="1">
      <c r="A760" s="15"/>
      <c r="B760" s="245"/>
      <c r="C760" s="246"/>
      <c r="D760" s="225" t="s">
        <v>150</v>
      </c>
      <c r="E760" s="247" t="s">
        <v>19</v>
      </c>
      <c r="F760" s="248" t="s">
        <v>226</v>
      </c>
      <c r="G760" s="246"/>
      <c r="H760" s="249">
        <v>350.59800000000001</v>
      </c>
      <c r="I760" s="250"/>
      <c r="J760" s="246"/>
      <c r="K760" s="246"/>
      <c r="L760" s="251"/>
      <c r="M760" s="252"/>
      <c r="N760" s="253"/>
      <c r="O760" s="253"/>
      <c r="P760" s="253"/>
      <c r="Q760" s="253"/>
      <c r="R760" s="253"/>
      <c r="S760" s="253"/>
      <c r="T760" s="254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T760" s="255" t="s">
        <v>150</v>
      </c>
      <c r="AU760" s="255" t="s">
        <v>77</v>
      </c>
      <c r="AV760" s="15" t="s">
        <v>146</v>
      </c>
      <c r="AW760" s="15" t="s">
        <v>31</v>
      </c>
      <c r="AX760" s="15" t="s">
        <v>77</v>
      </c>
      <c r="AY760" s="255" t="s">
        <v>140</v>
      </c>
    </row>
    <row r="761" s="2" customFormat="1" ht="24.15" customHeight="1">
      <c r="A761" s="41"/>
      <c r="B761" s="42"/>
      <c r="C761" s="205" t="s">
        <v>1097</v>
      </c>
      <c r="D761" s="205" t="s">
        <v>141</v>
      </c>
      <c r="E761" s="206" t="s">
        <v>1098</v>
      </c>
      <c r="F761" s="207" t="s">
        <v>1099</v>
      </c>
      <c r="G761" s="208" t="s">
        <v>200</v>
      </c>
      <c r="H761" s="209">
        <v>48.200000000000003</v>
      </c>
      <c r="I761" s="210"/>
      <c r="J761" s="211">
        <f>ROUND(I761*H761,2)</f>
        <v>0</v>
      </c>
      <c r="K761" s="207" t="s">
        <v>145</v>
      </c>
      <c r="L761" s="47"/>
      <c r="M761" s="212" t="s">
        <v>19</v>
      </c>
      <c r="N761" s="213" t="s">
        <v>40</v>
      </c>
      <c r="O761" s="87"/>
      <c r="P761" s="214">
        <f>O761*H761</f>
        <v>0</v>
      </c>
      <c r="Q761" s="214">
        <v>0.000144</v>
      </c>
      <c r="R761" s="214">
        <f>Q761*H761</f>
        <v>0.0069408000000000004</v>
      </c>
      <c r="S761" s="214">
        <v>0</v>
      </c>
      <c r="T761" s="215">
        <f>S761*H761</f>
        <v>0</v>
      </c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R761" s="216" t="s">
        <v>231</v>
      </c>
      <c r="AT761" s="216" t="s">
        <v>141</v>
      </c>
      <c r="AU761" s="216" t="s">
        <v>77</v>
      </c>
      <c r="AY761" s="20" t="s">
        <v>140</v>
      </c>
      <c r="BE761" s="217">
        <f>IF(N761="základní",J761,0)</f>
        <v>0</v>
      </c>
      <c r="BF761" s="217">
        <f>IF(N761="snížená",J761,0)</f>
        <v>0</v>
      </c>
      <c r="BG761" s="217">
        <f>IF(N761="zákl. přenesená",J761,0)</f>
        <v>0</v>
      </c>
      <c r="BH761" s="217">
        <f>IF(N761="sníž. přenesená",J761,0)</f>
        <v>0</v>
      </c>
      <c r="BI761" s="217">
        <f>IF(N761="nulová",J761,0)</f>
        <v>0</v>
      </c>
      <c r="BJ761" s="20" t="s">
        <v>77</v>
      </c>
      <c r="BK761" s="217">
        <f>ROUND(I761*H761,2)</f>
        <v>0</v>
      </c>
      <c r="BL761" s="20" t="s">
        <v>231</v>
      </c>
      <c r="BM761" s="216" t="s">
        <v>1100</v>
      </c>
    </row>
    <row r="762" s="2" customFormat="1">
      <c r="A762" s="41"/>
      <c r="B762" s="42"/>
      <c r="C762" s="43"/>
      <c r="D762" s="218" t="s">
        <v>148</v>
      </c>
      <c r="E762" s="43"/>
      <c r="F762" s="219" t="s">
        <v>1101</v>
      </c>
      <c r="G762" s="43"/>
      <c r="H762" s="43"/>
      <c r="I762" s="220"/>
      <c r="J762" s="43"/>
      <c r="K762" s="43"/>
      <c r="L762" s="47"/>
      <c r="M762" s="221"/>
      <c r="N762" s="222"/>
      <c r="O762" s="87"/>
      <c r="P762" s="87"/>
      <c r="Q762" s="87"/>
      <c r="R762" s="87"/>
      <c r="S762" s="87"/>
      <c r="T762" s="88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T762" s="20" t="s">
        <v>148</v>
      </c>
      <c r="AU762" s="20" t="s">
        <v>77</v>
      </c>
    </row>
    <row r="763" s="13" customFormat="1">
      <c r="A763" s="13"/>
      <c r="B763" s="223"/>
      <c r="C763" s="224"/>
      <c r="D763" s="225" t="s">
        <v>150</v>
      </c>
      <c r="E763" s="226" t="s">
        <v>19</v>
      </c>
      <c r="F763" s="227" t="s">
        <v>220</v>
      </c>
      <c r="G763" s="224"/>
      <c r="H763" s="226" t="s">
        <v>19</v>
      </c>
      <c r="I763" s="228"/>
      <c r="J763" s="224"/>
      <c r="K763" s="224"/>
      <c r="L763" s="229"/>
      <c r="M763" s="230"/>
      <c r="N763" s="231"/>
      <c r="O763" s="231"/>
      <c r="P763" s="231"/>
      <c r="Q763" s="231"/>
      <c r="R763" s="231"/>
      <c r="S763" s="231"/>
      <c r="T763" s="232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33" t="s">
        <v>150</v>
      </c>
      <c r="AU763" s="233" t="s">
        <v>77</v>
      </c>
      <c r="AV763" s="13" t="s">
        <v>77</v>
      </c>
      <c r="AW763" s="13" t="s">
        <v>31</v>
      </c>
      <c r="AX763" s="13" t="s">
        <v>69</v>
      </c>
      <c r="AY763" s="233" t="s">
        <v>140</v>
      </c>
    </row>
    <row r="764" s="14" customFormat="1">
      <c r="A764" s="14"/>
      <c r="B764" s="234"/>
      <c r="C764" s="235"/>
      <c r="D764" s="225" t="s">
        <v>150</v>
      </c>
      <c r="E764" s="236" t="s">
        <v>19</v>
      </c>
      <c r="F764" s="237" t="s">
        <v>1102</v>
      </c>
      <c r="G764" s="235"/>
      <c r="H764" s="238">
        <v>13.800000000000001</v>
      </c>
      <c r="I764" s="239"/>
      <c r="J764" s="235"/>
      <c r="K764" s="235"/>
      <c r="L764" s="240"/>
      <c r="M764" s="241"/>
      <c r="N764" s="242"/>
      <c r="O764" s="242"/>
      <c r="P764" s="242"/>
      <c r="Q764" s="242"/>
      <c r="R764" s="242"/>
      <c r="S764" s="242"/>
      <c r="T764" s="243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44" t="s">
        <v>150</v>
      </c>
      <c r="AU764" s="244" t="s">
        <v>77</v>
      </c>
      <c r="AV764" s="14" t="s">
        <v>79</v>
      </c>
      <c r="AW764" s="14" t="s">
        <v>31</v>
      </c>
      <c r="AX764" s="14" t="s">
        <v>69</v>
      </c>
      <c r="AY764" s="244" t="s">
        <v>140</v>
      </c>
    </row>
    <row r="765" s="13" customFormat="1">
      <c r="A765" s="13"/>
      <c r="B765" s="223"/>
      <c r="C765" s="224"/>
      <c r="D765" s="225" t="s">
        <v>150</v>
      </c>
      <c r="E765" s="226" t="s">
        <v>19</v>
      </c>
      <c r="F765" s="227" t="s">
        <v>660</v>
      </c>
      <c r="G765" s="224"/>
      <c r="H765" s="226" t="s">
        <v>19</v>
      </c>
      <c r="I765" s="228"/>
      <c r="J765" s="224"/>
      <c r="K765" s="224"/>
      <c r="L765" s="229"/>
      <c r="M765" s="230"/>
      <c r="N765" s="231"/>
      <c r="O765" s="231"/>
      <c r="P765" s="231"/>
      <c r="Q765" s="231"/>
      <c r="R765" s="231"/>
      <c r="S765" s="231"/>
      <c r="T765" s="232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3" t="s">
        <v>150</v>
      </c>
      <c r="AU765" s="233" t="s">
        <v>77</v>
      </c>
      <c r="AV765" s="13" t="s">
        <v>77</v>
      </c>
      <c r="AW765" s="13" t="s">
        <v>31</v>
      </c>
      <c r="AX765" s="13" t="s">
        <v>69</v>
      </c>
      <c r="AY765" s="233" t="s">
        <v>140</v>
      </c>
    </row>
    <row r="766" s="14" customFormat="1">
      <c r="A766" s="14"/>
      <c r="B766" s="234"/>
      <c r="C766" s="235"/>
      <c r="D766" s="225" t="s">
        <v>150</v>
      </c>
      <c r="E766" s="236" t="s">
        <v>19</v>
      </c>
      <c r="F766" s="237" t="s">
        <v>1103</v>
      </c>
      <c r="G766" s="235"/>
      <c r="H766" s="238">
        <v>34.399999999999999</v>
      </c>
      <c r="I766" s="239"/>
      <c r="J766" s="235"/>
      <c r="K766" s="235"/>
      <c r="L766" s="240"/>
      <c r="M766" s="241"/>
      <c r="N766" s="242"/>
      <c r="O766" s="242"/>
      <c r="P766" s="242"/>
      <c r="Q766" s="242"/>
      <c r="R766" s="242"/>
      <c r="S766" s="242"/>
      <c r="T766" s="243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4" t="s">
        <v>150</v>
      </c>
      <c r="AU766" s="244" t="s">
        <v>77</v>
      </c>
      <c r="AV766" s="14" t="s">
        <v>79</v>
      </c>
      <c r="AW766" s="14" t="s">
        <v>31</v>
      </c>
      <c r="AX766" s="14" t="s">
        <v>69</v>
      </c>
      <c r="AY766" s="244" t="s">
        <v>140</v>
      </c>
    </row>
    <row r="767" s="15" customFormat="1">
      <c r="A767" s="15"/>
      <c r="B767" s="245"/>
      <c r="C767" s="246"/>
      <c r="D767" s="225" t="s">
        <v>150</v>
      </c>
      <c r="E767" s="247" t="s">
        <v>19</v>
      </c>
      <c r="F767" s="248" t="s">
        <v>226</v>
      </c>
      <c r="G767" s="246"/>
      <c r="H767" s="249">
        <v>48.200000000000003</v>
      </c>
      <c r="I767" s="250"/>
      <c r="J767" s="246"/>
      <c r="K767" s="246"/>
      <c r="L767" s="251"/>
      <c r="M767" s="252"/>
      <c r="N767" s="253"/>
      <c r="O767" s="253"/>
      <c r="P767" s="253"/>
      <c r="Q767" s="253"/>
      <c r="R767" s="253"/>
      <c r="S767" s="253"/>
      <c r="T767" s="254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T767" s="255" t="s">
        <v>150</v>
      </c>
      <c r="AU767" s="255" t="s">
        <v>77</v>
      </c>
      <c r="AV767" s="15" t="s">
        <v>146</v>
      </c>
      <c r="AW767" s="15" t="s">
        <v>31</v>
      </c>
      <c r="AX767" s="15" t="s">
        <v>77</v>
      </c>
      <c r="AY767" s="255" t="s">
        <v>140</v>
      </c>
    </row>
    <row r="768" s="2" customFormat="1" ht="33" customHeight="1">
      <c r="A768" s="41"/>
      <c r="B768" s="42"/>
      <c r="C768" s="205" t="s">
        <v>1104</v>
      </c>
      <c r="D768" s="205" t="s">
        <v>141</v>
      </c>
      <c r="E768" s="206" t="s">
        <v>1105</v>
      </c>
      <c r="F768" s="207" t="s">
        <v>1106</v>
      </c>
      <c r="G768" s="208" t="s">
        <v>144</v>
      </c>
      <c r="H768" s="209">
        <v>9.3149999999999995</v>
      </c>
      <c r="I768" s="210"/>
      <c r="J768" s="211">
        <f>ROUND(I768*H768,2)</f>
        <v>0</v>
      </c>
      <c r="K768" s="207" t="s">
        <v>145</v>
      </c>
      <c r="L768" s="47"/>
      <c r="M768" s="212" t="s">
        <v>19</v>
      </c>
      <c r="N768" s="213" t="s">
        <v>40</v>
      </c>
      <c r="O768" s="87"/>
      <c r="P768" s="214">
        <f>O768*H768</f>
        <v>0</v>
      </c>
      <c r="Q768" s="214">
        <v>0.0246492</v>
      </c>
      <c r="R768" s="214">
        <f>Q768*H768</f>
        <v>0.22960729799999999</v>
      </c>
      <c r="S768" s="214">
        <v>0</v>
      </c>
      <c r="T768" s="215">
        <f>S768*H768</f>
        <v>0</v>
      </c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R768" s="216" t="s">
        <v>231</v>
      </c>
      <c r="AT768" s="216" t="s">
        <v>141</v>
      </c>
      <c r="AU768" s="216" t="s">
        <v>77</v>
      </c>
      <c r="AY768" s="20" t="s">
        <v>140</v>
      </c>
      <c r="BE768" s="217">
        <f>IF(N768="základní",J768,0)</f>
        <v>0</v>
      </c>
      <c r="BF768" s="217">
        <f>IF(N768="snížená",J768,0)</f>
        <v>0</v>
      </c>
      <c r="BG768" s="217">
        <f>IF(N768="zákl. přenesená",J768,0)</f>
        <v>0</v>
      </c>
      <c r="BH768" s="217">
        <f>IF(N768="sníž. přenesená",J768,0)</f>
        <v>0</v>
      </c>
      <c r="BI768" s="217">
        <f>IF(N768="nulová",J768,0)</f>
        <v>0</v>
      </c>
      <c r="BJ768" s="20" t="s">
        <v>77</v>
      </c>
      <c r="BK768" s="217">
        <f>ROUND(I768*H768,2)</f>
        <v>0</v>
      </c>
      <c r="BL768" s="20" t="s">
        <v>231</v>
      </c>
      <c r="BM768" s="216" t="s">
        <v>1107</v>
      </c>
    </row>
    <row r="769" s="2" customFormat="1">
      <c r="A769" s="41"/>
      <c r="B769" s="42"/>
      <c r="C769" s="43"/>
      <c r="D769" s="218" t="s">
        <v>148</v>
      </c>
      <c r="E769" s="43"/>
      <c r="F769" s="219" t="s">
        <v>1108</v>
      </c>
      <c r="G769" s="43"/>
      <c r="H769" s="43"/>
      <c r="I769" s="220"/>
      <c r="J769" s="43"/>
      <c r="K769" s="43"/>
      <c r="L769" s="47"/>
      <c r="M769" s="221"/>
      <c r="N769" s="222"/>
      <c r="O769" s="87"/>
      <c r="P769" s="87"/>
      <c r="Q769" s="87"/>
      <c r="R769" s="87"/>
      <c r="S769" s="87"/>
      <c r="T769" s="88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T769" s="20" t="s">
        <v>148</v>
      </c>
      <c r="AU769" s="20" t="s">
        <v>77</v>
      </c>
    </row>
    <row r="770" s="13" customFormat="1">
      <c r="A770" s="13"/>
      <c r="B770" s="223"/>
      <c r="C770" s="224"/>
      <c r="D770" s="225" t="s">
        <v>150</v>
      </c>
      <c r="E770" s="226" t="s">
        <v>19</v>
      </c>
      <c r="F770" s="227" t="s">
        <v>660</v>
      </c>
      <c r="G770" s="224"/>
      <c r="H770" s="226" t="s">
        <v>19</v>
      </c>
      <c r="I770" s="228"/>
      <c r="J770" s="224"/>
      <c r="K770" s="224"/>
      <c r="L770" s="229"/>
      <c r="M770" s="230"/>
      <c r="N770" s="231"/>
      <c r="O770" s="231"/>
      <c r="P770" s="231"/>
      <c r="Q770" s="231"/>
      <c r="R770" s="231"/>
      <c r="S770" s="231"/>
      <c r="T770" s="232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3" t="s">
        <v>150</v>
      </c>
      <c r="AU770" s="233" t="s">
        <v>77</v>
      </c>
      <c r="AV770" s="13" t="s">
        <v>77</v>
      </c>
      <c r="AW770" s="13" t="s">
        <v>31</v>
      </c>
      <c r="AX770" s="13" t="s">
        <v>69</v>
      </c>
      <c r="AY770" s="233" t="s">
        <v>140</v>
      </c>
    </row>
    <row r="771" s="14" customFormat="1">
      <c r="A771" s="14"/>
      <c r="B771" s="234"/>
      <c r="C771" s="235"/>
      <c r="D771" s="225" t="s">
        <v>150</v>
      </c>
      <c r="E771" s="236" t="s">
        <v>19</v>
      </c>
      <c r="F771" s="237" t="s">
        <v>1109</v>
      </c>
      <c r="G771" s="235"/>
      <c r="H771" s="238">
        <v>9.3149999999999995</v>
      </c>
      <c r="I771" s="239"/>
      <c r="J771" s="235"/>
      <c r="K771" s="235"/>
      <c r="L771" s="240"/>
      <c r="M771" s="241"/>
      <c r="N771" s="242"/>
      <c r="O771" s="242"/>
      <c r="P771" s="242"/>
      <c r="Q771" s="242"/>
      <c r="R771" s="242"/>
      <c r="S771" s="242"/>
      <c r="T771" s="243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44" t="s">
        <v>150</v>
      </c>
      <c r="AU771" s="244" t="s">
        <v>77</v>
      </c>
      <c r="AV771" s="14" t="s">
        <v>79</v>
      </c>
      <c r="AW771" s="14" t="s">
        <v>31</v>
      </c>
      <c r="AX771" s="14" t="s">
        <v>77</v>
      </c>
      <c r="AY771" s="244" t="s">
        <v>140</v>
      </c>
    </row>
    <row r="772" s="2" customFormat="1" ht="24.15" customHeight="1">
      <c r="A772" s="41"/>
      <c r="B772" s="42"/>
      <c r="C772" s="205" t="s">
        <v>1110</v>
      </c>
      <c r="D772" s="205" t="s">
        <v>141</v>
      </c>
      <c r="E772" s="206" t="s">
        <v>1111</v>
      </c>
      <c r="F772" s="207" t="s">
        <v>1112</v>
      </c>
      <c r="G772" s="208" t="s">
        <v>144</v>
      </c>
      <c r="H772" s="209">
        <v>231.53</v>
      </c>
      <c r="I772" s="210"/>
      <c r="J772" s="211">
        <f>ROUND(I772*H772,2)</f>
        <v>0</v>
      </c>
      <c r="K772" s="207" t="s">
        <v>145</v>
      </c>
      <c r="L772" s="47"/>
      <c r="M772" s="212" t="s">
        <v>19</v>
      </c>
      <c r="N772" s="213" t="s">
        <v>40</v>
      </c>
      <c r="O772" s="87"/>
      <c r="P772" s="214">
        <f>O772*H772</f>
        <v>0</v>
      </c>
      <c r="Q772" s="214">
        <v>0.015771490900000001</v>
      </c>
      <c r="R772" s="214">
        <f>Q772*H772</f>
        <v>3.651573288077</v>
      </c>
      <c r="S772" s="214">
        <v>0</v>
      </c>
      <c r="T772" s="215">
        <f>S772*H772</f>
        <v>0</v>
      </c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R772" s="216" t="s">
        <v>231</v>
      </c>
      <c r="AT772" s="216" t="s">
        <v>141</v>
      </c>
      <c r="AU772" s="216" t="s">
        <v>77</v>
      </c>
      <c r="AY772" s="20" t="s">
        <v>140</v>
      </c>
      <c r="BE772" s="217">
        <f>IF(N772="základní",J772,0)</f>
        <v>0</v>
      </c>
      <c r="BF772" s="217">
        <f>IF(N772="snížená",J772,0)</f>
        <v>0</v>
      </c>
      <c r="BG772" s="217">
        <f>IF(N772="zákl. přenesená",J772,0)</f>
        <v>0</v>
      </c>
      <c r="BH772" s="217">
        <f>IF(N772="sníž. přenesená",J772,0)</f>
        <v>0</v>
      </c>
      <c r="BI772" s="217">
        <f>IF(N772="nulová",J772,0)</f>
        <v>0</v>
      </c>
      <c r="BJ772" s="20" t="s">
        <v>77</v>
      </c>
      <c r="BK772" s="217">
        <f>ROUND(I772*H772,2)</f>
        <v>0</v>
      </c>
      <c r="BL772" s="20" t="s">
        <v>231</v>
      </c>
      <c r="BM772" s="216" t="s">
        <v>1113</v>
      </c>
    </row>
    <row r="773" s="2" customFormat="1">
      <c r="A773" s="41"/>
      <c r="B773" s="42"/>
      <c r="C773" s="43"/>
      <c r="D773" s="218" t="s">
        <v>148</v>
      </c>
      <c r="E773" s="43"/>
      <c r="F773" s="219" t="s">
        <v>1114</v>
      </c>
      <c r="G773" s="43"/>
      <c r="H773" s="43"/>
      <c r="I773" s="220"/>
      <c r="J773" s="43"/>
      <c r="K773" s="43"/>
      <c r="L773" s="47"/>
      <c r="M773" s="221"/>
      <c r="N773" s="222"/>
      <c r="O773" s="87"/>
      <c r="P773" s="87"/>
      <c r="Q773" s="87"/>
      <c r="R773" s="87"/>
      <c r="S773" s="87"/>
      <c r="T773" s="88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T773" s="20" t="s">
        <v>148</v>
      </c>
      <c r="AU773" s="20" t="s">
        <v>77</v>
      </c>
    </row>
    <row r="774" s="13" customFormat="1">
      <c r="A774" s="13"/>
      <c r="B774" s="223"/>
      <c r="C774" s="224"/>
      <c r="D774" s="225" t="s">
        <v>150</v>
      </c>
      <c r="E774" s="226" t="s">
        <v>19</v>
      </c>
      <c r="F774" s="227" t="s">
        <v>195</v>
      </c>
      <c r="G774" s="224"/>
      <c r="H774" s="226" t="s">
        <v>19</v>
      </c>
      <c r="I774" s="228"/>
      <c r="J774" s="224"/>
      <c r="K774" s="224"/>
      <c r="L774" s="229"/>
      <c r="M774" s="230"/>
      <c r="N774" s="231"/>
      <c r="O774" s="231"/>
      <c r="P774" s="231"/>
      <c r="Q774" s="231"/>
      <c r="R774" s="231"/>
      <c r="S774" s="231"/>
      <c r="T774" s="232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3" t="s">
        <v>150</v>
      </c>
      <c r="AU774" s="233" t="s">
        <v>77</v>
      </c>
      <c r="AV774" s="13" t="s">
        <v>77</v>
      </c>
      <c r="AW774" s="13" t="s">
        <v>31</v>
      </c>
      <c r="AX774" s="13" t="s">
        <v>69</v>
      </c>
      <c r="AY774" s="233" t="s">
        <v>140</v>
      </c>
    </row>
    <row r="775" s="14" customFormat="1">
      <c r="A775" s="14"/>
      <c r="B775" s="234"/>
      <c r="C775" s="235"/>
      <c r="D775" s="225" t="s">
        <v>150</v>
      </c>
      <c r="E775" s="236" t="s">
        <v>19</v>
      </c>
      <c r="F775" s="237" t="s">
        <v>1115</v>
      </c>
      <c r="G775" s="235"/>
      <c r="H775" s="238">
        <v>109.90000000000001</v>
      </c>
      <c r="I775" s="239"/>
      <c r="J775" s="235"/>
      <c r="K775" s="235"/>
      <c r="L775" s="240"/>
      <c r="M775" s="241"/>
      <c r="N775" s="242"/>
      <c r="O775" s="242"/>
      <c r="P775" s="242"/>
      <c r="Q775" s="242"/>
      <c r="R775" s="242"/>
      <c r="S775" s="242"/>
      <c r="T775" s="243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4" t="s">
        <v>150</v>
      </c>
      <c r="AU775" s="244" t="s">
        <v>77</v>
      </c>
      <c r="AV775" s="14" t="s">
        <v>79</v>
      </c>
      <c r="AW775" s="14" t="s">
        <v>31</v>
      </c>
      <c r="AX775" s="14" t="s">
        <v>69</v>
      </c>
      <c r="AY775" s="244" t="s">
        <v>140</v>
      </c>
    </row>
    <row r="776" s="13" customFormat="1">
      <c r="A776" s="13"/>
      <c r="B776" s="223"/>
      <c r="C776" s="224"/>
      <c r="D776" s="225" t="s">
        <v>150</v>
      </c>
      <c r="E776" s="226" t="s">
        <v>19</v>
      </c>
      <c r="F776" s="227" t="s">
        <v>220</v>
      </c>
      <c r="G776" s="224"/>
      <c r="H776" s="226" t="s">
        <v>19</v>
      </c>
      <c r="I776" s="228"/>
      <c r="J776" s="224"/>
      <c r="K776" s="224"/>
      <c r="L776" s="229"/>
      <c r="M776" s="230"/>
      <c r="N776" s="231"/>
      <c r="O776" s="231"/>
      <c r="P776" s="231"/>
      <c r="Q776" s="231"/>
      <c r="R776" s="231"/>
      <c r="S776" s="231"/>
      <c r="T776" s="232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3" t="s">
        <v>150</v>
      </c>
      <c r="AU776" s="233" t="s">
        <v>77</v>
      </c>
      <c r="AV776" s="13" t="s">
        <v>77</v>
      </c>
      <c r="AW776" s="13" t="s">
        <v>31</v>
      </c>
      <c r="AX776" s="13" t="s">
        <v>69</v>
      </c>
      <c r="AY776" s="233" t="s">
        <v>140</v>
      </c>
    </row>
    <row r="777" s="14" customFormat="1">
      <c r="A777" s="14"/>
      <c r="B777" s="234"/>
      <c r="C777" s="235"/>
      <c r="D777" s="225" t="s">
        <v>150</v>
      </c>
      <c r="E777" s="236" t="s">
        <v>19</v>
      </c>
      <c r="F777" s="237" t="s">
        <v>1116</v>
      </c>
      <c r="G777" s="235"/>
      <c r="H777" s="238">
        <v>121.63</v>
      </c>
      <c r="I777" s="239"/>
      <c r="J777" s="235"/>
      <c r="K777" s="235"/>
      <c r="L777" s="240"/>
      <c r="M777" s="241"/>
      <c r="N777" s="242"/>
      <c r="O777" s="242"/>
      <c r="P777" s="242"/>
      <c r="Q777" s="242"/>
      <c r="R777" s="242"/>
      <c r="S777" s="242"/>
      <c r="T777" s="243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4" t="s">
        <v>150</v>
      </c>
      <c r="AU777" s="244" t="s">
        <v>77</v>
      </c>
      <c r="AV777" s="14" t="s">
        <v>79</v>
      </c>
      <c r="AW777" s="14" t="s">
        <v>31</v>
      </c>
      <c r="AX777" s="14" t="s">
        <v>69</v>
      </c>
      <c r="AY777" s="244" t="s">
        <v>140</v>
      </c>
    </row>
    <row r="778" s="15" customFormat="1">
      <c r="A778" s="15"/>
      <c r="B778" s="245"/>
      <c r="C778" s="246"/>
      <c r="D778" s="225" t="s">
        <v>150</v>
      </c>
      <c r="E778" s="247" t="s">
        <v>19</v>
      </c>
      <c r="F778" s="248" t="s">
        <v>226</v>
      </c>
      <c r="G778" s="246"/>
      <c r="H778" s="249">
        <v>231.53</v>
      </c>
      <c r="I778" s="250"/>
      <c r="J778" s="246"/>
      <c r="K778" s="246"/>
      <c r="L778" s="251"/>
      <c r="M778" s="252"/>
      <c r="N778" s="253"/>
      <c r="O778" s="253"/>
      <c r="P778" s="253"/>
      <c r="Q778" s="253"/>
      <c r="R778" s="253"/>
      <c r="S778" s="253"/>
      <c r="T778" s="254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55" t="s">
        <v>150</v>
      </c>
      <c r="AU778" s="255" t="s">
        <v>77</v>
      </c>
      <c r="AV778" s="15" t="s">
        <v>146</v>
      </c>
      <c r="AW778" s="15" t="s">
        <v>31</v>
      </c>
      <c r="AX778" s="15" t="s">
        <v>77</v>
      </c>
      <c r="AY778" s="255" t="s">
        <v>140</v>
      </c>
    </row>
    <row r="779" s="2" customFormat="1" ht="24.15" customHeight="1">
      <c r="A779" s="41"/>
      <c r="B779" s="42"/>
      <c r="C779" s="205" t="s">
        <v>1117</v>
      </c>
      <c r="D779" s="205" t="s">
        <v>141</v>
      </c>
      <c r="E779" s="206" t="s">
        <v>1118</v>
      </c>
      <c r="F779" s="207" t="s">
        <v>1119</v>
      </c>
      <c r="G779" s="208" t="s">
        <v>144</v>
      </c>
      <c r="H779" s="209">
        <v>17.969999999999999</v>
      </c>
      <c r="I779" s="210"/>
      <c r="J779" s="211">
        <f>ROUND(I779*H779,2)</f>
        <v>0</v>
      </c>
      <c r="K779" s="207" t="s">
        <v>145</v>
      </c>
      <c r="L779" s="47"/>
      <c r="M779" s="212" t="s">
        <v>19</v>
      </c>
      <c r="N779" s="213" t="s">
        <v>40</v>
      </c>
      <c r="O779" s="87"/>
      <c r="P779" s="214">
        <f>O779*H779</f>
        <v>0</v>
      </c>
      <c r="Q779" s="214">
        <v>0.0160829109</v>
      </c>
      <c r="R779" s="214">
        <f>Q779*H779</f>
        <v>0.28900990887299999</v>
      </c>
      <c r="S779" s="214">
        <v>0</v>
      </c>
      <c r="T779" s="215">
        <f>S779*H779</f>
        <v>0</v>
      </c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R779" s="216" t="s">
        <v>231</v>
      </c>
      <c r="AT779" s="216" t="s">
        <v>141</v>
      </c>
      <c r="AU779" s="216" t="s">
        <v>77</v>
      </c>
      <c r="AY779" s="20" t="s">
        <v>140</v>
      </c>
      <c r="BE779" s="217">
        <f>IF(N779="základní",J779,0)</f>
        <v>0</v>
      </c>
      <c r="BF779" s="217">
        <f>IF(N779="snížená",J779,0)</f>
        <v>0</v>
      </c>
      <c r="BG779" s="217">
        <f>IF(N779="zákl. přenesená",J779,0)</f>
        <v>0</v>
      </c>
      <c r="BH779" s="217">
        <f>IF(N779="sníž. přenesená",J779,0)</f>
        <v>0</v>
      </c>
      <c r="BI779" s="217">
        <f>IF(N779="nulová",J779,0)</f>
        <v>0</v>
      </c>
      <c r="BJ779" s="20" t="s">
        <v>77</v>
      </c>
      <c r="BK779" s="217">
        <f>ROUND(I779*H779,2)</f>
        <v>0</v>
      </c>
      <c r="BL779" s="20" t="s">
        <v>231</v>
      </c>
      <c r="BM779" s="216" t="s">
        <v>1120</v>
      </c>
    </row>
    <row r="780" s="2" customFormat="1">
      <c r="A780" s="41"/>
      <c r="B780" s="42"/>
      <c r="C780" s="43"/>
      <c r="D780" s="218" t="s">
        <v>148</v>
      </c>
      <c r="E780" s="43"/>
      <c r="F780" s="219" t="s">
        <v>1121</v>
      </c>
      <c r="G780" s="43"/>
      <c r="H780" s="43"/>
      <c r="I780" s="220"/>
      <c r="J780" s="43"/>
      <c r="K780" s="43"/>
      <c r="L780" s="47"/>
      <c r="M780" s="221"/>
      <c r="N780" s="222"/>
      <c r="O780" s="87"/>
      <c r="P780" s="87"/>
      <c r="Q780" s="87"/>
      <c r="R780" s="87"/>
      <c r="S780" s="87"/>
      <c r="T780" s="88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T780" s="20" t="s">
        <v>148</v>
      </c>
      <c r="AU780" s="20" t="s">
        <v>77</v>
      </c>
    </row>
    <row r="781" s="13" customFormat="1">
      <c r="A781" s="13"/>
      <c r="B781" s="223"/>
      <c r="C781" s="224"/>
      <c r="D781" s="225" t="s">
        <v>150</v>
      </c>
      <c r="E781" s="226" t="s">
        <v>19</v>
      </c>
      <c r="F781" s="227" t="s">
        <v>195</v>
      </c>
      <c r="G781" s="224"/>
      <c r="H781" s="226" t="s">
        <v>19</v>
      </c>
      <c r="I781" s="228"/>
      <c r="J781" s="224"/>
      <c r="K781" s="224"/>
      <c r="L781" s="229"/>
      <c r="M781" s="230"/>
      <c r="N781" s="231"/>
      <c r="O781" s="231"/>
      <c r="P781" s="231"/>
      <c r="Q781" s="231"/>
      <c r="R781" s="231"/>
      <c r="S781" s="231"/>
      <c r="T781" s="232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3" t="s">
        <v>150</v>
      </c>
      <c r="AU781" s="233" t="s">
        <v>77</v>
      </c>
      <c r="AV781" s="13" t="s">
        <v>77</v>
      </c>
      <c r="AW781" s="13" t="s">
        <v>31</v>
      </c>
      <c r="AX781" s="13" t="s">
        <v>69</v>
      </c>
      <c r="AY781" s="233" t="s">
        <v>140</v>
      </c>
    </row>
    <row r="782" s="14" customFormat="1">
      <c r="A782" s="14"/>
      <c r="B782" s="234"/>
      <c r="C782" s="235"/>
      <c r="D782" s="225" t="s">
        <v>150</v>
      </c>
      <c r="E782" s="236" t="s">
        <v>19</v>
      </c>
      <c r="F782" s="237" t="s">
        <v>1122</v>
      </c>
      <c r="G782" s="235"/>
      <c r="H782" s="238">
        <v>17.969999999999999</v>
      </c>
      <c r="I782" s="239"/>
      <c r="J782" s="235"/>
      <c r="K782" s="235"/>
      <c r="L782" s="240"/>
      <c r="M782" s="241"/>
      <c r="N782" s="242"/>
      <c r="O782" s="242"/>
      <c r="P782" s="242"/>
      <c r="Q782" s="242"/>
      <c r="R782" s="242"/>
      <c r="S782" s="242"/>
      <c r="T782" s="243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44" t="s">
        <v>150</v>
      </c>
      <c r="AU782" s="244" t="s">
        <v>77</v>
      </c>
      <c r="AV782" s="14" t="s">
        <v>79</v>
      </c>
      <c r="AW782" s="14" t="s">
        <v>31</v>
      </c>
      <c r="AX782" s="14" t="s">
        <v>77</v>
      </c>
      <c r="AY782" s="244" t="s">
        <v>140</v>
      </c>
    </row>
    <row r="783" s="2" customFormat="1" ht="24.15" customHeight="1">
      <c r="A783" s="41"/>
      <c r="B783" s="42"/>
      <c r="C783" s="205" t="s">
        <v>1123</v>
      </c>
      <c r="D783" s="205" t="s">
        <v>141</v>
      </c>
      <c r="E783" s="206" t="s">
        <v>1124</v>
      </c>
      <c r="F783" s="207" t="s">
        <v>1125</v>
      </c>
      <c r="G783" s="208" t="s">
        <v>144</v>
      </c>
      <c r="H783" s="209">
        <v>394.98500000000001</v>
      </c>
      <c r="I783" s="210"/>
      <c r="J783" s="211">
        <f>ROUND(I783*H783,2)</f>
        <v>0</v>
      </c>
      <c r="K783" s="207" t="s">
        <v>145</v>
      </c>
      <c r="L783" s="47"/>
      <c r="M783" s="212" t="s">
        <v>19</v>
      </c>
      <c r="N783" s="213" t="s">
        <v>40</v>
      </c>
      <c r="O783" s="87"/>
      <c r="P783" s="214">
        <f>O783*H783</f>
        <v>0</v>
      </c>
      <c r="Q783" s="214">
        <v>0.00010000000000000001</v>
      </c>
      <c r="R783" s="214">
        <f>Q783*H783</f>
        <v>0.039498500000000006</v>
      </c>
      <c r="S783" s="214">
        <v>0</v>
      </c>
      <c r="T783" s="215">
        <f>S783*H783</f>
        <v>0</v>
      </c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R783" s="216" t="s">
        <v>231</v>
      </c>
      <c r="AT783" s="216" t="s">
        <v>141</v>
      </c>
      <c r="AU783" s="216" t="s">
        <v>77</v>
      </c>
      <c r="AY783" s="20" t="s">
        <v>140</v>
      </c>
      <c r="BE783" s="217">
        <f>IF(N783="základní",J783,0)</f>
        <v>0</v>
      </c>
      <c r="BF783" s="217">
        <f>IF(N783="snížená",J783,0)</f>
        <v>0</v>
      </c>
      <c r="BG783" s="217">
        <f>IF(N783="zákl. přenesená",J783,0)</f>
        <v>0</v>
      </c>
      <c r="BH783" s="217">
        <f>IF(N783="sníž. přenesená",J783,0)</f>
        <v>0</v>
      </c>
      <c r="BI783" s="217">
        <f>IF(N783="nulová",J783,0)</f>
        <v>0</v>
      </c>
      <c r="BJ783" s="20" t="s">
        <v>77</v>
      </c>
      <c r="BK783" s="217">
        <f>ROUND(I783*H783,2)</f>
        <v>0</v>
      </c>
      <c r="BL783" s="20" t="s">
        <v>231</v>
      </c>
      <c r="BM783" s="216" t="s">
        <v>1126</v>
      </c>
    </row>
    <row r="784" s="2" customFormat="1">
      <c r="A784" s="41"/>
      <c r="B784" s="42"/>
      <c r="C784" s="43"/>
      <c r="D784" s="218" t="s">
        <v>148</v>
      </c>
      <c r="E784" s="43"/>
      <c r="F784" s="219" t="s">
        <v>1127</v>
      </c>
      <c r="G784" s="43"/>
      <c r="H784" s="43"/>
      <c r="I784" s="220"/>
      <c r="J784" s="43"/>
      <c r="K784" s="43"/>
      <c r="L784" s="47"/>
      <c r="M784" s="221"/>
      <c r="N784" s="222"/>
      <c r="O784" s="87"/>
      <c r="P784" s="87"/>
      <c r="Q784" s="87"/>
      <c r="R784" s="87"/>
      <c r="S784" s="87"/>
      <c r="T784" s="88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T784" s="20" t="s">
        <v>148</v>
      </c>
      <c r="AU784" s="20" t="s">
        <v>77</v>
      </c>
    </row>
    <row r="785" s="13" customFormat="1">
      <c r="A785" s="13"/>
      <c r="B785" s="223"/>
      <c r="C785" s="224"/>
      <c r="D785" s="225" t="s">
        <v>150</v>
      </c>
      <c r="E785" s="226" t="s">
        <v>19</v>
      </c>
      <c r="F785" s="227" t="s">
        <v>660</v>
      </c>
      <c r="G785" s="224"/>
      <c r="H785" s="226" t="s">
        <v>19</v>
      </c>
      <c r="I785" s="228"/>
      <c r="J785" s="224"/>
      <c r="K785" s="224"/>
      <c r="L785" s="229"/>
      <c r="M785" s="230"/>
      <c r="N785" s="231"/>
      <c r="O785" s="231"/>
      <c r="P785" s="231"/>
      <c r="Q785" s="231"/>
      <c r="R785" s="231"/>
      <c r="S785" s="231"/>
      <c r="T785" s="232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3" t="s">
        <v>150</v>
      </c>
      <c r="AU785" s="233" t="s">
        <v>77</v>
      </c>
      <c r="AV785" s="13" t="s">
        <v>77</v>
      </c>
      <c r="AW785" s="13" t="s">
        <v>31</v>
      </c>
      <c r="AX785" s="13" t="s">
        <v>69</v>
      </c>
      <c r="AY785" s="233" t="s">
        <v>140</v>
      </c>
    </row>
    <row r="786" s="14" customFormat="1">
      <c r="A786" s="14"/>
      <c r="B786" s="234"/>
      <c r="C786" s="235"/>
      <c r="D786" s="225" t="s">
        <v>150</v>
      </c>
      <c r="E786" s="236" t="s">
        <v>19</v>
      </c>
      <c r="F786" s="237" t="s">
        <v>1109</v>
      </c>
      <c r="G786" s="235"/>
      <c r="H786" s="238">
        <v>9.3149999999999995</v>
      </c>
      <c r="I786" s="239"/>
      <c r="J786" s="235"/>
      <c r="K786" s="235"/>
      <c r="L786" s="240"/>
      <c r="M786" s="241"/>
      <c r="N786" s="242"/>
      <c r="O786" s="242"/>
      <c r="P786" s="242"/>
      <c r="Q786" s="242"/>
      <c r="R786" s="242"/>
      <c r="S786" s="242"/>
      <c r="T786" s="243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44" t="s">
        <v>150</v>
      </c>
      <c r="AU786" s="244" t="s">
        <v>77</v>
      </c>
      <c r="AV786" s="14" t="s">
        <v>79</v>
      </c>
      <c r="AW786" s="14" t="s">
        <v>31</v>
      </c>
      <c r="AX786" s="14" t="s">
        <v>69</v>
      </c>
      <c r="AY786" s="244" t="s">
        <v>140</v>
      </c>
    </row>
    <row r="787" s="13" customFormat="1">
      <c r="A787" s="13"/>
      <c r="B787" s="223"/>
      <c r="C787" s="224"/>
      <c r="D787" s="225" t="s">
        <v>150</v>
      </c>
      <c r="E787" s="226" t="s">
        <v>19</v>
      </c>
      <c r="F787" s="227" t="s">
        <v>195</v>
      </c>
      <c r="G787" s="224"/>
      <c r="H787" s="226" t="s">
        <v>19</v>
      </c>
      <c r="I787" s="228"/>
      <c r="J787" s="224"/>
      <c r="K787" s="224"/>
      <c r="L787" s="229"/>
      <c r="M787" s="230"/>
      <c r="N787" s="231"/>
      <c r="O787" s="231"/>
      <c r="P787" s="231"/>
      <c r="Q787" s="231"/>
      <c r="R787" s="231"/>
      <c r="S787" s="231"/>
      <c r="T787" s="232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3" t="s">
        <v>150</v>
      </c>
      <c r="AU787" s="233" t="s">
        <v>77</v>
      </c>
      <c r="AV787" s="13" t="s">
        <v>77</v>
      </c>
      <c r="AW787" s="13" t="s">
        <v>31</v>
      </c>
      <c r="AX787" s="13" t="s">
        <v>69</v>
      </c>
      <c r="AY787" s="233" t="s">
        <v>140</v>
      </c>
    </row>
    <row r="788" s="14" customFormat="1">
      <c r="A788" s="14"/>
      <c r="B788" s="234"/>
      <c r="C788" s="235"/>
      <c r="D788" s="225" t="s">
        <v>150</v>
      </c>
      <c r="E788" s="236" t="s">
        <v>19</v>
      </c>
      <c r="F788" s="237" t="s">
        <v>1115</v>
      </c>
      <c r="G788" s="235"/>
      <c r="H788" s="238">
        <v>109.90000000000001</v>
      </c>
      <c r="I788" s="239"/>
      <c r="J788" s="235"/>
      <c r="K788" s="235"/>
      <c r="L788" s="240"/>
      <c r="M788" s="241"/>
      <c r="N788" s="242"/>
      <c r="O788" s="242"/>
      <c r="P788" s="242"/>
      <c r="Q788" s="242"/>
      <c r="R788" s="242"/>
      <c r="S788" s="242"/>
      <c r="T788" s="243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4" t="s">
        <v>150</v>
      </c>
      <c r="AU788" s="244" t="s">
        <v>77</v>
      </c>
      <c r="AV788" s="14" t="s">
        <v>79</v>
      </c>
      <c r="AW788" s="14" t="s">
        <v>31</v>
      </c>
      <c r="AX788" s="14" t="s">
        <v>69</v>
      </c>
      <c r="AY788" s="244" t="s">
        <v>140</v>
      </c>
    </row>
    <row r="789" s="13" customFormat="1">
      <c r="A789" s="13"/>
      <c r="B789" s="223"/>
      <c r="C789" s="224"/>
      <c r="D789" s="225" t="s">
        <v>150</v>
      </c>
      <c r="E789" s="226" t="s">
        <v>19</v>
      </c>
      <c r="F789" s="227" t="s">
        <v>220</v>
      </c>
      <c r="G789" s="224"/>
      <c r="H789" s="226" t="s">
        <v>19</v>
      </c>
      <c r="I789" s="228"/>
      <c r="J789" s="224"/>
      <c r="K789" s="224"/>
      <c r="L789" s="229"/>
      <c r="M789" s="230"/>
      <c r="N789" s="231"/>
      <c r="O789" s="231"/>
      <c r="P789" s="231"/>
      <c r="Q789" s="231"/>
      <c r="R789" s="231"/>
      <c r="S789" s="231"/>
      <c r="T789" s="232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3" t="s">
        <v>150</v>
      </c>
      <c r="AU789" s="233" t="s">
        <v>77</v>
      </c>
      <c r="AV789" s="13" t="s">
        <v>77</v>
      </c>
      <c r="AW789" s="13" t="s">
        <v>31</v>
      </c>
      <c r="AX789" s="13" t="s">
        <v>69</v>
      </c>
      <c r="AY789" s="233" t="s">
        <v>140</v>
      </c>
    </row>
    <row r="790" s="14" customFormat="1">
      <c r="A790" s="14"/>
      <c r="B790" s="234"/>
      <c r="C790" s="235"/>
      <c r="D790" s="225" t="s">
        <v>150</v>
      </c>
      <c r="E790" s="236" t="s">
        <v>19</v>
      </c>
      <c r="F790" s="237" t="s">
        <v>1116</v>
      </c>
      <c r="G790" s="235"/>
      <c r="H790" s="238">
        <v>121.63</v>
      </c>
      <c r="I790" s="239"/>
      <c r="J790" s="235"/>
      <c r="K790" s="235"/>
      <c r="L790" s="240"/>
      <c r="M790" s="241"/>
      <c r="N790" s="242"/>
      <c r="O790" s="242"/>
      <c r="P790" s="242"/>
      <c r="Q790" s="242"/>
      <c r="R790" s="242"/>
      <c r="S790" s="242"/>
      <c r="T790" s="243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44" t="s">
        <v>150</v>
      </c>
      <c r="AU790" s="244" t="s">
        <v>77</v>
      </c>
      <c r="AV790" s="14" t="s">
        <v>79</v>
      </c>
      <c r="AW790" s="14" t="s">
        <v>31</v>
      </c>
      <c r="AX790" s="14" t="s">
        <v>69</v>
      </c>
      <c r="AY790" s="244" t="s">
        <v>140</v>
      </c>
    </row>
    <row r="791" s="13" customFormat="1">
      <c r="A791" s="13"/>
      <c r="B791" s="223"/>
      <c r="C791" s="224"/>
      <c r="D791" s="225" t="s">
        <v>150</v>
      </c>
      <c r="E791" s="226" t="s">
        <v>19</v>
      </c>
      <c r="F791" s="227" t="s">
        <v>195</v>
      </c>
      <c r="G791" s="224"/>
      <c r="H791" s="226" t="s">
        <v>19</v>
      </c>
      <c r="I791" s="228"/>
      <c r="J791" s="224"/>
      <c r="K791" s="224"/>
      <c r="L791" s="229"/>
      <c r="M791" s="230"/>
      <c r="N791" s="231"/>
      <c r="O791" s="231"/>
      <c r="P791" s="231"/>
      <c r="Q791" s="231"/>
      <c r="R791" s="231"/>
      <c r="S791" s="231"/>
      <c r="T791" s="232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3" t="s">
        <v>150</v>
      </c>
      <c r="AU791" s="233" t="s">
        <v>77</v>
      </c>
      <c r="AV791" s="13" t="s">
        <v>77</v>
      </c>
      <c r="AW791" s="13" t="s">
        <v>31</v>
      </c>
      <c r="AX791" s="13" t="s">
        <v>69</v>
      </c>
      <c r="AY791" s="233" t="s">
        <v>140</v>
      </c>
    </row>
    <row r="792" s="14" customFormat="1">
      <c r="A792" s="14"/>
      <c r="B792" s="234"/>
      <c r="C792" s="235"/>
      <c r="D792" s="225" t="s">
        <v>150</v>
      </c>
      <c r="E792" s="236" t="s">
        <v>19</v>
      </c>
      <c r="F792" s="237" t="s">
        <v>1122</v>
      </c>
      <c r="G792" s="235"/>
      <c r="H792" s="238">
        <v>17.969999999999999</v>
      </c>
      <c r="I792" s="239"/>
      <c r="J792" s="235"/>
      <c r="K792" s="235"/>
      <c r="L792" s="240"/>
      <c r="M792" s="241"/>
      <c r="N792" s="242"/>
      <c r="O792" s="242"/>
      <c r="P792" s="242"/>
      <c r="Q792" s="242"/>
      <c r="R792" s="242"/>
      <c r="S792" s="242"/>
      <c r="T792" s="243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4" t="s">
        <v>150</v>
      </c>
      <c r="AU792" s="244" t="s">
        <v>77</v>
      </c>
      <c r="AV792" s="14" t="s">
        <v>79</v>
      </c>
      <c r="AW792" s="14" t="s">
        <v>31</v>
      </c>
      <c r="AX792" s="14" t="s">
        <v>69</v>
      </c>
      <c r="AY792" s="244" t="s">
        <v>140</v>
      </c>
    </row>
    <row r="793" s="13" customFormat="1">
      <c r="A793" s="13"/>
      <c r="B793" s="223"/>
      <c r="C793" s="224"/>
      <c r="D793" s="225" t="s">
        <v>150</v>
      </c>
      <c r="E793" s="226" t="s">
        <v>19</v>
      </c>
      <c r="F793" s="227" t="s">
        <v>660</v>
      </c>
      <c r="G793" s="224"/>
      <c r="H793" s="226" t="s">
        <v>19</v>
      </c>
      <c r="I793" s="228"/>
      <c r="J793" s="224"/>
      <c r="K793" s="224"/>
      <c r="L793" s="229"/>
      <c r="M793" s="230"/>
      <c r="N793" s="231"/>
      <c r="O793" s="231"/>
      <c r="P793" s="231"/>
      <c r="Q793" s="231"/>
      <c r="R793" s="231"/>
      <c r="S793" s="231"/>
      <c r="T793" s="232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33" t="s">
        <v>150</v>
      </c>
      <c r="AU793" s="233" t="s">
        <v>77</v>
      </c>
      <c r="AV793" s="13" t="s">
        <v>77</v>
      </c>
      <c r="AW793" s="13" t="s">
        <v>31</v>
      </c>
      <c r="AX793" s="13" t="s">
        <v>69</v>
      </c>
      <c r="AY793" s="233" t="s">
        <v>140</v>
      </c>
    </row>
    <row r="794" s="14" customFormat="1">
      <c r="A794" s="14"/>
      <c r="B794" s="234"/>
      <c r="C794" s="235"/>
      <c r="D794" s="225" t="s">
        <v>150</v>
      </c>
      <c r="E794" s="236" t="s">
        <v>19</v>
      </c>
      <c r="F794" s="237" t="s">
        <v>1128</v>
      </c>
      <c r="G794" s="235"/>
      <c r="H794" s="238">
        <v>136.16999999999999</v>
      </c>
      <c r="I794" s="239"/>
      <c r="J794" s="235"/>
      <c r="K794" s="235"/>
      <c r="L794" s="240"/>
      <c r="M794" s="241"/>
      <c r="N794" s="242"/>
      <c r="O794" s="242"/>
      <c r="P794" s="242"/>
      <c r="Q794" s="242"/>
      <c r="R794" s="242"/>
      <c r="S794" s="242"/>
      <c r="T794" s="243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4" t="s">
        <v>150</v>
      </c>
      <c r="AU794" s="244" t="s">
        <v>77</v>
      </c>
      <c r="AV794" s="14" t="s">
        <v>79</v>
      </c>
      <c r="AW794" s="14" t="s">
        <v>31</v>
      </c>
      <c r="AX794" s="14" t="s">
        <v>69</v>
      </c>
      <c r="AY794" s="244" t="s">
        <v>140</v>
      </c>
    </row>
    <row r="795" s="15" customFormat="1">
      <c r="A795" s="15"/>
      <c r="B795" s="245"/>
      <c r="C795" s="246"/>
      <c r="D795" s="225" t="s">
        <v>150</v>
      </c>
      <c r="E795" s="247" t="s">
        <v>19</v>
      </c>
      <c r="F795" s="248" t="s">
        <v>226</v>
      </c>
      <c r="G795" s="246"/>
      <c r="H795" s="249">
        <v>394.98500000000001</v>
      </c>
      <c r="I795" s="250"/>
      <c r="J795" s="246"/>
      <c r="K795" s="246"/>
      <c r="L795" s="251"/>
      <c r="M795" s="252"/>
      <c r="N795" s="253"/>
      <c r="O795" s="253"/>
      <c r="P795" s="253"/>
      <c r="Q795" s="253"/>
      <c r="R795" s="253"/>
      <c r="S795" s="253"/>
      <c r="T795" s="254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55" t="s">
        <v>150</v>
      </c>
      <c r="AU795" s="255" t="s">
        <v>77</v>
      </c>
      <c r="AV795" s="15" t="s">
        <v>146</v>
      </c>
      <c r="AW795" s="15" t="s">
        <v>31</v>
      </c>
      <c r="AX795" s="15" t="s">
        <v>77</v>
      </c>
      <c r="AY795" s="255" t="s">
        <v>140</v>
      </c>
    </row>
    <row r="796" s="2" customFormat="1" ht="33" customHeight="1">
      <c r="A796" s="41"/>
      <c r="B796" s="42"/>
      <c r="C796" s="205" t="s">
        <v>1129</v>
      </c>
      <c r="D796" s="205" t="s">
        <v>141</v>
      </c>
      <c r="E796" s="206" t="s">
        <v>1130</v>
      </c>
      <c r="F796" s="207" t="s">
        <v>1131</v>
      </c>
      <c r="G796" s="208" t="s">
        <v>144</v>
      </c>
      <c r="H796" s="209">
        <v>136.16999999999999</v>
      </c>
      <c r="I796" s="210"/>
      <c r="J796" s="211">
        <f>ROUND(I796*H796,2)</f>
        <v>0</v>
      </c>
      <c r="K796" s="207" t="s">
        <v>145</v>
      </c>
      <c r="L796" s="47"/>
      <c r="M796" s="212" t="s">
        <v>19</v>
      </c>
      <c r="N796" s="213" t="s">
        <v>40</v>
      </c>
      <c r="O796" s="87"/>
      <c r="P796" s="214">
        <f>O796*H796</f>
        <v>0</v>
      </c>
      <c r="Q796" s="214">
        <v>0.021323430000000001</v>
      </c>
      <c r="R796" s="214">
        <f>Q796*H796</f>
        <v>2.9036114630999998</v>
      </c>
      <c r="S796" s="214">
        <v>0</v>
      </c>
      <c r="T796" s="215">
        <f>S796*H796</f>
        <v>0</v>
      </c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R796" s="216" t="s">
        <v>231</v>
      </c>
      <c r="AT796" s="216" t="s">
        <v>141</v>
      </c>
      <c r="AU796" s="216" t="s">
        <v>77</v>
      </c>
      <c r="AY796" s="20" t="s">
        <v>140</v>
      </c>
      <c r="BE796" s="217">
        <f>IF(N796="základní",J796,0)</f>
        <v>0</v>
      </c>
      <c r="BF796" s="217">
        <f>IF(N796="snížená",J796,0)</f>
        <v>0</v>
      </c>
      <c r="BG796" s="217">
        <f>IF(N796="zákl. přenesená",J796,0)</f>
        <v>0</v>
      </c>
      <c r="BH796" s="217">
        <f>IF(N796="sníž. přenesená",J796,0)</f>
        <v>0</v>
      </c>
      <c r="BI796" s="217">
        <f>IF(N796="nulová",J796,0)</f>
        <v>0</v>
      </c>
      <c r="BJ796" s="20" t="s">
        <v>77</v>
      </c>
      <c r="BK796" s="217">
        <f>ROUND(I796*H796,2)</f>
        <v>0</v>
      </c>
      <c r="BL796" s="20" t="s">
        <v>231</v>
      </c>
      <c r="BM796" s="216" t="s">
        <v>1132</v>
      </c>
    </row>
    <row r="797" s="2" customFormat="1">
      <c r="A797" s="41"/>
      <c r="B797" s="42"/>
      <c r="C797" s="43"/>
      <c r="D797" s="218" t="s">
        <v>148</v>
      </c>
      <c r="E797" s="43"/>
      <c r="F797" s="219" t="s">
        <v>1133</v>
      </c>
      <c r="G797" s="43"/>
      <c r="H797" s="43"/>
      <c r="I797" s="220"/>
      <c r="J797" s="43"/>
      <c r="K797" s="43"/>
      <c r="L797" s="47"/>
      <c r="M797" s="221"/>
      <c r="N797" s="222"/>
      <c r="O797" s="87"/>
      <c r="P797" s="87"/>
      <c r="Q797" s="87"/>
      <c r="R797" s="87"/>
      <c r="S797" s="87"/>
      <c r="T797" s="88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T797" s="20" t="s">
        <v>148</v>
      </c>
      <c r="AU797" s="20" t="s">
        <v>77</v>
      </c>
    </row>
    <row r="798" s="13" customFormat="1">
      <c r="A798" s="13"/>
      <c r="B798" s="223"/>
      <c r="C798" s="224"/>
      <c r="D798" s="225" t="s">
        <v>150</v>
      </c>
      <c r="E798" s="226" t="s">
        <v>19</v>
      </c>
      <c r="F798" s="227" t="s">
        <v>660</v>
      </c>
      <c r="G798" s="224"/>
      <c r="H798" s="226" t="s">
        <v>19</v>
      </c>
      <c r="I798" s="228"/>
      <c r="J798" s="224"/>
      <c r="K798" s="224"/>
      <c r="L798" s="229"/>
      <c r="M798" s="230"/>
      <c r="N798" s="231"/>
      <c r="O798" s="231"/>
      <c r="P798" s="231"/>
      <c r="Q798" s="231"/>
      <c r="R798" s="231"/>
      <c r="S798" s="231"/>
      <c r="T798" s="232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3" t="s">
        <v>150</v>
      </c>
      <c r="AU798" s="233" t="s">
        <v>77</v>
      </c>
      <c r="AV798" s="13" t="s">
        <v>77</v>
      </c>
      <c r="AW798" s="13" t="s">
        <v>31</v>
      </c>
      <c r="AX798" s="13" t="s">
        <v>69</v>
      </c>
      <c r="AY798" s="233" t="s">
        <v>140</v>
      </c>
    </row>
    <row r="799" s="14" customFormat="1">
      <c r="A799" s="14"/>
      <c r="B799" s="234"/>
      <c r="C799" s="235"/>
      <c r="D799" s="225" t="s">
        <v>150</v>
      </c>
      <c r="E799" s="236" t="s">
        <v>19</v>
      </c>
      <c r="F799" s="237" t="s">
        <v>1128</v>
      </c>
      <c r="G799" s="235"/>
      <c r="H799" s="238">
        <v>136.16999999999999</v>
      </c>
      <c r="I799" s="239"/>
      <c r="J799" s="235"/>
      <c r="K799" s="235"/>
      <c r="L799" s="240"/>
      <c r="M799" s="241"/>
      <c r="N799" s="242"/>
      <c r="O799" s="242"/>
      <c r="P799" s="242"/>
      <c r="Q799" s="242"/>
      <c r="R799" s="242"/>
      <c r="S799" s="242"/>
      <c r="T799" s="243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4" t="s">
        <v>150</v>
      </c>
      <c r="AU799" s="244" t="s">
        <v>77</v>
      </c>
      <c r="AV799" s="14" t="s">
        <v>79</v>
      </c>
      <c r="AW799" s="14" t="s">
        <v>31</v>
      </c>
      <c r="AX799" s="14" t="s">
        <v>77</v>
      </c>
      <c r="AY799" s="244" t="s">
        <v>140</v>
      </c>
    </row>
    <row r="800" s="2" customFormat="1" ht="24.15" customHeight="1">
      <c r="A800" s="41"/>
      <c r="B800" s="42"/>
      <c r="C800" s="205" t="s">
        <v>1134</v>
      </c>
      <c r="D800" s="205" t="s">
        <v>141</v>
      </c>
      <c r="E800" s="206" t="s">
        <v>1135</v>
      </c>
      <c r="F800" s="207" t="s">
        <v>1136</v>
      </c>
      <c r="G800" s="208" t="s">
        <v>144</v>
      </c>
      <c r="H800" s="209">
        <v>2451.0599999999999</v>
      </c>
      <c r="I800" s="210"/>
      <c r="J800" s="211">
        <f>ROUND(I800*H800,2)</f>
        <v>0</v>
      </c>
      <c r="K800" s="207" t="s">
        <v>145</v>
      </c>
      <c r="L800" s="47"/>
      <c r="M800" s="212" t="s">
        <v>19</v>
      </c>
      <c r="N800" s="213" t="s">
        <v>40</v>
      </c>
      <c r="O800" s="87"/>
      <c r="P800" s="214">
        <f>O800*H800</f>
        <v>0</v>
      </c>
      <c r="Q800" s="214">
        <v>0.000357</v>
      </c>
      <c r="R800" s="214">
        <f>Q800*H800</f>
        <v>0.87502842000000003</v>
      </c>
      <c r="S800" s="214">
        <v>0</v>
      </c>
      <c r="T800" s="215">
        <f>S800*H800</f>
        <v>0</v>
      </c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R800" s="216" t="s">
        <v>231</v>
      </c>
      <c r="AT800" s="216" t="s">
        <v>141</v>
      </c>
      <c r="AU800" s="216" t="s">
        <v>77</v>
      </c>
      <c r="AY800" s="20" t="s">
        <v>140</v>
      </c>
      <c r="BE800" s="217">
        <f>IF(N800="základní",J800,0)</f>
        <v>0</v>
      </c>
      <c r="BF800" s="217">
        <f>IF(N800="snížená",J800,0)</f>
        <v>0</v>
      </c>
      <c r="BG800" s="217">
        <f>IF(N800="zákl. přenesená",J800,0)</f>
        <v>0</v>
      </c>
      <c r="BH800" s="217">
        <f>IF(N800="sníž. přenesená",J800,0)</f>
        <v>0</v>
      </c>
      <c r="BI800" s="217">
        <f>IF(N800="nulová",J800,0)</f>
        <v>0</v>
      </c>
      <c r="BJ800" s="20" t="s">
        <v>77</v>
      </c>
      <c r="BK800" s="217">
        <f>ROUND(I800*H800,2)</f>
        <v>0</v>
      </c>
      <c r="BL800" s="20" t="s">
        <v>231</v>
      </c>
      <c r="BM800" s="216" t="s">
        <v>1137</v>
      </c>
    </row>
    <row r="801" s="2" customFormat="1">
      <c r="A801" s="41"/>
      <c r="B801" s="42"/>
      <c r="C801" s="43"/>
      <c r="D801" s="218" t="s">
        <v>148</v>
      </c>
      <c r="E801" s="43"/>
      <c r="F801" s="219" t="s">
        <v>1138</v>
      </c>
      <c r="G801" s="43"/>
      <c r="H801" s="43"/>
      <c r="I801" s="220"/>
      <c r="J801" s="43"/>
      <c r="K801" s="43"/>
      <c r="L801" s="47"/>
      <c r="M801" s="221"/>
      <c r="N801" s="222"/>
      <c r="O801" s="87"/>
      <c r="P801" s="87"/>
      <c r="Q801" s="87"/>
      <c r="R801" s="87"/>
      <c r="S801" s="87"/>
      <c r="T801" s="88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T801" s="20" t="s">
        <v>148</v>
      </c>
      <c r="AU801" s="20" t="s">
        <v>77</v>
      </c>
    </row>
    <row r="802" s="14" customFormat="1">
      <c r="A802" s="14"/>
      <c r="B802" s="234"/>
      <c r="C802" s="235"/>
      <c r="D802" s="225" t="s">
        <v>150</v>
      </c>
      <c r="E802" s="235"/>
      <c r="F802" s="237" t="s">
        <v>1139</v>
      </c>
      <c r="G802" s="235"/>
      <c r="H802" s="238">
        <v>2451.0599999999999</v>
      </c>
      <c r="I802" s="239"/>
      <c r="J802" s="235"/>
      <c r="K802" s="235"/>
      <c r="L802" s="240"/>
      <c r="M802" s="241"/>
      <c r="N802" s="242"/>
      <c r="O802" s="242"/>
      <c r="P802" s="242"/>
      <c r="Q802" s="242"/>
      <c r="R802" s="242"/>
      <c r="S802" s="242"/>
      <c r="T802" s="243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44" t="s">
        <v>150</v>
      </c>
      <c r="AU802" s="244" t="s">
        <v>77</v>
      </c>
      <c r="AV802" s="14" t="s">
        <v>79</v>
      </c>
      <c r="AW802" s="14" t="s">
        <v>4</v>
      </c>
      <c r="AX802" s="14" t="s">
        <v>77</v>
      </c>
      <c r="AY802" s="244" t="s">
        <v>140</v>
      </c>
    </row>
    <row r="803" s="2" customFormat="1" ht="24.15" customHeight="1">
      <c r="A803" s="41"/>
      <c r="B803" s="42"/>
      <c r="C803" s="205" t="s">
        <v>1140</v>
      </c>
      <c r="D803" s="205" t="s">
        <v>141</v>
      </c>
      <c r="E803" s="206" t="s">
        <v>1141</v>
      </c>
      <c r="F803" s="207" t="s">
        <v>1142</v>
      </c>
      <c r="G803" s="208" t="s">
        <v>200</v>
      </c>
      <c r="H803" s="209">
        <v>19.399999999999999</v>
      </c>
      <c r="I803" s="210"/>
      <c r="J803" s="211">
        <f>ROUND(I803*H803,2)</f>
        <v>0</v>
      </c>
      <c r="K803" s="207" t="s">
        <v>145</v>
      </c>
      <c r="L803" s="47"/>
      <c r="M803" s="212" t="s">
        <v>19</v>
      </c>
      <c r="N803" s="213" t="s">
        <v>40</v>
      </c>
      <c r="O803" s="87"/>
      <c r="P803" s="214">
        <f>O803*H803</f>
        <v>0</v>
      </c>
      <c r="Q803" s="214">
        <v>0.018741000000000001</v>
      </c>
      <c r="R803" s="214">
        <f>Q803*H803</f>
        <v>0.36357539999999999</v>
      </c>
      <c r="S803" s="214">
        <v>0</v>
      </c>
      <c r="T803" s="215">
        <f>S803*H803</f>
        <v>0</v>
      </c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R803" s="216" t="s">
        <v>146</v>
      </c>
      <c r="AT803" s="216" t="s">
        <v>141</v>
      </c>
      <c r="AU803" s="216" t="s">
        <v>77</v>
      </c>
      <c r="AY803" s="20" t="s">
        <v>140</v>
      </c>
      <c r="BE803" s="217">
        <f>IF(N803="základní",J803,0)</f>
        <v>0</v>
      </c>
      <c r="BF803" s="217">
        <f>IF(N803="snížená",J803,0)</f>
        <v>0</v>
      </c>
      <c r="BG803" s="217">
        <f>IF(N803="zákl. přenesená",J803,0)</f>
        <v>0</v>
      </c>
      <c r="BH803" s="217">
        <f>IF(N803="sníž. přenesená",J803,0)</f>
        <v>0</v>
      </c>
      <c r="BI803" s="217">
        <f>IF(N803="nulová",J803,0)</f>
        <v>0</v>
      </c>
      <c r="BJ803" s="20" t="s">
        <v>77</v>
      </c>
      <c r="BK803" s="217">
        <f>ROUND(I803*H803,2)</f>
        <v>0</v>
      </c>
      <c r="BL803" s="20" t="s">
        <v>146</v>
      </c>
      <c r="BM803" s="216" t="s">
        <v>1143</v>
      </c>
    </row>
    <row r="804" s="2" customFormat="1">
      <c r="A804" s="41"/>
      <c r="B804" s="42"/>
      <c r="C804" s="43"/>
      <c r="D804" s="218" t="s">
        <v>148</v>
      </c>
      <c r="E804" s="43"/>
      <c r="F804" s="219" t="s">
        <v>1144</v>
      </c>
      <c r="G804" s="43"/>
      <c r="H804" s="43"/>
      <c r="I804" s="220"/>
      <c r="J804" s="43"/>
      <c r="K804" s="43"/>
      <c r="L804" s="47"/>
      <c r="M804" s="221"/>
      <c r="N804" s="222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148</v>
      </c>
      <c r="AU804" s="20" t="s">
        <v>77</v>
      </c>
    </row>
    <row r="805" s="13" customFormat="1">
      <c r="A805" s="13"/>
      <c r="B805" s="223"/>
      <c r="C805" s="224"/>
      <c r="D805" s="225" t="s">
        <v>150</v>
      </c>
      <c r="E805" s="226" t="s">
        <v>19</v>
      </c>
      <c r="F805" s="227" t="s">
        <v>1145</v>
      </c>
      <c r="G805" s="224"/>
      <c r="H805" s="226" t="s">
        <v>19</v>
      </c>
      <c r="I805" s="228"/>
      <c r="J805" s="224"/>
      <c r="K805" s="224"/>
      <c r="L805" s="229"/>
      <c r="M805" s="230"/>
      <c r="N805" s="231"/>
      <c r="O805" s="231"/>
      <c r="P805" s="231"/>
      <c r="Q805" s="231"/>
      <c r="R805" s="231"/>
      <c r="S805" s="231"/>
      <c r="T805" s="232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3" t="s">
        <v>150</v>
      </c>
      <c r="AU805" s="233" t="s">
        <v>77</v>
      </c>
      <c r="AV805" s="13" t="s">
        <v>77</v>
      </c>
      <c r="AW805" s="13" t="s">
        <v>31</v>
      </c>
      <c r="AX805" s="13" t="s">
        <v>69</v>
      </c>
      <c r="AY805" s="233" t="s">
        <v>140</v>
      </c>
    </row>
    <row r="806" s="14" customFormat="1">
      <c r="A806" s="14"/>
      <c r="B806" s="234"/>
      <c r="C806" s="235"/>
      <c r="D806" s="225" t="s">
        <v>150</v>
      </c>
      <c r="E806" s="236" t="s">
        <v>19</v>
      </c>
      <c r="F806" s="237" t="s">
        <v>1146</v>
      </c>
      <c r="G806" s="235"/>
      <c r="H806" s="238">
        <v>13</v>
      </c>
      <c r="I806" s="239"/>
      <c r="J806" s="235"/>
      <c r="K806" s="235"/>
      <c r="L806" s="240"/>
      <c r="M806" s="241"/>
      <c r="N806" s="242"/>
      <c r="O806" s="242"/>
      <c r="P806" s="242"/>
      <c r="Q806" s="242"/>
      <c r="R806" s="242"/>
      <c r="S806" s="242"/>
      <c r="T806" s="243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4" t="s">
        <v>150</v>
      </c>
      <c r="AU806" s="244" t="s">
        <v>77</v>
      </c>
      <c r="AV806" s="14" t="s">
        <v>79</v>
      </c>
      <c r="AW806" s="14" t="s">
        <v>31</v>
      </c>
      <c r="AX806" s="14" t="s">
        <v>69</v>
      </c>
      <c r="AY806" s="244" t="s">
        <v>140</v>
      </c>
    </row>
    <row r="807" s="13" customFormat="1">
      <c r="A807" s="13"/>
      <c r="B807" s="223"/>
      <c r="C807" s="224"/>
      <c r="D807" s="225" t="s">
        <v>150</v>
      </c>
      <c r="E807" s="226" t="s">
        <v>19</v>
      </c>
      <c r="F807" s="227" t="s">
        <v>195</v>
      </c>
      <c r="G807" s="224"/>
      <c r="H807" s="226" t="s">
        <v>19</v>
      </c>
      <c r="I807" s="228"/>
      <c r="J807" s="224"/>
      <c r="K807" s="224"/>
      <c r="L807" s="229"/>
      <c r="M807" s="230"/>
      <c r="N807" s="231"/>
      <c r="O807" s="231"/>
      <c r="P807" s="231"/>
      <c r="Q807" s="231"/>
      <c r="R807" s="231"/>
      <c r="S807" s="231"/>
      <c r="T807" s="232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3" t="s">
        <v>150</v>
      </c>
      <c r="AU807" s="233" t="s">
        <v>77</v>
      </c>
      <c r="AV807" s="13" t="s">
        <v>77</v>
      </c>
      <c r="AW807" s="13" t="s">
        <v>31</v>
      </c>
      <c r="AX807" s="13" t="s">
        <v>69</v>
      </c>
      <c r="AY807" s="233" t="s">
        <v>140</v>
      </c>
    </row>
    <row r="808" s="14" customFormat="1">
      <c r="A808" s="14"/>
      <c r="B808" s="234"/>
      <c r="C808" s="235"/>
      <c r="D808" s="225" t="s">
        <v>150</v>
      </c>
      <c r="E808" s="236" t="s">
        <v>19</v>
      </c>
      <c r="F808" s="237" t="s">
        <v>1147</v>
      </c>
      <c r="G808" s="235"/>
      <c r="H808" s="238">
        <v>6.4000000000000004</v>
      </c>
      <c r="I808" s="239"/>
      <c r="J808" s="235"/>
      <c r="K808" s="235"/>
      <c r="L808" s="240"/>
      <c r="M808" s="241"/>
      <c r="N808" s="242"/>
      <c r="O808" s="242"/>
      <c r="P808" s="242"/>
      <c r="Q808" s="242"/>
      <c r="R808" s="242"/>
      <c r="S808" s="242"/>
      <c r="T808" s="243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44" t="s">
        <v>150</v>
      </c>
      <c r="AU808" s="244" t="s">
        <v>77</v>
      </c>
      <c r="AV808" s="14" t="s">
        <v>79</v>
      </c>
      <c r="AW808" s="14" t="s">
        <v>31</v>
      </c>
      <c r="AX808" s="14" t="s">
        <v>69</v>
      </c>
      <c r="AY808" s="244" t="s">
        <v>140</v>
      </c>
    </row>
    <row r="809" s="15" customFormat="1">
      <c r="A809" s="15"/>
      <c r="B809" s="245"/>
      <c r="C809" s="246"/>
      <c r="D809" s="225" t="s">
        <v>150</v>
      </c>
      <c r="E809" s="247" t="s">
        <v>19</v>
      </c>
      <c r="F809" s="248" t="s">
        <v>226</v>
      </c>
      <c r="G809" s="246"/>
      <c r="H809" s="249">
        <v>19.399999999999999</v>
      </c>
      <c r="I809" s="250"/>
      <c r="J809" s="246"/>
      <c r="K809" s="246"/>
      <c r="L809" s="251"/>
      <c r="M809" s="252"/>
      <c r="N809" s="253"/>
      <c r="O809" s="253"/>
      <c r="P809" s="253"/>
      <c r="Q809" s="253"/>
      <c r="R809" s="253"/>
      <c r="S809" s="253"/>
      <c r="T809" s="254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T809" s="255" t="s">
        <v>150</v>
      </c>
      <c r="AU809" s="255" t="s">
        <v>77</v>
      </c>
      <c r="AV809" s="15" t="s">
        <v>146</v>
      </c>
      <c r="AW809" s="15" t="s">
        <v>31</v>
      </c>
      <c r="AX809" s="15" t="s">
        <v>77</v>
      </c>
      <c r="AY809" s="255" t="s">
        <v>140</v>
      </c>
    </row>
    <row r="810" s="2" customFormat="1" ht="24.15" customHeight="1">
      <c r="A810" s="41"/>
      <c r="B810" s="42"/>
      <c r="C810" s="205" t="s">
        <v>1148</v>
      </c>
      <c r="D810" s="205" t="s">
        <v>141</v>
      </c>
      <c r="E810" s="206" t="s">
        <v>1149</v>
      </c>
      <c r="F810" s="207" t="s">
        <v>1150</v>
      </c>
      <c r="G810" s="208" t="s">
        <v>161</v>
      </c>
      <c r="H810" s="209">
        <v>7</v>
      </c>
      <c r="I810" s="210"/>
      <c r="J810" s="211">
        <f>ROUND(I810*H810,2)</f>
        <v>0</v>
      </c>
      <c r="K810" s="207" t="s">
        <v>145</v>
      </c>
      <c r="L810" s="47"/>
      <c r="M810" s="212" t="s">
        <v>19</v>
      </c>
      <c r="N810" s="213" t="s">
        <v>40</v>
      </c>
      <c r="O810" s="87"/>
      <c r="P810" s="214">
        <f>O810*H810</f>
        <v>0</v>
      </c>
      <c r="Q810" s="214">
        <v>0.00027320000000000003</v>
      </c>
      <c r="R810" s="214">
        <f>Q810*H810</f>
        <v>0.0019124000000000003</v>
      </c>
      <c r="S810" s="214">
        <v>0</v>
      </c>
      <c r="T810" s="215">
        <f>S810*H810</f>
        <v>0</v>
      </c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R810" s="216" t="s">
        <v>231</v>
      </c>
      <c r="AT810" s="216" t="s">
        <v>141</v>
      </c>
      <c r="AU810" s="216" t="s">
        <v>77</v>
      </c>
      <c r="AY810" s="20" t="s">
        <v>140</v>
      </c>
      <c r="BE810" s="217">
        <f>IF(N810="základní",J810,0)</f>
        <v>0</v>
      </c>
      <c r="BF810" s="217">
        <f>IF(N810="snížená",J810,0)</f>
        <v>0</v>
      </c>
      <c r="BG810" s="217">
        <f>IF(N810="zákl. přenesená",J810,0)</f>
        <v>0</v>
      </c>
      <c r="BH810" s="217">
        <f>IF(N810="sníž. přenesená",J810,0)</f>
        <v>0</v>
      </c>
      <c r="BI810" s="217">
        <f>IF(N810="nulová",J810,0)</f>
        <v>0</v>
      </c>
      <c r="BJ810" s="20" t="s">
        <v>77</v>
      </c>
      <c r="BK810" s="217">
        <f>ROUND(I810*H810,2)</f>
        <v>0</v>
      </c>
      <c r="BL810" s="20" t="s">
        <v>231</v>
      </c>
      <c r="BM810" s="216" t="s">
        <v>1151</v>
      </c>
    </row>
    <row r="811" s="2" customFormat="1">
      <c r="A811" s="41"/>
      <c r="B811" s="42"/>
      <c r="C811" s="43"/>
      <c r="D811" s="218" t="s">
        <v>148</v>
      </c>
      <c r="E811" s="43"/>
      <c r="F811" s="219" t="s">
        <v>1152</v>
      </c>
      <c r="G811" s="43"/>
      <c r="H811" s="43"/>
      <c r="I811" s="220"/>
      <c r="J811" s="43"/>
      <c r="K811" s="43"/>
      <c r="L811" s="47"/>
      <c r="M811" s="221"/>
      <c r="N811" s="222"/>
      <c r="O811" s="87"/>
      <c r="P811" s="87"/>
      <c r="Q811" s="87"/>
      <c r="R811" s="87"/>
      <c r="S811" s="87"/>
      <c r="T811" s="88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T811" s="20" t="s">
        <v>148</v>
      </c>
      <c r="AU811" s="20" t="s">
        <v>77</v>
      </c>
    </row>
    <row r="812" s="2" customFormat="1" ht="16.5" customHeight="1">
      <c r="A812" s="41"/>
      <c r="B812" s="42"/>
      <c r="C812" s="256" t="s">
        <v>1153</v>
      </c>
      <c r="D812" s="256" t="s">
        <v>452</v>
      </c>
      <c r="E812" s="257" t="s">
        <v>1154</v>
      </c>
      <c r="F812" s="258" t="s">
        <v>1155</v>
      </c>
      <c r="G812" s="259" t="s">
        <v>161</v>
      </c>
      <c r="H812" s="260">
        <v>7</v>
      </c>
      <c r="I812" s="261"/>
      <c r="J812" s="262">
        <f>ROUND(I812*H812,2)</f>
        <v>0</v>
      </c>
      <c r="K812" s="258" t="s">
        <v>145</v>
      </c>
      <c r="L812" s="263"/>
      <c r="M812" s="264" t="s">
        <v>19</v>
      </c>
      <c r="N812" s="265" t="s">
        <v>40</v>
      </c>
      <c r="O812" s="87"/>
      <c r="P812" s="214">
        <f>O812*H812</f>
        <v>0</v>
      </c>
      <c r="Q812" s="214">
        <v>0.0047000000000000002</v>
      </c>
      <c r="R812" s="214">
        <f>Q812*H812</f>
        <v>0.032899999999999999</v>
      </c>
      <c r="S812" s="214">
        <v>0</v>
      </c>
      <c r="T812" s="215">
        <f>S812*H812</f>
        <v>0</v>
      </c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R812" s="216" t="s">
        <v>327</v>
      </c>
      <c r="AT812" s="216" t="s">
        <v>452</v>
      </c>
      <c r="AU812" s="216" t="s">
        <v>77</v>
      </c>
      <c r="AY812" s="20" t="s">
        <v>140</v>
      </c>
      <c r="BE812" s="217">
        <f>IF(N812="základní",J812,0)</f>
        <v>0</v>
      </c>
      <c r="BF812" s="217">
        <f>IF(N812="snížená",J812,0)</f>
        <v>0</v>
      </c>
      <c r="BG812" s="217">
        <f>IF(N812="zákl. přenesená",J812,0)</f>
        <v>0</v>
      </c>
      <c r="BH812" s="217">
        <f>IF(N812="sníž. přenesená",J812,0)</f>
        <v>0</v>
      </c>
      <c r="BI812" s="217">
        <f>IF(N812="nulová",J812,0)</f>
        <v>0</v>
      </c>
      <c r="BJ812" s="20" t="s">
        <v>77</v>
      </c>
      <c r="BK812" s="217">
        <f>ROUND(I812*H812,2)</f>
        <v>0</v>
      </c>
      <c r="BL812" s="20" t="s">
        <v>231</v>
      </c>
      <c r="BM812" s="216" t="s">
        <v>1156</v>
      </c>
    </row>
    <row r="813" s="2" customFormat="1" ht="21.75" customHeight="1">
      <c r="A813" s="41"/>
      <c r="B813" s="42"/>
      <c r="C813" s="205" t="s">
        <v>1157</v>
      </c>
      <c r="D813" s="205" t="s">
        <v>141</v>
      </c>
      <c r="E813" s="206" t="s">
        <v>1158</v>
      </c>
      <c r="F813" s="207" t="s">
        <v>1159</v>
      </c>
      <c r="G813" s="208" t="s">
        <v>200</v>
      </c>
      <c r="H813" s="209">
        <v>24</v>
      </c>
      <c r="I813" s="210"/>
      <c r="J813" s="211">
        <f>ROUND(I813*H813,2)</f>
        <v>0</v>
      </c>
      <c r="K813" s="207" t="s">
        <v>145</v>
      </c>
      <c r="L813" s="47"/>
      <c r="M813" s="212" t="s">
        <v>19</v>
      </c>
      <c r="N813" s="213" t="s">
        <v>40</v>
      </c>
      <c r="O813" s="87"/>
      <c r="P813" s="214">
        <f>O813*H813</f>
        <v>0</v>
      </c>
      <c r="Q813" s="214">
        <v>0.0046084999999999997</v>
      </c>
      <c r="R813" s="214">
        <f>Q813*H813</f>
        <v>0.11060399999999999</v>
      </c>
      <c r="S813" s="214">
        <v>0</v>
      </c>
      <c r="T813" s="215">
        <f>S813*H813</f>
        <v>0</v>
      </c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R813" s="216" t="s">
        <v>231</v>
      </c>
      <c r="AT813" s="216" t="s">
        <v>141</v>
      </c>
      <c r="AU813" s="216" t="s">
        <v>77</v>
      </c>
      <c r="AY813" s="20" t="s">
        <v>140</v>
      </c>
      <c r="BE813" s="217">
        <f>IF(N813="základní",J813,0)</f>
        <v>0</v>
      </c>
      <c r="BF813" s="217">
        <f>IF(N813="snížená",J813,0)</f>
        <v>0</v>
      </c>
      <c r="BG813" s="217">
        <f>IF(N813="zákl. přenesená",J813,0)</f>
        <v>0</v>
      </c>
      <c r="BH813" s="217">
        <f>IF(N813="sníž. přenesená",J813,0)</f>
        <v>0</v>
      </c>
      <c r="BI813" s="217">
        <f>IF(N813="nulová",J813,0)</f>
        <v>0</v>
      </c>
      <c r="BJ813" s="20" t="s">
        <v>77</v>
      </c>
      <c r="BK813" s="217">
        <f>ROUND(I813*H813,2)</f>
        <v>0</v>
      </c>
      <c r="BL813" s="20" t="s">
        <v>231</v>
      </c>
      <c r="BM813" s="216" t="s">
        <v>1160</v>
      </c>
    </row>
    <row r="814" s="2" customFormat="1">
      <c r="A814" s="41"/>
      <c r="B814" s="42"/>
      <c r="C814" s="43"/>
      <c r="D814" s="218" t="s">
        <v>148</v>
      </c>
      <c r="E814" s="43"/>
      <c r="F814" s="219" t="s">
        <v>1161</v>
      </c>
      <c r="G814" s="43"/>
      <c r="H814" s="43"/>
      <c r="I814" s="220"/>
      <c r="J814" s="43"/>
      <c r="K814" s="43"/>
      <c r="L814" s="47"/>
      <c r="M814" s="221"/>
      <c r="N814" s="222"/>
      <c r="O814" s="87"/>
      <c r="P814" s="87"/>
      <c r="Q814" s="87"/>
      <c r="R814" s="87"/>
      <c r="S814" s="87"/>
      <c r="T814" s="88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T814" s="20" t="s">
        <v>148</v>
      </c>
      <c r="AU814" s="20" t="s">
        <v>77</v>
      </c>
    </row>
    <row r="815" s="13" customFormat="1">
      <c r="A815" s="13"/>
      <c r="B815" s="223"/>
      <c r="C815" s="224"/>
      <c r="D815" s="225" t="s">
        <v>150</v>
      </c>
      <c r="E815" s="226" t="s">
        <v>19</v>
      </c>
      <c r="F815" s="227" t="s">
        <v>660</v>
      </c>
      <c r="G815" s="224"/>
      <c r="H815" s="226" t="s">
        <v>19</v>
      </c>
      <c r="I815" s="228"/>
      <c r="J815" s="224"/>
      <c r="K815" s="224"/>
      <c r="L815" s="229"/>
      <c r="M815" s="230"/>
      <c r="N815" s="231"/>
      <c r="O815" s="231"/>
      <c r="P815" s="231"/>
      <c r="Q815" s="231"/>
      <c r="R815" s="231"/>
      <c r="S815" s="231"/>
      <c r="T815" s="232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3" t="s">
        <v>150</v>
      </c>
      <c r="AU815" s="233" t="s">
        <v>77</v>
      </c>
      <c r="AV815" s="13" t="s">
        <v>77</v>
      </c>
      <c r="AW815" s="13" t="s">
        <v>31</v>
      </c>
      <c r="AX815" s="13" t="s">
        <v>69</v>
      </c>
      <c r="AY815" s="233" t="s">
        <v>140</v>
      </c>
    </row>
    <row r="816" s="14" customFormat="1">
      <c r="A816" s="14"/>
      <c r="B816" s="234"/>
      <c r="C816" s="235"/>
      <c r="D816" s="225" t="s">
        <v>150</v>
      </c>
      <c r="E816" s="236" t="s">
        <v>19</v>
      </c>
      <c r="F816" s="237" t="s">
        <v>1162</v>
      </c>
      <c r="G816" s="235"/>
      <c r="H816" s="238">
        <v>24</v>
      </c>
      <c r="I816" s="239"/>
      <c r="J816" s="235"/>
      <c r="K816" s="235"/>
      <c r="L816" s="240"/>
      <c r="M816" s="241"/>
      <c r="N816" s="242"/>
      <c r="O816" s="242"/>
      <c r="P816" s="242"/>
      <c r="Q816" s="242"/>
      <c r="R816" s="242"/>
      <c r="S816" s="242"/>
      <c r="T816" s="243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44" t="s">
        <v>150</v>
      </c>
      <c r="AU816" s="244" t="s">
        <v>77</v>
      </c>
      <c r="AV816" s="14" t="s">
        <v>79</v>
      </c>
      <c r="AW816" s="14" t="s">
        <v>31</v>
      </c>
      <c r="AX816" s="14" t="s">
        <v>77</v>
      </c>
      <c r="AY816" s="244" t="s">
        <v>140</v>
      </c>
    </row>
    <row r="817" s="2" customFormat="1" ht="37.8" customHeight="1">
      <c r="A817" s="41"/>
      <c r="B817" s="42"/>
      <c r="C817" s="205" t="s">
        <v>1163</v>
      </c>
      <c r="D817" s="205" t="s">
        <v>141</v>
      </c>
      <c r="E817" s="206" t="s">
        <v>1164</v>
      </c>
      <c r="F817" s="207" t="s">
        <v>1165</v>
      </c>
      <c r="G817" s="208" t="s">
        <v>307</v>
      </c>
      <c r="H817" s="209">
        <v>22.919</v>
      </c>
      <c r="I817" s="210"/>
      <c r="J817" s="211">
        <f>ROUND(I817*H817,2)</f>
        <v>0</v>
      </c>
      <c r="K817" s="207" t="s">
        <v>145</v>
      </c>
      <c r="L817" s="47"/>
      <c r="M817" s="212" t="s">
        <v>19</v>
      </c>
      <c r="N817" s="213" t="s">
        <v>40</v>
      </c>
      <c r="O817" s="87"/>
      <c r="P817" s="214">
        <f>O817*H817</f>
        <v>0</v>
      </c>
      <c r="Q817" s="214">
        <v>0</v>
      </c>
      <c r="R817" s="214">
        <f>Q817*H817</f>
        <v>0</v>
      </c>
      <c r="S817" s="214">
        <v>0</v>
      </c>
      <c r="T817" s="215">
        <f>S817*H817</f>
        <v>0</v>
      </c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R817" s="216" t="s">
        <v>231</v>
      </c>
      <c r="AT817" s="216" t="s">
        <v>141</v>
      </c>
      <c r="AU817" s="216" t="s">
        <v>77</v>
      </c>
      <c r="AY817" s="20" t="s">
        <v>140</v>
      </c>
      <c r="BE817" s="217">
        <f>IF(N817="základní",J817,0)</f>
        <v>0</v>
      </c>
      <c r="BF817" s="217">
        <f>IF(N817="snížená",J817,0)</f>
        <v>0</v>
      </c>
      <c r="BG817" s="217">
        <f>IF(N817="zákl. přenesená",J817,0)</f>
        <v>0</v>
      </c>
      <c r="BH817" s="217">
        <f>IF(N817="sníž. přenesená",J817,0)</f>
        <v>0</v>
      </c>
      <c r="BI817" s="217">
        <f>IF(N817="nulová",J817,0)</f>
        <v>0</v>
      </c>
      <c r="BJ817" s="20" t="s">
        <v>77</v>
      </c>
      <c r="BK817" s="217">
        <f>ROUND(I817*H817,2)</f>
        <v>0</v>
      </c>
      <c r="BL817" s="20" t="s">
        <v>231</v>
      </c>
      <c r="BM817" s="216" t="s">
        <v>1166</v>
      </c>
    </row>
    <row r="818" s="2" customFormat="1">
      <c r="A818" s="41"/>
      <c r="B818" s="42"/>
      <c r="C818" s="43"/>
      <c r="D818" s="218" t="s">
        <v>148</v>
      </c>
      <c r="E818" s="43"/>
      <c r="F818" s="219" t="s">
        <v>1167</v>
      </c>
      <c r="G818" s="43"/>
      <c r="H818" s="43"/>
      <c r="I818" s="220"/>
      <c r="J818" s="43"/>
      <c r="K818" s="43"/>
      <c r="L818" s="47"/>
      <c r="M818" s="221"/>
      <c r="N818" s="222"/>
      <c r="O818" s="87"/>
      <c r="P818" s="87"/>
      <c r="Q818" s="87"/>
      <c r="R818" s="87"/>
      <c r="S818" s="87"/>
      <c r="T818" s="88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T818" s="20" t="s">
        <v>148</v>
      </c>
      <c r="AU818" s="20" t="s">
        <v>77</v>
      </c>
    </row>
    <row r="819" s="2" customFormat="1" ht="33" customHeight="1">
      <c r="A819" s="41"/>
      <c r="B819" s="42"/>
      <c r="C819" s="205" t="s">
        <v>1168</v>
      </c>
      <c r="D819" s="205" t="s">
        <v>141</v>
      </c>
      <c r="E819" s="206" t="s">
        <v>1169</v>
      </c>
      <c r="F819" s="207" t="s">
        <v>1170</v>
      </c>
      <c r="G819" s="208" t="s">
        <v>307</v>
      </c>
      <c r="H819" s="209">
        <v>22.919</v>
      </c>
      <c r="I819" s="210"/>
      <c r="J819" s="211">
        <f>ROUND(I819*H819,2)</f>
        <v>0</v>
      </c>
      <c r="K819" s="207" t="s">
        <v>145</v>
      </c>
      <c r="L819" s="47"/>
      <c r="M819" s="212" t="s">
        <v>19</v>
      </c>
      <c r="N819" s="213" t="s">
        <v>40</v>
      </c>
      <c r="O819" s="87"/>
      <c r="P819" s="214">
        <f>O819*H819</f>
        <v>0</v>
      </c>
      <c r="Q819" s="214">
        <v>0</v>
      </c>
      <c r="R819" s="214">
        <f>Q819*H819</f>
        <v>0</v>
      </c>
      <c r="S819" s="214">
        <v>0</v>
      </c>
      <c r="T819" s="215">
        <f>S819*H819</f>
        <v>0</v>
      </c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R819" s="216" t="s">
        <v>231</v>
      </c>
      <c r="AT819" s="216" t="s">
        <v>141</v>
      </c>
      <c r="AU819" s="216" t="s">
        <v>77</v>
      </c>
      <c r="AY819" s="20" t="s">
        <v>140</v>
      </c>
      <c r="BE819" s="217">
        <f>IF(N819="základní",J819,0)</f>
        <v>0</v>
      </c>
      <c r="BF819" s="217">
        <f>IF(N819="snížená",J819,0)</f>
        <v>0</v>
      </c>
      <c r="BG819" s="217">
        <f>IF(N819="zákl. přenesená",J819,0)</f>
        <v>0</v>
      </c>
      <c r="BH819" s="217">
        <f>IF(N819="sníž. přenesená",J819,0)</f>
        <v>0</v>
      </c>
      <c r="BI819" s="217">
        <f>IF(N819="nulová",J819,0)</f>
        <v>0</v>
      </c>
      <c r="BJ819" s="20" t="s">
        <v>77</v>
      </c>
      <c r="BK819" s="217">
        <f>ROUND(I819*H819,2)</f>
        <v>0</v>
      </c>
      <c r="BL819" s="20" t="s">
        <v>231</v>
      </c>
      <c r="BM819" s="216" t="s">
        <v>1171</v>
      </c>
    </row>
    <row r="820" s="2" customFormat="1">
      <c r="A820" s="41"/>
      <c r="B820" s="42"/>
      <c r="C820" s="43"/>
      <c r="D820" s="218" t="s">
        <v>148</v>
      </c>
      <c r="E820" s="43"/>
      <c r="F820" s="219" t="s">
        <v>1172</v>
      </c>
      <c r="G820" s="43"/>
      <c r="H820" s="43"/>
      <c r="I820" s="220"/>
      <c r="J820" s="43"/>
      <c r="K820" s="43"/>
      <c r="L820" s="47"/>
      <c r="M820" s="221"/>
      <c r="N820" s="222"/>
      <c r="O820" s="87"/>
      <c r="P820" s="87"/>
      <c r="Q820" s="87"/>
      <c r="R820" s="87"/>
      <c r="S820" s="87"/>
      <c r="T820" s="88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T820" s="20" t="s">
        <v>148</v>
      </c>
      <c r="AU820" s="20" t="s">
        <v>77</v>
      </c>
    </row>
    <row r="821" s="12" customFormat="1" ht="25.92" customHeight="1">
      <c r="A821" s="12"/>
      <c r="B821" s="191"/>
      <c r="C821" s="192"/>
      <c r="D821" s="193" t="s">
        <v>68</v>
      </c>
      <c r="E821" s="194" t="s">
        <v>1173</v>
      </c>
      <c r="F821" s="194" t="s">
        <v>1174</v>
      </c>
      <c r="G821" s="192"/>
      <c r="H821" s="192"/>
      <c r="I821" s="195"/>
      <c r="J821" s="196">
        <f>BK821</f>
        <v>0</v>
      </c>
      <c r="K821" s="192"/>
      <c r="L821" s="197"/>
      <c r="M821" s="198"/>
      <c r="N821" s="199"/>
      <c r="O821" s="199"/>
      <c r="P821" s="200">
        <f>SUM(P822:P870)</f>
        <v>0</v>
      </c>
      <c r="Q821" s="199"/>
      <c r="R821" s="200">
        <f>SUM(R822:R870)</f>
        <v>0.28522941699999999</v>
      </c>
      <c r="S821" s="199"/>
      <c r="T821" s="201">
        <f>SUM(T822:T870)</f>
        <v>0.18240999999999999</v>
      </c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R821" s="202" t="s">
        <v>79</v>
      </c>
      <c r="AT821" s="203" t="s">
        <v>68</v>
      </c>
      <c r="AU821" s="203" t="s">
        <v>69</v>
      </c>
      <c r="AY821" s="202" t="s">
        <v>140</v>
      </c>
      <c r="BK821" s="204">
        <f>SUM(BK822:BK870)</f>
        <v>0</v>
      </c>
    </row>
    <row r="822" s="2" customFormat="1" ht="16.5" customHeight="1">
      <c r="A822" s="41"/>
      <c r="B822" s="42"/>
      <c r="C822" s="205" t="s">
        <v>1175</v>
      </c>
      <c r="D822" s="205" t="s">
        <v>141</v>
      </c>
      <c r="E822" s="206" t="s">
        <v>1176</v>
      </c>
      <c r="F822" s="207" t="s">
        <v>1177</v>
      </c>
      <c r="G822" s="208" t="s">
        <v>200</v>
      </c>
      <c r="H822" s="209">
        <v>33</v>
      </c>
      <c r="I822" s="210"/>
      <c r="J822" s="211">
        <f>ROUND(I822*H822,2)</f>
        <v>0</v>
      </c>
      <c r="K822" s="207" t="s">
        <v>145</v>
      </c>
      <c r="L822" s="47"/>
      <c r="M822" s="212" t="s">
        <v>19</v>
      </c>
      <c r="N822" s="213" t="s">
        <v>40</v>
      </c>
      <c r="O822" s="87"/>
      <c r="P822" s="214">
        <f>O822*H822</f>
        <v>0</v>
      </c>
      <c r="Q822" s="214">
        <v>0</v>
      </c>
      <c r="R822" s="214">
        <f>Q822*H822</f>
        <v>0</v>
      </c>
      <c r="S822" s="214">
        <v>0.00167</v>
      </c>
      <c r="T822" s="215">
        <f>S822*H822</f>
        <v>0.055109999999999999</v>
      </c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R822" s="216" t="s">
        <v>231</v>
      </c>
      <c r="AT822" s="216" t="s">
        <v>141</v>
      </c>
      <c r="AU822" s="216" t="s">
        <v>77</v>
      </c>
      <c r="AY822" s="20" t="s">
        <v>140</v>
      </c>
      <c r="BE822" s="217">
        <f>IF(N822="základní",J822,0)</f>
        <v>0</v>
      </c>
      <c r="BF822" s="217">
        <f>IF(N822="snížená",J822,0)</f>
        <v>0</v>
      </c>
      <c r="BG822" s="217">
        <f>IF(N822="zákl. přenesená",J822,0)</f>
        <v>0</v>
      </c>
      <c r="BH822" s="217">
        <f>IF(N822="sníž. přenesená",J822,0)</f>
        <v>0</v>
      </c>
      <c r="BI822" s="217">
        <f>IF(N822="nulová",J822,0)</f>
        <v>0</v>
      </c>
      <c r="BJ822" s="20" t="s">
        <v>77</v>
      </c>
      <c r="BK822" s="217">
        <f>ROUND(I822*H822,2)</f>
        <v>0</v>
      </c>
      <c r="BL822" s="20" t="s">
        <v>231</v>
      </c>
      <c r="BM822" s="216" t="s">
        <v>1178</v>
      </c>
    </row>
    <row r="823" s="2" customFormat="1">
      <c r="A823" s="41"/>
      <c r="B823" s="42"/>
      <c r="C823" s="43"/>
      <c r="D823" s="218" t="s">
        <v>148</v>
      </c>
      <c r="E823" s="43"/>
      <c r="F823" s="219" t="s">
        <v>1179</v>
      </c>
      <c r="G823" s="43"/>
      <c r="H823" s="43"/>
      <c r="I823" s="220"/>
      <c r="J823" s="43"/>
      <c r="K823" s="43"/>
      <c r="L823" s="47"/>
      <c r="M823" s="221"/>
      <c r="N823" s="222"/>
      <c r="O823" s="87"/>
      <c r="P823" s="87"/>
      <c r="Q823" s="87"/>
      <c r="R823" s="87"/>
      <c r="S823" s="87"/>
      <c r="T823" s="88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T823" s="20" t="s">
        <v>148</v>
      </c>
      <c r="AU823" s="20" t="s">
        <v>77</v>
      </c>
    </row>
    <row r="824" s="14" customFormat="1">
      <c r="A824" s="14"/>
      <c r="B824" s="234"/>
      <c r="C824" s="235"/>
      <c r="D824" s="225" t="s">
        <v>150</v>
      </c>
      <c r="E824" s="236" t="s">
        <v>19</v>
      </c>
      <c r="F824" s="237" t="s">
        <v>1180</v>
      </c>
      <c r="G824" s="235"/>
      <c r="H824" s="238">
        <v>33</v>
      </c>
      <c r="I824" s="239"/>
      <c r="J824" s="235"/>
      <c r="K824" s="235"/>
      <c r="L824" s="240"/>
      <c r="M824" s="241"/>
      <c r="N824" s="242"/>
      <c r="O824" s="242"/>
      <c r="P824" s="242"/>
      <c r="Q824" s="242"/>
      <c r="R824" s="242"/>
      <c r="S824" s="242"/>
      <c r="T824" s="243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4" t="s">
        <v>150</v>
      </c>
      <c r="AU824" s="244" t="s">
        <v>77</v>
      </c>
      <c r="AV824" s="14" t="s">
        <v>79</v>
      </c>
      <c r="AW824" s="14" t="s">
        <v>31</v>
      </c>
      <c r="AX824" s="14" t="s">
        <v>77</v>
      </c>
      <c r="AY824" s="244" t="s">
        <v>140</v>
      </c>
    </row>
    <row r="825" s="2" customFormat="1" ht="16.5" customHeight="1">
      <c r="A825" s="41"/>
      <c r="B825" s="42"/>
      <c r="C825" s="205" t="s">
        <v>1181</v>
      </c>
      <c r="D825" s="205" t="s">
        <v>141</v>
      </c>
      <c r="E825" s="206" t="s">
        <v>1182</v>
      </c>
      <c r="F825" s="207" t="s">
        <v>1183</v>
      </c>
      <c r="G825" s="208" t="s">
        <v>200</v>
      </c>
      <c r="H825" s="209">
        <v>3.5</v>
      </c>
      <c r="I825" s="210"/>
      <c r="J825" s="211">
        <f>ROUND(I825*H825,2)</f>
        <v>0</v>
      </c>
      <c r="K825" s="207" t="s">
        <v>145</v>
      </c>
      <c r="L825" s="47"/>
      <c r="M825" s="212" t="s">
        <v>19</v>
      </c>
      <c r="N825" s="213" t="s">
        <v>40</v>
      </c>
      <c r="O825" s="87"/>
      <c r="P825" s="214">
        <f>O825*H825</f>
        <v>0</v>
      </c>
      <c r="Q825" s="214">
        <v>0</v>
      </c>
      <c r="R825" s="214">
        <f>Q825*H825</f>
        <v>0</v>
      </c>
      <c r="S825" s="214">
        <v>0.0025999999999999999</v>
      </c>
      <c r="T825" s="215">
        <f>S825*H825</f>
        <v>0.0091000000000000004</v>
      </c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R825" s="216" t="s">
        <v>231</v>
      </c>
      <c r="AT825" s="216" t="s">
        <v>141</v>
      </c>
      <c r="AU825" s="216" t="s">
        <v>77</v>
      </c>
      <c r="AY825" s="20" t="s">
        <v>140</v>
      </c>
      <c r="BE825" s="217">
        <f>IF(N825="základní",J825,0)</f>
        <v>0</v>
      </c>
      <c r="BF825" s="217">
        <f>IF(N825="snížená",J825,0)</f>
        <v>0</v>
      </c>
      <c r="BG825" s="217">
        <f>IF(N825="zákl. přenesená",J825,0)</f>
        <v>0</v>
      </c>
      <c r="BH825" s="217">
        <f>IF(N825="sníž. přenesená",J825,0)</f>
        <v>0</v>
      </c>
      <c r="BI825" s="217">
        <f>IF(N825="nulová",J825,0)</f>
        <v>0</v>
      </c>
      <c r="BJ825" s="20" t="s">
        <v>77</v>
      </c>
      <c r="BK825" s="217">
        <f>ROUND(I825*H825,2)</f>
        <v>0</v>
      </c>
      <c r="BL825" s="20" t="s">
        <v>231</v>
      </c>
      <c r="BM825" s="216" t="s">
        <v>1184</v>
      </c>
    </row>
    <row r="826" s="2" customFormat="1">
      <c r="A826" s="41"/>
      <c r="B826" s="42"/>
      <c r="C826" s="43"/>
      <c r="D826" s="218" t="s">
        <v>148</v>
      </c>
      <c r="E826" s="43"/>
      <c r="F826" s="219" t="s">
        <v>1185</v>
      </c>
      <c r="G826" s="43"/>
      <c r="H826" s="43"/>
      <c r="I826" s="220"/>
      <c r="J826" s="43"/>
      <c r="K826" s="43"/>
      <c r="L826" s="47"/>
      <c r="M826" s="221"/>
      <c r="N826" s="222"/>
      <c r="O826" s="87"/>
      <c r="P826" s="87"/>
      <c r="Q826" s="87"/>
      <c r="R826" s="87"/>
      <c r="S826" s="87"/>
      <c r="T826" s="88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T826" s="20" t="s">
        <v>148</v>
      </c>
      <c r="AU826" s="20" t="s">
        <v>77</v>
      </c>
    </row>
    <row r="827" s="13" customFormat="1">
      <c r="A827" s="13"/>
      <c r="B827" s="223"/>
      <c r="C827" s="224"/>
      <c r="D827" s="225" t="s">
        <v>150</v>
      </c>
      <c r="E827" s="226" t="s">
        <v>19</v>
      </c>
      <c r="F827" s="227" t="s">
        <v>188</v>
      </c>
      <c r="G827" s="224"/>
      <c r="H827" s="226" t="s">
        <v>19</v>
      </c>
      <c r="I827" s="228"/>
      <c r="J827" s="224"/>
      <c r="K827" s="224"/>
      <c r="L827" s="229"/>
      <c r="M827" s="230"/>
      <c r="N827" s="231"/>
      <c r="O827" s="231"/>
      <c r="P827" s="231"/>
      <c r="Q827" s="231"/>
      <c r="R827" s="231"/>
      <c r="S827" s="231"/>
      <c r="T827" s="232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33" t="s">
        <v>150</v>
      </c>
      <c r="AU827" s="233" t="s">
        <v>77</v>
      </c>
      <c r="AV827" s="13" t="s">
        <v>77</v>
      </c>
      <c r="AW827" s="13" t="s">
        <v>31</v>
      </c>
      <c r="AX827" s="13" t="s">
        <v>69</v>
      </c>
      <c r="AY827" s="233" t="s">
        <v>140</v>
      </c>
    </row>
    <row r="828" s="14" customFormat="1">
      <c r="A828" s="14"/>
      <c r="B828" s="234"/>
      <c r="C828" s="235"/>
      <c r="D828" s="225" t="s">
        <v>150</v>
      </c>
      <c r="E828" s="236" t="s">
        <v>19</v>
      </c>
      <c r="F828" s="237" t="s">
        <v>1186</v>
      </c>
      <c r="G828" s="235"/>
      <c r="H828" s="238">
        <v>3.5</v>
      </c>
      <c r="I828" s="239"/>
      <c r="J828" s="235"/>
      <c r="K828" s="235"/>
      <c r="L828" s="240"/>
      <c r="M828" s="241"/>
      <c r="N828" s="242"/>
      <c r="O828" s="242"/>
      <c r="P828" s="242"/>
      <c r="Q828" s="242"/>
      <c r="R828" s="242"/>
      <c r="S828" s="242"/>
      <c r="T828" s="243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44" t="s">
        <v>150</v>
      </c>
      <c r="AU828" s="244" t="s">
        <v>77</v>
      </c>
      <c r="AV828" s="14" t="s">
        <v>79</v>
      </c>
      <c r="AW828" s="14" t="s">
        <v>31</v>
      </c>
      <c r="AX828" s="14" t="s">
        <v>77</v>
      </c>
      <c r="AY828" s="244" t="s">
        <v>140</v>
      </c>
    </row>
    <row r="829" s="2" customFormat="1" ht="16.5" customHeight="1">
      <c r="A829" s="41"/>
      <c r="B829" s="42"/>
      <c r="C829" s="205" t="s">
        <v>1187</v>
      </c>
      <c r="D829" s="205" t="s">
        <v>141</v>
      </c>
      <c r="E829" s="206" t="s">
        <v>1188</v>
      </c>
      <c r="F829" s="207" t="s">
        <v>1189</v>
      </c>
      <c r="G829" s="208" t="s">
        <v>200</v>
      </c>
      <c r="H829" s="209">
        <v>30</v>
      </c>
      <c r="I829" s="210"/>
      <c r="J829" s="211">
        <f>ROUND(I829*H829,2)</f>
        <v>0</v>
      </c>
      <c r="K829" s="207" t="s">
        <v>145</v>
      </c>
      <c r="L829" s="47"/>
      <c r="M829" s="212" t="s">
        <v>19</v>
      </c>
      <c r="N829" s="213" t="s">
        <v>40</v>
      </c>
      <c r="O829" s="87"/>
      <c r="P829" s="214">
        <f>O829*H829</f>
        <v>0</v>
      </c>
      <c r="Q829" s="214">
        <v>0</v>
      </c>
      <c r="R829" s="214">
        <f>Q829*H829</f>
        <v>0</v>
      </c>
      <c r="S829" s="214">
        <v>0.0039399999999999999</v>
      </c>
      <c r="T829" s="215">
        <f>S829*H829</f>
        <v>0.1182</v>
      </c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R829" s="216" t="s">
        <v>231</v>
      </c>
      <c r="AT829" s="216" t="s">
        <v>141</v>
      </c>
      <c r="AU829" s="216" t="s">
        <v>77</v>
      </c>
      <c r="AY829" s="20" t="s">
        <v>140</v>
      </c>
      <c r="BE829" s="217">
        <f>IF(N829="základní",J829,0)</f>
        <v>0</v>
      </c>
      <c r="BF829" s="217">
        <f>IF(N829="snížená",J829,0)</f>
        <v>0</v>
      </c>
      <c r="BG829" s="217">
        <f>IF(N829="zákl. přenesená",J829,0)</f>
        <v>0</v>
      </c>
      <c r="BH829" s="217">
        <f>IF(N829="sníž. přenesená",J829,0)</f>
        <v>0</v>
      </c>
      <c r="BI829" s="217">
        <f>IF(N829="nulová",J829,0)</f>
        <v>0</v>
      </c>
      <c r="BJ829" s="20" t="s">
        <v>77</v>
      </c>
      <c r="BK829" s="217">
        <f>ROUND(I829*H829,2)</f>
        <v>0</v>
      </c>
      <c r="BL829" s="20" t="s">
        <v>231</v>
      </c>
      <c r="BM829" s="216" t="s">
        <v>1190</v>
      </c>
    </row>
    <row r="830" s="2" customFormat="1">
      <c r="A830" s="41"/>
      <c r="B830" s="42"/>
      <c r="C830" s="43"/>
      <c r="D830" s="218" t="s">
        <v>148</v>
      </c>
      <c r="E830" s="43"/>
      <c r="F830" s="219" t="s">
        <v>1191</v>
      </c>
      <c r="G830" s="43"/>
      <c r="H830" s="43"/>
      <c r="I830" s="220"/>
      <c r="J830" s="43"/>
      <c r="K830" s="43"/>
      <c r="L830" s="47"/>
      <c r="M830" s="221"/>
      <c r="N830" s="222"/>
      <c r="O830" s="87"/>
      <c r="P830" s="87"/>
      <c r="Q830" s="87"/>
      <c r="R830" s="87"/>
      <c r="S830" s="87"/>
      <c r="T830" s="88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T830" s="20" t="s">
        <v>148</v>
      </c>
      <c r="AU830" s="20" t="s">
        <v>77</v>
      </c>
    </row>
    <row r="831" s="14" customFormat="1">
      <c r="A831" s="14"/>
      <c r="B831" s="234"/>
      <c r="C831" s="235"/>
      <c r="D831" s="225" t="s">
        <v>150</v>
      </c>
      <c r="E831" s="236" t="s">
        <v>19</v>
      </c>
      <c r="F831" s="237" t="s">
        <v>1192</v>
      </c>
      <c r="G831" s="235"/>
      <c r="H831" s="238">
        <v>30</v>
      </c>
      <c r="I831" s="239"/>
      <c r="J831" s="235"/>
      <c r="K831" s="235"/>
      <c r="L831" s="240"/>
      <c r="M831" s="241"/>
      <c r="N831" s="242"/>
      <c r="O831" s="242"/>
      <c r="P831" s="242"/>
      <c r="Q831" s="242"/>
      <c r="R831" s="242"/>
      <c r="S831" s="242"/>
      <c r="T831" s="243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44" t="s">
        <v>150</v>
      </c>
      <c r="AU831" s="244" t="s">
        <v>77</v>
      </c>
      <c r="AV831" s="14" t="s">
        <v>79</v>
      </c>
      <c r="AW831" s="14" t="s">
        <v>31</v>
      </c>
      <c r="AX831" s="14" t="s">
        <v>77</v>
      </c>
      <c r="AY831" s="244" t="s">
        <v>140</v>
      </c>
    </row>
    <row r="832" s="2" customFormat="1" ht="21.75" customHeight="1">
      <c r="A832" s="41"/>
      <c r="B832" s="42"/>
      <c r="C832" s="205" t="s">
        <v>1193</v>
      </c>
      <c r="D832" s="205" t="s">
        <v>141</v>
      </c>
      <c r="E832" s="206" t="s">
        <v>1194</v>
      </c>
      <c r="F832" s="207" t="s">
        <v>1195</v>
      </c>
      <c r="G832" s="208" t="s">
        <v>200</v>
      </c>
      <c r="H832" s="209">
        <v>5</v>
      </c>
      <c r="I832" s="210"/>
      <c r="J832" s="211">
        <f>ROUND(I832*H832,2)</f>
        <v>0</v>
      </c>
      <c r="K832" s="207" t="s">
        <v>145</v>
      </c>
      <c r="L832" s="47"/>
      <c r="M832" s="212" t="s">
        <v>19</v>
      </c>
      <c r="N832" s="213" t="s">
        <v>40</v>
      </c>
      <c r="O832" s="87"/>
      <c r="P832" s="214">
        <f>O832*H832</f>
        <v>0</v>
      </c>
      <c r="Q832" s="214">
        <v>0.00065362000000000005</v>
      </c>
      <c r="R832" s="214">
        <f>Q832*H832</f>
        <v>0.0032681000000000003</v>
      </c>
      <c r="S832" s="214">
        <v>0</v>
      </c>
      <c r="T832" s="215">
        <f>S832*H832</f>
        <v>0</v>
      </c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R832" s="216" t="s">
        <v>231</v>
      </c>
      <c r="AT832" s="216" t="s">
        <v>141</v>
      </c>
      <c r="AU832" s="216" t="s">
        <v>77</v>
      </c>
      <c r="AY832" s="20" t="s">
        <v>140</v>
      </c>
      <c r="BE832" s="217">
        <f>IF(N832="základní",J832,0)</f>
        <v>0</v>
      </c>
      <c r="BF832" s="217">
        <f>IF(N832="snížená",J832,0)</f>
        <v>0</v>
      </c>
      <c r="BG832" s="217">
        <f>IF(N832="zákl. přenesená",J832,0)</f>
        <v>0</v>
      </c>
      <c r="BH832" s="217">
        <f>IF(N832="sníž. přenesená",J832,0)</f>
        <v>0</v>
      </c>
      <c r="BI832" s="217">
        <f>IF(N832="nulová",J832,0)</f>
        <v>0</v>
      </c>
      <c r="BJ832" s="20" t="s">
        <v>77</v>
      </c>
      <c r="BK832" s="217">
        <f>ROUND(I832*H832,2)</f>
        <v>0</v>
      </c>
      <c r="BL832" s="20" t="s">
        <v>231</v>
      </c>
      <c r="BM832" s="216" t="s">
        <v>1196</v>
      </c>
    </row>
    <row r="833" s="2" customFormat="1">
      <c r="A833" s="41"/>
      <c r="B833" s="42"/>
      <c r="C833" s="43"/>
      <c r="D833" s="218" t="s">
        <v>148</v>
      </c>
      <c r="E833" s="43"/>
      <c r="F833" s="219" t="s">
        <v>1197</v>
      </c>
      <c r="G833" s="43"/>
      <c r="H833" s="43"/>
      <c r="I833" s="220"/>
      <c r="J833" s="43"/>
      <c r="K833" s="43"/>
      <c r="L833" s="47"/>
      <c r="M833" s="221"/>
      <c r="N833" s="222"/>
      <c r="O833" s="87"/>
      <c r="P833" s="87"/>
      <c r="Q833" s="87"/>
      <c r="R833" s="87"/>
      <c r="S833" s="87"/>
      <c r="T833" s="88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T833" s="20" t="s">
        <v>148</v>
      </c>
      <c r="AU833" s="20" t="s">
        <v>77</v>
      </c>
    </row>
    <row r="834" s="13" customFormat="1">
      <c r="A834" s="13"/>
      <c r="B834" s="223"/>
      <c r="C834" s="224"/>
      <c r="D834" s="225" t="s">
        <v>150</v>
      </c>
      <c r="E834" s="226" t="s">
        <v>19</v>
      </c>
      <c r="F834" s="227" t="s">
        <v>302</v>
      </c>
      <c r="G834" s="224"/>
      <c r="H834" s="226" t="s">
        <v>19</v>
      </c>
      <c r="I834" s="228"/>
      <c r="J834" s="224"/>
      <c r="K834" s="224"/>
      <c r="L834" s="229"/>
      <c r="M834" s="230"/>
      <c r="N834" s="231"/>
      <c r="O834" s="231"/>
      <c r="P834" s="231"/>
      <c r="Q834" s="231"/>
      <c r="R834" s="231"/>
      <c r="S834" s="231"/>
      <c r="T834" s="232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3" t="s">
        <v>150</v>
      </c>
      <c r="AU834" s="233" t="s">
        <v>77</v>
      </c>
      <c r="AV834" s="13" t="s">
        <v>77</v>
      </c>
      <c r="AW834" s="13" t="s">
        <v>31</v>
      </c>
      <c r="AX834" s="13" t="s">
        <v>69</v>
      </c>
      <c r="AY834" s="233" t="s">
        <v>140</v>
      </c>
    </row>
    <row r="835" s="14" customFormat="1">
      <c r="A835" s="14"/>
      <c r="B835" s="234"/>
      <c r="C835" s="235"/>
      <c r="D835" s="225" t="s">
        <v>150</v>
      </c>
      <c r="E835" s="236" t="s">
        <v>19</v>
      </c>
      <c r="F835" s="237" t="s">
        <v>168</v>
      </c>
      <c r="G835" s="235"/>
      <c r="H835" s="238">
        <v>5</v>
      </c>
      <c r="I835" s="239"/>
      <c r="J835" s="235"/>
      <c r="K835" s="235"/>
      <c r="L835" s="240"/>
      <c r="M835" s="241"/>
      <c r="N835" s="242"/>
      <c r="O835" s="242"/>
      <c r="P835" s="242"/>
      <c r="Q835" s="242"/>
      <c r="R835" s="242"/>
      <c r="S835" s="242"/>
      <c r="T835" s="243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44" t="s">
        <v>150</v>
      </c>
      <c r="AU835" s="244" t="s">
        <v>77</v>
      </c>
      <c r="AV835" s="14" t="s">
        <v>79</v>
      </c>
      <c r="AW835" s="14" t="s">
        <v>31</v>
      </c>
      <c r="AX835" s="14" t="s">
        <v>77</v>
      </c>
      <c r="AY835" s="244" t="s">
        <v>140</v>
      </c>
    </row>
    <row r="836" s="2" customFormat="1" ht="16.5" customHeight="1">
      <c r="A836" s="41"/>
      <c r="B836" s="42"/>
      <c r="C836" s="205" t="s">
        <v>1198</v>
      </c>
      <c r="D836" s="205" t="s">
        <v>141</v>
      </c>
      <c r="E836" s="206" t="s">
        <v>1199</v>
      </c>
      <c r="F836" s="207" t="s">
        <v>1200</v>
      </c>
      <c r="G836" s="208" t="s">
        <v>144</v>
      </c>
      <c r="H836" s="209">
        <v>7.29</v>
      </c>
      <c r="I836" s="210"/>
      <c r="J836" s="211">
        <f>ROUND(I836*H836,2)</f>
        <v>0</v>
      </c>
      <c r="K836" s="207" t="s">
        <v>145</v>
      </c>
      <c r="L836" s="47"/>
      <c r="M836" s="212" t="s">
        <v>19</v>
      </c>
      <c r="N836" s="213" t="s">
        <v>40</v>
      </c>
      <c r="O836" s="87"/>
      <c r="P836" s="214">
        <f>O836*H836</f>
        <v>0</v>
      </c>
      <c r="Q836" s="214">
        <v>0.00057499999999999999</v>
      </c>
      <c r="R836" s="214">
        <f>Q836*H836</f>
        <v>0.0041917500000000002</v>
      </c>
      <c r="S836" s="214">
        <v>0</v>
      </c>
      <c r="T836" s="215">
        <f>S836*H836</f>
        <v>0</v>
      </c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R836" s="216" t="s">
        <v>231</v>
      </c>
      <c r="AT836" s="216" t="s">
        <v>141</v>
      </c>
      <c r="AU836" s="216" t="s">
        <v>77</v>
      </c>
      <c r="AY836" s="20" t="s">
        <v>140</v>
      </c>
      <c r="BE836" s="217">
        <f>IF(N836="základní",J836,0)</f>
        <v>0</v>
      </c>
      <c r="BF836" s="217">
        <f>IF(N836="snížená",J836,0)</f>
        <v>0</v>
      </c>
      <c r="BG836" s="217">
        <f>IF(N836="zákl. přenesená",J836,0)</f>
        <v>0</v>
      </c>
      <c r="BH836" s="217">
        <f>IF(N836="sníž. přenesená",J836,0)</f>
        <v>0</v>
      </c>
      <c r="BI836" s="217">
        <f>IF(N836="nulová",J836,0)</f>
        <v>0</v>
      </c>
      <c r="BJ836" s="20" t="s">
        <v>77</v>
      </c>
      <c r="BK836" s="217">
        <f>ROUND(I836*H836,2)</f>
        <v>0</v>
      </c>
      <c r="BL836" s="20" t="s">
        <v>231</v>
      </c>
      <c r="BM836" s="216" t="s">
        <v>1201</v>
      </c>
    </row>
    <row r="837" s="2" customFormat="1">
      <c r="A837" s="41"/>
      <c r="B837" s="42"/>
      <c r="C837" s="43"/>
      <c r="D837" s="218" t="s">
        <v>148</v>
      </c>
      <c r="E837" s="43"/>
      <c r="F837" s="219" t="s">
        <v>1202</v>
      </c>
      <c r="G837" s="43"/>
      <c r="H837" s="43"/>
      <c r="I837" s="220"/>
      <c r="J837" s="43"/>
      <c r="K837" s="43"/>
      <c r="L837" s="47"/>
      <c r="M837" s="221"/>
      <c r="N837" s="222"/>
      <c r="O837" s="87"/>
      <c r="P837" s="87"/>
      <c r="Q837" s="87"/>
      <c r="R837" s="87"/>
      <c r="S837" s="87"/>
      <c r="T837" s="88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T837" s="20" t="s">
        <v>148</v>
      </c>
      <c r="AU837" s="20" t="s">
        <v>77</v>
      </c>
    </row>
    <row r="838" s="13" customFormat="1">
      <c r="A838" s="13"/>
      <c r="B838" s="223"/>
      <c r="C838" s="224"/>
      <c r="D838" s="225" t="s">
        <v>150</v>
      </c>
      <c r="E838" s="226" t="s">
        <v>19</v>
      </c>
      <c r="F838" s="227" t="s">
        <v>302</v>
      </c>
      <c r="G838" s="224"/>
      <c r="H838" s="226" t="s">
        <v>19</v>
      </c>
      <c r="I838" s="228"/>
      <c r="J838" s="224"/>
      <c r="K838" s="224"/>
      <c r="L838" s="229"/>
      <c r="M838" s="230"/>
      <c r="N838" s="231"/>
      <c r="O838" s="231"/>
      <c r="P838" s="231"/>
      <c r="Q838" s="231"/>
      <c r="R838" s="231"/>
      <c r="S838" s="231"/>
      <c r="T838" s="232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3" t="s">
        <v>150</v>
      </c>
      <c r="AU838" s="233" t="s">
        <v>77</v>
      </c>
      <c r="AV838" s="13" t="s">
        <v>77</v>
      </c>
      <c r="AW838" s="13" t="s">
        <v>31</v>
      </c>
      <c r="AX838" s="13" t="s">
        <v>69</v>
      </c>
      <c r="AY838" s="233" t="s">
        <v>140</v>
      </c>
    </row>
    <row r="839" s="14" customFormat="1">
      <c r="A839" s="14"/>
      <c r="B839" s="234"/>
      <c r="C839" s="235"/>
      <c r="D839" s="225" t="s">
        <v>150</v>
      </c>
      <c r="E839" s="236" t="s">
        <v>19</v>
      </c>
      <c r="F839" s="237" t="s">
        <v>316</v>
      </c>
      <c r="G839" s="235"/>
      <c r="H839" s="238">
        <v>7.29</v>
      </c>
      <c r="I839" s="239"/>
      <c r="J839" s="235"/>
      <c r="K839" s="235"/>
      <c r="L839" s="240"/>
      <c r="M839" s="241"/>
      <c r="N839" s="242"/>
      <c r="O839" s="242"/>
      <c r="P839" s="242"/>
      <c r="Q839" s="242"/>
      <c r="R839" s="242"/>
      <c r="S839" s="242"/>
      <c r="T839" s="243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44" t="s">
        <v>150</v>
      </c>
      <c r="AU839" s="244" t="s">
        <v>77</v>
      </c>
      <c r="AV839" s="14" t="s">
        <v>79</v>
      </c>
      <c r="AW839" s="14" t="s">
        <v>31</v>
      </c>
      <c r="AX839" s="14" t="s">
        <v>77</v>
      </c>
      <c r="AY839" s="244" t="s">
        <v>140</v>
      </c>
    </row>
    <row r="840" s="2" customFormat="1" ht="24.15" customHeight="1">
      <c r="A840" s="41"/>
      <c r="B840" s="42"/>
      <c r="C840" s="205" t="s">
        <v>1203</v>
      </c>
      <c r="D840" s="205" t="s">
        <v>141</v>
      </c>
      <c r="E840" s="206" t="s">
        <v>1204</v>
      </c>
      <c r="F840" s="207" t="s">
        <v>1205</v>
      </c>
      <c r="G840" s="208" t="s">
        <v>144</v>
      </c>
      <c r="H840" s="209">
        <v>7.29</v>
      </c>
      <c r="I840" s="210"/>
      <c r="J840" s="211">
        <f>ROUND(I840*H840,2)</f>
        <v>0</v>
      </c>
      <c r="K840" s="207" t="s">
        <v>145</v>
      </c>
      <c r="L840" s="47"/>
      <c r="M840" s="212" t="s">
        <v>19</v>
      </c>
      <c r="N840" s="213" t="s">
        <v>40</v>
      </c>
      <c r="O840" s="87"/>
      <c r="P840" s="214">
        <f>O840*H840</f>
        <v>0</v>
      </c>
      <c r="Q840" s="214">
        <v>0.0066886999999999997</v>
      </c>
      <c r="R840" s="214">
        <f>Q840*H840</f>
        <v>0.048760622999999996</v>
      </c>
      <c r="S840" s="214">
        <v>0</v>
      </c>
      <c r="T840" s="215">
        <f>S840*H840</f>
        <v>0</v>
      </c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R840" s="216" t="s">
        <v>231</v>
      </c>
      <c r="AT840" s="216" t="s">
        <v>141</v>
      </c>
      <c r="AU840" s="216" t="s">
        <v>77</v>
      </c>
      <c r="AY840" s="20" t="s">
        <v>140</v>
      </c>
      <c r="BE840" s="217">
        <f>IF(N840="základní",J840,0)</f>
        <v>0</v>
      </c>
      <c r="BF840" s="217">
        <f>IF(N840="snížená",J840,0)</f>
        <v>0</v>
      </c>
      <c r="BG840" s="217">
        <f>IF(N840="zákl. přenesená",J840,0)</f>
        <v>0</v>
      </c>
      <c r="BH840" s="217">
        <f>IF(N840="sníž. přenesená",J840,0)</f>
        <v>0</v>
      </c>
      <c r="BI840" s="217">
        <f>IF(N840="nulová",J840,0)</f>
        <v>0</v>
      </c>
      <c r="BJ840" s="20" t="s">
        <v>77</v>
      </c>
      <c r="BK840" s="217">
        <f>ROUND(I840*H840,2)</f>
        <v>0</v>
      </c>
      <c r="BL840" s="20" t="s">
        <v>231</v>
      </c>
      <c r="BM840" s="216" t="s">
        <v>1206</v>
      </c>
    </row>
    <row r="841" s="2" customFormat="1">
      <c r="A841" s="41"/>
      <c r="B841" s="42"/>
      <c r="C841" s="43"/>
      <c r="D841" s="218" t="s">
        <v>148</v>
      </c>
      <c r="E841" s="43"/>
      <c r="F841" s="219" t="s">
        <v>1207</v>
      </c>
      <c r="G841" s="43"/>
      <c r="H841" s="43"/>
      <c r="I841" s="220"/>
      <c r="J841" s="43"/>
      <c r="K841" s="43"/>
      <c r="L841" s="47"/>
      <c r="M841" s="221"/>
      <c r="N841" s="222"/>
      <c r="O841" s="87"/>
      <c r="P841" s="87"/>
      <c r="Q841" s="87"/>
      <c r="R841" s="87"/>
      <c r="S841" s="87"/>
      <c r="T841" s="88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T841" s="20" t="s">
        <v>148</v>
      </c>
      <c r="AU841" s="20" t="s">
        <v>77</v>
      </c>
    </row>
    <row r="842" s="2" customFormat="1" ht="16.5" customHeight="1">
      <c r="A842" s="41"/>
      <c r="B842" s="42"/>
      <c r="C842" s="205" t="s">
        <v>1208</v>
      </c>
      <c r="D842" s="205" t="s">
        <v>141</v>
      </c>
      <c r="E842" s="206" t="s">
        <v>1209</v>
      </c>
      <c r="F842" s="207" t="s">
        <v>1210</v>
      </c>
      <c r="G842" s="208" t="s">
        <v>200</v>
      </c>
      <c r="H842" s="209">
        <v>33</v>
      </c>
      <c r="I842" s="210"/>
      <c r="J842" s="211">
        <f>ROUND(I842*H842,2)</f>
        <v>0</v>
      </c>
      <c r="K842" s="207" t="s">
        <v>145</v>
      </c>
      <c r="L842" s="47"/>
      <c r="M842" s="212" t="s">
        <v>19</v>
      </c>
      <c r="N842" s="213" t="s">
        <v>40</v>
      </c>
      <c r="O842" s="87"/>
      <c r="P842" s="214">
        <f>O842*H842</f>
        <v>0</v>
      </c>
      <c r="Q842" s="214">
        <v>0.0026991659999999998</v>
      </c>
      <c r="R842" s="214">
        <f>Q842*H842</f>
        <v>0.089072477999999997</v>
      </c>
      <c r="S842" s="214">
        <v>0</v>
      </c>
      <c r="T842" s="215">
        <f>S842*H842</f>
        <v>0</v>
      </c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R842" s="216" t="s">
        <v>231</v>
      </c>
      <c r="AT842" s="216" t="s">
        <v>141</v>
      </c>
      <c r="AU842" s="216" t="s">
        <v>77</v>
      </c>
      <c r="AY842" s="20" t="s">
        <v>140</v>
      </c>
      <c r="BE842" s="217">
        <f>IF(N842="základní",J842,0)</f>
        <v>0</v>
      </c>
      <c r="BF842" s="217">
        <f>IF(N842="snížená",J842,0)</f>
        <v>0</v>
      </c>
      <c r="BG842" s="217">
        <f>IF(N842="zákl. přenesená",J842,0)</f>
        <v>0</v>
      </c>
      <c r="BH842" s="217">
        <f>IF(N842="sníž. přenesená",J842,0)</f>
        <v>0</v>
      </c>
      <c r="BI842" s="217">
        <f>IF(N842="nulová",J842,0)</f>
        <v>0</v>
      </c>
      <c r="BJ842" s="20" t="s">
        <v>77</v>
      </c>
      <c r="BK842" s="217">
        <f>ROUND(I842*H842,2)</f>
        <v>0</v>
      </c>
      <c r="BL842" s="20" t="s">
        <v>231</v>
      </c>
      <c r="BM842" s="216" t="s">
        <v>1211</v>
      </c>
    </row>
    <row r="843" s="2" customFormat="1">
      <c r="A843" s="41"/>
      <c r="B843" s="42"/>
      <c r="C843" s="43"/>
      <c r="D843" s="218" t="s">
        <v>148</v>
      </c>
      <c r="E843" s="43"/>
      <c r="F843" s="219" t="s">
        <v>1212</v>
      </c>
      <c r="G843" s="43"/>
      <c r="H843" s="43"/>
      <c r="I843" s="220"/>
      <c r="J843" s="43"/>
      <c r="K843" s="43"/>
      <c r="L843" s="47"/>
      <c r="M843" s="221"/>
      <c r="N843" s="222"/>
      <c r="O843" s="87"/>
      <c r="P843" s="87"/>
      <c r="Q843" s="87"/>
      <c r="R843" s="87"/>
      <c r="S843" s="87"/>
      <c r="T843" s="88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T843" s="20" t="s">
        <v>148</v>
      </c>
      <c r="AU843" s="20" t="s">
        <v>77</v>
      </c>
    </row>
    <row r="844" s="14" customFormat="1">
      <c r="A844" s="14"/>
      <c r="B844" s="234"/>
      <c r="C844" s="235"/>
      <c r="D844" s="225" t="s">
        <v>150</v>
      </c>
      <c r="E844" s="236" t="s">
        <v>19</v>
      </c>
      <c r="F844" s="237" t="s">
        <v>1180</v>
      </c>
      <c r="G844" s="235"/>
      <c r="H844" s="238">
        <v>33</v>
      </c>
      <c r="I844" s="239"/>
      <c r="J844" s="235"/>
      <c r="K844" s="235"/>
      <c r="L844" s="240"/>
      <c r="M844" s="241"/>
      <c r="N844" s="242"/>
      <c r="O844" s="242"/>
      <c r="P844" s="242"/>
      <c r="Q844" s="242"/>
      <c r="R844" s="242"/>
      <c r="S844" s="242"/>
      <c r="T844" s="243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44" t="s">
        <v>150</v>
      </c>
      <c r="AU844" s="244" t="s">
        <v>77</v>
      </c>
      <c r="AV844" s="14" t="s">
        <v>79</v>
      </c>
      <c r="AW844" s="14" t="s">
        <v>31</v>
      </c>
      <c r="AX844" s="14" t="s">
        <v>77</v>
      </c>
      <c r="AY844" s="244" t="s">
        <v>140</v>
      </c>
    </row>
    <row r="845" s="2" customFormat="1" ht="24.15" customHeight="1">
      <c r="A845" s="41"/>
      <c r="B845" s="42"/>
      <c r="C845" s="205" t="s">
        <v>1213</v>
      </c>
      <c r="D845" s="205" t="s">
        <v>141</v>
      </c>
      <c r="E845" s="206" t="s">
        <v>1214</v>
      </c>
      <c r="F845" s="207" t="s">
        <v>1215</v>
      </c>
      <c r="G845" s="208" t="s">
        <v>161</v>
      </c>
      <c r="H845" s="209">
        <v>60</v>
      </c>
      <c r="I845" s="210"/>
      <c r="J845" s="211">
        <f>ROUND(I845*H845,2)</f>
        <v>0</v>
      </c>
      <c r="K845" s="207" t="s">
        <v>145</v>
      </c>
      <c r="L845" s="47"/>
      <c r="M845" s="212" t="s">
        <v>19</v>
      </c>
      <c r="N845" s="213" t="s">
        <v>40</v>
      </c>
      <c r="O845" s="87"/>
      <c r="P845" s="214">
        <f>O845*H845</f>
        <v>0</v>
      </c>
      <c r="Q845" s="214">
        <v>0</v>
      </c>
      <c r="R845" s="214">
        <f>Q845*H845</f>
        <v>0</v>
      </c>
      <c r="S845" s="214">
        <v>0</v>
      </c>
      <c r="T845" s="215">
        <f>S845*H845</f>
        <v>0</v>
      </c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R845" s="216" t="s">
        <v>231</v>
      </c>
      <c r="AT845" s="216" t="s">
        <v>141</v>
      </c>
      <c r="AU845" s="216" t="s">
        <v>77</v>
      </c>
      <c r="AY845" s="20" t="s">
        <v>140</v>
      </c>
      <c r="BE845" s="217">
        <f>IF(N845="základní",J845,0)</f>
        <v>0</v>
      </c>
      <c r="BF845" s="217">
        <f>IF(N845="snížená",J845,0)</f>
        <v>0</v>
      </c>
      <c r="BG845" s="217">
        <f>IF(N845="zákl. přenesená",J845,0)</f>
        <v>0</v>
      </c>
      <c r="BH845" s="217">
        <f>IF(N845="sníž. přenesená",J845,0)</f>
        <v>0</v>
      </c>
      <c r="BI845" s="217">
        <f>IF(N845="nulová",J845,0)</f>
        <v>0</v>
      </c>
      <c r="BJ845" s="20" t="s">
        <v>77</v>
      </c>
      <c r="BK845" s="217">
        <f>ROUND(I845*H845,2)</f>
        <v>0</v>
      </c>
      <c r="BL845" s="20" t="s">
        <v>231</v>
      </c>
      <c r="BM845" s="216" t="s">
        <v>1216</v>
      </c>
    </row>
    <row r="846" s="2" customFormat="1">
      <c r="A846" s="41"/>
      <c r="B846" s="42"/>
      <c r="C846" s="43"/>
      <c r="D846" s="218" t="s">
        <v>148</v>
      </c>
      <c r="E846" s="43"/>
      <c r="F846" s="219" t="s">
        <v>1217</v>
      </c>
      <c r="G846" s="43"/>
      <c r="H846" s="43"/>
      <c r="I846" s="220"/>
      <c r="J846" s="43"/>
      <c r="K846" s="43"/>
      <c r="L846" s="47"/>
      <c r="M846" s="221"/>
      <c r="N846" s="222"/>
      <c r="O846" s="87"/>
      <c r="P846" s="87"/>
      <c r="Q846" s="87"/>
      <c r="R846" s="87"/>
      <c r="S846" s="87"/>
      <c r="T846" s="88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T846" s="20" t="s">
        <v>148</v>
      </c>
      <c r="AU846" s="20" t="s">
        <v>77</v>
      </c>
    </row>
    <row r="847" s="2" customFormat="1" ht="21.75" customHeight="1">
      <c r="A847" s="41"/>
      <c r="B847" s="42"/>
      <c r="C847" s="205" t="s">
        <v>1218</v>
      </c>
      <c r="D847" s="205" t="s">
        <v>141</v>
      </c>
      <c r="E847" s="206" t="s">
        <v>1219</v>
      </c>
      <c r="F847" s="207" t="s">
        <v>1220</v>
      </c>
      <c r="G847" s="208" t="s">
        <v>200</v>
      </c>
      <c r="H847" s="209">
        <v>2.5</v>
      </c>
      <c r="I847" s="210"/>
      <c r="J847" s="211">
        <f>ROUND(I847*H847,2)</f>
        <v>0</v>
      </c>
      <c r="K847" s="207" t="s">
        <v>145</v>
      </c>
      <c r="L847" s="47"/>
      <c r="M847" s="212" t="s">
        <v>19</v>
      </c>
      <c r="N847" s="213" t="s">
        <v>40</v>
      </c>
      <c r="O847" s="87"/>
      <c r="P847" s="214">
        <f>O847*H847</f>
        <v>0</v>
      </c>
      <c r="Q847" s="214">
        <v>0.00193932</v>
      </c>
      <c r="R847" s="214">
        <f>Q847*H847</f>
        <v>0.0048482999999999998</v>
      </c>
      <c r="S847" s="214">
        <v>0</v>
      </c>
      <c r="T847" s="215">
        <f>S847*H847</f>
        <v>0</v>
      </c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R847" s="216" t="s">
        <v>231</v>
      </c>
      <c r="AT847" s="216" t="s">
        <v>141</v>
      </c>
      <c r="AU847" s="216" t="s">
        <v>77</v>
      </c>
      <c r="AY847" s="20" t="s">
        <v>140</v>
      </c>
      <c r="BE847" s="217">
        <f>IF(N847="základní",J847,0)</f>
        <v>0</v>
      </c>
      <c r="BF847" s="217">
        <f>IF(N847="snížená",J847,0)</f>
        <v>0</v>
      </c>
      <c r="BG847" s="217">
        <f>IF(N847="zákl. přenesená",J847,0)</f>
        <v>0</v>
      </c>
      <c r="BH847" s="217">
        <f>IF(N847="sníž. přenesená",J847,0)</f>
        <v>0</v>
      </c>
      <c r="BI847" s="217">
        <f>IF(N847="nulová",J847,0)</f>
        <v>0</v>
      </c>
      <c r="BJ847" s="20" t="s">
        <v>77</v>
      </c>
      <c r="BK847" s="217">
        <f>ROUND(I847*H847,2)</f>
        <v>0</v>
      </c>
      <c r="BL847" s="20" t="s">
        <v>231</v>
      </c>
      <c r="BM847" s="216" t="s">
        <v>1221</v>
      </c>
    </row>
    <row r="848" s="2" customFormat="1">
      <c r="A848" s="41"/>
      <c r="B848" s="42"/>
      <c r="C848" s="43"/>
      <c r="D848" s="218" t="s">
        <v>148</v>
      </c>
      <c r="E848" s="43"/>
      <c r="F848" s="219" t="s">
        <v>1222</v>
      </c>
      <c r="G848" s="43"/>
      <c r="H848" s="43"/>
      <c r="I848" s="220"/>
      <c r="J848" s="43"/>
      <c r="K848" s="43"/>
      <c r="L848" s="47"/>
      <c r="M848" s="221"/>
      <c r="N848" s="222"/>
      <c r="O848" s="87"/>
      <c r="P848" s="87"/>
      <c r="Q848" s="87"/>
      <c r="R848" s="87"/>
      <c r="S848" s="87"/>
      <c r="T848" s="88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T848" s="20" t="s">
        <v>148</v>
      </c>
      <c r="AU848" s="20" t="s">
        <v>77</v>
      </c>
    </row>
    <row r="849" s="13" customFormat="1">
      <c r="A849" s="13"/>
      <c r="B849" s="223"/>
      <c r="C849" s="224"/>
      <c r="D849" s="225" t="s">
        <v>150</v>
      </c>
      <c r="E849" s="226" t="s">
        <v>19</v>
      </c>
      <c r="F849" s="227" t="s">
        <v>302</v>
      </c>
      <c r="G849" s="224"/>
      <c r="H849" s="226" t="s">
        <v>19</v>
      </c>
      <c r="I849" s="228"/>
      <c r="J849" s="224"/>
      <c r="K849" s="224"/>
      <c r="L849" s="229"/>
      <c r="M849" s="230"/>
      <c r="N849" s="231"/>
      <c r="O849" s="231"/>
      <c r="P849" s="231"/>
      <c r="Q849" s="231"/>
      <c r="R849" s="231"/>
      <c r="S849" s="231"/>
      <c r="T849" s="232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3" t="s">
        <v>150</v>
      </c>
      <c r="AU849" s="233" t="s">
        <v>77</v>
      </c>
      <c r="AV849" s="13" t="s">
        <v>77</v>
      </c>
      <c r="AW849" s="13" t="s">
        <v>31</v>
      </c>
      <c r="AX849" s="13" t="s">
        <v>69</v>
      </c>
      <c r="AY849" s="233" t="s">
        <v>140</v>
      </c>
    </row>
    <row r="850" s="14" customFormat="1">
      <c r="A850" s="14"/>
      <c r="B850" s="234"/>
      <c r="C850" s="235"/>
      <c r="D850" s="225" t="s">
        <v>150</v>
      </c>
      <c r="E850" s="236" t="s">
        <v>19</v>
      </c>
      <c r="F850" s="237" t="s">
        <v>1223</v>
      </c>
      <c r="G850" s="235"/>
      <c r="H850" s="238">
        <v>2.5</v>
      </c>
      <c r="I850" s="239"/>
      <c r="J850" s="235"/>
      <c r="K850" s="235"/>
      <c r="L850" s="240"/>
      <c r="M850" s="241"/>
      <c r="N850" s="242"/>
      <c r="O850" s="242"/>
      <c r="P850" s="242"/>
      <c r="Q850" s="242"/>
      <c r="R850" s="242"/>
      <c r="S850" s="242"/>
      <c r="T850" s="243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44" t="s">
        <v>150</v>
      </c>
      <c r="AU850" s="244" t="s">
        <v>77</v>
      </c>
      <c r="AV850" s="14" t="s">
        <v>79</v>
      </c>
      <c r="AW850" s="14" t="s">
        <v>31</v>
      </c>
      <c r="AX850" s="14" t="s">
        <v>77</v>
      </c>
      <c r="AY850" s="244" t="s">
        <v>140</v>
      </c>
    </row>
    <row r="851" s="2" customFormat="1" ht="24.15" customHeight="1">
      <c r="A851" s="41"/>
      <c r="B851" s="42"/>
      <c r="C851" s="205" t="s">
        <v>1224</v>
      </c>
      <c r="D851" s="205" t="s">
        <v>141</v>
      </c>
      <c r="E851" s="206" t="s">
        <v>1225</v>
      </c>
      <c r="F851" s="207" t="s">
        <v>1226</v>
      </c>
      <c r="G851" s="208" t="s">
        <v>200</v>
      </c>
      <c r="H851" s="209">
        <v>2.5</v>
      </c>
      <c r="I851" s="210"/>
      <c r="J851" s="211">
        <f>ROUND(I851*H851,2)</f>
        <v>0</v>
      </c>
      <c r="K851" s="207" t="s">
        <v>145</v>
      </c>
      <c r="L851" s="47"/>
      <c r="M851" s="212" t="s">
        <v>19</v>
      </c>
      <c r="N851" s="213" t="s">
        <v>40</v>
      </c>
      <c r="O851" s="87"/>
      <c r="P851" s="214">
        <f>O851*H851</f>
        <v>0</v>
      </c>
      <c r="Q851" s="214">
        <v>0.0012241999999999999</v>
      </c>
      <c r="R851" s="214">
        <f>Q851*H851</f>
        <v>0.0030604999999999999</v>
      </c>
      <c r="S851" s="214">
        <v>0</v>
      </c>
      <c r="T851" s="215">
        <f>S851*H851</f>
        <v>0</v>
      </c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R851" s="216" t="s">
        <v>231</v>
      </c>
      <c r="AT851" s="216" t="s">
        <v>141</v>
      </c>
      <c r="AU851" s="216" t="s">
        <v>77</v>
      </c>
      <c r="AY851" s="20" t="s">
        <v>140</v>
      </c>
      <c r="BE851" s="217">
        <f>IF(N851="základní",J851,0)</f>
        <v>0</v>
      </c>
      <c r="BF851" s="217">
        <f>IF(N851="snížená",J851,0)</f>
        <v>0</v>
      </c>
      <c r="BG851" s="217">
        <f>IF(N851="zákl. přenesená",J851,0)</f>
        <v>0</v>
      </c>
      <c r="BH851" s="217">
        <f>IF(N851="sníž. přenesená",J851,0)</f>
        <v>0</v>
      </c>
      <c r="BI851" s="217">
        <f>IF(N851="nulová",J851,0)</f>
        <v>0</v>
      </c>
      <c r="BJ851" s="20" t="s">
        <v>77</v>
      </c>
      <c r="BK851" s="217">
        <f>ROUND(I851*H851,2)</f>
        <v>0</v>
      </c>
      <c r="BL851" s="20" t="s">
        <v>231</v>
      </c>
      <c r="BM851" s="216" t="s">
        <v>1227</v>
      </c>
    </row>
    <row r="852" s="2" customFormat="1">
      <c r="A852" s="41"/>
      <c r="B852" s="42"/>
      <c r="C852" s="43"/>
      <c r="D852" s="218" t="s">
        <v>148</v>
      </c>
      <c r="E852" s="43"/>
      <c r="F852" s="219" t="s">
        <v>1228</v>
      </c>
      <c r="G852" s="43"/>
      <c r="H852" s="43"/>
      <c r="I852" s="220"/>
      <c r="J852" s="43"/>
      <c r="K852" s="43"/>
      <c r="L852" s="47"/>
      <c r="M852" s="221"/>
      <c r="N852" s="222"/>
      <c r="O852" s="87"/>
      <c r="P852" s="87"/>
      <c r="Q852" s="87"/>
      <c r="R852" s="87"/>
      <c r="S852" s="87"/>
      <c r="T852" s="88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T852" s="20" t="s">
        <v>148</v>
      </c>
      <c r="AU852" s="20" t="s">
        <v>77</v>
      </c>
    </row>
    <row r="853" s="2" customFormat="1" ht="21.75" customHeight="1">
      <c r="A853" s="41"/>
      <c r="B853" s="42"/>
      <c r="C853" s="205" t="s">
        <v>1229</v>
      </c>
      <c r="D853" s="205" t="s">
        <v>141</v>
      </c>
      <c r="E853" s="206" t="s">
        <v>1230</v>
      </c>
      <c r="F853" s="207" t="s">
        <v>1231</v>
      </c>
      <c r="G853" s="208" t="s">
        <v>200</v>
      </c>
      <c r="H853" s="209">
        <v>2.2999999999999998</v>
      </c>
      <c r="I853" s="210"/>
      <c r="J853" s="211">
        <f>ROUND(I853*H853,2)</f>
        <v>0</v>
      </c>
      <c r="K853" s="207" t="s">
        <v>145</v>
      </c>
      <c r="L853" s="47"/>
      <c r="M853" s="212" t="s">
        <v>19</v>
      </c>
      <c r="N853" s="213" t="s">
        <v>40</v>
      </c>
      <c r="O853" s="87"/>
      <c r="P853" s="214">
        <f>O853*H853</f>
        <v>0</v>
      </c>
      <c r="Q853" s="214">
        <v>0.0024526499999999998</v>
      </c>
      <c r="R853" s="214">
        <f>Q853*H853</f>
        <v>0.0056410949999999987</v>
      </c>
      <c r="S853" s="214">
        <v>0</v>
      </c>
      <c r="T853" s="215">
        <f>S853*H853</f>
        <v>0</v>
      </c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R853" s="216" t="s">
        <v>231</v>
      </c>
      <c r="AT853" s="216" t="s">
        <v>141</v>
      </c>
      <c r="AU853" s="216" t="s">
        <v>77</v>
      </c>
      <c r="AY853" s="20" t="s">
        <v>140</v>
      </c>
      <c r="BE853" s="217">
        <f>IF(N853="základní",J853,0)</f>
        <v>0</v>
      </c>
      <c r="BF853" s="217">
        <f>IF(N853="snížená",J853,0)</f>
        <v>0</v>
      </c>
      <c r="BG853" s="217">
        <f>IF(N853="zákl. přenesená",J853,0)</f>
        <v>0</v>
      </c>
      <c r="BH853" s="217">
        <f>IF(N853="sníž. přenesená",J853,0)</f>
        <v>0</v>
      </c>
      <c r="BI853" s="217">
        <f>IF(N853="nulová",J853,0)</f>
        <v>0</v>
      </c>
      <c r="BJ853" s="20" t="s">
        <v>77</v>
      </c>
      <c r="BK853" s="217">
        <f>ROUND(I853*H853,2)</f>
        <v>0</v>
      </c>
      <c r="BL853" s="20" t="s">
        <v>231</v>
      </c>
      <c r="BM853" s="216" t="s">
        <v>1232</v>
      </c>
    </row>
    <row r="854" s="2" customFormat="1">
      <c r="A854" s="41"/>
      <c r="B854" s="42"/>
      <c r="C854" s="43"/>
      <c r="D854" s="218" t="s">
        <v>148</v>
      </c>
      <c r="E854" s="43"/>
      <c r="F854" s="219" t="s">
        <v>1233</v>
      </c>
      <c r="G854" s="43"/>
      <c r="H854" s="43"/>
      <c r="I854" s="220"/>
      <c r="J854" s="43"/>
      <c r="K854" s="43"/>
      <c r="L854" s="47"/>
      <c r="M854" s="221"/>
      <c r="N854" s="222"/>
      <c r="O854" s="87"/>
      <c r="P854" s="87"/>
      <c r="Q854" s="87"/>
      <c r="R854" s="87"/>
      <c r="S854" s="87"/>
      <c r="T854" s="88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T854" s="20" t="s">
        <v>148</v>
      </c>
      <c r="AU854" s="20" t="s">
        <v>77</v>
      </c>
    </row>
    <row r="855" s="13" customFormat="1">
      <c r="A855" s="13"/>
      <c r="B855" s="223"/>
      <c r="C855" s="224"/>
      <c r="D855" s="225" t="s">
        <v>150</v>
      </c>
      <c r="E855" s="226" t="s">
        <v>19</v>
      </c>
      <c r="F855" s="227" t="s">
        <v>302</v>
      </c>
      <c r="G855" s="224"/>
      <c r="H855" s="226" t="s">
        <v>19</v>
      </c>
      <c r="I855" s="228"/>
      <c r="J855" s="224"/>
      <c r="K855" s="224"/>
      <c r="L855" s="229"/>
      <c r="M855" s="230"/>
      <c r="N855" s="231"/>
      <c r="O855" s="231"/>
      <c r="P855" s="231"/>
      <c r="Q855" s="231"/>
      <c r="R855" s="231"/>
      <c r="S855" s="231"/>
      <c r="T855" s="232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3" t="s">
        <v>150</v>
      </c>
      <c r="AU855" s="233" t="s">
        <v>77</v>
      </c>
      <c r="AV855" s="13" t="s">
        <v>77</v>
      </c>
      <c r="AW855" s="13" t="s">
        <v>31</v>
      </c>
      <c r="AX855" s="13" t="s">
        <v>69</v>
      </c>
      <c r="AY855" s="233" t="s">
        <v>140</v>
      </c>
    </row>
    <row r="856" s="14" customFormat="1">
      <c r="A856" s="14"/>
      <c r="B856" s="234"/>
      <c r="C856" s="235"/>
      <c r="D856" s="225" t="s">
        <v>150</v>
      </c>
      <c r="E856" s="236" t="s">
        <v>19</v>
      </c>
      <c r="F856" s="237" t="s">
        <v>1234</v>
      </c>
      <c r="G856" s="235"/>
      <c r="H856" s="238">
        <v>2.2999999999999998</v>
      </c>
      <c r="I856" s="239"/>
      <c r="J856" s="235"/>
      <c r="K856" s="235"/>
      <c r="L856" s="240"/>
      <c r="M856" s="241"/>
      <c r="N856" s="242"/>
      <c r="O856" s="242"/>
      <c r="P856" s="242"/>
      <c r="Q856" s="242"/>
      <c r="R856" s="242"/>
      <c r="S856" s="242"/>
      <c r="T856" s="243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44" t="s">
        <v>150</v>
      </c>
      <c r="AU856" s="244" t="s">
        <v>77</v>
      </c>
      <c r="AV856" s="14" t="s">
        <v>79</v>
      </c>
      <c r="AW856" s="14" t="s">
        <v>31</v>
      </c>
      <c r="AX856" s="14" t="s">
        <v>77</v>
      </c>
      <c r="AY856" s="244" t="s">
        <v>140</v>
      </c>
    </row>
    <row r="857" s="2" customFormat="1" ht="21.75" customHeight="1">
      <c r="A857" s="41"/>
      <c r="B857" s="42"/>
      <c r="C857" s="205" t="s">
        <v>1235</v>
      </c>
      <c r="D857" s="205" t="s">
        <v>141</v>
      </c>
      <c r="E857" s="206" t="s">
        <v>1236</v>
      </c>
      <c r="F857" s="207" t="s">
        <v>1237</v>
      </c>
      <c r="G857" s="208" t="s">
        <v>200</v>
      </c>
      <c r="H857" s="209">
        <v>9.0999999999999996</v>
      </c>
      <c r="I857" s="210"/>
      <c r="J857" s="211">
        <f>ROUND(I857*H857,2)</f>
        <v>0</v>
      </c>
      <c r="K857" s="207" t="s">
        <v>145</v>
      </c>
      <c r="L857" s="47"/>
      <c r="M857" s="212" t="s">
        <v>19</v>
      </c>
      <c r="N857" s="213" t="s">
        <v>40</v>
      </c>
      <c r="O857" s="87"/>
      <c r="P857" s="214">
        <f>O857*H857</f>
        <v>0</v>
      </c>
      <c r="Q857" s="214">
        <v>0.0028628099999999999</v>
      </c>
      <c r="R857" s="214">
        <f>Q857*H857</f>
        <v>0.026051570999999999</v>
      </c>
      <c r="S857" s="214">
        <v>0</v>
      </c>
      <c r="T857" s="215">
        <f>S857*H857</f>
        <v>0</v>
      </c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R857" s="216" t="s">
        <v>231</v>
      </c>
      <c r="AT857" s="216" t="s">
        <v>141</v>
      </c>
      <c r="AU857" s="216" t="s">
        <v>77</v>
      </c>
      <c r="AY857" s="20" t="s">
        <v>140</v>
      </c>
      <c r="BE857" s="217">
        <f>IF(N857="základní",J857,0)</f>
        <v>0</v>
      </c>
      <c r="BF857" s="217">
        <f>IF(N857="snížená",J857,0)</f>
        <v>0</v>
      </c>
      <c r="BG857" s="217">
        <f>IF(N857="zákl. přenesená",J857,0)</f>
        <v>0</v>
      </c>
      <c r="BH857" s="217">
        <f>IF(N857="sníž. přenesená",J857,0)</f>
        <v>0</v>
      </c>
      <c r="BI857" s="217">
        <f>IF(N857="nulová",J857,0)</f>
        <v>0</v>
      </c>
      <c r="BJ857" s="20" t="s">
        <v>77</v>
      </c>
      <c r="BK857" s="217">
        <f>ROUND(I857*H857,2)</f>
        <v>0</v>
      </c>
      <c r="BL857" s="20" t="s">
        <v>231</v>
      </c>
      <c r="BM857" s="216" t="s">
        <v>1238</v>
      </c>
    </row>
    <row r="858" s="2" customFormat="1">
      <c r="A858" s="41"/>
      <c r="B858" s="42"/>
      <c r="C858" s="43"/>
      <c r="D858" s="218" t="s">
        <v>148</v>
      </c>
      <c r="E858" s="43"/>
      <c r="F858" s="219" t="s">
        <v>1239</v>
      </c>
      <c r="G858" s="43"/>
      <c r="H858" s="43"/>
      <c r="I858" s="220"/>
      <c r="J858" s="43"/>
      <c r="K858" s="43"/>
      <c r="L858" s="47"/>
      <c r="M858" s="221"/>
      <c r="N858" s="222"/>
      <c r="O858" s="87"/>
      <c r="P858" s="87"/>
      <c r="Q858" s="87"/>
      <c r="R858" s="87"/>
      <c r="S858" s="87"/>
      <c r="T858" s="88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T858" s="20" t="s">
        <v>148</v>
      </c>
      <c r="AU858" s="20" t="s">
        <v>77</v>
      </c>
    </row>
    <row r="859" s="13" customFormat="1">
      <c r="A859" s="13"/>
      <c r="B859" s="223"/>
      <c r="C859" s="224"/>
      <c r="D859" s="225" t="s">
        <v>150</v>
      </c>
      <c r="E859" s="226" t="s">
        <v>19</v>
      </c>
      <c r="F859" s="227" t="s">
        <v>188</v>
      </c>
      <c r="G859" s="224"/>
      <c r="H859" s="226" t="s">
        <v>19</v>
      </c>
      <c r="I859" s="228"/>
      <c r="J859" s="224"/>
      <c r="K859" s="224"/>
      <c r="L859" s="229"/>
      <c r="M859" s="230"/>
      <c r="N859" s="231"/>
      <c r="O859" s="231"/>
      <c r="P859" s="231"/>
      <c r="Q859" s="231"/>
      <c r="R859" s="231"/>
      <c r="S859" s="231"/>
      <c r="T859" s="232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3" t="s">
        <v>150</v>
      </c>
      <c r="AU859" s="233" t="s">
        <v>77</v>
      </c>
      <c r="AV859" s="13" t="s">
        <v>77</v>
      </c>
      <c r="AW859" s="13" t="s">
        <v>31</v>
      </c>
      <c r="AX859" s="13" t="s">
        <v>69</v>
      </c>
      <c r="AY859" s="233" t="s">
        <v>140</v>
      </c>
    </row>
    <row r="860" s="14" customFormat="1">
      <c r="A860" s="14"/>
      <c r="B860" s="234"/>
      <c r="C860" s="235"/>
      <c r="D860" s="225" t="s">
        <v>150</v>
      </c>
      <c r="E860" s="236" t="s">
        <v>19</v>
      </c>
      <c r="F860" s="237" t="s">
        <v>1240</v>
      </c>
      <c r="G860" s="235"/>
      <c r="H860" s="238">
        <v>9.0999999999999996</v>
      </c>
      <c r="I860" s="239"/>
      <c r="J860" s="235"/>
      <c r="K860" s="235"/>
      <c r="L860" s="240"/>
      <c r="M860" s="241"/>
      <c r="N860" s="242"/>
      <c r="O860" s="242"/>
      <c r="P860" s="242"/>
      <c r="Q860" s="242"/>
      <c r="R860" s="242"/>
      <c r="S860" s="242"/>
      <c r="T860" s="243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44" t="s">
        <v>150</v>
      </c>
      <c r="AU860" s="244" t="s">
        <v>77</v>
      </c>
      <c r="AV860" s="14" t="s">
        <v>79</v>
      </c>
      <c r="AW860" s="14" t="s">
        <v>31</v>
      </c>
      <c r="AX860" s="14" t="s">
        <v>77</v>
      </c>
      <c r="AY860" s="244" t="s">
        <v>140</v>
      </c>
    </row>
    <row r="861" s="2" customFormat="1" ht="21.75" customHeight="1">
      <c r="A861" s="41"/>
      <c r="B861" s="42"/>
      <c r="C861" s="205" t="s">
        <v>1241</v>
      </c>
      <c r="D861" s="205" t="s">
        <v>141</v>
      </c>
      <c r="E861" s="206" t="s">
        <v>1242</v>
      </c>
      <c r="F861" s="207" t="s">
        <v>1243</v>
      </c>
      <c r="G861" s="208" t="s">
        <v>200</v>
      </c>
      <c r="H861" s="209">
        <v>8</v>
      </c>
      <c r="I861" s="210"/>
      <c r="J861" s="211">
        <f>ROUND(I861*H861,2)</f>
        <v>0</v>
      </c>
      <c r="K861" s="207" t="s">
        <v>145</v>
      </c>
      <c r="L861" s="47"/>
      <c r="M861" s="212" t="s">
        <v>19</v>
      </c>
      <c r="N861" s="213" t="s">
        <v>40</v>
      </c>
      <c r="O861" s="87"/>
      <c r="P861" s="214">
        <f>O861*H861</f>
        <v>0</v>
      </c>
      <c r="Q861" s="214">
        <v>0.0017099999999999999</v>
      </c>
      <c r="R861" s="214">
        <f>Q861*H861</f>
        <v>0.01368</v>
      </c>
      <c r="S861" s="214">
        <v>0</v>
      </c>
      <c r="T861" s="215">
        <f>S861*H861</f>
        <v>0</v>
      </c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R861" s="216" t="s">
        <v>231</v>
      </c>
      <c r="AT861" s="216" t="s">
        <v>141</v>
      </c>
      <c r="AU861" s="216" t="s">
        <v>77</v>
      </c>
      <c r="AY861" s="20" t="s">
        <v>140</v>
      </c>
      <c r="BE861" s="217">
        <f>IF(N861="základní",J861,0)</f>
        <v>0</v>
      </c>
      <c r="BF861" s="217">
        <f>IF(N861="snížená",J861,0)</f>
        <v>0</v>
      </c>
      <c r="BG861" s="217">
        <f>IF(N861="zákl. přenesená",J861,0)</f>
        <v>0</v>
      </c>
      <c r="BH861" s="217">
        <f>IF(N861="sníž. přenesená",J861,0)</f>
        <v>0</v>
      </c>
      <c r="BI861" s="217">
        <f>IF(N861="nulová",J861,0)</f>
        <v>0</v>
      </c>
      <c r="BJ861" s="20" t="s">
        <v>77</v>
      </c>
      <c r="BK861" s="217">
        <f>ROUND(I861*H861,2)</f>
        <v>0</v>
      </c>
      <c r="BL861" s="20" t="s">
        <v>231</v>
      </c>
      <c r="BM861" s="216" t="s">
        <v>1244</v>
      </c>
    </row>
    <row r="862" s="2" customFormat="1">
      <c r="A862" s="41"/>
      <c r="B862" s="42"/>
      <c r="C862" s="43"/>
      <c r="D862" s="218" t="s">
        <v>148</v>
      </c>
      <c r="E862" s="43"/>
      <c r="F862" s="219" t="s">
        <v>1245</v>
      </c>
      <c r="G862" s="43"/>
      <c r="H862" s="43"/>
      <c r="I862" s="220"/>
      <c r="J862" s="43"/>
      <c r="K862" s="43"/>
      <c r="L862" s="47"/>
      <c r="M862" s="221"/>
      <c r="N862" s="222"/>
      <c r="O862" s="87"/>
      <c r="P862" s="87"/>
      <c r="Q862" s="87"/>
      <c r="R862" s="87"/>
      <c r="S862" s="87"/>
      <c r="T862" s="88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T862" s="20" t="s">
        <v>148</v>
      </c>
      <c r="AU862" s="20" t="s">
        <v>77</v>
      </c>
    </row>
    <row r="863" s="13" customFormat="1">
      <c r="A863" s="13"/>
      <c r="B863" s="223"/>
      <c r="C863" s="224"/>
      <c r="D863" s="225" t="s">
        <v>150</v>
      </c>
      <c r="E863" s="226" t="s">
        <v>19</v>
      </c>
      <c r="F863" s="227" t="s">
        <v>302</v>
      </c>
      <c r="G863" s="224"/>
      <c r="H863" s="226" t="s">
        <v>19</v>
      </c>
      <c r="I863" s="228"/>
      <c r="J863" s="224"/>
      <c r="K863" s="224"/>
      <c r="L863" s="229"/>
      <c r="M863" s="230"/>
      <c r="N863" s="231"/>
      <c r="O863" s="231"/>
      <c r="P863" s="231"/>
      <c r="Q863" s="231"/>
      <c r="R863" s="231"/>
      <c r="S863" s="231"/>
      <c r="T863" s="232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3" t="s">
        <v>150</v>
      </c>
      <c r="AU863" s="233" t="s">
        <v>77</v>
      </c>
      <c r="AV863" s="13" t="s">
        <v>77</v>
      </c>
      <c r="AW863" s="13" t="s">
        <v>31</v>
      </c>
      <c r="AX863" s="13" t="s">
        <v>69</v>
      </c>
      <c r="AY863" s="233" t="s">
        <v>140</v>
      </c>
    </row>
    <row r="864" s="14" customFormat="1">
      <c r="A864" s="14"/>
      <c r="B864" s="234"/>
      <c r="C864" s="235"/>
      <c r="D864" s="225" t="s">
        <v>150</v>
      </c>
      <c r="E864" s="236" t="s">
        <v>19</v>
      </c>
      <c r="F864" s="237" t="s">
        <v>183</v>
      </c>
      <c r="G864" s="235"/>
      <c r="H864" s="238">
        <v>8</v>
      </c>
      <c r="I864" s="239"/>
      <c r="J864" s="235"/>
      <c r="K864" s="235"/>
      <c r="L864" s="240"/>
      <c r="M864" s="241"/>
      <c r="N864" s="242"/>
      <c r="O864" s="242"/>
      <c r="P864" s="242"/>
      <c r="Q864" s="242"/>
      <c r="R864" s="242"/>
      <c r="S864" s="242"/>
      <c r="T864" s="243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44" t="s">
        <v>150</v>
      </c>
      <c r="AU864" s="244" t="s">
        <v>77</v>
      </c>
      <c r="AV864" s="14" t="s">
        <v>79</v>
      </c>
      <c r="AW864" s="14" t="s">
        <v>31</v>
      </c>
      <c r="AX864" s="14" t="s">
        <v>77</v>
      </c>
      <c r="AY864" s="244" t="s">
        <v>140</v>
      </c>
    </row>
    <row r="865" s="2" customFormat="1" ht="24.15" customHeight="1">
      <c r="A865" s="41"/>
      <c r="B865" s="42"/>
      <c r="C865" s="205" t="s">
        <v>1246</v>
      </c>
      <c r="D865" s="205" t="s">
        <v>141</v>
      </c>
      <c r="E865" s="206" t="s">
        <v>1247</v>
      </c>
      <c r="F865" s="207" t="s">
        <v>1248</v>
      </c>
      <c r="G865" s="208" t="s">
        <v>200</v>
      </c>
      <c r="H865" s="209">
        <v>30</v>
      </c>
      <c r="I865" s="210"/>
      <c r="J865" s="211">
        <f>ROUND(I865*H865,2)</f>
        <v>0</v>
      </c>
      <c r="K865" s="207" t="s">
        <v>145</v>
      </c>
      <c r="L865" s="47"/>
      <c r="M865" s="212" t="s">
        <v>19</v>
      </c>
      <c r="N865" s="213" t="s">
        <v>40</v>
      </c>
      <c r="O865" s="87"/>
      <c r="P865" s="214">
        <f>O865*H865</f>
        <v>0</v>
      </c>
      <c r="Q865" s="214">
        <v>0.0028885</v>
      </c>
      <c r="R865" s="214">
        <f>Q865*H865</f>
        <v>0.086654999999999996</v>
      </c>
      <c r="S865" s="214">
        <v>0</v>
      </c>
      <c r="T865" s="215">
        <f>S865*H865</f>
        <v>0</v>
      </c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R865" s="216" t="s">
        <v>231</v>
      </c>
      <c r="AT865" s="216" t="s">
        <v>141</v>
      </c>
      <c r="AU865" s="216" t="s">
        <v>77</v>
      </c>
      <c r="AY865" s="20" t="s">
        <v>140</v>
      </c>
      <c r="BE865" s="217">
        <f>IF(N865="základní",J865,0)</f>
        <v>0</v>
      </c>
      <c r="BF865" s="217">
        <f>IF(N865="snížená",J865,0)</f>
        <v>0</v>
      </c>
      <c r="BG865" s="217">
        <f>IF(N865="zákl. přenesená",J865,0)</f>
        <v>0</v>
      </c>
      <c r="BH865" s="217">
        <f>IF(N865="sníž. přenesená",J865,0)</f>
        <v>0</v>
      </c>
      <c r="BI865" s="217">
        <f>IF(N865="nulová",J865,0)</f>
        <v>0</v>
      </c>
      <c r="BJ865" s="20" t="s">
        <v>77</v>
      </c>
      <c r="BK865" s="217">
        <f>ROUND(I865*H865,2)</f>
        <v>0</v>
      </c>
      <c r="BL865" s="20" t="s">
        <v>231</v>
      </c>
      <c r="BM865" s="216" t="s">
        <v>1249</v>
      </c>
    </row>
    <row r="866" s="2" customFormat="1">
      <c r="A866" s="41"/>
      <c r="B866" s="42"/>
      <c r="C866" s="43"/>
      <c r="D866" s="218" t="s">
        <v>148</v>
      </c>
      <c r="E866" s="43"/>
      <c r="F866" s="219" t="s">
        <v>1250</v>
      </c>
      <c r="G866" s="43"/>
      <c r="H866" s="43"/>
      <c r="I866" s="220"/>
      <c r="J866" s="43"/>
      <c r="K866" s="43"/>
      <c r="L866" s="47"/>
      <c r="M866" s="221"/>
      <c r="N866" s="222"/>
      <c r="O866" s="87"/>
      <c r="P866" s="87"/>
      <c r="Q866" s="87"/>
      <c r="R866" s="87"/>
      <c r="S866" s="87"/>
      <c r="T866" s="88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T866" s="20" t="s">
        <v>148</v>
      </c>
      <c r="AU866" s="20" t="s">
        <v>77</v>
      </c>
    </row>
    <row r="867" s="2" customFormat="1" ht="24.15" customHeight="1">
      <c r="A867" s="41"/>
      <c r="B867" s="42"/>
      <c r="C867" s="205" t="s">
        <v>1251</v>
      </c>
      <c r="D867" s="205" t="s">
        <v>141</v>
      </c>
      <c r="E867" s="206" t="s">
        <v>1252</v>
      </c>
      <c r="F867" s="207" t="s">
        <v>1253</v>
      </c>
      <c r="G867" s="208" t="s">
        <v>307</v>
      </c>
      <c r="H867" s="209">
        <v>0.28499999999999998</v>
      </c>
      <c r="I867" s="210"/>
      <c r="J867" s="211">
        <f>ROUND(I867*H867,2)</f>
        <v>0</v>
      </c>
      <c r="K867" s="207" t="s">
        <v>145</v>
      </c>
      <c r="L867" s="47"/>
      <c r="M867" s="212" t="s">
        <v>19</v>
      </c>
      <c r="N867" s="213" t="s">
        <v>40</v>
      </c>
      <c r="O867" s="87"/>
      <c r="P867" s="214">
        <f>O867*H867</f>
        <v>0</v>
      </c>
      <c r="Q867" s="214">
        <v>0</v>
      </c>
      <c r="R867" s="214">
        <f>Q867*H867</f>
        <v>0</v>
      </c>
      <c r="S867" s="214">
        <v>0</v>
      </c>
      <c r="T867" s="215">
        <f>S867*H867</f>
        <v>0</v>
      </c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R867" s="216" t="s">
        <v>231</v>
      </c>
      <c r="AT867" s="216" t="s">
        <v>141</v>
      </c>
      <c r="AU867" s="216" t="s">
        <v>77</v>
      </c>
      <c r="AY867" s="20" t="s">
        <v>140</v>
      </c>
      <c r="BE867" s="217">
        <f>IF(N867="základní",J867,0)</f>
        <v>0</v>
      </c>
      <c r="BF867" s="217">
        <f>IF(N867="snížená",J867,0)</f>
        <v>0</v>
      </c>
      <c r="BG867" s="217">
        <f>IF(N867="zákl. přenesená",J867,0)</f>
        <v>0</v>
      </c>
      <c r="BH867" s="217">
        <f>IF(N867="sníž. přenesená",J867,0)</f>
        <v>0</v>
      </c>
      <c r="BI867" s="217">
        <f>IF(N867="nulová",J867,0)</f>
        <v>0</v>
      </c>
      <c r="BJ867" s="20" t="s">
        <v>77</v>
      </c>
      <c r="BK867" s="217">
        <f>ROUND(I867*H867,2)</f>
        <v>0</v>
      </c>
      <c r="BL867" s="20" t="s">
        <v>231</v>
      </c>
      <c r="BM867" s="216" t="s">
        <v>1254</v>
      </c>
    </row>
    <row r="868" s="2" customFormat="1">
      <c r="A868" s="41"/>
      <c r="B868" s="42"/>
      <c r="C868" s="43"/>
      <c r="D868" s="218" t="s">
        <v>148</v>
      </c>
      <c r="E868" s="43"/>
      <c r="F868" s="219" t="s">
        <v>1255</v>
      </c>
      <c r="G868" s="43"/>
      <c r="H868" s="43"/>
      <c r="I868" s="220"/>
      <c r="J868" s="43"/>
      <c r="K868" s="43"/>
      <c r="L868" s="47"/>
      <c r="M868" s="221"/>
      <c r="N868" s="222"/>
      <c r="O868" s="87"/>
      <c r="P868" s="87"/>
      <c r="Q868" s="87"/>
      <c r="R868" s="87"/>
      <c r="S868" s="87"/>
      <c r="T868" s="88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T868" s="20" t="s">
        <v>148</v>
      </c>
      <c r="AU868" s="20" t="s">
        <v>77</v>
      </c>
    </row>
    <row r="869" s="2" customFormat="1" ht="24.15" customHeight="1">
      <c r="A869" s="41"/>
      <c r="B869" s="42"/>
      <c r="C869" s="205" t="s">
        <v>1256</v>
      </c>
      <c r="D869" s="205" t="s">
        <v>141</v>
      </c>
      <c r="E869" s="206" t="s">
        <v>1257</v>
      </c>
      <c r="F869" s="207" t="s">
        <v>1258</v>
      </c>
      <c r="G869" s="208" t="s">
        <v>307</v>
      </c>
      <c r="H869" s="209">
        <v>0.28499999999999998</v>
      </c>
      <c r="I869" s="210"/>
      <c r="J869" s="211">
        <f>ROUND(I869*H869,2)</f>
        <v>0</v>
      </c>
      <c r="K869" s="207" t="s">
        <v>145</v>
      </c>
      <c r="L869" s="47"/>
      <c r="M869" s="212" t="s">
        <v>19</v>
      </c>
      <c r="N869" s="213" t="s">
        <v>40</v>
      </c>
      <c r="O869" s="87"/>
      <c r="P869" s="214">
        <f>O869*H869</f>
        <v>0</v>
      </c>
      <c r="Q869" s="214">
        <v>0</v>
      </c>
      <c r="R869" s="214">
        <f>Q869*H869</f>
        <v>0</v>
      </c>
      <c r="S869" s="214">
        <v>0</v>
      </c>
      <c r="T869" s="215">
        <f>S869*H869</f>
        <v>0</v>
      </c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R869" s="216" t="s">
        <v>231</v>
      </c>
      <c r="AT869" s="216" t="s">
        <v>141</v>
      </c>
      <c r="AU869" s="216" t="s">
        <v>77</v>
      </c>
      <c r="AY869" s="20" t="s">
        <v>140</v>
      </c>
      <c r="BE869" s="217">
        <f>IF(N869="základní",J869,0)</f>
        <v>0</v>
      </c>
      <c r="BF869" s="217">
        <f>IF(N869="snížená",J869,0)</f>
        <v>0</v>
      </c>
      <c r="BG869" s="217">
        <f>IF(N869="zákl. přenesená",J869,0)</f>
        <v>0</v>
      </c>
      <c r="BH869" s="217">
        <f>IF(N869="sníž. přenesená",J869,0)</f>
        <v>0</v>
      </c>
      <c r="BI869" s="217">
        <f>IF(N869="nulová",J869,0)</f>
        <v>0</v>
      </c>
      <c r="BJ869" s="20" t="s">
        <v>77</v>
      </c>
      <c r="BK869" s="217">
        <f>ROUND(I869*H869,2)</f>
        <v>0</v>
      </c>
      <c r="BL869" s="20" t="s">
        <v>231</v>
      </c>
      <c r="BM869" s="216" t="s">
        <v>1259</v>
      </c>
    </row>
    <row r="870" s="2" customFormat="1">
      <c r="A870" s="41"/>
      <c r="B870" s="42"/>
      <c r="C870" s="43"/>
      <c r="D870" s="218" t="s">
        <v>148</v>
      </c>
      <c r="E870" s="43"/>
      <c r="F870" s="219" t="s">
        <v>1260</v>
      </c>
      <c r="G870" s="43"/>
      <c r="H870" s="43"/>
      <c r="I870" s="220"/>
      <c r="J870" s="43"/>
      <c r="K870" s="43"/>
      <c r="L870" s="47"/>
      <c r="M870" s="221"/>
      <c r="N870" s="222"/>
      <c r="O870" s="87"/>
      <c r="P870" s="87"/>
      <c r="Q870" s="87"/>
      <c r="R870" s="87"/>
      <c r="S870" s="87"/>
      <c r="T870" s="88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T870" s="20" t="s">
        <v>148</v>
      </c>
      <c r="AU870" s="20" t="s">
        <v>77</v>
      </c>
    </row>
    <row r="871" s="12" customFormat="1" ht="25.92" customHeight="1">
      <c r="A871" s="12"/>
      <c r="B871" s="191"/>
      <c r="C871" s="192"/>
      <c r="D871" s="193" t="s">
        <v>68</v>
      </c>
      <c r="E871" s="194" t="s">
        <v>1261</v>
      </c>
      <c r="F871" s="194" t="s">
        <v>1262</v>
      </c>
      <c r="G871" s="192"/>
      <c r="H871" s="192"/>
      <c r="I871" s="195"/>
      <c r="J871" s="196">
        <f>BK871</f>
        <v>0</v>
      </c>
      <c r="K871" s="192"/>
      <c r="L871" s="197"/>
      <c r="M871" s="198"/>
      <c r="N871" s="199"/>
      <c r="O871" s="199"/>
      <c r="P871" s="200">
        <f>SUM(P872:P926)</f>
        <v>0</v>
      </c>
      <c r="Q871" s="199"/>
      <c r="R871" s="200">
        <f>SUM(R872:R926)</f>
        <v>2.2360286600000001</v>
      </c>
      <c r="S871" s="199"/>
      <c r="T871" s="201">
        <f>SUM(T872:T926)</f>
        <v>1.6679600000000001</v>
      </c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R871" s="202" t="s">
        <v>79</v>
      </c>
      <c r="AT871" s="203" t="s">
        <v>68</v>
      </c>
      <c r="AU871" s="203" t="s">
        <v>69</v>
      </c>
      <c r="AY871" s="202" t="s">
        <v>140</v>
      </c>
      <c r="BK871" s="204">
        <f>SUM(BK872:BK926)</f>
        <v>0</v>
      </c>
    </row>
    <row r="872" s="2" customFormat="1" ht="16.5" customHeight="1">
      <c r="A872" s="41"/>
      <c r="B872" s="42"/>
      <c r="C872" s="205" t="s">
        <v>1263</v>
      </c>
      <c r="D872" s="205" t="s">
        <v>141</v>
      </c>
      <c r="E872" s="206" t="s">
        <v>1264</v>
      </c>
      <c r="F872" s="207" t="s">
        <v>1265</v>
      </c>
      <c r="G872" s="208" t="s">
        <v>200</v>
      </c>
      <c r="H872" s="209">
        <v>36.799999999999997</v>
      </c>
      <c r="I872" s="210"/>
      <c r="J872" s="211">
        <f>ROUND(I872*H872,2)</f>
        <v>0</v>
      </c>
      <c r="K872" s="207" t="s">
        <v>145</v>
      </c>
      <c r="L872" s="47"/>
      <c r="M872" s="212" t="s">
        <v>19</v>
      </c>
      <c r="N872" s="213" t="s">
        <v>40</v>
      </c>
      <c r="O872" s="87"/>
      <c r="P872" s="214">
        <f>O872*H872</f>
        <v>0</v>
      </c>
      <c r="Q872" s="214">
        <v>0</v>
      </c>
      <c r="R872" s="214">
        <f>Q872*H872</f>
        <v>0</v>
      </c>
      <c r="S872" s="214">
        <v>0</v>
      </c>
      <c r="T872" s="215">
        <f>S872*H872</f>
        <v>0</v>
      </c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R872" s="216" t="s">
        <v>231</v>
      </c>
      <c r="AT872" s="216" t="s">
        <v>141</v>
      </c>
      <c r="AU872" s="216" t="s">
        <v>77</v>
      </c>
      <c r="AY872" s="20" t="s">
        <v>140</v>
      </c>
      <c r="BE872" s="217">
        <f>IF(N872="základní",J872,0)</f>
        <v>0</v>
      </c>
      <c r="BF872" s="217">
        <f>IF(N872="snížená",J872,0)</f>
        <v>0</v>
      </c>
      <c r="BG872" s="217">
        <f>IF(N872="zákl. přenesená",J872,0)</f>
        <v>0</v>
      </c>
      <c r="BH872" s="217">
        <f>IF(N872="sníž. přenesená",J872,0)</f>
        <v>0</v>
      </c>
      <c r="BI872" s="217">
        <f>IF(N872="nulová",J872,0)</f>
        <v>0</v>
      </c>
      <c r="BJ872" s="20" t="s">
        <v>77</v>
      </c>
      <c r="BK872" s="217">
        <f>ROUND(I872*H872,2)</f>
        <v>0</v>
      </c>
      <c r="BL872" s="20" t="s">
        <v>231</v>
      </c>
      <c r="BM872" s="216" t="s">
        <v>1266</v>
      </c>
    </row>
    <row r="873" s="2" customFormat="1">
      <c r="A873" s="41"/>
      <c r="B873" s="42"/>
      <c r="C873" s="43"/>
      <c r="D873" s="218" t="s">
        <v>148</v>
      </c>
      <c r="E873" s="43"/>
      <c r="F873" s="219" t="s">
        <v>1267</v>
      </c>
      <c r="G873" s="43"/>
      <c r="H873" s="43"/>
      <c r="I873" s="220"/>
      <c r="J873" s="43"/>
      <c r="K873" s="43"/>
      <c r="L873" s="47"/>
      <c r="M873" s="221"/>
      <c r="N873" s="222"/>
      <c r="O873" s="87"/>
      <c r="P873" s="87"/>
      <c r="Q873" s="87"/>
      <c r="R873" s="87"/>
      <c r="S873" s="87"/>
      <c r="T873" s="88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T873" s="20" t="s">
        <v>148</v>
      </c>
      <c r="AU873" s="20" t="s">
        <v>77</v>
      </c>
    </row>
    <row r="874" s="13" customFormat="1">
      <c r="A874" s="13"/>
      <c r="B874" s="223"/>
      <c r="C874" s="224"/>
      <c r="D874" s="225" t="s">
        <v>150</v>
      </c>
      <c r="E874" s="226" t="s">
        <v>19</v>
      </c>
      <c r="F874" s="227" t="s">
        <v>660</v>
      </c>
      <c r="G874" s="224"/>
      <c r="H874" s="226" t="s">
        <v>19</v>
      </c>
      <c r="I874" s="228"/>
      <c r="J874" s="224"/>
      <c r="K874" s="224"/>
      <c r="L874" s="229"/>
      <c r="M874" s="230"/>
      <c r="N874" s="231"/>
      <c r="O874" s="231"/>
      <c r="P874" s="231"/>
      <c r="Q874" s="231"/>
      <c r="R874" s="231"/>
      <c r="S874" s="231"/>
      <c r="T874" s="232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3" t="s">
        <v>150</v>
      </c>
      <c r="AU874" s="233" t="s">
        <v>77</v>
      </c>
      <c r="AV874" s="13" t="s">
        <v>77</v>
      </c>
      <c r="AW874" s="13" t="s">
        <v>31</v>
      </c>
      <c r="AX874" s="13" t="s">
        <v>69</v>
      </c>
      <c r="AY874" s="233" t="s">
        <v>140</v>
      </c>
    </row>
    <row r="875" s="14" customFormat="1">
      <c r="A875" s="14"/>
      <c r="B875" s="234"/>
      <c r="C875" s="235"/>
      <c r="D875" s="225" t="s">
        <v>150</v>
      </c>
      <c r="E875" s="236" t="s">
        <v>19</v>
      </c>
      <c r="F875" s="237" t="s">
        <v>1268</v>
      </c>
      <c r="G875" s="235"/>
      <c r="H875" s="238">
        <v>16.800000000000001</v>
      </c>
      <c r="I875" s="239"/>
      <c r="J875" s="235"/>
      <c r="K875" s="235"/>
      <c r="L875" s="240"/>
      <c r="M875" s="241"/>
      <c r="N875" s="242"/>
      <c r="O875" s="242"/>
      <c r="P875" s="242"/>
      <c r="Q875" s="242"/>
      <c r="R875" s="242"/>
      <c r="S875" s="242"/>
      <c r="T875" s="243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44" t="s">
        <v>150</v>
      </c>
      <c r="AU875" s="244" t="s">
        <v>77</v>
      </c>
      <c r="AV875" s="14" t="s">
        <v>79</v>
      </c>
      <c r="AW875" s="14" t="s">
        <v>31</v>
      </c>
      <c r="AX875" s="14" t="s">
        <v>69</v>
      </c>
      <c r="AY875" s="244" t="s">
        <v>140</v>
      </c>
    </row>
    <row r="876" s="13" customFormat="1">
      <c r="A876" s="13"/>
      <c r="B876" s="223"/>
      <c r="C876" s="224"/>
      <c r="D876" s="225" t="s">
        <v>150</v>
      </c>
      <c r="E876" s="226" t="s">
        <v>19</v>
      </c>
      <c r="F876" s="227" t="s">
        <v>188</v>
      </c>
      <c r="G876" s="224"/>
      <c r="H876" s="226" t="s">
        <v>19</v>
      </c>
      <c r="I876" s="228"/>
      <c r="J876" s="224"/>
      <c r="K876" s="224"/>
      <c r="L876" s="229"/>
      <c r="M876" s="230"/>
      <c r="N876" s="231"/>
      <c r="O876" s="231"/>
      <c r="P876" s="231"/>
      <c r="Q876" s="231"/>
      <c r="R876" s="231"/>
      <c r="S876" s="231"/>
      <c r="T876" s="232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3" t="s">
        <v>150</v>
      </c>
      <c r="AU876" s="233" t="s">
        <v>77</v>
      </c>
      <c r="AV876" s="13" t="s">
        <v>77</v>
      </c>
      <c r="AW876" s="13" t="s">
        <v>31</v>
      </c>
      <c r="AX876" s="13" t="s">
        <v>69</v>
      </c>
      <c r="AY876" s="233" t="s">
        <v>140</v>
      </c>
    </row>
    <row r="877" s="14" customFormat="1">
      <c r="A877" s="14"/>
      <c r="B877" s="234"/>
      <c r="C877" s="235"/>
      <c r="D877" s="225" t="s">
        <v>150</v>
      </c>
      <c r="E877" s="236" t="s">
        <v>19</v>
      </c>
      <c r="F877" s="237" t="s">
        <v>1269</v>
      </c>
      <c r="G877" s="235"/>
      <c r="H877" s="238">
        <v>20</v>
      </c>
      <c r="I877" s="239"/>
      <c r="J877" s="235"/>
      <c r="K877" s="235"/>
      <c r="L877" s="240"/>
      <c r="M877" s="241"/>
      <c r="N877" s="242"/>
      <c r="O877" s="242"/>
      <c r="P877" s="242"/>
      <c r="Q877" s="242"/>
      <c r="R877" s="242"/>
      <c r="S877" s="242"/>
      <c r="T877" s="243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44" t="s">
        <v>150</v>
      </c>
      <c r="AU877" s="244" t="s">
        <v>77</v>
      </c>
      <c r="AV877" s="14" t="s">
        <v>79</v>
      </c>
      <c r="AW877" s="14" t="s">
        <v>31</v>
      </c>
      <c r="AX877" s="14" t="s">
        <v>69</v>
      </c>
      <c r="AY877" s="244" t="s">
        <v>140</v>
      </c>
    </row>
    <row r="878" s="15" customFormat="1">
      <c r="A878" s="15"/>
      <c r="B878" s="245"/>
      <c r="C878" s="246"/>
      <c r="D878" s="225" t="s">
        <v>150</v>
      </c>
      <c r="E878" s="247" t="s">
        <v>19</v>
      </c>
      <c r="F878" s="248" t="s">
        <v>226</v>
      </c>
      <c r="G878" s="246"/>
      <c r="H878" s="249">
        <v>36.799999999999997</v>
      </c>
      <c r="I878" s="250"/>
      <c r="J878" s="246"/>
      <c r="K878" s="246"/>
      <c r="L878" s="251"/>
      <c r="M878" s="252"/>
      <c r="N878" s="253"/>
      <c r="O878" s="253"/>
      <c r="P878" s="253"/>
      <c r="Q878" s="253"/>
      <c r="R878" s="253"/>
      <c r="S878" s="253"/>
      <c r="T878" s="254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T878" s="255" t="s">
        <v>150</v>
      </c>
      <c r="AU878" s="255" t="s">
        <v>77</v>
      </c>
      <c r="AV878" s="15" t="s">
        <v>146</v>
      </c>
      <c r="AW878" s="15" t="s">
        <v>31</v>
      </c>
      <c r="AX878" s="15" t="s">
        <v>77</v>
      </c>
      <c r="AY878" s="255" t="s">
        <v>140</v>
      </c>
    </row>
    <row r="879" s="2" customFormat="1" ht="16.5" customHeight="1">
      <c r="A879" s="41"/>
      <c r="B879" s="42"/>
      <c r="C879" s="205" t="s">
        <v>1270</v>
      </c>
      <c r="D879" s="205" t="s">
        <v>141</v>
      </c>
      <c r="E879" s="206" t="s">
        <v>1271</v>
      </c>
      <c r="F879" s="207" t="s">
        <v>1272</v>
      </c>
      <c r="G879" s="208" t="s">
        <v>144</v>
      </c>
      <c r="H879" s="209">
        <v>5.2800000000000002</v>
      </c>
      <c r="I879" s="210"/>
      <c r="J879" s="211">
        <f>ROUND(I879*H879,2)</f>
        <v>0</v>
      </c>
      <c r="K879" s="207" t="s">
        <v>145</v>
      </c>
      <c r="L879" s="47"/>
      <c r="M879" s="212" t="s">
        <v>19</v>
      </c>
      <c r="N879" s="213" t="s">
        <v>40</v>
      </c>
      <c r="O879" s="87"/>
      <c r="P879" s="214">
        <f>O879*H879</f>
        <v>0</v>
      </c>
      <c r="Q879" s="214">
        <v>0</v>
      </c>
      <c r="R879" s="214">
        <f>Q879*H879</f>
        <v>0</v>
      </c>
      <c r="S879" s="214">
        <v>0</v>
      </c>
      <c r="T879" s="215">
        <f>S879*H879</f>
        <v>0</v>
      </c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R879" s="216" t="s">
        <v>231</v>
      </c>
      <c r="AT879" s="216" t="s">
        <v>141</v>
      </c>
      <c r="AU879" s="216" t="s">
        <v>77</v>
      </c>
      <c r="AY879" s="20" t="s">
        <v>140</v>
      </c>
      <c r="BE879" s="217">
        <f>IF(N879="základní",J879,0)</f>
        <v>0</v>
      </c>
      <c r="BF879" s="217">
        <f>IF(N879="snížená",J879,0)</f>
        <v>0</v>
      </c>
      <c r="BG879" s="217">
        <f>IF(N879="zákl. přenesená",J879,0)</f>
        <v>0</v>
      </c>
      <c r="BH879" s="217">
        <f>IF(N879="sníž. přenesená",J879,0)</f>
        <v>0</v>
      </c>
      <c r="BI879" s="217">
        <f>IF(N879="nulová",J879,0)</f>
        <v>0</v>
      </c>
      <c r="BJ879" s="20" t="s">
        <v>77</v>
      </c>
      <c r="BK879" s="217">
        <f>ROUND(I879*H879,2)</f>
        <v>0</v>
      </c>
      <c r="BL879" s="20" t="s">
        <v>231</v>
      </c>
      <c r="BM879" s="216" t="s">
        <v>1273</v>
      </c>
    </row>
    <row r="880" s="2" customFormat="1">
      <c r="A880" s="41"/>
      <c r="B880" s="42"/>
      <c r="C880" s="43"/>
      <c r="D880" s="218" t="s">
        <v>148</v>
      </c>
      <c r="E880" s="43"/>
      <c r="F880" s="219" t="s">
        <v>1274</v>
      </c>
      <c r="G880" s="43"/>
      <c r="H880" s="43"/>
      <c r="I880" s="220"/>
      <c r="J880" s="43"/>
      <c r="K880" s="43"/>
      <c r="L880" s="47"/>
      <c r="M880" s="221"/>
      <c r="N880" s="222"/>
      <c r="O880" s="87"/>
      <c r="P880" s="87"/>
      <c r="Q880" s="87"/>
      <c r="R880" s="87"/>
      <c r="S880" s="87"/>
      <c r="T880" s="88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T880" s="20" t="s">
        <v>148</v>
      </c>
      <c r="AU880" s="20" t="s">
        <v>77</v>
      </c>
    </row>
    <row r="881" s="13" customFormat="1">
      <c r="A881" s="13"/>
      <c r="B881" s="223"/>
      <c r="C881" s="224"/>
      <c r="D881" s="225" t="s">
        <v>150</v>
      </c>
      <c r="E881" s="226" t="s">
        <v>19</v>
      </c>
      <c r="F881" s="227" t="s">
        <v>660</v>
      </c>
      <c r="G881" s="224"/>
      <c r="H881" s="226" t="s">
        <v>19</v>
      </c>
      <c r="I881" s="228"/>
      <c r="J881" s="224"/>
      <c r="K881" s="224"/>
      <c r="L881" s="229"/>
      <c r="M881" s="230"/>
      <c r="N881" s="231"/>
      <c r="O881" s="231"/>
      <c r="P881" s="231"/>
      <c r="Q881" s="231"/>
      <c r="R881" s="231"/>
      <c r="S881" s="231"/>
      <c r="T881" s="232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3" t="s">
        <v>150</v>
      </c>
      <c r="AU881" s="233" t="s">
        <v>77</v>
      </c>
      <c r="AV881" s="13" t="s">
        <v>77</v>
      </c>
      <c r="AW881" s="13" t="s">
        <v>31</v>
      </c>
      <c r="AX881" s="13" t="s">
        <v>69</v>
      </c>
      <c r="AY881" s="233" t="s">
        <v>140</v>
      </c>
    </row>
    <row r="882" s="14" customFormat="1">
      <c r="A882" s="14"/>
      <c r="B882" s="234"/>
      <c r="C882" s="235"/>
      <c r="D882" s="225" t="s">
        <v>150</v>
      </c>
      <c r="E882" s="236" t="s">
        <v>19</v>
      </c>
      <c r="F882" s="237" t="s">
        <v>1275</v>
      </c>
      <c r="G882" s="235"/>
      <c r="H882" s="238">
        <v>5.2800000000000002</v>
      </c>
      <c r="I882" s="239"/>
      <c r="J882" s="235"/>
      <c r="K882" s="235"/>
      <c r="L882" s="240"/>
      <c r="M882" s="241"/>
      <c r="N882" s="242"/>
      <c r="O882" s="242"/>
      <c r="P882" s="242"/>
      <c r="Q882" s="242"/>
      <c r="R882" s="242"/>
      <c r="S882" s="242"/>
      <c r="T882" s="243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4" t="s">
        <v>150</v>
      </c>
      <c r="AU882" s="244" t="s">
        <v>77</v>
      </c>
      <c r="AV882" s="14" t="s">
        <v>79</v>
      </c>
      <c r="AW882" s="14" t="s">
        <v>31</v>
      </c>
      <c r="AX882" s="14" t="s">
        <v>77</v>
      </c>
      <c r="AY882" s="244" t="s">
        <v>140</v>
      </c>
    </row>
    <row r="883" s="2" customFormat="1" ht="16.5" customHeight="1">
      <c r="A883" s="41"/>
      <c r="B883" s="42"/>
      <c r="C883" s="205" t="s">
        <v>1276</v>
      </c>
      <c r="D883" s="205" t="s">
        <v>141</v>
      </c>
      <c r="E883" s="206" t="s">
        <v>1277</v>
      </c>
      <c r="F883" s="207" t="s">
        <v>1278</v>
      </c>
      <c r="G883" s="208" t="s">
        <v>200</v>
      </c>
      <c r="H883" s="209">
        <v>16.800000000000001</v>
      </c>
      <c r="I883" s="210"/>
      <c r="J883" s="211">
        <f>ROUND(I883*H883,2)</f>
        <v>0</v>
      </c>
      <c r="K883" s="207" t="s">
        <v>145</v>
      </c>
      <c r="L883" s="47"/>
      <c r="M883" s="212" t="s">
        <v>19</v>
      </c>
      <c r="N883" s="213" t="s">
        <v>40</v>
      </c>
      <c r="O883" s="87"/>
      <c r="P883" s="214">
        <f>O883*H883</f>
        <v>0</v>
      </c>
      <c r="Q883" s="214">
        <v>0</v>
      </c>
      <c r="R883" s="214">
        <f>Q883*H883</f>
        <v>0</v>
      </c>
      <c r="S883" s="214">
        <v>0</v>
      </c>
      <c r="T883" s="215">
        <f>S883*H883</f>
        <v>0</v>
      </c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R883" s="216" t="s">
        <v>231</v>
      </c>
      <c r="AT883" s="216" t="s">
        <v>141</v>
      </c>
      <c r="AU883" s="216" t="s">
        <v>77</v>
      </c>
      <c r="AY883" s="20" t="s">
        <v>140</v>
      </c>
      <c r="BE883" s="217">
        <f>IF(N883="základní",J883,0)</f>
        <v>0</v>
      </c>
      <c r="BF883" s="217">
        <f>IF(N883="snížená",J883,0)</f>
        <v>0</v>
      </c>
      <c r="BG883" s="217">
        <f>IF(N883="zákl. přenesená",J883,0)</f>
        <v>0</v>
      </c>
      <c r="BH883" s="217">
        <f>IF(N883="sníž. přenesená",J883,0)</f>
        <v>0</v>
      </c>
      <c r="BI883" s="217">
        <f>IF(N883="nulová",J883,0)</f>
        <v>0</v>
      </c>
      <c r="BJ883" s="20" t="s">
        <v>77</v>
      </c>
      <c r="BK883" s="217">
        <f>ROUND(I883*H883,2)</f>
        <v>0</v>
      </c>
      <c r="BL883" s="20" t="s">
        <v>231</v>
      </c>
      <c r="BM883" s="216" t="s">
        <v>1279</v>
      </c>
    </row>
    <row r="884" s="2" customFormat="1">
      <c r="A884" s="41"/>
      <c r="B884" s="42"/>
      <c r="C884" s="43"/>
      <c r="D884" s="218" t="s">
        <v>148</v>
      </c>
      <c r="E884" s="43"/>
      <c r="F884" s="219" t="s">
        <v>1280</v>
      </c>
      <c r="G884" s="43"/>
      <c r="H884" s="43"/>
      <c r="I884" s="220"/>
      <c r="J884" s="43"/>
      <c r="K884" s="43"/>
      <c r="L884" s="47"/>
      <c r="M884" s="221"/>
      <c r="N884" s="222"/>
      <c r="O884" s="87"/>
      <c r="P884" s="87"/>
      <c r="Q884" s="87"/>
      <c r="R884" s="87"/>
      <c r="S884" s="87"/>
      <c r="T884" s="88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T884" s="20" t="s">
        <v>148</v>
      </c>
      <c r="AU884" s="20" t="s">
        <v>77</v>
      </c>
    </row>
    <row r="885" s="2" customFormat="1" ht="16.5" customHeight="1">
      <c r="A885" s="41"/>
      <c r="B885" s="42"/>
      <c r="C885" s="205" t="s">
        <v>1281</v>
      </c>
      <c r="D885" s="205" t="s">
        <v>141</v>
      </c>
      <c r="E885" s="206" t="s">
        <v>1282</v>
      </c>
      <c r="F885" s="207" t="s">
        <v>1283</v>
      </c>
      <c r="G885" s="208" t="s">
        <v>144</v>
      </c>
      <c r="H885" s="209">
        <v>37</v>
      </c>
      <c r="I885" s="210"/>
      <c r="J885" s="211">
        <f>ROUND(I885*H885,2)</f>
        <v>0</v>
      </c>
      <c r="K885" s="207" t="s">
        <v>145</v>
      </c>
      <c r="L885" s="47"/>
      <c r="M885" s="212" t="s">
        <v>19</v>
      </c>
      <c r="N885" s="213" t="s">
        <v>40</v>
      </c>
      <c r="O885" s="87"/>
      <c r="P885" s="214">
        <f>O885*H885</f>
        <v>0</v>
      </c>
      <c r="Q885" s="214">
        <v>0</v>
      </c>
      <c r="R885" s="214">
        <f>Q885*H885</f>
        <v>0</v>
      </c>
      <c r="S885" s="214">
        <v>0.045080000000000002</v>
      </c>
      <c r="T885" s="215">
        <f>S885*H885</f>
        <v>1.6679600000000001</v>
      </c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R885" s="216" t="s">
        <v>231</v>
      </c>
      <c r="AT885" s="216" t="s">
        <v>141</v>
      </c>
      <c r="AU885" s="216" t="s">
        <v>77</v>
      </c>
      <c r="AY885" s="20" t="s">
        <v>140</v>
      </c>
      <c r="BE885" s="217">
        <f>IF(N885="základní",J885,0)</f>
        <v>0</v>
      </c>
      <c r="BF885" s="217">
        <f>IF(N885="snížená",J885,0)</f>
        <v>0</v>
      </c>
      <c r="BG885" s="217">
        <f>IF(N885="zákl. přenesená",J885,0)</f>
        <v>0</v>
      </c>
      <c r="BH885" s="217">
        <f>IF(N885="sníž. přenesená",J885,0)</f>
        <v>0</v>
      </c>
      <c r="BI885" s="217">
        <f>IF(N885="nulová",J885,0)</f>
        <v>0</v>
      </c>
      <c r="BJ885" s="20" t="s">
        <v>77</v>
      </c>
      <c r="BK885" s="217">
        <f>ROUND(I885*H885,2)</f>
        <v>0</v>
      </c>
      <c r="BL885" s="20" t="s">
        <v>231</v>
      </c>
      <c r="BM885" s="216" t="s">
        <v>1284</v>
      </c>
    </row>
    <row r="886" s="2" customFormat="1">
      <c r="A886" s="41"/>
      <c r="B886" s="42"/>
      <c r="C886" s="43"/>
      <c r="D886" s="218" t="s">
        <v>148</v>
      </c>
      <c r="E886" s="43"/>
      <c r="F886" s="219" t="s">
        <v>1285</v>
      </c>
      <c r="G886" s="43"/>
      <c r="H886" s="43"/>
      <c r="I886" s="220"/>
      <c r="J886" s="43"/>
      <c r="K886" s="43"/>
      <c r="L886" s="47"/>
      <c r="M886" s="221"/>
      <c r="N886" s="222"/>
      <c r="O886" s="87"/>
      <c r="P886" s="87"/>
      <c r="Q886" s="87"/>
      <c r="R886" s="87"/>
      <c r="S886" s="87"/>
      <c r="T886" s="88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T886" s="20" t="s">
        <v>148</v>
      </c>
      <c r="AU886" s="20" t="s">
        <v>77</v>
      </c>
    </row>
    <row r="887" s="13" customFormat="1">
      <c r="A887" s="13"/>
      <c r="B887" s="223"/>
      <c r="C887" s="224"/>
      <c r="D887" s="225" t="s">
        <v>150</v>
      </c>
      <c r="E887" s="226" t="s">
        <v>19</v>
      </c>
      <c r="F887" s="227" t="s">
        <v>660</v>
      </c>
      <c r="G887" s="224"/>
      <c r="H887" s="226" t="s">
        <v>19</v>
      </c>
      <c r="I887" s="228"/>
      <c r="J887" s="224"/>
      <c r="K887" s="224"/>
      <c r="L887" s="229"/>
      <c r="M887" s="230"/>
      <c r="N887" s="231"/>
      <c r="O887" s="231"/>
      <c r="P887" s="231"/>
      <c r="Q887" s="231"/>
      <c r="R887" s="231"/>
      <c r="S887" s="231"/>
      <c r="T887" s="232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3" t="s">
        <v>150</v>
      </c>
      <c r="AU887" s="233" t="s">
        <v>77</v>
      </c>
      <c r="AV887" s="13" t="s">
        <v>77</v>
      </c>
      <c r="AW887" s="13" t="s">
        <v>31</v>
      </c>
      <c r="AX887" s="13" t="s">
        <v>69</v>
      </c>
      <c r="AY887" s="233" t="s">
        <v>140</v>
      </c>
    </row>
    <row r="888" s="14" customFormat="1">
      <c r="A888" s="14"/>
      <c r="B888" s="234"/>
      <c r="C888" s="235"/>
      <c r="D888" s="225" t="s">
        <v>150</v>
      </c>
      <c r="E888" s="236" t="s">
        <v>19</v>
      </c>
      <c r="F888" s="237" t="s">
        <v>1286</v>
      </c>
      <c r="G888" s="235"/>
      <c r="H888" s="238">
        <v>12</v>
      </c>
      <c r="I888" s="239"/>
      <c r="J888" s="235"/>
      <c r="K888" s="235"/>
      <c r="L888" s="240"/>
      <c r="M888" s="241"/>
      <c r="N888" s="242"/>
      <c r="O888" s="242"/>
      <c r="P888" s="242"/>
      <c r="Q888" s="242"/>
      <c r="R888" s="242"/>
      <c r="S888" s="242"/>
      <c r="T888" s="243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44" t="s">
        <v>150</v>
      </c>
      <c r="AU888" s="244" t="s">
        <v>77</v>
      </c>
      <c r="AV888" s="14" t="s">
        <v>79</v>
      </c>
      <c r="AW888" s="14" t="s">
        <v>31</v>
      </c>
      <c r="AX888" s="14" t="s">
        <v>69</v>
      </c>
      <c r="AY888" s="244" t="s">
        <v>140</v>
      </c>
    </row>
    <row r="889" s="13" customFormat="1">
      <c r="A889" s="13"/>
      <c r="B889" s="223"/>
      <c r="C889" s="224"/>
      <c r="D889" s="225" t="s">
        <v>150</v>
      </c>
      <c r="E889" s="226" t="s">
        <v>19</v>
      </c>
      <c r="F889" s="227" t="s">
        <v>188</v>
      </c>
      <c r="G889" s="224"/>
      <c r="H889" s="226" t="s">
        <v>19</v>
      </c>
      <c r="I889" s="228"/>
      <c r="J889" s="224"/>
      <c r="K889" s="224"/>
      <c r="L889" s="229"/>
      <c r="M889" s="230"/>
      <c r="N889" s="231"/>
      <c r="O889" s="231"/>
      <c r="P889" s="231"/>
      <c r="Q889" s="231"/>
      <c r="R889" s="231"/>
      <c r="S889" s="231"/>
      <c r="T889" s="232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3" t="s">
        <v>150</v>
      </c>
      <c r="AU889" s="233" t="s">
        <v>77</v>
      </c>
      <c r="AV889" s="13" t="s">
        <v>77</v>
      </c>
      <c r="AW889" s="13" t="s">
        <v>31</v>
      </c>
      <c r="AX889" s="13" t="s">
        <v>69</v>
      </c>
      <c r="AY889" s="233" t="s">
        <v>140</v>
      </c>
    </row>
    <row r="890" s="14" customFormat="1">
      <c r="A890" s="14"/>
      <c r="B890" s="234"/>
      <c r="C890" s="235"/>
      <c r="D890" s="225" t="s">
        <v>150</v>
      </c>
      <c r="E890" s="236" t="s">
        <v>19</v>
      </c>
      <c r="F890" s="237" t="s">
        <v>1287</v>
      </c>
      <c r="G890" s="235"/>
      <c r="H890" s="238">
        <v>25</v>
      </c>
      <c r="I890" s="239"/>
      <c r="J890" s="235"/>
      <c r="K890" s="235"/>
      <c r="L890" s="240"/>
      <c r="M890" s="241"/>
      <c r="N890" s="242"/>
      <c r="O890" s="242"/>
      <c r="P890" s="242"/>
      <c r="Q890" s="242"/>
      <c r="R890" s="242"/>
      <c r="S890" s="242"/>
      <c r="T890" s="243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44" t="s">
        <v>150</v>
      </c>
      <c r="AU890" s="244" t="s">
        <v>77</v>
      </c>
      <c r="AV890" s="14" t="s">
        <v>79</v>
      </c>
      <c r="AW890" s="14" t="s">
        <v>31</v>
      </c>
      <c r="AX890" s="14" t="s">
        <v>69</v>
      </c>
      <c r="AY890" s="244" t="s">
        <v>140</v>
      </c>
    </row>
    <row r="891" s="15" customFormat="1">
      <c r="A891" s="15"/>
      <c r="B891" s="245"/>
      <c r="C891" s="246"/>
      <c r="D891" s="225" t="s">
        <v>150</v>
      </c>
      <c r="E891" s="247" t="s">
        <v>19</v>
      </c>
      <c r="F891" s="248" t="s">
        <v>226</v>
      </c>
      <c r="G891" s="246"/>
      <c r="H891" s="249">
        <v>37</v>
      </c>
      <c r="I891" s="250"/>
      <c r="J891" s="246"/>
      <c r="K891" s="246"/>
      <c r="L891" s="251"/>
      <c r="M891" s="252"/>
      <c r="N891" s="253"/>
      <c r="O891" s="253"/>
      <c r="P891" s="253"/>
      <c r="Q891" s="253"/>
      <c r="R891" s="253"/>
      <c r="S891" s="253"/>
      <c r="T891" s="254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T891" s="255" t="s">
        <v>150</v>
      </c>
      <c r="AU891" s="255" t="s">
        <v>77</v>
      </c>
      <c r="AV891" s="15" t="s">
        <v>146</v>
      </c>
      <c r="AW891" s="15" t="s">
        <v>31</v>
      </c>
      <c r="AX891" s="15" t="s">
        <v>77</v>
      </c>
      <c r="AY891" s="255" t="s">
        <v>140</v>
      </c>
    </row>
    <row r="892" s="2" customFormat="1" ht="21.75" customHeight="1">
      <c r="A892" s="41"/>
      <c r="B892" s="42"/>
      <c r="C892" s="205" t="s">
        <v>1288</v>
      </c>
      <c r="D892" s="205" t="s">
        <v>141</v>
      </c>
      <c r="E892" s="206" t="s">
        <v>1289</v>
      </c>
      <c r="F892" s="207" t="s">
        <v>1290</v>
      </c>
      <c r="G892" s="208" t="s">
        <v>144</v>
      </c>
      <c r="H892" s="209">
        <v>45</v>
      </c>
      <c r="I892" s="210"/>
      <c r="J892" s="211">
        <f>ROUND(I892*H892,2)</f>
        <v>0</v>
      </c>
      <c r="K892" s="207" t="s">
        <v>145</v>
      </c>
      <c r="L892" s="47"/>
      <c r="M892" s="212" t="s">
        <v>19</v>
      </c>
      <c r="N892" s="213" t="s">
        <v>40</v>
      </c>
      <c r="O892" s="87"/>
      <c r="P892" s="214">
        <f>O892*H892</f>
        <v>0</v>
      </c>
      <c r="Q892" s="214">
        <v>0.046690700000000002</v>
      </c>
      <c r="R892" s="214">
        <f>Q892*H892</f>
        <v>2.1010815000000003</v>
      </c>
      <c r="S892" s="214">
        <v>0</v>
      </c>
      <c r="T892" s="215">
        <f>S892*H892</f>
        <v>0</v>
      </c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R892" s="216" t="s">
        <v>231</v>
      </c>
      <c r="AT892" s="216" t="s">
        <v>141</v>
      </c>
      <c r="AU892" s="216" t="s">
        <v>77</v>
      </c>
      <c r="AY892" s="20" t="s">
        <v>140</v>
      </c>
      <c r="BE892" s="217">
        <f>IF(N892="základní",J892,0)</f>
        <v>0</v>
      </c>
      <c r="BF892" s="217">
        <f>IF(N892="snížená",J892,0)</f>
        <v>0</v>
      </c>
      <c r="BG892" s="217">
        <f>IF(N892="zákl. přenesená",J892,0)</f>
        <v>0</v>
      </c>
      <c r="BH892" s="217">
        <f>IF(N892="sníž. přenesená",J892,0)</f>
        <v>0</v>
      </c>
      <c r="BI892" s="217">
        <f>IF(N892="nulová",J892,0)</f>
        <v>0</v>
      </c>
      <c r="BJ892" s="20" t="s">
        <v>77</v>
      </c>
      <c r="BK892" s="217">
        <f>ROUND(I892*H892,2)</f>
        <v>0</v>
      </c>
      <c r="BL892" s="20" t="s">
        <v>231</v>
      </c>
      <c r="BM892" s="216" t="s">
        <v>1291</v>
      </c>
    </row>
    <row r="893" s="2" customFormat="1">
      <c r="A893" s="41"/>
      <c r="B893" s="42"/>
      <c r="C893" s="43"/>
      <c r="D893" s="218" t="s">
        <v>148</v>
      </c>
      <c r="E893" s="43"/>
      <c r="F893" s="219" t="s">
        <v>1292</v>
      </c>
      <c r="G893" s="43"/>
      <c r="H893" s="43"/>
      <c r="I893" s="220"/>
      <c r="J893" s="43"/>
      <c r="K893" s="43"/>
      <c r="L893" s="47"/>
      <c r="M893" s="221"/>
      <c r="N893" s="222"/>
      <c r="O893" s="87"/>
      <c r="P893" s="87"/>
      <c r="Q893" s="87"/>
      <c r="R893" s="87"/>
      <c r="S893" s="87"/>
      <c r="T893" s="88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T893" s="20" t="s">
        <v>148</v>
      </c>
      <c r="AU893" s="20" t="s">
        <v>77</v>
      </c>
    </row>
    <row r="894" s="13" customFormat="1">
      <c r="A894" s="13"/>
      <c r="B894" s="223"/>
      <c r="C894" s="224"/>
      <c r="D894" s="225" t="s">
        <v>150</v>
      </c>
      <c r="E894" s="226" t="s">
        <v>19</v>
      </c>
      <c r="F894" s="227" t="s">
        <v>188</v>
      </c>
      <c r="G894" s="224"/>
      <c r="H894" s="226" t="s">
        <v>19</v>
      </c>
      <c r="I894" s="228"/>
      <c r="J894" s="224"/>
      <c r="K894" s="224"/>
      <c r="L894" s="229"/>
      <c r="M894" s="230"/>
      <c r="N894" s="231"/>
      <c r="O894" s="231"/>
      <c r="P894" s="231"/>
      <c r="Q894" s="231"/>
      <c r="R894" s="231"/>
      <c r="S894" s="231"/>
      <c r="T894" s="232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3" t="s">
        <v>150</v>
      </c>
      <c r="AU894" s="233" t="s">
        <v>77</v>
      </c>
      <c r="AV894" s="13" t="s">
        <v>77</v>
      </c>
      <c r="AW894" s="13" t="s">
        <v>31</v>
      </c>
      <c r="AX894" s="13" t="s">
        <v>69</v>
      </c>
      <c r="AY894" s="233" t="s">
        <v>140</v>
      </c>
    </row>
    <row r="895" s="14" customFormat="1">
      <c r="A895" s="14"/>
      <c r="B895" s="234"/>
      <c r="C895" s="235"/>
      <c r="D895" s="225" t="s">
        <v>150</v>
      </c>
      <c r="E895" s="236" t="s">
        <v>19</v>
      </c>
      <c r="F895" s="237" t="s">
        <v>1293</v>
      </c>
      <c r="G895" s="235"/>
      <c r="H895" s="238">
        <v>45</v>
      </c>
      <c r="I895" s="239"/>
      <c r="J895" s="235"/>
      <c r="K895" s="235"/>
      <c r="L895" s="240"/>
      <c r="M895" s="241"/>
      <c r="N895" s="242"/>
      <c r="O895" s="242"/>
      <c r="P895" s="242"/>
      <c r="Q895" s="242"/>
      <c r="R895" s="242"/>
      <c r="S895" s="242"/>
      <c r="T895" s="243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44" t="s">
        <v>150</v>
      </c>
      <c r="AU895" s="244" t="s">
        <v>77</v>
      </c>
      <c r="AV895" s="14" t="s">
        <v>79</v>
      </c>
      <c r="AW895" s="14" t="s">
        <v>31</v>
      </c>
      <c r="AX895" s="14" t="s">
        <v>77</v>
      </c>
      <c r="AY895" s="244" t="s">
        <v>140</v>
      </c>
    </row>
    <row r="896" s="2" customFormat="1" ht="21.75" customHeight="1">
      <c r="A896" s="41"/>
      <c r="B896" s="42"/>
      <c r="C896" s="205" t="s">
        <v>1294</v>
      </c>
      <c r="D896" s="205" t="s">
        <v>141</v>
      </c>
      <c r="E896" s="206" t="s">
        <v>1295</v>
      </c>
      <c r="F896" s="207" t="s">
        <v>1296</v>
      </c>
      <c r="G896" s="208" t="s">
        <v>200</v>
      </c>
      <c r="H896" s="209">
        <v>9.0999999999999996</v>
      </c>
      <c r="I896" s="210"/>
      <c r="J896" s="211">
        <f>ROUND(I896*H896,2)</f>
        <v>0</v>
      </c>
      <c r="K896" s="207" t="s">
        <v>145</v>
      </c>
      <c r="L896" s="47"/>
      <c r="M896" s="212" t="s">
        <v>19</v>
      </c>
      <c r="N896" s="213" t="s">
        <v>40</v>
      </c>
      <c r="O896" s="87"/>
      <c r="P896" s="214">
        <f>O896*H896</f>
        <v>0</v>
      </c>
      <c r="Q896" s="214">
        <v>0.000144</v>
      </c>
      <c r="R896" s="214">
        <f>Q896*H896</f>
        <v>0.0013104</v>
      </c>
      <c r="S896" s="214">
        <v>0</v>
      </c>
      <c r="T896" s="215">
        <f>S896*H896</f>
        <v>0</v>
      </c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R896" s="216" t="s">
        <v>231</v>
      </c>
      <c r="AT896" s="216" t="s">
        <v>141</v>
      </c>
      <c r="AU896" s="216" t="s">
        <v>77</v>
      </c>
      <c r="AY896" s="20" t="s">
        <v>140</v>
      </c>
      <c r="BE896" s="217">
        <f>IF(N896="základní",J896,0)</f>
        <v>0</v>
      </c>
      <c r="BF896" s="217">
        <f>IF(N896="snížená",J896,0)</f>
        <v>0</v>
      </c>
      <c r="BG896" s="217">
        <f>IF(N896="zákl. přenesená",J896,0)</f>
        <v>0</v>
      </c>
      <c r="BH896" s="217">
        <f>IF(N896="sníž. přenesená",J896,0)</f>
        <v>0</v>
      </c>
      <c r="BI896" s="217">
        <f>IF(N896="nulová",J896,0)</f>
        <v>0</v>
      </c>
      <c r="BJ896" s="20" t="s">
        <v>77</v>
      </c>
      <c r="BK896" s="217">
        <f>ROUND(I896*H896,2)</f>
        <v>0</v>
      </c>
      <c r="BL896" s="20" t="s">
        <v>231</v>
      </c>
      <c r="BM896" s="216" t="s">
        <v>1297</v>
      </c>
    </row>
    <row r="897" s="2" customFormat="1">
      <c r="A897" s="41"/>
      <c r="B897" s="42"/>
      <c r="C897" s="43"/>
      <c r="D897" s="218" t="s">
        <v>148</v>
      </c>
      <c r="E897" s="43"/>
      <c r="F897" s="219" t="s">
        <v>1298</v>
      </c>
      <c r="G897" s="43"/>
      <c r="H897" s="43"/>
      <c r="I897" s="220"/>
      <c r="J897" s="43"/>
      <c r="K897" s="43"/>
      <c r="L897" s="47"/>
      <c r="M897" s="221"/>
      <c r="N897" s="222"/>
      <c r="O897" s="87"/>
      <c r="P897" s="87"/>
      <c r="Q897" s="87"/>
      <c r="R897" s="87"/>
      <c r="S897" s="87"/>
      <c r="T897" s="88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T897" s="20" t="s">
        <v>148</v>
      </c>
      <c r="AU897" s="20" t="s">
        <v>77</v>
      </c>
    </row>
    <row r="898" s="13" customFormat="1">
      <c r="A898" s="13"/>
      <c r="B898" s="223"/>
      <c r="C898" s="224"/>
      <c r="D898" s="225" t="s">
        <v>150</v>
      </c>
      <c r="E898" s="226" t="s">
        <v>19</v>
      </c>
      <c r="F898" s="227" t="s">
        <v>188</v>
      </c>
      <c r="G898" s="224"/>
      <c r="H898" s="226" t="s">
        <v>19</v>
      </c>
      <c r="I898" s="228"/>
      <c r="J898" s="224"/>
      <c r="K898" s="224"/>
      <c r="L898" s="229"/>
      <c r="M898" s="230"/>
      <c r="N898" s="231"/>
      <c r="O898" s="231"/>
      <c r="P898" s="231"/>
      <c r="Q898" s="231"/>
      <c r="R898" s="231"/>
      <c r="S898" s="231"/>
      <c r="T898" s="232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3" t="s">
        <v>150</v>
      </c>
      <c r="AU898" s="233" t="s">
        <v>77</v>
      </c>
      <c r="AV898" s="13" t="s">
        <v>77</v>
      </c>
      <c r="AW898" s="13" t="s">
        <v>31</v>
      </c>
      <c r="AX898" s="13" t="s">
        <v>69</v>
      </c>
      <c r="AY898" s="233" t="s">
        <v>140</v>
      </c>
    </row>
    <row r="899" s="14" customFormat="1">
      <c r="A899" s="14"/>
      <c r="B899" s="234"/>
      <c r="C899" s="235"/>
      <c r="D899" s="225" t="s">
        <v>150</v>
      </c>
      <c r="E899" s="236" t="s">
        <v>19</v>
      </c>
      <c r="F899" s="237" t="s">
        <v>1240</v>
      </c>
      <c r="G899" s="235"/>
      <c r="H899" s="238">
        <v>9.0999999999999996</v>
      </c>
      <c r="I899" s="239"/>
      <c r="J899" s="235"/>
      <c r="K899" s="235"/>
      <c r="L899" s="240"/>
      <c r="M899" s="241"/>
      <c r="N899" s="242"/>
      <c r="O899" s="242"/>
      <c r="P899" s="242"/>
      <c r="Q899" s="242"/>
      <c r="R899" s="242"/>
      <c r="S899" s="242"/>
      <c r="T899" s="243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44" t="s">
        <v>150</v>
      </c>
      <c r="AU899" s="244" t="s">
        <v>77</v>
      </c>
      <c r="AV899" s="14" t="s">
        <v>79</v>
      </c>
      <c r="AW899" s="14" t="s">
        <v>31</v>
      </c>
      <c r="AX899" s="14" t="s">
        <v>77</v>
      </c>
      <c r="AY899" s="244" t="s">
        <v>140</v>
      </c>
    </row>
    <row r="900" s="2" customFormat="1" ht="21.75" customHeight="1">
      <c r="A900" s="41"/>
      <c r="B900" s="42"/>
      <c r="C900" s="205" t="s">
        <v>1299</v>
      </c>
      <c r="D900" s="205" t="s">
        <v>141</v>
      </c>
      <c r="E900" s="206" t="s">
        <v>1300</v>
      </c>
      <c r="F900" s="207" t="s">
        <v>1301</v>
      </c>
      <c r="G900" s="208" t="s">
        <v>200</v>
      </c>
      <c r="H900" s="209">
        <v>9.0999999999999996</v>
      </c>
      <c r="I900" s="210"/>
      <c r="J900" s="211">
        <f>ROUND(I900*H900,2)</f>
        <v>0</v>
      </c>
      <c r="K900" s="207" t="s">
        <v>145</v>
      </c>
      <c r="L900" s="47"/>
      <c r="M900" s="212" t="s">
        <v>19</v>
      </c>
      <c r="N900" s="213" t="s">
        <v>40</v>
      </c>
      <c r="O900" s="87"/>
      <c r="P900" s="214">
        <f>O900*H900</f>
        <v>0</v>
      </c>
      <c r="Q900" s="214">
        <v>0.00025300000000000002</v>
      </c>
      <c r="R900" s="214">
        <f>Q900*H900</f>
        <v>0.0023023000000000002</v>
      </c>
      <c r="S900" s="214">
        <v>0</v>
      </c>
      <c r="T900" s="215">
        <f>S900*H900</f>
        <v>0</v>
      </c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R900" s="216" t="s">
        <v>231</v>
      </c>
      <c r="AT900" s="216" t="s">
        <v>141</v>
      </c>
      <c r="AU900" s="216" t="s">
        <v>77</v>
      </c>
      <c r="AY900" s="20" t="s">
        <v>140</v>
      </c>
      <c r="BE900" s="217">
        <f>IF(N900="základní",J900,0)</f>
        <v>0</v>
      </c>
      <c r="BF900" s="217">
        <f>IF(N900="snížená",J900,0)</f>
        <v>0</v>
      </c>
      <c r="BG900" s="217">
        <f>IF(N900="zákl. přenesená",J900,0)</f>
        <v>0</v>
      </c>
      <c r="BH900" s="217">
        <f>IF(N900="sníž. přenesená",J900,0)</f>
        <v>0</v>
      </c>
      <c r="BI900" s="217">
        <f>IF(N900="nulová",J900,0)</f>
        <v>0</v>
      </c>
      <c r="BJ900" s="20" t="s">
        <v>77</v>
      </c>
      <c r="BK900" s="217">
        <f>ROUND(I900*H900,2)</f>
        <v>0</v>
      </c>
      <c r="BL900" s="20" t="s">
        <v>231</v>
      </c>
      <c r="BM900" s="216" t="s">
        <v>1302</v>
      </c>
    </row>
    <row r="901" s="2" customFormat="1">
      <c r="A901" s="41"/>
      <c r="B901" s="42"/>
      <c r="C901" s="43"/>
      <c r="D901" s="218" t="s">
        <v>148</v>
      </c>
      <c r="E901" s="43"/>
      <c r="F901" s="219" t="s">
        <v>1303</v>
      </c>
      <c r="G901" s="43"/>
      <c r="H901" s="43"/>
      <c r="I901" s="220"/>
      <c r="J901" s="43"/>
      <c r="K901" s="43"/>
      <c r="L901" s="47"/>
      <c r="M901" s="221"/>
      <c r="N901" s="222"/>
      <c r="O901" s="87"/>
      <c r="P901" s="87"/>
      <c r="Q901" s="87"/>
      <c r="R901" s="87"/>
      <c r="S901" s="87"/>
      <c r="T901" s="88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T901" s="20" t="s">
        <v>148</v>
      </c>
      <c r="AU901" s="20" t="s">
        <v>77</v>
      </c>
    </row>
    <row r="902" s="2" customFormat="1" ht="24.15" customHeight="1">
      <c r="A902" s="41"/>
      <c r="B902" s="42"/>
      <c r="C902" s="205" t="s">
        <v>1304</v>
      </c>
      <c r="D902" s="205" t="s">
        <v>141</v>
      </c>
      <c r="E902" s="206" t="s">
        <v>1305</v>
      </c>
      <c r="F902" s="207" t="s">
        <v>1306</v>
      </c>
      <c r="G902" s="208" t="s">
        <v>200</v>
      </c>
      <c r="H902" s="209">
        <v>5</v>
      </c>
      <c r="I902" s="210"/>
      <c r="J902" s="211">
        <f>ROUND(I902*H902,2)</f>
        <v>0</v>
      </c>
      <c r="K902" s="207" t="s">
        <v>145</v>
      </c>
      <c r="L902" s="47"/>
      <c r="M902" s="212" t="s">
        <v>19</v>
      </c>
      <c r="N902" s="213" t="s">
        <v>40</v>
      </c>
      <c r="O902" s="87"/>
      <c r="P902" s="214">
        <f>O902*H902</f>
        <v>0</v>
      </c>
      <c r="Q902" s="214">
        <v>0.0128845</v>
      </c>
      <c r="R902" s="214">
        <f>Q902*H902</f>
        <v>0.064422499999999994</v>
      </c>
      <c r="S902" s="214">
        <v>0</v>
      </c>
      <c r="T902" s="215">
        <f>S902*H902</f>
        <v>0</v>
      </c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R902" s="216" t="s">
        <v>231</v>
      </c>
      <c r="AT902" s="216" t="s">
        <v>141</v>
      </c>
      <c r="AU902" s="216" t="s">
        <v>77</v>
      </c>
      <c r="AY902" s="20" t="s">
        <v>140</v>
      </c>
      <c r="BE902" s="217">
        <f>IF(N902="základní",J902,0)</f>
        <v>0</v>
      </c>
      <c r="BF902" s="217">
        <f>IF(N902="snížená",J902,0)</f>
        <v>0</v>
      </c>
      <c r="BG902" s="217">
        <f>IF(N902="zákl. přenesená",J902,0)</f>
        <v>0</v>
      </c>
      <c r="BH902" s="217">
        <f>IF(N902="sníž. přenesená",J902,0)</f>
        <v>0</v>
      </c>
      <c r="BI902" s="217">
        <f>IF(N902="nulová",J902,0)</f>
        <v>0</v>
      </c>
      <c r="BJ902" s="20" t="s">
        <v>77</v>
      </c>
      <c r="BK902" s="217">
        <f>ROUND(I902*H902,2)</f>
        <v>0</v>
      </c>
      <c r="BL902" s="20" t="s">
        <v>231</v>
      </c>
      <c r="BM902" s="216" t="s">
        <v>1307</v>
      </c>
    </row>
    <row r="903" s="2" customFormat="1">
      <c r="A903" s="41"/>
      <c r="B903" s="42"/>
      <c r="C903" s="43"/>
      <c r="D903" s="218" t="s">
        <v>148</v>
      </c>
      <c r="E903" s="43"/>
      <c r="F903" s="219" t="s">
        <v>1308</v>
      </c>
      <c r="G903" s="43"/>
      <c r="H903" s="43"/>
      <c r="I903" s="220"/>
      <c r="J903" s="43"/>
      <c r="K903" s="43"/>
      <c r="L903" s="47"/>
      <c r="M903" s="221"/>
      <c r="N903" s="222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T903" s="20" t="s">
        <v>148</v>
      </c>
      <c r="AU903" s="20" t="s">
        <v>77</v>
      </c>
    </row>
    <row r="904" s="13" customFormat="1">
      <c r="A904" s="13"/>
      <c r="B904" s="223"/>
      <c r="C904" s="224"/>
      <c r="D904" s="225" t="s">
        <v>150</v>
      </c>
      <c r="E904" s="226" t="s">
        <v>19</v>
      </c>
      <c r="F904" s="227" t="s">
        <v>188</v>
      </c>
      <c r="G904" s="224"/>
      <c r="H904" s="226" t="s">
        <v>19</v>
      </c>
      <c r="I904" s="228"/>
      <c r="J904" s="224"/>
      <c r="K904" s="224"/>
      <c r="L904" s="229"/>
      <c r="M904" s="230"/>
      <c r="N904" s="231"/>
      <c r="O904" s="231"/>
      <c r="P904" s="231"/>
      <c r="Q904" s="231"/>
      <c r="R904" s="231"/>
      <c r="S904" s="231"/>
      <c r="T904" s="232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3" t="s">
        <v>150</v>
      </c>
      <c r="AU904" s="233" t="s">
        <v>77</v>
      </c>
      <c r="AV904" s="13" t="s">
        <v>77</v>
      </c>
      <c r="AW904" s="13" t="s">
        <v>31</v>
      </c>
      <c r="AX904" s="13" t="s">
        <v>69</v>
      </c>
      <c r="AY904" s="233" t="s">
        <v>140</v>
      </c>
    </row>
    <row r="905" s="14" customFormat="1">
      <c r="A905" s="14"/>
      <c r="B905" s="234"/>
      <c r="C905" s="235"/>
      <c r="D905" s="225" t="s">
        <v>150</v>
      </c>
      <c r="E905" s="236" t="s">
        <v>19</v>
      </c>
      <c r="F905" s="237" t="s">
        <v>1309</v>
      </c>
      <c r="G905" s="235"/>
      <c r="H905" s="238">
        <v>5</v>
      </c>
      <c r="I905" s="239"/>
      <c r="J905" s="235"/>
      <c r="K905" s="235"/>
      <c r="L905" s="240"/>
      <c r="M905" s="241"/>
      <c r="N905" s="242"/>
      <c r="O905" s="242"/>
      <c r="P905" s="242"/>
      <c r="Q905" s="242"/>
      <c r="R905" s="242"/>
      <c r="S905" s="242"/>
      <c r="T905" s="243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44" t="s">
        <v>150</v>
      </c>
      <c r="AU905" s="244" t="s">
        <v>77</v>
      </c>
      <c r="AV905" s="14" t="s">
        <v>79</v>
      </c>
      <c r="AW905" s="14" t="s">
        <v>31</v>
      </c>
      <c r="AX905" s="14" t="s">
        <v>77</v>
      </c>
      <c r="AY905" s="244" t="s">
        <v>140</v>
      </c>
    </row>
    <row r="906" s="2" customFormat="1" ht="24.15" customHeight="1">
      <c r="A906" s="41"/>
      <c r="B906" s="42"/>
      <c r="C906" s="205" t="s">
        <v>1310</v>
      </c>
      <c r="D906" s="205" t="s">
        <v>141</v>
      </c>
      <c r="E906" s="206" t="s">
        <v>1311</v>
      </c>
      <c r="F906" s="207" t="s">
        <v>1312</v>
      </c>
      <c r="G906" s="208" t="s">
        <v>200</v>
      </c>
      <c r="H906" s="209">
        <v>3.2000000000000002</v>
      </c>
      <c r="I906" s="210"/>
      <c r="J906" s="211">
        <f>ROUND(I906*H906,2)</f>
        <v>0</v>
      </c>
      <c r="K906" s="207" t="s">
        <v>145</v>
      </c>
      <c r="L906" s="47"/>
      <c r="M906" s="212" t="s">
        <v>19</v>
      </c>
      <c r="N906" s="213" t="s">
        <v>40</v>
      </c>
      <c r="O906" s="87"/>
      <c r="P906" s="214">
        <f>O906*H906</f>
        <v>0</v>
      </c>
      <c r="Q906" s="214">
        <v>0.0122478</v>
      </c>
      <c r="R906" s="214">
        <f>Q906*H906</f>
        <v>0.039192959999999999</v>
      </c>
      <c r="S906" s="214">
        <v>0</v>
      </c>
      <c r="T906" s="215">
        <f>S906*H906</f>
        <v>0</v>
      </c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R906" s="216" t="s">
        <v>231</v>
      </c>
      <c r="AT906" s="216" t="s">
        <v>141</v>
      </c>
      <c r="AU906" s="216" t="s">
        <v>77</v>
      </c>
      <c r="AY906" s="20" t="s">
        <v>140</v>
      </c>
      <c r="BE906" s="217">
        <f>IF(N906="základní",J906,0)</f>
        <v>0</v>
      </c>
      <c r="BF906" s="217">
        <f>IF(N906="snížená",J906,0)</f>
        <v>0</v>
      </c>
      <c r="BG906" s="217">
        <f>IF(N906="zákl. přenesená",J906,0)</f>
        <v>0</v>
      </c>
      <c r="BH906" s="217">
        <f>IF(N906="sníž. přenesená",J906,0)</f>
        <v>0</v>
      </c>
      <c r="BI906" s="217">
        <f>IF(N906="nulová",J906,0)</f>
        <v>0</v>
      </c>
      <c r="BJ906" s="20" t="s">
        <v>77</v>
      </c>
      <c r="BK906" s="217">
        <f>ROUND(I906*H906,2)</f>
        <v>0</v>
      </c>
      <c r="BL906" s="20" t="s">
        <v>231</v>
      </c>
      <c r="BM906" s="216" t="s">
        <v>1313</v>
      </c>
    </row>
    <row r="907" s="2" customFormat="1">
      <c r="A907" s="41"/>
      <c r="B907" s="42"/>
      <c r="C907" s="43"/>
      <c r="D907" s="218" t="s">
        <v>148</v>
      </c>
      <c r="E907" s="43"/>
      <c r="F907" s="219" t="s">
        <v>1314</v>
      </c>
      <c r="G907" s="43"/>
      <c r="H907" s="43"/>
      <c r="I907" s="220"/>
      <c r="J907" s="43"/>
      <c r="K907" s="43"/>
      <c r="L907" s="47"/>
      <c r="M907" s="221"/>
      <c r="N907" s="222"/>
      <c r="O907" s="87"/>
      <c r="P907" s="87"/>
      <c r="Q907" s="87"/>
      <c r="R907" s="87"/>
      <c r="S907" s="87"/>
      <c r="T907" s="88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T907" s="20" t="s">
        <v>148</v>
      </c>
      <c r="AU907" s="20" t="s">
        <v>77</v>
      </c>
    </row>
    <row r="908" s="13" customFormat="1">
      <c r="A908" s="13"/>
      <c r="B908" s="223"/>
      <c r="C908" s="224"/>
      <c r="D908" s="225" t="s">
        <v>150</v>
      </c>
      <c r="E908" s="226" t="s">
        <v>19</v>
      </c>
      <c r="F908" s="227" t="s">
        <v>188</v>
      </c>
      <c r="G908" s="224"/>
      <c r="H908" s="226" t="s">
        <v>19</v>
      </c>
      <c r="I908" s="228"/>
      <c r="J908" s="224"/>
      <c r="K908" s="224"/>
      <c r="L908" s="229"/>
      <c r="M908" s="230"/>
      <c r="N908" s="231"/>
      <c r="O908" s="231"/>
      <c r="P908" s="231"/>
      <c r="Q908" s="231"/>
      <c r="R908" s="231"/>
      <c r="S908" s="231"/>
      <c r="T908" s="232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3" t="s">
        <v>150</v>
      </c>
      <c r="AU908" s="233" t="s">
        <v>77</v>
      </c>
      <c r="AV908" s="13" t="s">
        <v>77</v>
      </c>
      <c r="AW908" s="13" t="s">
        <v>31</v>
      </c>
      <c r="AX908" s="13" t="s">
        <v>69</v>
      </c>
      <c r="AY908" s="233" t="s">
        <v>140</v>
      </c>
    </row>
    <row r="909" s="14" customFormat="1">
      <c r="A909" s="14"/>
      <c r="B909" s="234"/>
      <c r="C909" s="235"/>
      <c r="D909" s="225" t="s">
        <v>150</v>
      </c>
      <c r="E909" s="236" t="s">
        <v>19</v>
      </c>
      <c r="F909" s="237" t="s">
        <v>1315</v>
      </c>
      <c r="G909" s="235"/>
      <c r="H909" s="238">
        <v>3.2000000000000002</v>
      </c>
      <c r="I909" s="239"/>
      <c r="J909" s="235"/>
      <c r="K909" s="235"/>
      <c r="L909" s="240"/>
      <c r="M909" s="241"/>
      <c r="N909" s="242"/>
      <c r="O909" s="242"/>
      <c r="P909" s="242"/>
      <c r="Q909" s="242"/>
      <c r="R909" s="242"/>
      <c r="S909" s="242"/>
      <c r="T909" s="243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44" t="s">
        <v>150</v>
      </c>
      <c r="AU909" s="244" t="s">
        <v>77</v>
      </c>
      <c r="AV909" s="14" t="s">
        <v>79</v>
      </c>
      <c r="AW909" s="14" t="s">
        <v>31</v>
      </c>
      <c r="AX909" s="14" t="s">
        <v>77</v>
      </c>
      <c r="AY909" s="244" t="s">
        <v>140</v>
      </c>
    </row>
    <row r="910" s="2" customFormat="1" ht="24.15" customHeight="1">
      <c r="A910" s="41"/>
      <c r="B910" s="42"/>
      <c r="C910" s="205" t="s">
        <v>1316</v>
      </c>
      <c r="D910" s="205" t="s">
        <v>141</v>
      </c>
      <c r="E910" s="206" t="s">
        <v>1317</v>
      </c>
      <c r="F910" s="207" t="s">
        <v>1318</v>
      </c>
      <c r="G910" s="208" t="s">
        <v>200</v>
      </c>
      <c r="H910" s="209">
        <v>5</v>
      </c>
      <c r="I910" s="210"/>
      <c r="J910" s="211">
        <f>ROUND(I910*H910,2)</f>
        <v>0</v>
      </c>
      <c r="K910" s="207" t="s">
        <v>145</v>
      </c>
      <c r="L910" s="47"/>
      <c r="M910" s="212" t="s">
        <v>19</v>
      </c>
      <c r="N910" s="213" t="s">
        <v>40</v>
      </c>
      <c r="O910" s="87"/>
      <c r="P910" s="214">
        <f>O910*H910</f>
        <v>0</v>
      </c>
      <c r="Q910" s="214">
        <v>0.0027498000000000002</v>
      </c>
      <c r="R910" s="214">
        <f>Q910*H910</f>
        <v>0.013749000000000001</v>
      </c>
      <c r="S910" s="214">
        <v>0</v>
      </c>
      <c r="T910" s="215">
        <f>S910*H910</f>
        <v>0</v>
      </c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R910" s="216" t="s">
        <v>231</v>
      </c>
      <c r="AT910" s="216" t="s">
        <v>141</v>
      </c>
      <c r="AU910" s="216" t="s">
        <v>77</v>
      </c>
      <c r="AY910" s="20" t="s">
        <v>140</v>
      </c>
      <c r="BE910" s="217">
        <f>IF(N910="základní",J910,0)</f>
        <v>0</v>
      </c>
      <c r="BF910" s="217">
        <f>IF(N910="snížená",J910,0)</f>
        <v>0</v>
      </c>
      <c r="BG910" s="217">
        <f>IF(N910="zákl. přenesená",J910,0)</f>
        <v>0</v>
      </c>
      <c r="BH910" s="217">
        <f>IF(N910="sníž. přenesená",J910,0)</f>
        <v>0</v>
      </c>
      <c r="BI910" s="217">
        <f>IF(N910="nulová",J910,0)</f>
        <v>0</v>
      </c>
      <c r="BJ910" s="20" t="s">
        <v>77</v>
      </c>
      <c r="BK910" s="217">
        <f>ROUND(I910*H910,2)</f>
        <v>0</v>
      </c>
      <c r="BL910" s="20" t="s">
        <v>231</v>
      </c>
      <c r="BM910" s="216" t="s">
        <v>1319</v>
      </c>
    </row>
    <row r="911" s="2" customFormat="1">
      <c r="A911" s="41"/>
      <c r="B911" s="42"/>
      <c r="C911" s="43"/>
      <c r="D911" s="218" t="s">
        <v>148</v>
      </c>
      <c r="E911" s="43"/>
      <c r="F911" s="219" t="s">
        <v>1320</v>
      </c>
      <c r="G911" s="43"/>
      <c r="H911" s="43"/>
      <c r="I911" s="220"/>
      <c r="J911" s="43"/>
      <c r="K911" s="43"/>
      <c r="L911" s="47"/>
      <c r="M911" s="221"/>
      <c r="N911" s="222"/>
      <c r="O911" s="87"/>
      <c r="P911" s="87"/>
      <c r="Q911" s="87"/>
      <c r="R911" s="87"/>
      <c r="S911" s="87"/>
      <c r="T911" s="88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T911" s="20" t="s">
        <v>148</v>
      </c>
      <c r="AU911" s="20" t="s">
        <v>77</v>
      </c>
    </row>
    <row r="912" s="13" customFormat="1">
      <c r="A912" s="13"/>
      <c r="B912" s="223"/>
      <c r="C912" s="224"/>
      <c r="D912" s="225" t="s">
        <v>150</v>
      </c>
      <c r="E912" s="226" t="s">
        <v>19</v>
      </c>
      <c r="F912" s="227" t="s">
        <v>188</v>
      </c>
      <c r="G912" s="224"/>
      <c r="H912" s="226" t="s">
        <v>19</v>
      </c>
      <c r="I912" s="228"/>
      <c r="J912" s="224"/>
      <c r="K912" s="224"/>
      <c r="L912" s="229"/>
      <c r="M912" s="230"/>
      <c r="N912" s="231"/>
      <c r="O912" s="231"/>
      <c r="P912" s="231"/>
      <c r="Q912" s="231"/>
      <c r="R912" s="231"/>
      <c r="S912" s="231"/>
      <c r="T912" s="232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3" t="s">
        <v>150</v>
      </c>
      <c r="AU912" s="233" t="s">
        <v>77</v>
      </c>
      <c r="AV912" s="13" t="s">
        <v>77</v>
      </c>
      <c r="AW912" s="13" t="s">
        <v>31</v>
      </c>
      <c r="AX912" s="13" t="s">
        <v>69</v>
      </c>
      <c r="AY912" s="233" t="s">
        <v>140</v>
      </c>
    </row>
    <row r="913" s="14" customFormat="1">
      <c r="A913" s="14"/>
      <c r="B913" s="234"/>
      <c r="C913" s="235"/>
      <c r="D913" s="225" t="s">
        <v>150</v>
      </c>
      <c r="E913" s="236" t="s">
        <v>19</v>
      </c>
      <c r="F913" s="237" t="s">
        <v>1309</v>
      </c>
      <c r="G913" s="235"/>
      <c r="H913" s="238">
        <v>5</v>
      </c>
      <c r="I913" s="239"/>
      <c r="J913" s="235"/>
      <c r="K913" s="235"/>
      <c r="L913" s="240"/>
      <c r="M913" s="241"/>
      <c r="N913" s="242"/>
      <c r="O913" s="242"/>
      <c r="P913" s="242"/>
      <c r="Q913" s="242"/>
      <c r="R913" s="242"/>
      <c r="S913" s="242"/>
      <c r="T913" s="243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4" t="s">
        <v>150</v>
      </c>
      <c r="AU913" s="244" t="s">
        <v>77</v>
      </c>
      <c r="AV913" s="14" t="s">
        <v>79</v>
      </c>
      <c r="AW913" s="14" t="s">
        <v>31</v>
      </c>
      <c r="AX913" s="14" t="s">
        <v>77</v>
      </c>
      <c r="AY913" s="244" t="s">
        <v>140</v>
      </c>
    </row>
    <row r="914" s="2" customFormat="1" ht="16.5" customHeight="1">
      <c r="A914" s="41"/>
      <c r="B914" s="42"/>
      <c r="C914" s="205" t="s">
        <v>1321</v>
      </c>
      <c r="D914" s="205" t="s">
        <v>141</v>
      </c>
      <c r="E914" s="206" t="s">
        <v>1322</v>
      </c>
      <c r="F914" s="207" t="s">
        <v>1323</v>
      </c>
      <c r="G914" s="208" t="s">
        <v>161</v>
      </c>
      <c r="H914" s="209">
        <v>5</v>
      </c>
      <c r="I914" s="210"/>
      <c r="J914" s="211">
        <f>ROUND(I914*H914,2)</f>
        <v>0</v>
      </c>
      <c r="K914" s="207" t="s">
        <v>145</v>
      </c>
      <c r="L914" s="47"/>
      <c r="M914" s="212" t="s">
        <v>19</v>
      </c>
      <c r="N914" s="213" t="s">
        <v>40</v>
      </c>
      <c r="O914" s="87"/>
      <c r="P914" s="214">
        <f>O914*H914</f>
        <v>0</v>
      </c>
      <c r="Q914" s="214">
        <v>0</v>
      </c>
      <c r="R914" s="214">
        <f>Q914*H914</f>
        <v>0</v>
      </c>
      <c r="S914" s="214">
        <v>0</v>
      </c>
      <c r="T914" s="215">
        <f>S914*H914</f>
        <v>0</v>
      </c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R914" s="216" t="s">
        <v>231</v>
      </c>
      <c r="AT914" s="216" t="s">
        <v>141</v>
      </c>
      <c r="AU914" s="216" t="s">
        <v>77</v>
      </c>
      <c r="AY914" s="20" t="s">
        <v>140</v>
      </c>
      <c r="BE914" s="217">
        <f>IF(N914="základní",J914,0)</f>
        <v>0</v>
      </c>
      <c r="BF914" s="217">
        <f>IF(N914="snížená",J914,0)</f>
        <v>0</v>
      </c>
      <c r="BG914" s="217">
        <f>IF(N914="zákl. přenesená",J914,0)</f>
        <v>0</v>
      </c>
      <c r="BH914" s="217">
        <f>IF(N914="sníž. přenesená",J914,0)</f>
        <v>0</v>
      </c>
      <c r="BI914" s="217">
        <f>IF(N914="nulová",J914,0)</f>
        <v>0</v>
      </c>
      <c r="BJ914" s="20" t="s">
        <v>77</v>
      </c>
      <c r="BK914" s="217">
        <f>ROUND(I914*H914,2)</f>
        <v>0</v>
      </c>
      <c r="BL914" s="20" t="s">
        <v>231</v>
      </c>
      <c r="BM914" s="216" t="s">
        <v>1324</v>
      </c>
    </row>
    <row r="915" s="2" customFormat="1">
      <c r="A915" s="41"/>
      <c r="B915" s="42"/>
      <c r="C915" s="43"/>
      <c r="D915" s="218" t="s">
        <v>148</v>
      </c>
      <c r="E915" s="43"/>
      <c r="F915" s="219" t="s">
        <v>1325</v>
      </c>
      <c r="G915" s="43"/>
      <c r="H915" s="43"/>
      <c r="I915" s="220"/>
      <c r="J915" s="43"/>
      <c r="K915" s="43"/>
      <c r="L915" s="47"/>
      <c r="M915" s="221"/>
      <c r="N915" s="222"/>
      <c r="O915" s="87"/>
      <c r="P915" s="87"/>
      <c r="Q915" s="87"/>
      <c r="R915" s="87"/>
      <c r="S915" s="87"/>
      <c r="T915" s="88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T915" s="20" t="s">
        <v>148</v>
      </c>
      <c r="AU915" s="20" t="s">
        <v>77</v>
      </c>
    </row>
    <row r="916" s="2" customFormat="1" ht="16.5" customHeight="1">
      <c r="A916" s="41"/>
      <c r="B916" s="42"/>
      <c r="C916" s="256" t="s">
        <v>1326</v>
      </c>
      <c r="D916" s="256" t="s">
        <v>452</v>
      </c>
      <c r="E916" s="257" t="s">
        <v>1327</v>
      </c>
      <c r="F916" s="258" t="s">
        <v>1328</v>
      </c>
      <c r="G916" s="259" t="s">
        <v>161</v>
      </c>
      <c r="H916" s="260">
        <v>5</v>
      </c>
      <c r="I916" s="261"/>
      <c r="J916" s="262">
        <f>ROUND(I916*H916,2)</f>
        <v>0</v>
      </c>
      <c r="K916" s="258" t="s">
        <v>145</v>
      </c>
      <c r="L916" s="263"/>
      <c r="M916" s="264" t="s">
        <v>19</v>
      </c>
      <c r="N916" s="265" t="s">
        <v>40</v>
      </c>
      <c r="O916" s="87"/>
      <c r="P916" s="214">
        <f>O916*H916</f>
        <v>0</v>
      </c>
      <c r="Q916" s="214">
        <v>0.0022000000000000001</v>
      </c>
      <c r="R916" s="214">
        <f>Q916*H916</f>
        <v>0.011000000000000001</v>
      </c>
      <c r="S916" s="214">
        <v>0</v>
      </c>
      <c r="T916" s="215">
        <f>S916*H916</f>
        <v>0</v>
      </c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R916" s="216" t="s">
        <v>327</v>
      </c>
      <c r="AT916" s="216" t="s">
        <v>452</v>
      </c>
      <c r="AU916" s="216" t="s">
        <v>77</v>
      </c>
      <c r="AY916" s="20" t="s">
        <v>140</v>
      </c>
      <c r="BE916" s="217">
        <f>IF(N916="základní",J916,0)</f>
        <v>0</v>
      </c>
      <c r="BF916" s="217">
        <f>IF(N916="snížená",J916,0)</f>
        <v>0</v>
      </c>
      <c r="BG916" s="217">
        <f>IF(N916="zákl. přenesená",J916,0)</f>
        <v>0</v>
      </c>
      <c r="BH916" s="217">
        <f>IF(N916="sníž. přenesená",J916,0)</f>
        <v>0</v>
      </c>
      <c r="BI916" s="217">
        <f>IF(N916="nulová",J916,0)</f>
        <v>0</v>
      </c>
      <c r="BJ916" s="20" t="s">
        <v>77</v>
      </c>
      <c r="BK916" s="217">
        <f>ROUND(I916*H916,2)</f>
        <v>0</v>
      </c>
      <c r="BL916" s="20" t="s">
        <v>231</v>
      </c>
      <c r="BM916" s="216" t="s">
        <v>1329</v>
      </c>
    </row>
    <row r="917" s="2" customFormat="1" ht="16.5" customHeight="1">
      <c r="A917" s="41"/>
      <c r="B917" s="42"/>
      <c r="C917" s="205" t="s">
        <v>1330</v>
      </c>
      <c r="D917" s="205" t="s">
        <v>141</v>
      </c>
      <c r="E917" s="206" t="s">
        <v>1331</v>
      </c>
      <c r="F917" s="207" t="s">
        <v>1332</v>
      </c>
      <c r="G917" s="208" t="s">
        <v>144</v>
      </c>
      <c r="H917" s="209">
        <v>45</v>
      </c>
      <c r="I917" s="210"/>
      <c r="J917" s="211">
        <f>ROUND(I917*H917,2)</f>
        <v>0</v>
      </c>
      <c r="K917" s="207" t="s">
        <v>145</v>
      </c>
      <c r="L917" s="47"/>
      <c r="M917" s="212" t="s">
        <v>19</v>
      </c>
      <c r="N917" s="213" t="s">
        <v>40</v>
      </c>
      <c r="O917" s="87"/>
      <c r="P917" s="214">
        <f>O917*H917</f>
        <v>0</v>
      </c>
      <c r="Q917" s="214">
        <v>0</v>
      </c>
      <c r="R917" s="214">
        <f>Q917*H917</f>
        <v>0</v>
      </c>
      <c r="S917" s="214">
        <v>0</v>
      </c>
      <c r="T917" s="215">
        <f>S917*H917</f>
        <v>0</v>
      </c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R917" s="216" t="s">
        <v>231</v>
      </c>
      <c r="AT917" s="216" t="s">
        <v>141</v>
      </c>
      <c r="AU917" s="216" t="s">
        <v>77</v>
      </c>
      <c r="AY917" s="20" t="s">
        <v>140</v>
      </c>
      <c r="BE917" s="217">
        <f>IF(N917="základní",J917,0)</f>
        <v>0</v>
      </c>
      <c r="BF917" s="217">
        <f>IF(N917="snížená",J917,0)</f>
        <v>0</v>
      </c>
      <c r="BG917" s="217">
        <f>IF(N917="zákl. přenesená",J917,0)</f>
        <v>0</v>
      </c>
      <c r="BH917" s="217">
        <f>IF(N917="sníž. přenesená",J917,0)</f>
        <v>0</v>
      </c>
      <c r="BI917" s="217">
        <f>IF(N917="nulová",J917,0)</f>
        <v>0</v>
      </c>
      <c r="BJ917" s="20" t="s">
        <v>77</v>
      </c>
      <c r="BK917" s="217">
        <f>ROUND(I917*H917,2)</f>
        <v>0</v>
      </c>
      <c r="BL917" s="20" t="s">
        <v>231</v>
      </c>
      <c r="BM917" s="216" t="s">
        <v>1333</v>
      </c>
    </row>
    <row r="918" s="2" customFormat="1">
      <c r="A918" s="41"/>
      <c r="B918" s="42"/>
      <c r="C918" s="43"/>
      <c r="D918" s="218" t="s">
        <v>148</v>
      </c>
      <c r="E918" s="43"/>
      <c r="F918" s="219" t="s">
        <v>1334</v>
      </c>
      <c r="G918" s="43"/>
      <c r="H918" s="43"/>
      <c r="I918" s="220"/>
      <c r="J918" s="43"/>
      <c r="K918" s="43"/>
      <c r="L918" s="47"/>
      <c r="M918" s="221"/>
      <c r="N918" s="222"/>
      <c r="O918" s="87"/>
      <c r="P918" s="87"/>
      <c r="Q918" s="87"/>
      <c r="R918" s="87"/>
      <c r="S918" s="87"/>
      <c r="T918" s="88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T918" s="20" t="s">
        <v>148</v>
      </c>
      <c r="AU918" s="20" t="s">
        <v>77</v>
      </c>
    </row>
    <row r="919" s="13" customFormat="1">
      <c r="A919" s="13"/>
      <c r="B919" s="223"/>
      <c r="C919" s="224"/>
      <c r="D919" s="225" t="s">
        <v>150</v>
      </c>
      <c r="E919" s="226" t="s">
        <v>19</v>
      </c>
      <c r="F919" s="227" t="s">
        <v>188</v>
      </c>
      <c r="G919" s="224"/>
      <c r="H919" s="226" t="s">
        <v>19</v>
      </c>
      <c r="I919" s="228"/>
      <c r="J919" s="224"/>
      <c r="K919" s="224"/>
      <c r="L919" s="229"/>
      <c r="M919" s="230"/>
      <c r="N919" s="231"/>
      <c r="O919" s="231"/>
      <c r="P919" s="231"/>
      <c r="Q919" s="231"/>
      <c r="R919" s="231"/>
      <c r="S919" s="231"/>
      <c r="T919" s="232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3" t="s">
        <v>150</v>
      </c>
      <c r="AU919" s="233" t="s">
        <v>77</v>
      </c>
      <c r="AV919" s="13" t="s">
        <v>77</v>
      </c>
      <c r="AW919" s="13" t="s">
        <v>31</v>
      </c>
      <c r="AX919" s="13" t="s">
        <v>69</v>
      </c>
      <c r="AY919" s="233" t="s">
        <v>140</v>
      </c>
    </row>
    <row r="920" s="14" customFormat="1">
      <c r="A920" s="14"/>
      <c r="B920" s="234"/>
      <c r="C920" s="235"/>
      <c r="D920" s="225" t="s">
        <v>150</v>
      </c>
      <c r="E920" s="236" t="s">
        <v>19</v>
      </c>
      <c r="F920" s="237" t="s">
        <v>1293</v>
      </c>
      <c r="G920" s="235"/>
      <c r="H920" s="238">
        <v>45</v>
      </c>
      <c r="I920" s="239"/>
      <c r="J920" s="235"/>
      <c r="K920" s="235"/>
      <c r="L920" s="240"/>
      <c r="M920" s="241"/>
      <c r="N920" s="242"/>
      <c r="O920" s="242"/>
      <c r="P920" s="242"/>
      <c r="Q920" s="242"/>
      <c r="R920" s="242"/>
      <c r="S920" s="242"/>
      <c r="T920" s="243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44" t="s">
        <v>150</v>
      </c>
      <c r="AU920" s="244" t="s">
        <v>77</v>
      </c>
      <c r="AV920" s="14" t="s">
        <v>79</v>
      </c>
      <c r="AW920" s="14" t="s">
        <v>31</v>
      </c>
      <c r="AX920" s="14" t="s">
        <v>77</v>
      </c>
      <c r="AY920" s="244" t="s">
        <v>140</v>
      </c>
    </row>
    <row r="921" s="2" customFormat="1" ht="24.15" customHeight="1">
      <c r="A921" s="41"/>
      <c r="B921" s="42"/>
      <c r="C921" s="256" t="s">
        <v>1335</v>
      </c>
      <c r="D921" s="256" t="s">
        <v>452</v>
      </c>
      <c r="E921" s="257" t="s">
        <v>1336</v>
      </c>
      <c r="F921" s="258" t="s">
        <v>1337</v>
      </c>
      <c r="G921" s="259" t="s">
        <v>144</v>
      </c>
      <c r="H921" s="260">
        <v>49.5</v>
      </c>
      <c r="I921" s="261"/>
      <c r="J921" s="262">
        <f>ROUND(I921*H921,2)</f>
        <v>0</v>
      </c>
      <c r="K921" s="258" t="s">
        <v>145</v>
      </c>
      <c r="L921" s="263"/>
      <c r="M921" s="264" t="s">
        <v>19</v>
      </c>
      <c r="N921" s="265" t="s">
        <v>40</v>
      </c>
      <c r="O921" s="87"/>
      <c r="P921" s="214">
        <f>O921*H921</f>
        <v>0</v>
      </c>
      <c r="Q921" s="214">
        <v>6.0000000000000002E-05</v>
      </c>
      <c r="R921" s="214">
        <f>Q921*H921</f>
        <v>0.00297</v>
      </c>
      <c r="S921" s="214">
        <v>0</v>
      </c>
      <c r="T921" s="215">
        <f>S921*H921</f>
        <v>0</v>
      </c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R921" s="216" t="s">
        <v>327</v>
      </c>
      <c r="AT921" s="216" t="s">
        <v>452</v>
      </c>
      <c r="AU921" s="216" t="s">
        <v>77</v>
      </c>
      <c r="AY921" s="20" t="s">
        <v>140</v>
      </c>
      <c r="BE921" s="217">
        <f>IF(N921="základní",J921,0)</f>
        <v>0</v>
      </c>
      <c r="BF921" s="217">
        <f>IF(N921="snížená",J921,0)</f>
        <v>0</v>
      </c>
      <c r="BG921" s="217">
        <f>IF(N921="zákl. přenesená",J921,0)</f>
        <v>0</v>
      </c>
      <c r="BH921" s="217">
        <f>IF(N921="sníž. přenesená",J921,0)</f>
        <v>0</v>
      </c>
      <c r="BI921" s="217">
        <f>IF(N921="nulová",J921,0)</f>
        <v>0</v>
      </c>
      <c r="BJ921" s="20" t="s">
        <v>77</v>
      </c>
      <c r="BK921" s="217">
        <f>ROUND(I921*H921,2)</f>
        <v>0</v>
      </c>
      <c r="BL921" s="20" t="s">
        <v>231</v>
      </c>
      <c r="BM921" s="216" t="s">
        <v>1338</v>
      </c>
    </row>
    <row r="922" s="14" customFormat="1">
      <c r="A922" s="14"/>
      <c r="B922" s="234"/>
      <c r="C922" s="235"/>
      <c r="D922" s="225" t="s">
        <v>150</v>
      </c>
      <c r="E922" s="235"/>
      <c r="F922" s="237" t="s">
        <v>1339</v>
      </c>
      <c r="G922" s="235"/>
      <c r="H922" s="238">
        <v>49.5</v>
      </c>
      <c r="I922" s="239"/>
      <c r="J922" s="235"/>
      <c r="K922" s="235"/>
      <c r="L922" s="240"/>
      <c r="M922" s="241"/>
      <c r="N922" s="242"/>
      <c r="O922" s="242"/>
      <c r="P922" s="242"/>
      <c r="Q922" s="242"/>
      <c r="R922" s="242"/>
      <c r="S922" s="242"/>
      <c r="T922" s="243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44" t="s">
        <v>150</v>
      </c>
      <c r="AU922" s="244" t="s">
        <v>77</v>
      </c>
      <c r="AV922" s="14" t="s">
        <v>79</v>
      </c>
      <c r="AW922" s="14" t="s">
        <v>4</v>
      </c>
      <c r="AX922" s="14" t="s">
        <v>77</v>
      </c>
      <c r="AY922" s="244" t="s">
        <v>140</v>
      </c>
    </row>
    <row r="923" s="2" customFormat="1" ht="24.15" customHeight="1">
      <c r="A923" s="41"/>
      <c r="B923" s="42"/>
      <c r="C923" s="205" t="s">
        <v>1340</v>
      </c>
      <c r="D923" s="205" t="s">
        <v>141</v>
      </c>
      <c r="E923" s="206" t="s">
        <v>1341</v>
      </c>
      <c r="F923" s="207" t="s">
        <v>1342</v>
      </c>
      <c r="G923" s="208" t="s">
        <v>307</v>
      </c>
      <c r="H923" s="209">
        <v>2.2360000000000002</v>
      </c>
      <c r="I923" s="210"/>
      <c r="J923" s="211">
        <f>ROUND(I923*H923,2)</f>
        <v>0</v>
      </c>
      <c r="K923" s="207" t="s">
        <v>145</v>
      </c>
      <c r="L923" s="47"/>
      <c r="M923" s="212" t="s">
        <v>19</v>
      </c>
      <c r="N923" s="213" t="s">
        <v>40</v>
      </c>
      <c r="O923" s="87"/>
      <c r="P923" s="214">
        <f>O923*H923</f>
        <v>0</v>
      </c>
      <c r="Q923" s="214">
        <v>0</v>
      </c>
      <c r="R923" s="214">
        <f>Q923*H923</f>
        <v>0</v>
      </c>
      <c r="S923" s="214">
        <v>0</v>
      </c>
      <c r="T923" s="215">
        <f>S923*H923</f>
        <v>0</v>
      </c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R923" s="216" t="s">
        <v>231</v>
      </c>
      <c r="AT923" s="216" t="s">
        <v>141</v>
      </c>
      <c r="AU923" s="216" t="s">
        <v>77</v>
      </c>
      <c r="AY923" s="20" t="s">
        <v>140</v>
      </c>
      <c r="BE923" s="217">
        <f>IF(N923="základní",J923,0)</f>
        <v>0</v>
      </c>
      <c r="BF923" s="217">
        <f>IF(N923="snížená",J923,0)</f>
        <v>0</v>
      </c>
      <c r="BG923" s="217">
        <f>IF(N923="zákl. přenesená",J923,0)</f>
        <v>0</v>
      </c>
      <c r="BH923" s="217">
        <f>IF(N923="sníž. přenesená",J923,0)</f>
        <v>0</v>
      </c>
      <c r="BI923" s="217">
        <f>IF(N923="nulová",J923,0)</f>
        <v>0</v>
      </c>
      <c r="BJ923" s="20" t="s">
        <v>77</v>
      </c>
      <c r="BK923" s="217">
        <f>ROUND(I923*H923,2)</f>
        <v>0</v>
      </c>
      <c r="BL923" s="20" t="s">
        <v>231</v>
      </c>
      <c r="BM923" s="216" t="s">
        <v>1343</v>
      </c>
    </row>
    <row r="924" s="2" customFormat="1">
      <c r="A924" s="41"/>
      <c r="B924" s="42"/>
      <c r="C924" s="43"/>
      <c r="D924" s="218" t="s">
        <v>148</v>
      </c>
      <c r="E924" s="43"/>
      <c r="F924" s="219" t="s">
        <v>1344</v>
      </c>
      <c r="G924" s="43"/>
      <c r="H924" s="43"/>
      <c r="I924" s="220"/>
      <c r="J924" s="43"/>
      <c r="K924" s="43"/>
      <c r="L924" s="47"/>
      <c r="M924" s="221"/>
      <c r="N924" s="222"/>
      <c r="O924" s="87"/>
      <c r="P924" s="87"/>
      <c r="Q924" s="87"/>
      <c r="R924" s="87"/>
      <c r="S924" s="87"/>
      <c r="T924" s="88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T924" s="20" t="s">
        <v>148</v>
      </c>
      <c r="AU924" s="20" t="s">
        <v>77</v>
      </c>
    </row>
    <row r="925" s="2" customFormat="1" ht="24.15" customHeight="1">
      <c r="A925" s="41"/>
      <c r="B925" s="42"/>
      <c r="C925" s="205" t="s">
        <v>1345</v>
      </c>
      <c r="D925" s="205" t="s">
        <v>141</v>
      </c>
      <c r="E925" s="206" t="s">
        <v>1346</v>
      </c>
      <c r="F925" s="207" t="s">
        <v>1347</v>
      </c>
      <c r="G925" s="208" t="s">
        <v>307</v>
      </c>
      <c r="H925" s="209">
        <v>2.2360000000000002</v>
      </c>
      <c r="I925" s="210"/>
      <c r="J925" s="211">
        <f>ROUND(I925*H925,2)</f>
        <v>0</v>
      </c>
      <c r="K925" s="207" t="s">
        <v>145</v>
      </c>
      <c r="L925" s="47"/>
      <c r="M925" s="212" t="s">
        <v>19</v>
      </c>
      <c r="N925" s="213" t="s">
        <v>40</v>
      </c>
      <c r="O925" s="87"/>
      <c r="P925" s="214">
        <f>O925*H925</f>
        <v>0</v>
      </c>
      <c r="Q925" s="214">
        <v>0</v>
      </c>
      <c r="R925" s="214">
        <f>Q925*H925</f>
        <v>0</v>
      </c>
      <c r="S925" s="214">
        <v>0</v>
      </c>
      <c r="T925" s="215">
        <f>S925*H925</f>
        <v>0</v>
      </c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R925" s="216" t="s">
        <v>231</v>
      </c>
      <c r="AT925" s="216" t="s">
        <v>141</v>
      </c>
      <c r="AU925" s="216" t="s">
        <v>77</v>
      </c>
      <c r="AY925" s="20" t="s">
        <v>140</v>
      </c>
      <c r="BE925" s="217">
        <f>IF(N925="základní",J925,0)</f>
        <v>0</v>
      </c>
      <c r="BF925" s="217">
        <f>IF(N925="snížená",J925,0)</f>
        <v>0</v>
      </c>
      <c r="BG925" s="217">
        <f>IF(N925="zákl. přenesená",J925,0)</f>
        <v>0</v>
      </c>
      <c r="BH925" s="217">
        <f>IF(N925="sníž. přenesená",J925,0)</f>
        <v>0</v>
      </c>
      <c r="BI925" s="217">
        <f>IF(N925="nulová",J925,0)</f>
        <v>0</v>
      </c>
      <c r="BJ925" s="20" t="s">
        <v>77</v>
      </c>
      <c r="BK925" s="217">
        <f>ROUND(I925*H925,2)</f>
        <v>0</v>
      </c>
      <c r="BL925" s="20" t="s">
        <v>231</v>
      </c>
      <c r="BM925" s="216" t="s">
        <v>1348</v>
      </c>
    </row>
    <row r="926" s="2" customFormat="1">
      <c r="A926" s="41"/>
      <c r="B926" s="42"/>
      <c r="C926" s="43"/>
      <c r="D926" s="218" t="s">
        <v>148</v>
      </c>
      <c r="E926" s="43"/>
      <c r="F926" s="219" t="s">
        <v>1349</v>
      </c>
      <c r="G926" s="43"/>
      <c r="H926" s="43"/>
      <c r="I926" s="220"/>
      <c r="J926" s="43"/>
      <c r="K926" s="43"/>
      <c r="L926" s="47"/>
      <c r="M926" s="221"/>
      <c r="N926" s="222"/>
      <c r="O926" s="87"/>
      <c r="P926" s="87"/>
      <c r="Q926" s="87"/>
      <c r="R926" s="87"/>
      <c r="S926" s="87"/>
      <c r="T926" s="88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T926" s="20" t="s">
        <v>148</v>
      </c>
      <c r="AU926" s="20" t="s">
        <v>77</v>
      </c>
    </row>
    <row r="927" s="12" customFormat="1" ht="25.92" customHeight="1">
      <c r="A927" s="12"/>
      <c r="B927" s="191"/>
      <c r="C927" s="192"/>
      <c r="D927" s="193" t="s">
        <v>68</v>
      </c>
      <c r="E927" s="194" t="s">
        <v>1350</v>
      </c>
      <c r="F927" s="194" t="s">
        <v>1351</v>
      </c>
      <c r="G927" s="192"/>
      <c r="H927" s="192"/>
      <c r="I927" s="195"/>
      <c r="J927" s="196">
        <f>BK927</f>
        <v>0</v>
      </c>
      <c r="K927" s="192"/>
      <c r="L927" s="197"/>
      <c r="M927" s="198"/>
      <c r="N927" s="199"/>
      <c r="O927" s="199"/>
      <c r="P927" s="200">
        <f>SUM(P928:P1007)</f>
        <v>0</v>
      </c>
      <c r="Q927" s="199"/>
      <c r="R927" s="200">
        <f>SUM(R928:R1007)</f>
        <v>2.4366818207500001</v>
      </c>
      <c r="S927" s="199"/>
      <c r="T927" s="201">
        <f>SUM(T928:T1007)</f>
        <v>0</v>
      </c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R927" s="202" t="s">
        <v>79</v>
      </c>
      <c r="AT927" s="203" t="s">
        <v>68</v>
      </c>
      <c r="AU927" s="203" t="s">
        <v>69</v>
      </c>
      <c r="AY927" s="202" t="s">
        <v>140</v>
      </c>
      <c r="BK927" s="204">
        <f>SUM(BK928:BK1007)</f>
        <v>0</v>
      </c>
    </row>
    <row r="928" s="2" customFormat="1" ht="21.75" customHeight="1">
      <c r="A928" s="41"/>
      <c r="B928" s="42"/>
      <c r="C928" s="205" t="s">
        <v>1352</v>
      </c>
      <c r="D928" s="205" t="s">
        <v>141</v>
      </c>
      <c r="E928" s="206" t="s">
        <v>1353</v>
      </c>
      <c r="F928" s="207" t="s">
        <v>1354</v>
      </c>
      <c r="G928" s="208" t="s">
        <v>144</v>
      </c>
      <c r="H928" s="209">
        <v>4.4900000000000002</v>
      </c>
      <c r="I928" s="210"/>
      <c r="J928" s="211">
        <f>ROUND(I928*H928,2)</f>
        <v>0</v>
      </c>
      <c r="K928" s="207" t="s">
        <v>145</v>
      </c>
      <c r="L928" s="47"/>
      <c r="M928" s="212" t="s">
        <v>19</v>
      </c>
      <c r="N928" s="213" t="s">
        <v>40</v>
      </c>
      <c r="O928" s="87"/>
      <c r="P928" s="214">
        <f>O928*H928</f>
        <v>0</v>
      </c>
      <c r="Q928" s="214">
        <v>0.000260425</v>
      </c>
      <c r="R928" s="214">
        <f>Q928*H928</f>
        <v>0.0011693082500000001</v>
      </c>
      <c r="S928" s="214">
        <v>0</v>
      </c>
      <c r="T928" s="215">
        <f>S928*H928</f>
        <v>0</v>
      </c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R928" s="216" t="s">
        <v>146</v>
      </c>
      <c r="AT928" s="216" t="s">
        <v>141</v>
      </c>
      <c r="AU928" s="216" t="s">
        <v>77</v>
      </c>
      <c r="AY928" s="20" t="s">
        <v>140</v>
      </c>
      <c r="BE928" s="217">
        <f>IF(N928="základní",J928,0)</f>
        <v>0</v>
      </c>
      <c r="BF928" s="217">
        <f>IF(N928="snížená",J928,0)</f>
        <v>0</v>
      </c>
      <c r="BG928" s="217">
        <f>IF(N928="zákl. přenesená",J928,0)</f>
        <v>0</v>
      </c>
      <c r="BH928" s="217">
        <f>IF(N928="sníž. přenesená",J928,0)</f>
        <v>0</v>
      </c>
      <c r="BI928" s="217">
        <f>IF(N928="nulová",J928,0)</f>
        <v>0</v>
      </c>
      <c r="BJ928" s="20" t="s">
        <v>77</v>
      </c>
      <c r="BK928" s="217">
        <f>ROUND(I928*H928,2)</f>
        <v>0</v>
      </c>
      <c r="BL928" s="20" t="s">
        <v>146</v>
      </c>
      <c r="BM928" s="216" t="s">
        <v>1355</v>
      </c>
    </row>
    <row r="929" s="2" customFormat="1">
      <c r="A929" s="41"/>
      <c r="B929" s="42"/>
      <c r="C929" s="43"/>
      <c r="D929" s="218" t="s">
        <v>148</v>
      </c>
      <c r="E929" s="43"/>
      <c r="F929" s="219" t="s">
        <v>1356</v>
      </c>
      <c r="G929" s="43"/>
      <c r="H929" s="43"/>
      <c r="I929" s="220"/>
      <c r="J929" s="43"/>
      <c r="K929" s="43"/>
      <c r="L929" s="47"/>
      <c r="M929" s="221"/>
      <c r="N929" s="222"/>
      <c r="O929" s="87"/>
      <c r="P929" s="87"/>
      <c r="Q929" s="87"/>
      <c r="R929" s="87"/>
      <c r="S929" s="87"/>
      <c r="T929" s="88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T929" s="20" t="s">
        <v>148</v>
      </c>
      <c r="AU929" s="20" t="s">
        <v>77</v>
      </c>
    </row>
    <row r="930" s="13" customFormat="1">
      <c r="A930" s="13"/>
      <c r="B930" s="223"/>
      <c r="C930" s="224"/>
      <c r="D930" s="225" t="s">
        <v>150</v>
      </c>
      <c r="E930" s="226" t="s">
        <v>19</v>
      </c>
      <c r="F930" s="227" t="s">
        <v>195</v>
      </c>
      <c r="G930" s="224"/>
      <c r="H930" s="226" t="s">
        <v>19</v>
      </c>
      <c r="I930" s="228"/>
      <c r="J930" s="224"/>
      <c r="K930" s="224"/>
      <c r="L930" s="229"/>
      <c r="M930" s="230"/>
      <c r="N930" s="231"/>
      <c r="O930" s="231"/>
      <c r="P930" s="231"/>
      <c r="Q930" s="231"/>
      <c r="R930" s="231"/>
      <c r="S930" s="231"/>
      <c r="T930" s="232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3" t="s">
        <v>150</v>
      </c>
      <c r="AU930" s="233" t="s">
        <v>77</v>
      </c>
      <c r="AV930" s="13" t="s">
        <v>77</v>
      </c>
      <c r="AW930" s="13" t="s">
        <v>31</v>
      </c>
      <c r="AX930" s="13" t="s">
        <v>69</v>
      </c>
      <c r="AY930" s="233" t="s">
        <v>140</v>
      </c>
    </row>
    <row r="931" s="14" customFormat="1">
      <c r="A931" s="14"/>
      <c r="B931" s="234"/>
      <c r="C931" s="235"/>
      <c r="D931" s="225" t="s">
        <v>150</v>
      </c>
      <c r="E931" s="236" t="s">
        <v>19</v>
      </c>
      <c r="F931" s="237" t="s">
        <v>1357</v>
      </c>
      <c r="G931" s="235"/>
      <c r="H931" s="238">
        <v>4.4900000000000002</v>
      </c>
      <c r="I931" s="239"/>
      <c r="J931" s="235"/>
      <c r="K931" s="235"/>
      <c r="L931" s="240"/>
      <c r="M931" s="241"/>
      <c r="N931" s="242"/>
      <c r="O931" s="242"/>
      <c r="P931" s="242"/>
      <c r="Q931" s="242"/>
      <c r="R931" s="242"/>
      <c r="S931" s="242"/>
      <c r="T931" s="243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44" t="s">
        <v>150</v>
      </c>
      <c r="AU931" s="244" t="s">
        <v>77</v>
      </c>
      <c r="AV931" s="14" t="s">
        <v>79</v>
      </c>
      <c r="AW931" s="14" t="s">
        <v>31</v>
      </c>
      <c r="AX931" s="14" t="s">
        <v>77</v>
      </c>
      <c r="AY931" s="244" t="s">
        <v>140</v>
      </c>
    </row>
    <row r="932" s="2" customFormat="1" ht="16.5" customHeight="1">
      <c r="A932" s="41"/>
      <c r="B932" s="42"/>
      <c r="C932" s="256" t="s">
        <v>1358</v>
      </c>
      <c r="D932" s="256" t="s">
        <v>452</v>
      </c>
      <c r="E932" s="257" t="s">
        <v>1359</v>
      </c>
      <c r="F932" s="258" t="s">
        <v>1360</v>
      </c>
      <c r="G932" s="259" t="s">
        <v>144</v>
      </c>
      <c r="H932" s="260">
        <v>2.3999999999999999</v>
      </c>
      <c r="I932" s="261"/>
      <c r="J932" s="262">
        <f>ROUND(I932*H932,2)</f>
        <v>0</v>
      </c>
      <c r="K932" s="258" t="s">
        <v>19</v>
      </c>
      <c r="L932" s="263"/>
      <c r="M932" s="264" t="s">
        <v>19</v>
      </c>
      <c r="N932" s="265" t="s">
        <v>40</v>
      </c>
      <c r="O932" s="87"/>
      <c r="P932" s="214">
        <f>O932*H932</f>
        <v>0</v>
      </c>
      <c r="Q932" s="214">
        <v>0.0287</v>
      </c>
      <c r="R932" s="214">
        <f>Q932*H932</f>
        <v>0.068879999999999997</v>
      </c>
      <c r="S932" s="214">
        <v>0</v>
      </c>
      <c r="T932" s="215">
        <f>S932*H932</f>
        <v>0</v>
      </c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R932" s="216" t="s">
        <v>183</v>
      </c>
      <c r="AT932" s="216" t="s">
        <v>452</v>
      </c>
      <c r="AU932" s="216" t="s">
        <v>77</v>
      </c>
      <c r="AY932" s="20" t="s">
        <v>140</v>
      </c>
      <c r="BE932" s="217">
        <f>IF(N932="základní",J932,0)</f>
        <v>0</v>
      </c>
      <c r="BF932" s="217">
        <f>IF(N932="snížená",J932,0)</f>
        <v>0</v>
      </c>
      <c r="BG932" s="217">
        <f>IF(N932="zákl. přenesená",J932,0)</f>
        <v>0</v>
      </c>
      <c r="BH932" s="217">
        <f>IF(N932="sníž. přenesená",J932,0)</f>
        <v>0</v>
      </c>
      <c r="BI932" s="217">
        <f>IF(N932="nulová",J932,0)</f>
        <v>0</v>
      </c>
      <c r="BJ932" s="20" t="s">
        <v>77</v>
      </c>
      <c r="BK932" s="217">
        <f>ROUND(I932*H932,2)</f>
        <v>0</v>
      </c>
      <c r="BL932" s="20" t="s">
        <v>146</v>
      </c>
      <c r="BM932" s="216" t="s">
        <v>1361</v>
      </c>
    </row>
    <row r="933" s="2" customFormat="1" ht="16.5" customHeight="1">
      <c r="A933" s="41"/>
      <c r="B933" s="42"/>
      <c r="C933" s="256" t="s">
        <v>1362</v>
      </c>
      <c r="D933" s="256" t="s">
        <v>452</v>
      </c>
      <c r="E933" s="257" t="s">
        <v>1363</v>
      </c>
      <c r="F933" s="258" t="s">
        <v>1364</v>
      </c>
      <c r="G933" s="259" t="s">
        <v>144</v>
      </c>
      <c r="H933" s="260">
        <v>2.0899999999999999</v>
      </c>
      <c r="I933" s="261"/>
      <c r="J933" s="262">
        <f>ROUND(I933*H933,2)</f>
        <v>0</v>
      </c>
      <c r="K933" s="258" t="s">
        <v>145</v>
      </c>
      <c r="L933" s="263"/>
      <c r="M933" s="264" t="s">
        <v>19</v>
      </c>
      <c r="N933" s="265" t="s">
        <v>40</v>
      </c>
      <c r="O933" s="87"/>
      <c r="P933" s="214">
        <f>O933*H933</f>
        <v>0</v>
      </c>
      <c r="Q933" s="214">
        <v>0.036110000000000003</v>
      </c>
      <c r="R933" s="214">
        <f>Q933*H933</f>
        <v>0.075469900000000006</v>
      </c>
      <c r="S933" s="214">
        <v>0</v>
      </c>
      <c r="T933" s="215">
        <f>S933*H933</f>
        <v>0</v>
      </c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R933" s="216" t="s">
        <v>327</v>
      </c>
      <c r="AT933" s="216" t="s">
        <v>452</v>
      </c>
      <c r="AU933" s="216" t="s">
        <v>77</v>
      </c>
      <c r="AY933" s="20" t="s">
        <v>140</v>
      </c>
      <c r="BE933" s="217">
        <f>IF(N933="základní",J933,0)</f>
        <v>0</v>
      </c>
      <c r="BF933" s="217">
        <f>IF(N933="snížená",J933,0)</f>
        <v>0</v>
      </c>
      <c r="BG933" s="217">
        <f>IF(N933="zákl. přenesená",J933,0)</f>
        <v>0</v>
      </c>
      <c r="BH933" s="217">
        <f>IF(N933="sníž. přenesená",J933,0)</f>
        <v>0</v>
      </c>
      <c r="BI933" s="217">
        <f>IF(N933="nulová",J933,0)</f>
        <v>0</v>
      </c>
      <c r="BJ933" s="20" t="s">
        <v>77</v>
      </c>
      <c r="BK933" s="217">
        <f>ROUND(I933*H933,2)</f>
        <v>0</v>
      </c>
      <c r="BL933" s="20" t="s">
        <v>231</v>
      </c>
      <c r="BM933" s="216" t="s">
        <v>1365</v>
      </c>
    </row>
    <row r="934" s="2" customFormat="1" ht="16.5" customHeight="1">
      <c r="A934" s="41"/>
      <c r="B934" s="42"/>
      <c r="C934" s="205" t="s">
        <v>1366</v>
      </c>
      <c r="D934" s="205" t="s">
        <v>141</v>
      </c>
      <c r="E934" s="206" t="s">
        <v>1367</v>
      </c>
      <c r="F934" s="207" t="s">
        <v>1368</v>
      </c>
      <c r="G934" s="208" t="s">
        <v>161</v>
      </c>
      <c r="H934" s="209">
        <v>7</v>
      </c>
      <c r="I934" s="210"/>
      <c r="J934" s="211">
        <f>ROUND(I934*H934,2)</f>
        <v>0</v>
      </c>
      <c r="K934" s="207" t="s">
        <v>145</v>
      </c>
      <c r="L934" s="47"/>
      <c r="M934" s="212" t="s">
        <v>19</v>
      </c>
      <c r="N934" s="213" t="s">
        <v>40</v>
      </c>
      <c r="O934" s="87"/>
      <c r="P934" s="214">
        <f>O934*H934</f>
        <v>0</v>
      </c>
      <c r="Q934" s="214">
        <v>0.00026848749999999999</v>
      </c>
      <c r="R934" s="214">
        <f>Q934*H934</f>
        <v>0.0018794125</v>
      </c>
      <c r="S934" s="214">
        <v>0</v>
      </c>
      <c r="T934" s="215">
        <f>S934*H934</f>
        <v>0</v>
      </c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R934" s="216" t="s">
        <v>231</v>
      </c>
      <c r="AT934" s="216" t="s">
        <v>141</v>
      </c>
      <c r="AU934" s="216" t="s">
        <v>77</v>
      </c>
      <c r="AY934" s="20" t="s">
        <v>140</v>
      </c>
      <c r="BE934" s="217">
        <f>IF(N934="základní",J934,0)</f>
        <v>0</v>
      </c>
      <c r="BF934" s="217">
        <f>IF(N934="snížená",J934,0)</f>
        <v>0</v>
      </c>
      <c r="BG934" s="217">
        <f>IF(N934="zákl. přenesená",J934,0)</f>
        <v>0</v>
      </c>
      <c r="BH934" s="217">
        <f>IF(N934="sníž. přenesená",J934,0)</f>
        <v>0</v>
      </c>
      <c r="BI934" s="217">
        <f>IF(N934="nulová",J934,0)</f>
        <v>0</v>
      </c>
      <c r="BJ934" s="20" t="s">
        <v>77</v>
      </c>
      <c r="BK934" s="217">
        <f>ROUND(I934*H934,2)</f>
        <v>0</v>
      </c>
      <c r="BL934" s="20" t="s">
        <v>231</v>
      </c>
      <c r="BM934" s="216" t="s">
        <v>1369</v>
      </c>
    </row>
    <row r="935" s="2" customFormat="1">
      <c r="A935" s="41"/>
      <c r="B935" s="42"/>
      <c r="C935" s="43"/>
      <c r="D935" s="218" t="s">
        <v>148</v>
      </c>
      <c r="E935" s="43"/>
      <c r="F935" s="219" t="s">
        <v>1370</v>
      </c>
      <c r="G935" s="43"/>
      <c r="H935" s="43"/>
      <c r="I935" s="220"/>
      <c r="J935" s="43"/>
      <c r="K935" s="43"/>
      <c r="L935" s="47"/>
      <c r="M935" s="221"/>
      <c r="N935" s="222"/>
      <c r="O935" s="87"/>
      <c r="P935" s="87"/>
      <c r="Q935" s="87"/>
      <c r="R935" s="87"/>
      <c r="S935" s="87"/>
      <c r="T935" s="88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T935" s="20" t="s">
        <v>148</v>
      </c>
      <c r="AU935" s="20" t="s">
        <v>77</v>
      </c>
    </row>
    <row r="936" s="13" customFormat="1">
      <c r="A936" s="13"/>
      <c r="B936" s="223"/>
      <c r="C936" s="224"/>
      <c r="D936" s="225" t="s">
        <v>150</v>
      </c>
      <c r="E936" s="226" t="s">
        <v>19</v>
      </c>
      <c r="F936" s="227" t="s">
        <v>151</v>
      </c>
      <c r="G936" s="224"/>
      <c r="H936" s="226" t="s">
        <v>19</v>
      </c>
      <c r="I936" s="228"/>
      <c r="J936" s="224"/>
      <c r="K936" s="224"/>
      <c r="L936" s="229"/>
      <c r="M936" s="230"/>
      <c r="N936" s="231"/>
      <c r="O936" s="231"/>
      <c r="P936" s="231"/>
      <c r="Q936" s="231"/>
      <c r="R936" s="231"/>
      <c r="S936" s="231"/>
      <c r="T936" s="232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3" t="s">
        <v>150</v>
      </c>
      <c r="AU936" s="233" t="s">
        <v>77</v>
      </c>
      <c r="AV936" s="13" t="s">
        <v>77</v>
      </c>
      <c r="AW936" s="13" t="s">
        <v>31</v>
      </c>
      <c r="AX936" s="13" t="s">
        <v>69</v>
      </c>
      <c r="AY936" s="233" t="s">
        <v>140</v>
      </c>
    </row>
    <row r="937" s="14" customFormat="1">
      <c r="A937" s="14"/>
      <c r="B937" s="234"/>
      <c r="C937" s="235"/>
      <c r="D937" s="225" t="s">
        <v>150</v>
      </c>
      <c r="E937" s="236" t="s">
        <v>19</v>
      </c>
      <c r="F937" s="237" t="s">
        <v>178</v>
      </c>
      <c r="G937" s="235"/>
      <c r="H937" s="238">
        <v>7</v>
      </c>
      <c r="I937" s="239"/>
      <c r="J937" s="235"/>
      <c r="K937" s="235"/>
      <c r="L937" s="240"/>
      <c r="M937" s="241"/>
      <c r="N937" s="242"/>
      <c r="O937" s="242"/>
      <c r="P937" s="242"/>
      <c r="Q937" s="242"/>
      <c r="R937" s="242"/>
      <c r="S937" s="242"/>
      <c r="T937" s="243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44" t="s">
        <v>150</v>
      </c>
      <c r="AU937" s="244" t="s">
        <v>77</v>
      </c>
      <c r="AV937" s="14" t="s">
        <v>79</v>
      </c>
      <c r="AW937" s="14" t="s">
        <v>31</v>
      </c>
      <c r="AX937" s="14" t="s">
        <v>77</v>
      </c>
      <c r="AY937" s="244" t="s">
        <v>140</v>
      </c>
    </row>
    <row r="938" s="2" customFormat="1" ht="16.5" customHeight="1">
      <c r="A938" s="41"/>
      <c r="B938" s="42"/>
      <c r="C938" s="256" t="s">
        <v>1371</v>
      </c>
      <c r="D938" s="256" t="s">
        <v>452</v>
      </c>
      <c r="E938" s="257" t="s">
        <v>1372</v>
      </c>
      <c r="F938" s="258" t="s">
        <v>1373</v>
      </c>
      <c r="G938" s="259" t="s">
        <v>144</v>
      </c>
      <c r="H938" s="260">
        <v>4.6200000000000001</v>
      </c>
      <c r="I938" s="261"/>
      <c r="J938" s="262">
        <f>ROUND(I938*H938,2)</f>
        <v>0</v>
      </c>
      <c r="K938" s="258" t="s">
        <v>145</v>
      </c>
      <c r="L938" s="263"/>
      <c r="M938" s="264" t="s">
        <v>19</v>
      </c>
      <c r="N938" s="265" t="s">
        <v>40</v>
      </c>
      <c r="O938" s="87"/>
      <c r="P938" s="214">
        <f>O938*H938</f>
        <v>0</v>
      </c>
      <c r="Q938" s="214">
        <v>0.040280000000000003</v>
      </c>
      <c r="R938" s="214">
        <f>Q938*H938</f>
        <v>0.18609360000000003</v>
      </c>
      <c r="S938" s="214">
        <v>0</v>
      </c>
      <c r="T938" s="215">
        <f>S938*H938</f>
        <v>0</v>
      </c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R938" s="216" t="s">
        <v>327</v>
      </c>
      <c r="AT938" s="216" t="s">
        <v>452</v>
      </c>
      <c r="AU938" s="216" t="s">
        <v>77</v>
      </c>
      <c r="AY938" s="20" t="s">
        <v>140</v>
      </c>
      <c r="BE938" s="217">
        <f>IF(N938="základní",J938,0)</f>
        <v>0</v>
      </c>
      <c r="BF938" s="217">
        <f>IF(N938="snížená",J938,0)</f>
        <v>0</v>
      </c>
      <c r="BG938" s="217">
        <f>IF(N938="zákl. přenesená",J938,0)</f>
        <v>0</v>
      </c>
      <c r="BH938" s="217">
        <f>IF(N938="sníž. přenesená",J938,0)</f>
        <v>0</v>
      </c>
      <c r="BI938" s="217">
        <f>IF(N938="nulová",J938,0)</f>
        <v>0</v>
      </c>
      <c r="BJ938" s="20" t="s">
        <v>77</v>
      </c>
      <c r="BK938" s="217">
        <f>ROUND(I938*H938,2)</f>
        <v>0</v>
      </c>
      <c r="BL938" s="20" t="s">
        <v>231</v>
      </c>
      <c r="BM938" s="216" t="s">
        <v>1374</v>
      </c>
    </row>
    <row r="939" s="14" customFormat="1">
      <c r="A939" s="14"/>
      <c r="B939" s="234"/>
      <c r="C939" s="235"/>
      <c r="D939" s="225" t="s">
        <v>150</v>
      </c>
      <c r="E939" s="235"/>
      <c r="F939" s="237" t="s">
        <v>1375</v>
      </c>
      <c r="G939" s="235"/>
      <c r="H939" s="238">
        <v>4.6200000000000001</v>
      </c>
      <c r="I939" s="239"/>
      <c r="J939" s="235"/>
      <c r="K939" s="235"/>
      <c r="L939" s="240"/>
      <c r="M939" s="241"/>
      <c r="N939" s="242"/>
      <c r="O939" s="242"/>
      <c r="P939" s="242"/>
      <c r="Q939" s="242"/>
      <c r="R939" s="242"/>
      <c r="S939" s="242"/>
      <c r="T939" s="243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44" t="s">
        <v>150</v>
      </c>
      <c r="AU939" s="244" t="s">
        <v>77</v>
      </c>
      <c r="AV939" s="14" t="s">
        <v>79</v>
      </c>
      <c r="AW939" s="14" t="s">
        <v>4</v>
      </c>
      <c r="AX939" s="14" t="s">
        <v>77</v>
      </c>
      <c r="AY939" s="244" t="s">
        <v>140</v>
      </c>
    </row>
    <row r="940" s="2" customFormat="1" ht="24.15" customHeight="1">
      <c r="A940" s="41"/>
      <c r="B940" s="42"/>
      <c r="C940" s="205" t="s">
        <v>1376</v>
      </c>
      <c r="D940" s="205" t="s">
        <v>141</v>
      </c>
      <c r="E940" s="206" t="s">
        <v>1377</v>
      </c>
      <c r="F940" s="207" t="s">
        <v>1378</v>
      </c>
      <c r="G940" s="208" t="s">
        <v>161</v>
      </c>
      <c r="H940" s="209">
        <v>47</v>
      </c>
      <c r="I940" s="210"/>
      <c r="J940" s="211">
        <f>ROUND(I940*H940,2)</f>
        <v>0</v>
      </c>
      <c r="K940" s="207" t="s">
        <v>145</v>
      </c>
      <c r="L940" s="47"/>
      <c r="M940" s="212" t="s">
        <v>19</v>
      </c>
      <c r="N940" s="213" t="s">
        <v>40</v>
      </c>
      <c r="O940" s="87"/>
      <c r="P940" s="214">
        <f>O940*H940</f>
        <v>0</v>
      </c>
      <c r="Q940" s="214">
        <v>0</v>
      </c>
      <c r="R940" s="214">
        <f>Q940*H940</f>
        <v>0</v>
      </c>
      <c r="S940" s="214">
        <v>0</v>
      </c>
      <c r="T940" s="215">
        <f>S940*H940</f>
        <v>0</v>
      </c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R940" s="216" t="s">
        <v>231</v>
      </c>
      <c r="AT940" s="216" t="s">
        <v>141</v>
      </c>
      <c r="AU940" s="216" t="s">
        <v>77</v>
      </c>
      <c r="AY940" s="20" t="s">
        <v>140</v>
      </c>
      <c r="BE940" s="217">
        <f>IF(N940="základní",J940,0)</f>
        <v>0</v>
      </c>
      <c r="BF940" s="217">
        <f>IF(N940="snížená",J940,0)</f>
        <v>0</v>
      </c>
      <c r="BG940" s="217">
        <f>IF(N940="zákl. přenesená",J940,0)</f>
        <v>0</v>
      </c>
      <c r="BH940" s="217">
        <f>IF(N940="sníž. přenesená",J940,0)</f>
        <v>0</v>
      </c>
      <c r="BI940" s="217">
        <f>IF(N940="nulová",J940,0)</f>
        <v>0</v>
      </c>
      <c r="BJ940" s="20" t="s">
        <v>77</v>
      </c>
      <c r="BK940" s="217">
        <f>ROUND(I940*H940,2)</f>
        <v>0</v>
      </c>
      <c r="BL940" s="20" t="s">
        <v>231</v>
      </c>
      <c r="BM940" s="216" t="s">
        <v>1379</v>
      </c>
    </row>
    <row r="941" s="2" customFormat="1">
      <c r="A941" s="41"/>
      <c r="B941" s="42"/>
      <c r="C941" s="43"/>
      <c r="D941" s="218" t="s">
        <v>148</v>
      </c>
      <c r="E941" s="43"/>
      <c r="F941" s="219" t="s">
        <v>1380</v>
      </c>
      <c r="G941" s="43"/>
      <c r="H941" s="43"/>
      <c r="I941" s="220"/>
      <c r="J941" s="43"/>
      <c r="K941" s="43"/>
      <c r="L941" s="47"/>
      <c r="M941" s="221"/>
      <c r="N941" s="222"/>
      <c r="O941" s="87"/>
      <c r="P941" s="87"/>
      <c r="Q941" s="87"/>
      <c r="R941" s="87"/>
      <c r="S941" s="87"/>
      <c r="T941" s="88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T941" s="20" t="s">
        <v>148</v>
      </c>
      <c r="AU941" s="20" t="s">
        <v>77</v>
      </c>
    </row>
    <row r="942" s="13" customFormat="1">
      <c r="A942" s="13"/>
      <c r="B942" s="223"/>
      <c r="C942" s="224"/>
      <c r="D942" s="225" t="s">
        <v>150</v>
      </c>
      <c r="E942" s="226" t="s">
        <v>19</v>
      </c>
      <c r="F942" s="227" t="s">
        <v>151</v>
      </c>
      <c r="G942" s="224"/>
      <c r="H942" s="226" t="s">
        <v>19</v>
      </c>
      <c r="I942" s="228"/>
      <c r="J942" s="224"/>
      <c r="K942" s="224"/>
      <c r="L942" s="229"/>
      <c r="M942" s="230"/>
      <c r="N942" s="231"/>
      <c r="O942" s="231"/>
      <c r="P942" s="231"/>
      <c r="Q942" s="231"/>
      <c r="R942" s="231"/>
      <c r="S942" s="231"/>
      <c r="T942" s="232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3" t="s">
        <v>150</v>
      </c>
      <c r="AU942" s="233" t="s">
        <v>77</v>
      </c>
      <c r="AV942" s="13" t="s">
        <v>77</v>
      </c>
      <c r="AW942" s="13" t="s">
        <v>31</v>
      </c>
      <c r="AX942" s="13" t="s">
        <v>69</v>
      </c>
      <c r="AY942" s="233" t="s">
        <v>140</v>
      </c>
    </row>
    <row r="943" s="14" customFormat="1">
      <c r="A943" s="14"/>
      <c r="B943" s="234"/>
      <c r="C943" s="235"/>
      <c r="D943" s="225" t="s">
        <v>150</v>
      </c>
      <c r="E943" s="236" t="s">
        <v>19</v>
      </c>
      <c r="F943" s="237" t="s">
        <v>146</v>
      </c>
      <c r="G943" s="235"/>
      <c r="H943" s="238">
        <v>4</v>
      </c>
      <c r="I943" s="239"/>
      <c r="J943" s="235"/>
      <c r="K943" s="235"/>
      <c r="L943" s="240"/>
      <c r="M943" s="241"/>
      <c r="N943" s="242"/>
      <c r="O943" s="242"/>
      <c r="P943" s="242"/>
      <c r="Q943" s="242"/>
      <c r="R943" s="242"/>
      <c r="S943" s="242"/>
      <c r="T943" s="243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44" t="s">
        <v>150</v>
      </c>
      <c r="AU943" s="244" t="s">
        <v>77</v>
      </c>
      <c r="AV943" s="14" t="s">
        <v>79</v>
      </c>
      <c r="AW943" s="14" t="s">
        <v>31</v>
      </c>
      <c r="AX943" s="14" t="s">
        <v>69</v>
      </c>
      <c r="AY943" s="244" t="s">
        <v>140</v>
      </c>
    </row>
    <row r="944" s="13" customFormat="1">
      <c r="A944" s="13"/>
      <c r="B944" s="223"/>
      <c r="C944" s="224"/>
      <c r="D944" s="225" t="s">
        <v>150</v>
      </c>
      <c r="E944" s="226" t="s">
        <v>19</v>
      </c>
      <c r="F944" s="227" t="s">
        <v>195</v>
      </c>
      <c r="G944" s="224"/>
      <c r="H944" s="226" t="s">
        <v>19</v>
      </c>
      <c r="I944" s="228"/>
      <c r="J944" s="224"/>
      <c r="K944" s="224"/>
      <c r="L944" s="229"/>
      <c r="M944" s="230"/>
      <c r="N944" s="231"/>
      <c r="O944" s="231"/>
      <c r="P944" s="231"/>
      <c r="Q944" s="231"/>
      <c r="R944" s="231"/>
      <c r="S944" s="231"/>
      <c r="T944" s="232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3" t="s">
        <v>150</v>
      </c>
      <c r="AU944" s="233" t="s">
        <v>77</v>
      </c>
      <c r="AV944" s="13" t="s">
        <v>77</v>
      </c>
      <c r="AW944" s="13" t="s">
        <v>31</v>
      </c>
      <c r="AX944" s="13" t="s">
        <v>69</v>
      </c>
      <c r="AY944" s="233" t="s">
        <v>140</v>
      </c>
    </row>
    <row r="945" s="14" customFormat="1">
      <c r="A945" s="14"/>
      <c r="B945" s="234"/>
      <c r="C945" s="235"/>
      <c r="D945" s="225" t="s">
        <v>150</v>
      </c>
      <c r="E945" s="236" t="s">
        <v>19</v>
      </c>
      <c r="F945" s="237" t="s">
        <v>221</v>
      </c>
      <c r="G945" s="235"/>
      <c r="H945" s="238">
        <v>14</v>
      </c>
      <c r="I945" s="239"/>
      <c r="J945" s="235"/>
      <c r="K945" s="235"/>
      <c r="L945" s="240"/>
      <c r="M945" s="241"/>
      <c r="N945" s="242"/>
      <c r="O945" s="242"/>
      <c r="P945" s="242"/>
      <c r="Q945" s="242"/>
      <c r="R945" s="242"/>
      <c r="S945" s="242"/>
      <c r="T945" s="243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44" t="s">
        <v>150</v>
      </c>
      <c r="AU945" s="244" t="s">
        <v>77</v>
      </c>
      <c r="AV945" s="14" t="s">
        <v>79</v>
      </c>
      <c r="AW945" s="14" t="s">
        <v>31</v>
      </c>
      <c r="AX945" s="14" t="s">
        <v>69</v>
      </c>
      <c r="AY945" s="244" t="s">
        <v>140</v>
      </c>
    </row>
    <row r="946" s="13" customFormat="1">
      <c r="A946" s="13"/>
      <c r="B946" s="223"/>
      <c r="C946" s="224"/>
      <c r="D946" s="225" t="s">
        <v>150</v>
      </c>
      <c r="E946" s="226" t="s">
        <v>19</v>
      </c>
      <c r="F946" s="227" t="s">
        <v>220</v>
      </c>
      <c r="G946" s="224"/>
      <c r="H946" s="226" t="s">
        <v>19</v>
      </c>
      <c r="I946" s="228"/>
      <c r="J946" s="224"/>
      <c r="K946" s="224"/>
      <c r="L946" s="229"/>
      <c r="M946" s="230"/>
      <c r="N946" s="231"/>
      <c r="O946" s="231"/>
      <c r="P946" s="231"/>
      <c r="Q946" s="231"/>
      <c r="R946" s="231"/>
      <c r="S946" s="231"/>
      <c r="T946" s="232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3" t="s">
        <v>150</v>
      </c>
      <c r="AU946" s="233" t="s">
        <v>77</v>
      </c>
      <c r="AV946" s="13" t="s">
        <v>77</v>
      </c>
      <c r="AW946" s="13" t="s">
        <v>31</v>
      </c>
      <c r="AX946" s="13" t="s">
        <v>69</v>
      </c>
      <c r="AY946" s="233" t="s">
        <v>140</v>
      </c>
    </row>
    <row r="947" s="14" customFormat="1">
      <c r="A947" s="14"/>
      <c r="B947" s="234"/>
      <c r="C947" s="235"/>
      <c r="D947" s="225" t="s">
        <v>150</v>
      </c>
      <c r="E947" s="236" t="s">
        <v>19</v>
      </c>
      <c r="F947" s="237" t="s">
        <v>7</v>
      </c>
      <c r="G947" s="235"/>
      <c r="H947" s="238">
        <v>21</v>
      </c>
      <c r="I947" s="239"/>
      <c r="J947" s="235"/>
      <c r="K947" s="235"/>
      <c r="L947" s="240"/>
      <c r="M947" s="241"/>
      <c r="N947" s="242"/>
      <c r="O947" s="242"/>
      <c r="P947" s="242"/>
      <c r="Q947" s="242"/>
      <c r="R947" s="242"/>
      <c r="S947" s="242"/>
      <c r="T947" s="243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44" t="s">
        <v>150</v>
      </c>
      <c r="AU947" s="244" t="s">
        <v>77</v>
      </c>
      <c r="AV947" s="14" t="s">
        <v>79</v>
      </c>
      <c r="AW947" s="14" t="s">
        <v>31</v>
      </c>
      <c r="AX947" s="14" t="s">
        <v>69</v>
      </c>
      <c r="AY947" s="244" t="s">
        <v>140</v>
      </c>
    </row>
    <row r="948" s="13" customFormat="1">
      <c r="A948" s="13"/>
      <c r="B948" s="223"/>
      <c r="C948" s="224"/>
      <c r="D948" s="225" t="s">
        <v>150</v>
      </c>
      <c r="E948" s="226" t="s">
        <v>19</v>
      </c>
      <c r="F948" s="227" t="s">
        <v>660</v>
      </c>
      <c r="G948" s="224"/>
      <c r="H948" s="226" t="s">
        <v>19</v>
      </c>
      <c r="I948" s="228"/>
      <c r="J948" s="224"/>
      <c r="K948" s="224"/>
      <c r="L948" s="229"/>
      <c r="M948" s="230"/>
      <c r="N948" s="231"/>
      <c r="O948" s="231"/>
      <c r="P948" s="231"/>
      <c r="Q948" s="231"/>
      <c r="R948" s="231"/>
      <c r="S948" s="231"/>
      <c r="T948" s="232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3" t="s">
        <v>150</v>
      </c>
      <c r="AU948" s="233" t="s">
        <v>77</v>
      </c>
      <c r="AV948" s="13" t="s">
        <v>77</v>
      </c>
      <c r="AW948" s="13" t="s">
        <v>31</v>
      </c>
      <c r="AX948" s="13" t="s">
        <v>69</v>
      </c>
      <c r="AY948" s="233" t="s">
        <v>140</v>
      </c>
    </row>
    <row r="949" s="14" customFormat="1">
      <c r="A949" s="14"/>
      <c r="B949" s="234"/>
      <c r="C949" s="235"/>
      <c r="D949" s="225" t="s">
        <v>150</v>
      </c>
      <c r="E949" s="236" t="s">
        <v>19</v>
      </c>
      <c r="F949" s="237" t="s">
        <v>183</v>
      </c>
      <c r="G949" s="235"/>
      <c r="H949" s="238">
        <v>8</v>
      </c>
      <c r="I949" s="239"/>
      <c r="J949" s="235"/>
      <c r="K949" s="235"/>
      <c r="L949" s="240"/>
      <c r="M949" s="241"/>
      <c r="N949" s="242"/>
      <c r="O949" s="242"/>
      <c r="P949" s="242"/>
      <c r="Q949" s="242"/>
      <c r="R949" s="242"/>
      <c r="S949" s="242"/>
      <c r="T949" s="243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44" t="s">
        <v>150</v>
      </c>
      <c r="AU949" s="244" t="s">
        <v>77</v>
      </c>
      <c r="AV949" s="14" t="s">
        <v>79</v>
      </c>
      <c r="AW949" s="14" t="s">
        <v>31</v>
      </c>
      <c r="AX949" s="14" t="s">
        <v>69</v>
      </c>
      <c r="AY949" s="244" t="s">
        <v>140</v>
      </c>
    </row>
    <row r="950" s="15" customFormat="1">
      <c r="A950" s="15"/>
      <c r="B950" s="245"/>
      <c r="C950" s="246"/>
      <c r="D950" s="225" t="s">
        <v>150</v>
      </c>
      <c r="E950" s="247" t="s">
        <v>19</v>
      </c>
      <c r="F950" s="248" t="s">
        <v>226</v>
      </c>
      <c r="G950" s="246"/>
      <c r="H950" s="249">
        <v>47</v>
      </c>
      <c r="I950" s="250"/>
      <c r="J950" s="246"/>
      <c r="K950" s="246"/>
      <c r="L950" s="251"/>
      <c r="M950" s="252"/>
      <c r="N950" s="253"/>
      <c r="O950" s="253"/>
      <c r="P950" s="253"/>
      <c r="Q950" s="253"/>
      <c r="R950" s="253"/>
      <c r="S950" s="253"/>
      <c r="T950" s="254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T950" s="255" t="s">
        <v>150</v>
      </c>
      <c r="AU950" s="255" t="s">
        <v>77</v>
      </c>
      <c r="AV950" s="15" t="s">
        <v>146</v>
      </c>
      <c r="AW950" s="15" t="s">
        <v>31</v>
      </c>
      <c r="AX950" s="15" t="s">
        <v>77</v>
      </c>
      <c r="AY950" s="255" t="s">
        <v>140</v>
      </c>
    </row>
    <row r="951" s="2" customFormat="1" ht="16.5" customHeight="1">
      <c r="A951" s="41"/>
      <c r="B951" s="42"/>
      <c r="C951" s="256" t="s">
        <v>1381</v>
      </c>
      <c r="D951" s="256" t="s">
        <v>452</v>
      </c>
      <c r="E951" s="257" t="s">
        <v>1382</v>
      </c>
      <c r="F951" s="258" t="s">
        <v>1383</v>
      </c>
      <c r="G951" s="259" t="s">
        <v>161</v>
      </c>
      <c r="H951" s="260">
        <v>26</v>
      </c>
      <c r="I951" s="261"/>
      <c r="J951" s="262">
        <f>ROUND(I951*H951,2)</f>
        <v>0</v>
      </c>
      <c r="K951" s="258" t="s">
        <v>145</v>
      </c>
      <c r="L951" s="263"/>
      <c r="M951" s="264" t="s">
        <v>19</v>
      </c>
      <c r="N951" s="265" t="s">
        <v>40</v>
      </c>
      <c r="O951" s="87"/>
      <c r="P951" s="214">
        <f>O951*H951</f>
        <v>0</v>
      </c>
      <c r="Q951" s="214">
        <v>0.014500000000000001</v>
      </c>
      <c r="R951" s="214">
        <f>Q951*H951</f>
        <v>0.377</v>
      </c>
      <c r="S951" s="214">
        <v>0</v>
      </c>
      <c r="T951" s="215">
        <f>S951*H951</f>
        <v>0</v>
      </c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R951" s="216" t="s">
        <v>327</v>
      </c>
      <c r="AT951" s="216" t="s">
        <v>452</v>
      </c>
      <c r="AU951" s="216" t="s">
        <v>77</v>
      </c>
      <c r="AY951" s="20" t="s">
        <v>140</v>
      </c>
      <c r="BE951" s="217">
        <f>IF(N951="základní",J951,0)</f>
        <v>0</v>
      </c>
      <c r="BF951" s="217">
        <f>IF(N951="snížená",J951,0)</f>
        <v>0</v>
      </c>
      <c r="BG951" s="217">
        <f>IF(N951="zákl. přenesená",J951,0)</f>
        <v>0</v>
      </c>
      <c r="BH951" s="217">
        <f>IF(N951="sníž. přenesená",J951,0)</f>
        <v>0</v>
      </c>
      <c r="BI951" s="217">
        <f>IF(N951="nulová",J951,0)</f>
        <v>0</v>
      </c>
      <c r="BJ951" s="20" t="s">
        <v>77</v>
      </c>
      <c r="BK951" s="217">
        <f>ROUND(I951*H951,2)</f>
        <v>0</v>
      </c>
      <c r="BL951" s="20" t="s">
        <v>231</v>
      </c>
      <c r="BM951" s="216" t="s">
        <v>1384</v>
      </c>
    </row>
    <row r="952" s="2" customFormat="1" ht="16.5" customHeight="1">
      <c r="A952" s="41"/>
      <c r="B952" s="42"/>
      <c r="C952" s="256" t="s">
        <v>1385</v>
      </c>
      <c r="D952" s="256" t="s">
        <v>452</v>
      </c>
      <c r="E952" s="257" t="s">
        <v>1386</v>
      </c>
      <c r="F952" s="258" t="s">
        <v>1387</v>
      </c>
      <c r="G952" s="259" t="s">
        <v>161</v>
      </c>
      <c r="H952" s="260">
        <v>21</v>
      </c>
      <c r="I952" s="261"/>
      <c r="J952" s="262">
        <f>ROUND(I952*H952,2)</f>
        <v>0</v>
      </c>
      <c r="K952" s="258" t="s">
        <v>145</v>
      </c>
      <c r="L952" s="263"/>
      <c r="M952" s="264" t="s">
        <v>19</v>
      </c>
      <c r="N952" s="265" t="s">
        <v>40</v>
      </c>
      <c r="O952" s="87"/>
      <c r="P952" s="214">
        <f>O952*H952</f>
        <v>0</v>
      </c>
      <c r="Q952" s="214">
        <v>0.016</v>
      </c>
      <c r="R952" s="214">
        <f>Q952*H952</f>
        <v>0.33600000000000002</v>
      </c>
      <c r="S952" s="214">
        <v>0</v>
      </c>
      <c r="T952" s="215">
        <f>S952*H952</f>
        <v>0</v>
      </c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R952" s="216" t="s">
        <v>327</v>
      </c>
      <c r="AT952" s="216" t="s">
        <v>452</v>
      </c>
      <c r="AU952" s="216" t="s">
        <v>77</v>
      </c>
      <c r="AY952" s="20" t="s">
        <v>140</v>
      </c>
      <c r="BE952" s="217">
        <f>IF(N952="základní",J952,0)</f>
        <v>0</v>
      </c>
      <c r="BF952" s="217">
        <f>IF(N952="snížená",J952,0)</f>
        <v>0</v>
      </c>
      <c r="BG952" s="217">
        <f>IF(N952="zákl. přenesená",J952,0)</f>
        <v>0</v>
      </c>
      <c r="BH952" s="217">
        <f>IF(N952="sníž. přenesená",J952,0)</f>
        <v>0</v>
      </c>
      <c r="BI952" s="217">
        <f>IF(N952="nulová",J952,0)</f>
        <v>0</v>
      </c>
      <c r="BJ952" s="20" t="s">
        <v>77</v>
      </c>
      <c r="BK952" s="217">
        <f>ROUND(I952*H952,2)</f>
        <v>0</v>
      </c>
      <c r="BL952" s="20" t="s">
        <v>231</v>
      </c>
      <c r="BM952" s="216" t="s">
        <v>1388</v>
      </c>
    </row>
    <row r="953" s="2" customFormat="1" ht="24.15" customHeight="1">
      <c r="A953" s="41"/>
      <c r="B953" s="42"/>
      <c r="C953" s="205" t="s">
        <v>1389</v>
      </c>
      <c r="D953" s="205" t="s">
        <v>141</v>
      </c>
      <c r="E953" s="206" t="s">
        <v>1390</v>
      </c>
      <c r="F953" s="207" t="s">
        <v>1391</v>
      </c>
      <c r="G953" s="208" t="s">
        <v>161</v>
      </c>
      <c r="H953" s="209">
        <v>6</v>
      </c>
      <c r="I953" s="210"/>
      <c r="J953" s="211">
        <f>ROUND(I953*H953,2)</f>
        <v>0</v>
      </c>
      <c r="K953" s="207" t="s">
        <v>145</v>
      </c>
      <c r="L953" s="47"/>
      <c r="M953" s="212" t="s">
        <v>19</v>
      </c>
      <c r="N953" s="213" t="s">
        <v>40</v>
      </c>
      <c r="O953" s="87"/>
      <c r="P953" s="214">
        <f>O953*H953</f>
        <v>0</v>
      </c>
      <c r="Q953" s="214">
        <v>0</v>
      </c>
      <c r="R953" s="214">
        <f>Q953*H953</f>
        <v>0</v>
      </c>
      <c r="S953" s="214">
        <v>0</v>
      </c>
      <c r="T953" s="215">
        <f>S953*H953</f>
        <v>0</v>
      </c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R953" s="216" t="s">
        <v>231</v>
      </c>
      <c r="AT953" s="216" t="s">
        <v>141</v>
      </c>
      <c r="AU953" s="216" t="s">
        <v>77</v>
      </c>
      <c r="AY953" s="20" t="s">
        <v>140</v>
      </c>
      <c r="BE953" s="217">
        <f>IF(N953="základní",J953,0)</f>
        <v>0</v>
      </c>
      <c r="BF953" s="217">
        <f>IF(N953="snížená",J953,0)</f>
        <v>0</v>
      </c>
      <c r="BG953" s="217">
        <f>IF(N953="zákl. přenesená",J953,0)</f>
        <v>0</v>
      </c>
      <c r="BH953" s="217">
        <f>IF(N953="sníž. přenesená",J953,0)</f>
        <v>0</v>
      </c>
      <c r="BI953" s="217">
        <f>IF(N953="nulová",J953,0)</f>
        <v>0</v>
      </c>
      <c r="BJ953" s="20" t="s">
        <v>77</v>
      </c>
      <c r="BK953" s="217">
        <f>ROUND(I953*H953,2)</f>
        <v>0</v>
      </c>
      <c r="BL953" s="20" t="s">
        <v>231</v>
      </c>
      <c r="BM953" s="216" t="s">
        <v>1392</v>
      </c>
    </row>
    <row r="954" s="2" customFormat="1">
      <c r="A954" s="41"/>
      <c r="B954" s="42"/>
      <c r="C954" s="43"/>
      <c r="D954" s="218" t="s">
        <v>148</v>
      </c>
      <c r="E954" s="43"/>
      <c r="F954" s="219" t="s">
        <v>1393</v>
      </c>
      <c r="G954" s="43"/>
      <c r="H954" s="43"/>
      <c r="I954" s="220"/>
      <c r="J954" s="43"/>
      <c r="K954" s="43"/>
      <c r="L954" s="47"/>
      <c r="M954" s="221"/>
      <c r="N954" s="222"/>
      <c r="O954" s="87"/>
      <c r="P954" s="87"/>
      <c r="Q954" s="87"/>
      <c r="R954" s="87"/>
      <c r="S954" s="87"/>
      <c r="T954" s="88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T954" s="20" t="s">
        <v>148</v>
      </c>
      <c r="AU954" s="20" t="s">
        <v>77</v>
      </c>
    </row>
    <row r="955" s="13" customFormat="1">
      <c r="A955" s="13"/>
      <c r="B955" s="223"/>
      <c r="C955" s="224"/>
      <c r="D955" s="225" t="s">
        <v>150</v>
      </c>
      <c r="E955" s="226" t="s">
        <v>19</v>
      </c>
      <c r="F955" s="227" t="s">
        <v>151</v>
      </c>
      <c r="G955" s="224"/>
      <c r="H955" s="226" t="s">
        <v>19</v>
      </c>
      <c r="I955" s="228"/>
      <c r="J955" s="224"/>
      <c r="K955" s="224"/>
      <c r="L955" s="229"/>
      <c r="M955" s="230"/>
      <c r="N955" s="231"/>
      <c r="O955" s="231"/>
      <c r="P955" s="231"/>
      <c r="Q955" s="231"/>
      <c r="R955" s="231"/>
      <c r="S955" s="231"/>
      <c r="T955" s="232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3" t="s">
        <v>150</v>
      </c>
      <c r="AU955" s="233" t="s">
        <v>77</v>
      </c>
      <c r="AV955" s="13" t="s">
        <v>77</v>
      </c>
      <c r="AW955" s="13" t="s">
        <v>31</v>
      </c>
      <c r="AX955" s="13" t="s">
        <v>69</v>
      </c>
      <c r="AY955" s="233" t="s">
        <v>140</v>
      </c>
    </row>
    <row r="956" s="14" customFormat="1">
      <c r="A956" s="14"/>
      <c r="B956" s="234"/>
      <c r="C956" s="235"/>
      <c r="D956" s="225" t="s">
        <v>150</v>
      </c>
      <c r="E956" s="236" t="s">
        <v>19</v>
      </c>
      <c r="F956" s="237" t="s">
        <v>77</v>
      </c>
      <c r="G956" s="235"/>
      <c r="H956" s="238">
        <v>1</v>
      </c>
      <c r="I956" s="239"/>
      <c r="J956" s="235"/>
      <c r="K956" s="235"/>
      <c r="L956" s="240"/>
      <c r="M956" s="241"/>
      <c r="N956" s="242"/>
      <c r="O956" s="242"/>
      <c r="P956" s="242"/>
      <c r="Q956" s="242"/>
      <c r="R956" s="242"/>
      <c r="S956" s="242"/>
      <c r="T956" s="243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44" t="s">
        <v>150</v>
      </c>
      <c r="AU956" s="244" t="s">
        <v>77</v>
      </c>
      <c r="AV956" s="14" t="s">
        <v>79</v>
      </c>
      <c r="AW956" s="14" t="s">
        <v>31</v>
      </c>
      <c r="AX956" s="14" t="s">
        <v>69</v>
      </c>
      <c r="AY956" s="244" t="s">
        <v>140</v>
      </c>
    </row>
    <row r="957" s="13" customFormat="1">
      <c r="A957" s="13"/>
      <c r="B957" s="223"/>
      <c r="C957" s="224"/>
      <c r="D957" s="225" t="s">
        <v>150</v>
      </c>
      <c r="E957" s="226" t="s">
        <v>19</v>
      </c>
      <c r="F957" s="227" t="s">
        <v>195</v>
      </c>
      <c r="G957" s="224"/>
      <c r="H957" s="226" t="s">
        <v>19</v>
      </c>
      <c r="I957" s="228"/>
      <c r="J957" s="224"/>
      <c r="K957" s="224"/>
      <c r="L957" s="229"/>
      <c r="M957" s="230"/>
      <c r="N957" s="231"/>
      <c r="O957" s="231"/>
      <c r="P957" s="231"/>
      <c r="Q957" s="231"/>
      <c r="R957" s="231"/>
      <c r="S957" s="231"/>
      <c r="T957" s="232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33" t="s">
        <v>150</v>
      </c>
      <c r="AU957" s="233" t="s">
        <v>77</v>
      </c>
      <c r="AV957" s="13" t="s">
        <v>77</v>
      </c>
      <c r="AW957" s="13" t="s">
        <v>31</v>
      </c>
      <c r="AX957" s="13" t="s">
        <v>69</v>
      </c>
      <c r="AY957" s="233" t="s">
        <v>140</v>
      </c>
    </row>
    <row r="958" s="14" customFormat="1">
      <c r="A958" s="14"/>
      <c r="B958" s="234"/>
      <c r="C958" s="235"/>
      <c r="D958" s="225" t="s">
        <v>150</v>
      </c>
      <c r="E958" s="236" t="s">
        <v>19</v>
      </c>
      <c r="F958" s="237" t="s">
        <v>157</v>
      </c>
      <c r="G958" s="235"/>
      <c r="H958" s="238">
        <v>3</v>
      </c>
      <c r="I958" s="239"/>
      <c r="J958" s="235"/>
      <c r="K958" s="235"/>
      <c r="L958" s="240"/>
      <c r="M958" s="241"/>
      <c r="N958" s="242"/>
      <c r="O958" s="242"/>
      <c r="P958" s="242"/>
      <c r="Q958" s="242"/>
      <c r="R958" s="242"/>
      <c r="S958" s="242"/>
      <c r="T958" s="243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44" t="s">
        <v>150</v>
      </c>
      <c r="AU958" s="244" t="s">
        <v>77</v>
      </c>
      <c r="AV958" s="14" t="s">
        <v>79</v>
      </c>
      <c r="AW958" s="14" t="s">
        <v>31</v>
      </c>
      <c r="AX958" s="14" t="s">
        <v>69</v>
      </c>
      <c r="AY958" s="244" t="s">
        <v>140</v>
      </c>
    </row>
    <row r="959" s="13" customFormat="1">
      <c r="A959" s="13"/>
      <c r="B959" s="223"/>
      <c r="C959" s="224"/>
      <c r="D959" s="225" t="s">
        <v>150</v>
      </c>
      <c r="E959" s="226" t="s">
        <v>19</v>
      </c>
      <c r="F959" s="227" t="s">
        <v>220</v>
      </c>
      <c r="G959" s="224"/>
      <c r="H959" s="226" t="s">
        <v>19</v>
      </c>
      <c r="I959" s="228"/>
      <c r="J959" s="224"/>
      <c r="K959" s="224"/>
      <c r="L959" s="229"/>
      <c r="M959" s="230"/>
      <c r="N959" s="231"/>
      <c r="O959" s="231"/>
      <c r="P959" s="231"/>
      <c r="Q959" s="231"/>
      <c r="R959" s="231"/>
      <c r="S959" s="231"/>
      <c r="T959" s="232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3" t="s">
        <v>150</v>
      </c>
      <c r="AU959" s="233" t="s">
        <v>77</v>
      </c>
      <c r="AV959" s="13" t="s">
        <v>77</v>
      </c>
      <c r="AW959" s="13" t="s">
        <v>31</v>
      </c>
      <c r="AX959" s="13" t="s">
        <v>69</v>
      </c>
      <c r="AY959" s="233" t="s">
        <v>140</v>
      </c>
    </row>
    <row r="960" s="14" customFormat="1">
      <c r="A960" s="14"/>
      <c r="B960" s="234"/>
      <c r="C960" s="235"/>
      <c r="D960" s="225" t="s">
        <v>150</v>
      </c>
      <c r="E960" s="236" t="s">
        <v>19</v>
      </c>
      <c r="F960" s="237" t="s">
        <v>77</v>
      </c>
      <c r="G960" s="235"/>
      <c r="H960" s="238">
        <v>1</v>
      </c>
      <c r="I960" s="239"/>
      <c r="J960" s="235"/>
      <c r="K960" s="235"/>
      <c r="L960" s="240"/>
      <c r="M960" s="241"/>
      <c r="N960" s="242"/>
      <c r="O960" s="242"/>
      <c r="P960" s="242"/>
      <c r="Q960" s="242"/>
      <c r="R960" s="242"/>
      <c r="S960" s="242"/>
      <c r="T960" s="243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44" t="s">
        <v>150</v>
      </c>
      <c r="AU960" s="244" t="s">
        <v>77</v>
      </c>
      <c r="AV960" s="14" t="s">
        <v>79</v>
      </c>
      <c r="AW960" s="14" t="s">
        <v>31</v>
      </c>
      <c r="AX960" s="14" t="s">
        <v>69</v>
      </c>
      <c r="AY960" s="244" t="s">
        <v>140</v>
      </c>
    </row>
    <row r="961" s="13" customFormat="1">
      <c r="A961" s="13"/>
      <c r="B961" s="223"/>
      <c r="C961" s="224"/>
      <c r="D961" s="225" t="s">
        <v>150</v>
      </c>
      <c r="E961" s="226" t="s">
        <v>19</v>
      </c>
      <c r="F961" s="227" t="s">
        <v>660</v>
      </c>
      <c r="G961" s="224"/>
      <c r="H961" s="226" t="s">
        <v>19</v>
      </c>
      <c r="I961" s="228"/>
      <c r="J961" s="224"/>
      <c r="K961" s="224"/>
      <c r="L961" s="229"/>
      <c r="M961" s="230"/>
      <c r="N961" s="231"/>
      <c r="O961" s="231"/>
      <c r="P961" s="231"/>
      <c r="Q961" s="231"/>
      <c r="R961" s="231"/>
      <c r="S961" s="231"/>
      <c r="T961" s="232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3" t="s">
        <v>150</v>
      </c>
      <c r="AU961" s="233" t="s">
        <v>77</v>
      </c>
      <c r="AV961" s="13" t="s">
        <v>77</v>
      </c>
      <c r="AW961" s="13" t="s">
        <v>31</v>
      </c>
      <c r="AX961" s="13" t="s">
        <v>69</v>
      </c>
      <c r="AY961" s="233" t="s">
        <v>140</v>
      </c>
    </row>
    <row r="962" s="14" customFormat="1">
      <c r="A962" s="14"/>
      <c r="B962" s="234"/>
      <c r="C962" s="235"/>
      <c r="D962" s="225" t="s">
        <v>150</v>
      </c>
      <c r="E962" s="236" t="s">
        <v>19</v>
      </c>
      <c r="F962" s="237" t="s">
        <v>77</v>
      </c>
      <c r="G962" s="235"/>
      <c r="H962" s="238">
        <v>1</v>
      </c>
      <c r="I962" s="239"/>
      <c r="J962" s="235"/>
      <c r="K962" s="235"/>
      <c r="L962" s="240"/>
      <c r="M962" s="241"/>
      <c r="N962" s="242"/>
      <c r="O962" s="242"/>
      <c r="P962" s="242"/>
      <c r="Q962" s="242"/>
      <c r="R962" s="242"/>
      <c r="S962" s="242"/>
      <c r="T962" s="243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44" t="s">
        <v>150</v>
      </c>
      <c r="AU962" s="244" t="s">
        <v>77</v>
      </c>
      <c r="AV962" s="14" t="s">
        <v>79</v>
      </c>
      <c r="AW962" s="14" t="s">
        <v>31</v>
      </c>
      <c r="AX962" s="14" t="s">
        <v>69</v>
      </c>
      <c r="AY962" s="244" t="s">
        <v>140</v>
      </c>
    </row>
    <row r="963" s="15" customFormat="1">
      <c r="A963" s="15"/>
      <c r="B963" s="245"/>
      <c r="C963" s="246"/>
      <c r="D963" s="225" t="s">
        <v>150</v>
      </c>
      <c r="E963" s="247" t="s">
        <v>19</v>
      </c>
      <c r="F963" s="248" t="s">
        <v>226</v>
      </c>
      <c r="G963" s="246"/>
      <c r="H963" s="249">
        <v>6</v>
      </c>
      <c r="I963" s="250"/>
      <c r="J963" s="246"/>
      <c r="K963" s="246"/>
      <c r="L963" s="251"/>
      <c r="M963" s="252"/>
      <c r="N963" s="253"/>
      <c r="O963" s="253"/>
      <c r="P963" s="253"/>
      <c r="Q963" s="253"/>
      <c r="R963" s="253"/>
      <c r="S963" s="253"/>
      <c r="T963" s="254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T963" s="255" t="s">
        <v>150</v>
      </c>
      <c r="AU963" s="255" t="s">
        <v>77</v>
      </c>
      <c r="AV963" s="15" t="s">
        <v>146</v>
      </c>
      <c r="AW963" s="15" t="s">
        <v>31</v>
      </c>
      <c r="AX963" s="15" t="s">
        <v>77</v>
      </c>
      <c r="AY963" s="255" t="s">
        <v>140</v>
      </c>
    </row>
    <row r="964" s="2" customFormat="1" ht="16.5" customHeight="1">
      <c r="A964" s="41"/>
      <c r="B964" s="42"/>
      <c r="C964" s="256" t="s">
        <v>1394</v>
      </c>
      <c r="D964" s="256" t="s">
        <v>452</v>
      </c>
      <c r="E964" s="257" t="s">
        <v>1395</v>
      </c>
      <c r="F964" s="258" t="s">
        <v>1396</v>
      </c>
      <c r="G964" s="259" t="s">
        <v>161</v>
      </c>
      <c r="H964" s="260">
        <v>4</v>
      </c>
      <c r="I964" s="261"/>
      <c r="J964" s="262">
        <f>ROUND(I964*H964,2)</f>
        <v>0</v>
      </c>
      <c r="K964" s="258" t="s">
        <v>145</v>
      </c>
      <c r="L964" s="263"/>
      <c r="M964" s="264" t="s">
        <v>19</v>
      </c>
      <c r="N964" s="265" t="s">
        <v>40</v>
      </c>
      <c r="O964" s="87"/>
      <c r="P964" s="214">
        <f>O964*H964</f>
        <v>0</v>
      </c>
      <c r="Q964" s="214">
        <v>0.017000000000000001</v>
      </c>
      <c r="R964" s="214">
        <f>Q964*H964</f>
        <v>0.068000000000000005</v>
      </c>
      <c r="S964" s="214">
        <v>0</v>
      </c>
      <c r="T964" s="215">
        <f>S964*H964</f>
        <v>0</v>
      </c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R964" s="216" t="s">
        <v>327</v>
      </c>
      <c r="AT964" s="216" t="s">
        <v>452</v>
      </c>
      <c r="AU964" s="216" t="s">
        <v>77</v>
      </c>
      <c r="AY964" s="20" t="s">
        <v>140</v>
      </c>
      <c r="BE964" s="217">
        <f>IF(N964="základní",J964,0)</f>
        <v>0</v>
      </c>
      <c r="BF964" s="217">
        <f>IF(N964="snížená",J964,0)</f>
        <v>0</v>
      </c>
      <c r="BG964" s="217">
        <f>IF(N964="zákl. přenesená",J964,0)</f>
        <v>0</v>
      </c>
      <c r="BH964" s="217">
        <f>IF(N964="sníž. přenesená",J964,0)</f>
        <v>0</v>
      </c>
      <c r="BI964" s="217">
        <f>IF(N964="nulová",J964,0)</f>
        <v>0</v>
      </c>
      <c r="BJ964" s="20" t="s">
        <v>77</v>
      </c>
      <c r="BK964" s="217">
        <f>ROUND(I964*H964,2)</f>
        <v>0</v>
      </c>
      <c r="BL964" s="20" t="s">
        <v>231</v>
      </c>
      <c r="BM964" s="216" t="s">
        <v>1397</v>
      </c>
    </row>
    <row r="965" s="2" customFormat="1" ht="16.5" customHeight="1">
      <c r="A965" s="41"/>
      <c r="B965" s="42"/>
      <c r="C965" s="256" t="s">
        <v>1398</v>
      </c>
      <c r="D965" s="256" t="s">
        <v>452</v>
      </c>
      <c r="E965" s="257" t="s">
        <v>1399</v>
      </c>
      <c r="F965" s="258" t="s">
        <v>1400</v>
      </c>
      <c r="G965" s="259" t="s">
        <v>161</v>
      </c>
      <c r="H965" s="260">
        <v>2</v>
      </c>
      <c r="I965" s="261"/>
      <c r="J965" s="262">
        <f>ROUND(I965*H965,2)</f>
        <v>0</v>
      </c>
      <c r="K965" s="258" t="s">
        <v>145</v>
      </c>
      <c r="L965" s="263"/>
      <c r="M965" s="264" t="s">
        <v>19</v>
      </c>
      <c r="N965" s="265" t="s">
        <v>40</v>
      </c>
      <c r="O965" s="87"/>
      <c r="P965" s="214">
        <f>O965*H965</f>
        <v>0</v>
      </c>
      <c r="Q965" s="214">
        <v>0.018499999999999999</v>
      </c>
      <c r="R965" s="214">
        <f>Q965*H965</f>
        <v>0.036999999999999998</v>
      </c>
      <c r="S965" s="214">
        <v>0</v>
      </c>
      <c r="T965" s="215">
        <f>S965*H965</f>
        <v>0</v>
      </c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R965" s="216" t="s">
        <v>327</v>
      </c>
      <c r="AT965" s="216" t="s">
        <v>452</v>
      </c>
      <c r="AU965" s="216" t="s">
        <v>77</v>
      </c>
      <c r="AY965" s="20" t="s">
        <v>140</v>
      </c>
      <c r="BE965" s="217">
        <f>IF(N965="základní",J965,0)</f>
        <v>0</v>
      </c>
      <c r="BF965" s="217">
        <f>IF(N965="snížená",J965,0)</f>
        <v>0</v>
      </c>
      <c r="BG965" s="217">
        <f>IF(N965="zákl. přenesená",J965,0)</f>
        <v>0</v>
      </c>
      <c r="BH965" s="217">
        <f>IF(N965="sníž. přenesená",J965,0)</f>
        <v>0</v>
      </c>
      <c r="BI965" s="217">
        <f>IF(N965="nulová",J965,0)</f>
        <v>0</v>
      </c>
      <c r="BJ965" s="20" t="s">
        <v>77</v>
      </c>
      <c r="BK965" s="217">
        <f>ROUND(I965*H965,2)</f>
        <v>0</v>
      </c>
      <c r="BL965" s="20" t="s">
        <v>231</v>
      </c>
      <c r="BM965" s="216" t="s">
        <v>1401</v>
      </c>
    </row>
    <row r="966" s="2" customFormat="1" ht="24.15" customHeight="1">
      <c r="A966" s="41"/>
      <c r="B966" s="42"/>
      <c r="C966" s="205" t="s">
        <v>1402</v>
      </c>
      <c r="D966" s="205" t="s">
        <v>141</v>
      </c>
      <c r="E966" s="206" t="s">
        <v>1403</v>
      </c>
      <c r="F966" s="207" t="s">
        <v>1404</v>
      </c>
      <c r="G966" s="208" t="s">
        <v>161</v>
      </c>
      <c r="H966" s="209">
        <v>1</v>
      </c>
      <c r="I966" s="210"/>
      <c r="J966" s="211">
        <f>ROUND(I966*H966,2)</f>
        <v>0</v>
      </c>
      <c r="K966" s="207" t="s">
        <v>145</v>
      </c>
      <c r="L966" s="47"/>
      <c r="M966" s="212" t="s">
        <v>19</v>
      </c>
      <c r="N966" s="213" t="s">
        <v>40</v>
      </c>
      <c r="O966" s="87"/>
      <c r="P966" s="214">
        <f>O966*H966</f>
        <v>0</v>
      </c>
      <c r="Q966" s="214">
        <v>0</v>
      </c>
      <c r="R966" s="214">
        <f>Q966*H966</f>
        <v>0</v>
      </c>
      <c r="S966" s="214">
        <v>0</v>
      </c>
      <c r="T966" s="215">
        <f>S966*H966</f>
        <v>0</v>
      </c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R966" s="216" t="s">
        <v>231</v>
      </c>
      <c r="AT966" s="216" t="s">
        <v>141</v>
      </c>
      <c r="AU966" s="216" t="s">
        <v>77</v>
      </c>
      <c r="AY966" s="20" t="s">
        <v>140</v>
      </c>
      <c r="BE966" s="217">
        <f>IF(N966="základní",J966,0)</f>
        <v>0</v>
      </c>
      <c r="BF966" s="217">
        <f>IF(N966="snížená",J966,0)</f>
        <v>0</v>
      </c>
      <c r="BG966" s="217">
        <f>IF(N966="zákl. přenesená",J966,0)</f>
        <v>0</v>
      </c>
      <c r="BH966" s="217">
        <f>IF(N966="sníž. přenesená",J966,0)</f>
        <v>0</v>
      </c>
      <c r="BI966" s="217">
        <f>IF(N966="nulová",J966,0)</f>
        <v>0</v>
      </c>
      <c r="BJ966" s="20" t="s">
        <v>77</v>
      </c>
      <c r="BK966" s="217">
        <f>ROUND(I966*H966,2)</f>
        <v>0</v>
      </c>
      <c r="BL966" s="20" t="s">
        <v>231</v>
      </c>
      <c r="BM966" s="216" t="s">
        <v>1405</v>
      </c>
    </row>
    <row r="967" s="2" customFormat="1">
      <c r="A967" s="41"/>
      <c r="B967" s="42"/>
      <c r="C967" s="43"/>
      <c r="D967" s="218" t="s">
        <v>148</v>
      </c>
      <c r="E967" s="43"/>
      <c r="F967" s="219" t="s">
        <v>1406</v>
      </c>
      <c r="G967" s="43"/>
      <c r="H967" s="43"/>
      <c r="I967" s="220"/>
      <c r="J967" s="43"/>
      <c r="K967" s="43"/>
      <c r="L967" s="47"/>
      <c r="M967" s="221"/>
      <c r="N967" s="222"/>
      <c r="O967" s="87"/>
      <c r="P967" s="87"/>
      <c r="Q967" s="87"/>
      <c r="R967" s="87"/>
      <c r="S967" s="87"/>
      <c r="T967" s="88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T967" s="20" t="s">
        <v>148</v>
      </c>
      <c r="AU967" s="20" t="s">
        <v>77</v>
      </c>
    </row>
    <row r="968" s="13" customFormat="1">
      <c r="A968" s="13"/>
      <c r="B968" s="223"/>
      <c r="C968" s="224"/>
      <c r="D968" s="225" t="s">
        <v>150</v>
      </c>
      <c r="E968" s="226" t="s">
        <v>19</v>
      </c>
      <c r="F968" s="227" t="s">
        <v>220</v>
      </c>
      <c r="G968" s="224"/>
      <c r="H968" s="226" t="s">
        <v>19</v>
      </c>
      <c r="I968" s="228"/>
      <c r="J968" s="224"/>
      <c r="K968" s="224"/>
      <c r="L968" s="229"/>
      <c r="M968" s="230"/>
      <c r="N968" s="231"/>
      <c r="O968" s="231"/>
      <c r="P968" s="231"/>
      <c r="Q968" s="231"/>
      <c r="R968" s="231"/>
      <c r="S968" s="231"/>
      <c r="T968" s="232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33" t="s">
        <v>150</v>
      </c>
      <c r="AU968" s="233" t="s">
        <v>77</v>
      </c>
      <c r="AV968" s="13" t="s">
        <v>77</v>
      </c>
      <c r="AW968" s="13" t="s">
        <v>31</v>
      </c>
      <c r="AX968" s="13" t="s">
        <v>69</v>
      </c>
      <c r="AY968" s="233" t="s">
        <v>140</v>
      </c>
    </row>
    <row r="969" s="14" customFormat="1">
      <c r="A969" s="14"/>
      <c r="B969" s="234"/>
      <c r="C969" s="235"/>
      <c r="D969" s="225" t="s">
        <v>150</v>
      </c>
      <c r="E969" s="236" t="s">
        <v>19</v>
      </c>
      <c r="F969" s="237" t="s">
        <v>77</v>
      </c>
      <c r="G969" s="235"/>
      <c r="H969" s="238">
        <v>1</v>
      </c>
      <c r="I969" s="239"/>
      <c r="J969" s="235"/>
      <c r="K969" s="235"/>
      <c r="L969" s="240"/>
      <c r="M969" s="241"/>
      <c r="N969" s="242"/>
      <c r="O969" s="242"/>
      <c r="P969" s="242"/>
      <c r="Q969" s="242"/>
      <c r="R969" s="242"/>
      <c r="S969" s="242"/>
      <c r="T969" s="243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44" t="s">
        <v>150</v>
      </c>
      <c r="AU969" s="244" t="s">
        <v>77</v>
      </c>
      <c r="AV969" s="14" t="s">
        <v>79</v>
      </c>
      <c r="AW969" s="14" t="s">
        <v>31</v>
      </c>
      <c r="AX969" s="14" t="s">
        <v>77</v>
      </c>
      <c r="AY969" s="244" t="s">
        <v>140</v>
      </c>
    </row>
    <row r="970" s="2" customFormat="1" ht="16.5" customHeight="1">
      <c r="A970" s="41"/>
      <c r="B970" s="42"/>
      <c r="C970" s="256" t="s">
        <v>1407</v>
      </c>
      <c r="D970" s="256" t="s">
        <v>452</v>
      </c>
      <c r="E970" s="257" t="s">
        <v>1408</v>
      </c>
      <c r="F970" s="258" t="s">
        <v>1409</v>
      </c>
      <c r="G970" s="259" t="s">
        <v>161</v>
      </c>
      <c r="H970" s="260">
        <v>1</v>
      </c>
      <c r="I970" s="261"/>
      <c r="J970" s="262">
        <f>ROUND(I970*H970,2)</f>
        <v>0</v>
      </c>
      <c r="K970" s="258" t="s">
        <v>19</v>
      </c>
      <c r="L970" s="263"/>
      <c r="M970" s="264" t="s">
        <v>19</v>
      </c>
      <c r="N970" s="265" t="s">
        <v>40</v>
      </c>
      <c r="O970" s="87"/>
      <c r="P970" s="214">
        <f>O970*H970</f>
        <v>0</v>
      </c>
      <c r="Q970" s="214">
        <v>0.037999999999999999</v>
      </c>
      <c r="R970" s="214">
        <f>Q970*H970</f>
        <v>0.037999999999999999</v>
      </c>
      <c r="S970" s="214">
        <v>0</v>
      </c>
      <c r="T970" s="215">
        <f>S970*H970</f>
        <v>0</v>
      </c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R970" s="216" t="s">
        <v>327</v>
      </c>
      <c r="AT970" s="216" t="s">
        <v>452</v>
      </c>
      <c r="AU970" s="216" t="s">
        <v>77</v>
      </c>
      <c r="AY970" s="20" t="s">
        <v>140</v>
      </c>
      <c r="BE970" s="217">
        <f>IF(N970="základní",J970,0)</f>
        <v>0</v>
      </c>
      <c r="BF970" s="217">
        <f>IF(N970="snížená",J970,0)</f>
        <v>0</v>
      </c>
      <c r="BG970" s="217">
        <f>IF(N970="zákl. přenesená",J970,0)</f>
        <v>0</v>
      </c>
      <c r="BH970" s="217">
        <f>IF(N970="sníž. přenesená",J970,0)</f>
        <v>0</v>
      </c>
      <c r="BI970" s="217">
        <f>IF(N970="nulová",J970,0)</f>
        <v>0</v>
      </c>
      <c r="BJ970" s="20" t="s">
        <v>77</v>
      </c>
      <c r="BK970" s="217">
        <f>ROUND(I970*H970,2)</f>
        <v>0</v>
      </c>
      <c r="BL970" s="20" t="s">
        <v>231</v>
      </c>
      <c r="BM970" s="216" t="s">
        <v>1410</v>
      </c>
    </row>
    <row r="971" s="2" customFormat="1" ht="16.5" customHeight="1">
      <c r="A971" s="41"/>
      <c r="B971" s="42"/>
      <c r="C971" s="205" t="s">
        <v>1411</v>
      </c>
      <c r="D971" s="205" t="s">
        <v>141</v>
      </c>
      <c r="E971" s="206" t="s">
        <v>1412</v>
      </c>
      <c r="F971" s="207" t="s">
        <v>1413</v>
      </c>
      <c r="G971" s="208" t="s">
        <v>161</v>
      </c>
      <c r="H971" s="209">
        <v>54</v>
      </c>
      <c r="I971" s="210"/>
      <c r="J971" s="211">
        <f>ROUND(I971*H971,2)</f>
        <v>0</v>
      </c>
      <c r="K971" s="207" t="s">
        <v>145</v>
      </c>
      <c r="L971" s="47"/>
      <c r="M971" s="212" t="s">
        <v>19</v>
      </c>
      <c r="N971" s="213" t="s">
        <v>40</v>
      </c>
      <c r="O971" s="87"/>
      <c r="P971" s="214">
        <f>O971*H971</f>
        <v>0</v>
      </c>
      <c r="Q971" s="214">
        <v>0</v>
      </c>
      <c r="R971" s="214">
        <f>Q971*H971</f>
        <v>0</v>
      </c>
      <c r="S971" s="214">
        <v>0</v>
      </c>
      <c r="T971" s="215">
        <f>S971*H971</f>
        <v>0</v>
      </c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R971" s="216" t="s">
        <v>231</v>
      </c>
      <c r="AT971" s="216" t="s">
        <v>141</v>
      </c>
      <c r="AU971" s="216" t="s">
        <v>77</v>
      </c>
      <c r="AY971" s="20" t="s">
        <v>140</v>
      </c>
      <c r="BE971" s="217">
        <f>IF(N971="základní",J971,0)</f>
        <v>0</v>
      </c>
      <c r="BF971" s="217">
        <f>IF(N971="snížená",J971,0)</f>
        <v>0</v>
      </c>
      <c r="BG971" s="217">
        <f>IF(N971="zákl. přenesená",J971,0)</f>
        <v>0</v>
      </c>
      <c r="BH971" s="217">
        <f>IF(N971="sníž. přenesená",J971,0)</f>
        <v>0</v>
      </c>
      <c r="BI971" s="217">
        <f>IF(N971="nulová",J971,0)</f>
        <v>0</v>
      </c>
      <c r="BJ971" s="20" t="s">
        <v>77</v>
      </c>
      <c r="BK971" s="217">
        <f>ROUND(I971*H971,2)</f>
        <v>0</v>
      </c>
      <c r="BL971" s="20" t="s">
        <v>231</v>
      </c>
      <c r="BM971" s="216" t="s">
        <v>1414</v>
      </c>
    </row>
    <row r="972" s="2" customFormat="1">
      <c r="A972" s="41"/>
      <c r="B972" s="42"/>
      <c r="C972" s="43"/>
      <c r="D972" s="218" t="s">
        <v>148</v>
      </c>
      <c r="E972" s="43"/>
      <c r="F972" s="219" t="s">
        <v>1415</v>
      </c>
      <c r="G972" s="43"/>
      <c r="H972" s="43"/>
      <c r="I972" s="220"/>
      <c r="J972" s="43"/>
      <c r="K972" s="43"/>
      <c r="L972" s="47"/>
      <c r="M972" s="221"/>
      <c r="N972" s="222"/>
      <c r="O972" s="87"/>
      <c r="P972" s="87"/>
      <c r="Q972" s="87"/>
      <c r="R972" s="87"/>
      <c r="S972" s="87"/>
      <c r="T972" s="88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T972" s="20" t="s">
        <v>148</v>
      </c>
      <c r="AU972" s="20" t="s">
        <v>77</v>
      </c>
    </row>
    <row r="973" s="2" customFormat="1" ht="16.5" customHeight="1">
      <c r="A973" s="41"/>
      <c r="B973" s="42"/>
      <c r="C973" s="256" t="s">
        <v>1416</v>
      </c>
      <c r="D973" s="256" t="s">
        <v>452</v>
      </c>
      <c r="E973" s="257" t="s">
        <v>1417</v>
      </c>
      <c r="F973" s="258" t="s">
        <v>1418</v>
      </c>
      <c r="G973" s="259" t="s">
        <v>161</v>
      </c>
      <c r="H973" s="260">
        <v>54</v>
      </c>
      <c r="I973" s="261"/>
      <c r="J973" s="262">
        <f>ROUND(I973*H973,2)</f>
        <v>0</v>
      </c>
      <c r="K973" s="258" t="s">
        <v>145</v>
      </c>
      <c r="L973" s="263"/>
      <c r="M973" s="264" t="s">
        <v>19</v>
      </c>
      <c r="N973" s="265" t="s">
        <v>40</v>
      </c>
      <c r="O973" s="87"/>
      <c r="P973" s="214">
        <f>O973*H973</f>
        <v>0</v>
      </c>
      <c r="Q973" s="214">
        <v>0.00014999999999999999</v>
      </c>
      <c r="R973" s="214">
        <f>Q973*H973</f>
        <v>0.0080999999999999996</v>
      </c>
      <c r="S973" s="214">
        <v>0</v>
      </c>
      <c r="T973" s="215">
        <f>S973*H973</f>
        <v>0</v>
      </c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R973" s="216" t="s">
        <v>327</v>
      </c>
      <c r="AT973" s="216" t="s">
        <v>452</v>
      </c>
      <c r="AU973" s="216" t="s">
        <v>77</v>
      </c>
      <c r="AY973" s="20" t="s">
        <v>140</v>
      </c>
      <c r="BE973" s="217">
        <f>IF(N973="základní",J973,0)</f>
        <v>0</v>
      </c>
      <c r="BF973" s="217">
        <f>IF(N973="snížená",J973,0)</f>
        <v>0</v>
      </c>
      <c r="BG973" s="217">
        <f>IF(N973="zákl. přenesená",J973,0)</f>
        <v>0</v>
      </c>
      <c r="BH973" s="217">
        <f>IF(N973="sníž. přenesená",J973,0)</f>
        <v>0</v>
      </c>
      <c r="BI973" s="217">
        <f>IF(N973="nulová",J973,0)</f>
        <v>0</v>
      </c>
      <c r="BJ973" s="20" t="s">
        <v>77</v>
      </c>
      <c r="BK973" s="217">
        <f>ROUND(I973*H973,2)</f>
        <v>0</v>
      </c>
      <c r="BL973" s="20" t="s">
        <v>231</v>
      </c>
      <c r="BM973" s="216" t="s">
        <v>1419</v>
      </c>
    </row>
    <row r="974" s="2" customFormat="1" ht="16.5" customHeight="1">
      <c r="A974" s="41"/>
      <c r="B974" s="42"/>
      <c r="C974" s="205" t="s">
        <v>1420</v>
      </c>
      <c r="D974" s="205" t="s">
        <v>141</v>
      </c>
      <c r="E974" s="206" t="s">
        <v>1421</v>
      </c>
      <c r="F974" s="207" t="s">
        <v>1422</v>
      </c>
      <c r="G974" s="208" t="s">
        <v>161</v>
      </c>
      <c r="H974" s="209">
        <v>54</v>
      </c>
      <c r="I974" s="210"/>
      <c r="J974" s="211">
        <f>ROUND(I974*H974,2)</f>
        <v>0</v>
      </c>
      <c r="K974" s="207" t="s">
        <v>145</v>
      </c>
      <c r="L974" s="47"/>
      <c r="M974" s="212" t="s">
        <v>19</v>
      </c>
      <c r="N974" s="213" t="s">
        <v>40</v>
      </c>
      <c r="O974" s="87"/>
      <c r="P974" s="214">
        <f>O974*H974</f>
        <v>0</v>
      </c>
      <c r="Q974" s="214">
        <v>0</v>
      </c>
      <c r="R974" s="214">
        <f>Q974*H974</f>
        <v>0</v>
      </c>
      <c r="S974" s="214">
        <v>0</v>
      </c>
      <c r="T974" s="215">
        <f>S974*H974</f>
        <v>0</v>
      </c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R974" s="216" t="s">
        <v>231</v>
      </c>
      <c r="AT974" s="216" t="s">
        <v>141</v>
      </c>
      <c r="AU974" s="216" t="s">
        <v>77</v>
      </c>
      <c r="AY974" s="20" t="s">
        <v>140</v>
      </c>
      <c r="BE974" s="217">
        <f>IF(N974="základní",J974,0)</f>
        <v>0</v>
      </c>
      <c r="BF974" s="217">
        <f>IF(N974="snížená",J974,0)</f>
        <v>0</v>
      </c>
      <c r="BG974" s="217">
        <f>IF(N974="zákl. přenesená",J974,0)</f>
        <v>0</v>
      </c>
      <c r="BH974" s="217">
        <f>IF(N974="sníž. přenesená",J974,0)</f>
        <v>0</v>
      </c>
      <c r="BI974" s="217">
        <f>IF(N974="nulová",J974,0)</f>
        <v>0</v>
      </c>
      <c r="BJ974" s="20" t="s">
        <v>77</v>
      </c>
      <c r="BK974" s="217">
        <f>ROUND(I974*H974,2)</f>
        <v>0</v>
      </c>
      <c r="BL974" s="20" t="s">
        <v>231</v>
      </c>
      <c r="BM974" s="216" t="s">
        <v>1423</v>
      </c>
    </row>
    <row r="975" s="2" customFormat="1">
      <c r="A975" s="41"/>
      <c r="B975" s="42"/>
      <c r="C975" s="43"/>
      <c r="D975" s="218" t="s">
        <v>148</v>
      </c>
      <c r="E975" s="43"/>
      <c r="F975" s="219" t="s">
        <v>1424</v>
      </c>
      <c r="G975" s="43"/>
      <c r="H975" s="43"/>
      <c r="I975" s="220"/>
      <c r="J975" s="43"/>
      <c r="K975" s="43"/>
      <c r="L975" s="47"/>
      <c r="M975" s="221"/>
      <c r="N975" s="222"/>
      <c r="O975" s="87"/>
      <c r="P975" s="87"/>
      <c r="Q975" s="87"/>
      <c r="R975" s="87"/>
      <c r="S975" s="87"/>
      <c r="T975" s="88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T975" s="20" t="s">
        <v>148</v>
      </c>
      <c r="AU975" s="20" t="s">
        <v>77</v>
      </c>
    </row>
    <row r="976" s="2" customFormat="1" ht="16.5" customHeight="1">
      <c r="A976" s="41"/>
      <c r="B976" s="42"/>
      <c r="C976" s="256" t="s">
        <v>1425</v>
      </c>
      <c r="D976" s="256" t="s">
        <v>452</v>
      </c>
      <c r="E976" s="257" t="s">
        <v>1426</v>
      </c>
      <c r="F976" s="258" t="s">
        <v>1427</v>
      </c>
      <c r="G976" s="259" t="s">
        <v>161</v>
      </c>
      <c r="H976" s="260">
        <v>54</v>
      </c>
      <c r="I976" s="261"/>
      <c r="J976" s="262">
        <f>ROUND(I976*H976,2)</f>
        <v>0</v>
      </c>
      <c r="K976" s="258" t="s">
        <v>145</v>
      </c>
      <c r="L976" s="263"/>
      <c r="M976" s="264" t="s">
        <v>19</v>
      </c>
      <c r="N976" s="265" t="s">
        <v>40</v>
      </c>
      <c r="O976" s="87"/>
      <c r="P976" s="214">
        <f>O976*H976</f>
        <v>0</v>
      </c>
      <c r="Q976" s="214">
        <v>0.0022000000000000001</v>
      </c>
      <c r="R976" s="214">
        <f>Q976*H976</f>
        <v>0.1188</v>
      </c>
      <c r="S976" s="214">
        <v>0</v>
      </c>
      <c r="T976" s="215">
        <f>S976*H976</f>
        <v>0</v>
      </c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R976" s="216" t="s">
        <v>327</v>
      </c>
      <c r="AT976" s="216" t="s">
        <v>452</v>
      </c>
      <c r="AU976" s="216" t="s">
        <v>77</v>
      </c>
      <c r="AY976" s="20" t="s">
        <v>140</v>
      </c>
      <c r="BE976" s="217">
        <f>IF(N976="základní",J976,0)</f>
        <v>0</v>
      </c>
      <c r="BF976" s="217">
        <f>IF(N976="snížená",J976,0)</f>
        <v>0</v>
      </c>
      <c r="BG976" s="217">
        <f>IF(N976="zákl. přenesená",J976,0)</f>
        <v>0</v>
      </c>
      <c r="BH976" s="217">
        <f>IF(N976="sníž. přenesená",J976,0)</f>
        <v>0</v>
      </c>
      <c r="BI976" s="217">
        <f>IF(N976="nulová",J976,0)</f>
        <v>0</v>
      </c>
      <c r="BJ976" s="20" t="s">
        <v>77</v>
      </c>
      <c r="BK976" s="217">
        <f>ROUND(I976*H976,2)</f>
        <v>0</v>
      </c>
      <c r="BL976" s="20" t="s">
        <v>231</v>
      </c>
      <c r="BM976" s="216" t="s">
        <v>1428</v>
      </c>
    </row>
    <row r="977" s="2" customFormat="1" ht="33" customHeight="1">
      <c r="A977" s="41"/>
      <c r="B977" s="42"/>
      <c r="C977" s="205" t="s">
        <v>1429</v>
      </c>
      <c r="D977" s="205" t="s">
        <v>141</v>
      </c>
      <c r="E977" s="206" t="s">
        <v>1430</v>
      </c>
      <c r="F977" s="207" t="s">
        <v>1431</v>
      </c>
      <c r="G977" s="208" t="s">
        <v>161</v>
      </c>
      <c r="H977" s="209">
        <v>6</v>
      </c>
      <c r="I977" s="210"/>
      <c r="J977" s="211">
        <f>ROUND(I977*H977,2)</f>
        <v>0</v>
      </c>
      <c r="K977" s="207" t="s">
        <v>145</v>
      </c>
      <c r="L977" s="47"/>
      <c r="M977" s="212" t="s">
        <v>19</v>
      </c>
      <c r="N977" s="213" t="s">
        <v>40</v>
      </c>
      <c r="O977" s="87"/>
      <c r="P977" s="214">
        <f>O977*H977</f>
        <v>0</v>
      </c>
      <c r="Q977" s="214">
        <v>0.00026709999999999999</v>
      </c>
      <c r="R977" s="214">
        <f>Q977*H977</f>
        <v>0.0016026</v>
      </c>
      <c r="S977" s="214">
        <v>0</v>
      </c>
      <c r="T977" s="215">
        <f>S977*H977</f>
        <v>0</v>
      </c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R977" s="216" t="s">
        <v>231</v>
      </c>
      <c r="AT977" s="216" t="s">
        <v>141</v>
      </c>
      <c r="AU977" s="216" t="s">
        <v>77</v>
      </c>
      <c r="AY977" s="20" t="s">
        <v>140</v>
      </c>
      <c r="BE977" s="217">
        <f>IF(N977="základní",J977,0)</f>
        <v>0</v>
      </c>
      <c r="BF977" s="217">
        <f>IF(N977="snížená",J977,0)</f>
        <v>0</v>
      </c>
      <c r="BG977" s="217">
        <f>IF(N977="zákl. přenesená",J977,0)</f>
        <v>0</v>
      </c>
      <c r="BH977" s="217">
        <f>IF(N977="sníž. přenesená",J977,0)</f>
        <v>0</v>
      </c>
      <c r="BI977" s="217">
        <f>IF(N977="nulová",J977,0)</f>
        <v>0</v>
      </c>
      <c r="BJ977" s="20" t="s">
        <v>77</v>
      </c>
      <c r="BK977" s="217">
        <f>ROUND(I977*H977,2)</f>
        <v>0</v>
      </c>
      <c r="BL977" s="20" t="s">
        <v>231</v>
      </c>
      <c r="BM977" s="216" t="s">
        <v>1432</v>
      </c>
    </row>
    <row r="978" s="2" customFormat="1">
      <c r="A978" s="41"/>
      <c r="B978" s="42"/>
      <c r="C978" s="43"/>
      <c r="D978" s="218" t="s">
        <v>148</v>
      </c>
      <c r="E978" s="43"/>
      <c r="F978" s="219" t="s">
        <v>1433</v>
      </c>
      <c r="G978" s="43"/>
      <c r="H978" s="43"/>
      <c r="I978" s="220"/>
      <c r="J978" s="43"/>
      <c r="K978" s="43"/>
      <c r="L978" s="47"/>
      <c r="M978" s="221"/>
      <c r="N978" s="222"/>
      <c r="O978" s="87"/>
      <c r="P978" s="87"/>
      <c r="Q978" s="87"/>
      <c r="R978" s="87"/>
      <c r="S978" s="87"/>
      <c r="T978" s="88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T978" s="20" t="s">
        <v>148</v>
      </c>
      <c r="AU978" s="20" t="s">
        <v>77</v>
      </c>
    </row>
    <row r="979" s="13" customFormat="1">
      <c r="A979" s="13"/>
      <c r="B979" s="223"/>
      <c r="C979" s="224"/>
      <c r="D979" s="225" t="s">
        <v>150</v>
      </c>
      <c r="E979" s="226" t="s">
        <v>19</v>
      </c>
      <c r="F979" s="227" t="s">
        <v>660</v>
      </c>
      <c r="G979" s="224"/>
      <c r="H979" s="226" t="s">
        <v>19</v>
      </c>
      <c r="I979" s="228"/>
      <c r="J979" s="224"/>
      <c r="K979" s="224"/>
      <c r="L979" s="229"/>
      <c r="M979" s="230"/>
      <c r="N979" s="231"/>
      <c r="O979" s="231"/>
      <c r="P979" s="231"/>
      <c r="Q979" s="231"/>
      <c r="R979" s="231"/>
      <c r="S979" s="231"/>
      <c r="T979" s="232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3" t="s">
        <v>150</v>
      </c>
      <c r="AU979" s="233" t="s">
        <v>77</v>
      </c>
      <c r="AV979" s="13" t="s">
        <v>77</v>
      </c>
      <c r="AW979" s="13" t="s">
        <v>31</v>
      </c>
      <c r="AX979" s="13" t="s">
        <v>69</v>
      </c>
      <c r="AY979" s="233" t="s">
        <v>140</v>
      </c>
    </row>
    <row r="980" s="14" customFormat="1">
      <c r="A980" s="14"/>
      <c r="B980" s="234"/>
      <c r="C980" s="235"/>
      <c r="D980" s="225" t="s">
        <v>150</v>
      </c>
      <c r="E980" s="236" t="s">
        <v>19</v>
      </c>
      <c r="F980" s="237" t="s">
        <v>173</v>
      </c>
      <c r="G980" s="235"/>
      <c r="H980" s="238">
        <v>6</v>
      </c>
      <c r="I980" s="239"/>
      <c r="J980" s="235"/>
      <c r="K980" s="235"/>
      <c r="L980" s="240"/>
      <c r="M980" s="241"/>
      <c r="N980" s="242"/>
      <c r="O980" s="242"/>
      <c r="P980" s="242"/>
      <c r="Q980" s="242"/>
      <c r="R980" s="242"/>
      <c r="S980" s="242"/>
      <c r="T980" s="243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44" t="s">
        <v>150</v>
      </c>
      <c r="AU980" s="244" t="s">
        <v>77</v>
      </c>
      <c r="AV980" s="14" t="s">
        <v>79</v>
      </c>
      <c r="AW980" s="14" t="s">
        <v>31</v>
      </c>
      <c r="AX980" s="14" t="s">
        <v>77</v>
      </c>
      <c r="AY980" s="244" t="s">
        <v>140</v>
      </c>
    </row>
    <row r="981" s="2" customFormat="1" ht="16.5" customHeight="1">
      <c r="A981" s="41"/>
      <c r="B981" s="42"/>
      <c r="C981" s="256" t="s">
        <v>1434</v>
      </c>
      <c r="D981" s="256" t="s">
        <v>452</v>
      </c>
      <c r="E981" s="257" t="s">
        <v>1435</v>
      </c>
      <c r="F981" s="258" t="s">
        <v>1436</v>
      </c>
      <c r="G981" s="259" t="s">
        <v>161</v>
      </c>
      <c r="H981" s="260">
        <v>6</v>
      </c>
      <c r="I981" s="261"/>
      <c r="J981" s="262">
        <f>ROUND(I981*H981,2)</f>
        <v>0</v>
      </c>
      <c r="K981" s="258" t="s">
        <v>145</v>
      </c>
      <c r="L981" s="263"/>
      <c r="M981" s="264" t="s">
        <v>19</v>
      </c>
      <c r="N981" s="265" t="s">
        <v>40</v>
      </c>
      <c r="O981" s="87"/>
      <c r="P981" s="214">
        <f>O981*H981</f>
        <v>0</v>
      </c>
      <c r="Q981" s="214">
        <v>0.043999999999999997</v>
      </c>
      <c r="R981" s="214">
        <f>Q981*H981</f>
        <v>0.26400000000000001</v>
      </c>
      <c r="S981" s="214">
        <v>0</v>
      </c>
      <c r="T981" s="215">
        <f>S981*H981</f>
        <v>0</v>
      </c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R981" s="216" t="s">
        <v>327</v>
      </c>
      <c r="AT981" s="216" t="s">
        <v>452</v>
      </c>
      <c r="AU981" s="216" t="s">
        <v>77</v>
      </c>
      <c r="AY981" s="20" t="s">
        <v>140</v>
      </c>
      <c r="BE981" s="217">
        <f>IF(N981="základní",J981,0)</f>
        <v>0</v>
      </c>
      <c r="BF981" s="217">
        <f>IF(N981="snížená",J981,0)</f>
        <v>0</v>
      </c>
      <c r="BG981" s="217">
        <f>IF(N981="zákl. přenesená",J981,0)</f>
        <v>0</v>
      </c>
      <c r="BH981" s="217">
        <f>IF(N981="sníž. přenesená",J981,0)</f>
        <v>0</v>
      </c>
      <c r="BI981" s="217">
        <f>IF(N981="nulová",J981,0)</f>
        <v>0</v>
      </c>
      <c r="BJ981" s="20" t="s">
        <v>77</v>
      </c>
      <c r="BK981" s="217">
        <f>ROUND(I981*H981,2)</f>
        <v>0</v>
      </c>
      <c r="BL981" s="20" t="s">
        <v>231</v>
      </c>
      <c r="BM981" s="216" t="s">
        <v>1437</v>
      </c>
    </row>
    <row r="982" s="2" customFormat="1" ht="24.15" customHeight="1">
      <c r="A982" s="41"/>
      <c r="B982" s="42"/>
      <c r="C982" s="205" t="s">
        <v>1438</v>
      </c>
      <c r="D982" s="205" t="s">
        <v>141</v>
      </c>
      <c r="E982" s="206" t="s">
        <v>1439</v>
      </c>
      <c r="F982" s="207" t="s">
        <v>1440</v>
      </c>
      <c r="G982" s="208" t="s">
        <v>161</v>
      </c>
      <c r="H982" s="209">
        <v>48</v>
      </c>
      <c r="I982" s="210"/>
      <c r="J982" s="211">
        <f>ROUND(I982*H982,2)</f>
        <v>0</v>
      </c>
      <c r="K982" s="207" t="s">
        <v>145</v>
      </c>
      <c r="L982" s="47"/>
      <c r="M982" s="212" t="s">
        <v>19</v>
      </c>
      <c r="N982" s="213" t="s">
        <v>40</v>
      </c>
      <c r="O982" s="87"/>
      <c r="P982" s="214">
        <f>O982*H982</f>
        <v>0</v>
      </c>
      <c r="Q982" s="214">
        <v>0.00047281249999999998</v>
      </c>
      <c r="R982" s="214">
        <f>Q982*H982</f>
        <v>0.022695</v>
      </c>
      <c r="S982" s="214">
        <v>0</v>
      </c>
      <c r="T982" s="215">
        <f>S982*H982</f>
        <v>0</v>
      </c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R982" s="216" t="s">
        <v>231</v>
      </c>
      <c r="AT982" s="216" t="s">
        <v>141</v>
      </c>
      <c r="AU982" s="216" t="s">
        <v>77</v>
      </c>
      <c r="AY982" s="20" t="s">
        <v>140</v>
      </c>
      <c r="BE982" s="217">
        <f>IF(N982="základní",J982,0)</f>
        <v>0</v>
      </c>
      <c r="BF982" s="217">
        <f>IF(N982="snížená",J982,0)</f>
        <v>0</v>
      </c>
      <c r="BG982" s="217">
        <f>IF(N982="zákl. přenesená",J982,0)</f>
        <v>0</v>
      </c>
      <c r="BH982" s="217">
        <f>IF(N982="sníž. přenesená",J982,0)</f>
        <v>0</v>
      </c>
      <c r="BI982" s="217">
        <f>IF(N982="nulová",J982,0)</f>
        <v>0</v>
      </c>
      <c r="BJ982" s="20" t="s">
        <v>77</v>
      </c>
      <c r="BK982" s="217">
        <f>ROUND(I982*H982,2)</f>
        <v>0</v>
      </c>
      <c r="BL982" s="20" t="s">
        <v>231</v>
      </c>
      <c r="BM982" s="216" t="s">
        <v>1441</v>
      </c>
    </row>
    <row r="983" s="2" customFormat="1">
      <c r="A983" s="41"/>
      <c r="B983" s="42"/>
      <c r="C983" s="43"/>
      <c r="D983" s="218" t="s">
        <v>148</v>
      </c>
      <c r="E983" s="43"/>
      <c r="F983" s="219" t="s">
        <v>1442</v>
      </c>
      <c r="G983" s="43"/>
      <c r="H983" s="43"/>
      <c r="I983" s="220"/>
      <c r="J983" s="43"/>
      <c r="K983" s="43"/>
      <c r="L983" s="47"/>
      <c r="M983" s="221"/>
      <c r="N983" s="222"/>
      <c r="O983" s="87"/>
      <c r="P983" s="87"/>
      <c r="Q983" s="87"/>
      <c r="R983" s="87"/>
      <c r="S983" s="87"/>
      <c r="T983" s="88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T983" s="20" t="s">
        <v>148</v>
      </c>
      <c r="AU983" s="20" t="s">
        <v>77</v>
      </c>
    </row>
    <row r="984" s="13" customFormat="1">
      <c r="A984" s="13"/>
      <c r="B984" s="223"/>
      <c r="C984" s="224"/>
      <c r="D984" s="225" t="s">
        <v>150</v>
      </c>
      <c r="E984" s="226" t="s">
        <v>19</v>
      </c>
      <c r="F984" s="227" t="s">
        <v>195</v>
      </c>
      <c r="G984" s="224"/>
      <c r="H984" s="226" t="s">
        <v>19</v>
      </c>
      <c r="I984" s="228"/>
      <c r="J984" s="224"/>
      <c r="K984" s="224"/>
      <c r="L984" s="229"/>
      <c r="M984" s="230"/>
      <c r="N984" s="231"/>
      <c r="O984" s="231"/>
      <c r="P984" s="231"/>
      <c r="Q984" s="231"/>
      <c r="R984" s="231"/>
      <c r="S984" s="231"/>
      <c r="T984" s="232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3" t="s">
        <v>150</v>
      </c>
      <c r="AU984" s="233" t="s">
        <v>77</v>
      </c>
      <c r="AV984" s="13" t="s">
        <v>77</v>
      </c>
      <c r="AW984" s="13" t="s">
        <v>31</v>
      </c>
      <c r="AX984" s="13" t="s">
        <v>69</v>
      </c>
      <c r="AY984" s="233" t="s">
        <v>140</v>
      </c>
    </row>
    <row r="985" s="14" customFormat="1">
      <c r="A985" s="14"/>
      <c r="B985" s="234"/>
      <c r="C985" s="235"/>
      <c r="D985" s="225" t="s">
        <v>150</v>
      </c>
      <c r="E985" s="236" t="s">
        <v>19</v>
      </c>
      <c r="F985" s="237" t="s">
        <v>236</v>
      </c>
      <c r="G985" s="235"/>
      <c r="H985" s="238">
        <v>17</v>
      </c>
      <c r="I985" s="239"/>
      <c r="J985" s="235"/>
      <c r="K985" s="235"/>
      <c r="L985" s="240"/>
      <c r="M985" s="241"/>
      <c r="N985" s="242"/>
      <c r="O985" s="242"/>
      <c r="P985" s="242"/>
      <c r="Q985" s="242"/>
      <c r="R985" s="242"/>
      <c r="S985" s="242"/>
      <c r="T985" s="243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44" t="s">
        <v>150</v>
      </c>
      <c r="AU985" s="244" t="s">
        <v>77</v>
      </c>
      <c r="AV985" s="14" t="s">
        <v>79</v>
      </c>
      <c r="AW985" s="14" t="s">
        <v>31</v>
      </c>
      <c r="AX985" s="14" t="s">
        <v>69</v>
      </c>
      <c r="AY985" s="244" t="s">
        <v>140</v>
      </c>
    </row>
    <row r="986" s="13" customFormat="1">
      <c r="A986" s="13"/>
      <c r="B986" s="223"/>
      <c r="C986" s="224"/>
      <c r="D986" s="225" t="s">
        <v>150</v>
      </c>
      <c r="E986" s="226" t="s">
        <v>19</v>
      </c>
      <c r="F986" s="227" t="s">
        <v>220</v>
      </c>
      <c r="G986" s="224"/>
      <c r="H986" s="226" t="s">
        <v>19</v>
      </c>
      <c r="I986" s="228"/>
      <c r="J986" s="224"/>
      <c r="K986" s="224"/>
      <c r="L986" s="229"/>
      <c r="M986" s="230"/>
      <c r="N986" s="231"/>
      <c r="O986" s="231"/>
      <c r="P986" s="231"/>
      <c r="Q986" s="231"/>
      <c r="R986" s="231"/>
      <c r="S986" s="231"/>
      <c r="T986" s="232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33" t="s">
        <v>150</v>
      </c>
      <c r="AU986" s="233" t="s">
        <v>77</v>
      </c>
      <c r="AV986" s="13" t="s">
        <v>77</v>
      </c>
      <c r="AW986" s="13" t="s">
        <v>31</v>
      </c>
      <c r="AX986" s="13" t="s">
        <v>69</v>
      </c>
      <c r="AY986" s="233" t="s">
        <v>140</v>
      </c>
    </row>
    <row r="987" s="14" customFormat="1">
      <c r="A987" s="14"/>
      <c r="B987" s="234"/>
      <c r="C987" s="235"/>
      <c r="D987" s="225" t="s">
        <v>150</v>
      </c>
      <c r="E987" s="236" t="s">
        <v>19</v>
      </c>
      <c r="F987" s="237" t="s">
        <v>262</v>
      </c>
      <c r="G987" s="235"/>
      <c r="H987" s="238">
        <v>22</v>
      </c>
      <c r="I987" s="239"/>
      <c r="J987" s="235"/>
      <c r="K987" s="235"/>
      <c r="L987" s="240"/>
      <c r="M987" s="241"/>
      <c r="N987" s="242"/>
      <c r="O987" s="242"/>
      <c r="P987" s="242"/>
      <c r="Q987" s="242"/>
      <c r="R987" s="242"/>
      <c r="S987" s="242"/>
      <c r="T987" s="243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44" t="s">
        <v>150</v>
      </c>
      <c r="AU987" s="244" t="s">
        <v>77</v>
      </c>
      <c r="AV987" s="14" t="s">
        <v>79</v>
      </c>
      <c r="AW987" s="14" t="s">
        <v>31</v>
      </c>
      <c r="AX987" s="14" t="s">
        <v>69</v>
      </c>
      <c r="AY987" s="244" t="s">
        <v>140</v>
      </c>
    </row>
    <row r="988" s="13" customFormat="1">
      <c r="A988" s="13"/>
      <c r="B988" s="223"/>
      <c r="C988" s="224"/>
      <c r="D988" s="225" t="s">
        <v>150</v>
      </c>
      <c r="E988" s="226" t="s">
        <v>19</v>
      </c>
      <c r="F988" s="227" t="s">
        <v>660</v>
      </c>
      <c r="G988" s="224"/>
      <c r="H988" s="226" t="s">
        <v>19</v>
      </c>
      <c r="I988" s="228"/>
      <c r="J988" s="224"/>
      <c r="K988" s="224"/>
      <c r="L988" s="229"/>
      <c r="M988" s="230"/>
      <c r="N988" s="231"/>
      <c r="O988" s="231"/>
      <c r="P988" s="231"/>
      <c r="Q988" s="231"/>
      <c r="R988" s="231"/>
      <c r="S988" s="231"/>
      <c r="T988" s="232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33" t="s">
        <v>150</v>
      </c>
      <c r="AU988" s="233" t="s">
        <v>77</v>
      </c>
      <c r="AV988" s="13" t="s">
        <v>77</v>
      </c>
      <c r="AW988" s="13" t="s">
        <v>31</v>
      </c>
      <c r="AX988" s="13" t="s">
        <v>69</v>
      </c>
      <c r="AY988" s="233" t="s">
        <v>140</v>
      </c>
    </row>
    <row r="989" s="14" customFormat="1">
      <c r="A989" s="14"/>
      <c r="B989" s="234"/>
      <c r="C989" s="235"/>
      <c r="D989" s="225" t="s">
        <v>150</v>
      </c>
      <c r="E989" s="236" t="s">
        <v>19</v>
      </c>
      <c r="F989" s="237" t="s">
        <v>190</v>
      </c>
      <c r="G989" s="235"/>
      <c r="H989" s="238">
        <v>9</v>
      </c>
      <c r="I989" s="239"/>
      <c r="J989" s="235"/>
      <c r="K989" s="235"/>
      <c r="L989" s="240"/>
      <c r="M989" s="241"/>
      <c r="N989" s="242"/>
      <c r="O989" s="242"/>
      <c r="P989" s="242"/>
      <c r="Q989" s="242"/>
      <c r="R989" s="242"/>
      <c r="S989" s="242"/>
      <c r="T989" s="243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44" t="s">
        <v>150</v>
      </c>
      <c r="AU989" s="244" t="s">
        <v>77</v>
      </c>
      <c r="AV989" s="14" t="s">
        <v>79</v>
      </c>
      <c r="AW989" s="14" t="s">
        <v>31</v>
      </c>
      <c r="AX989" s="14" t="s">
        <v>69</v>
      </c>
      <c r="AY989" s="244" t="s">
        <v>140</v>
      </c>
    </row>
    <row r="990" s="15" customFormat="1">
      <c r="A990" s="15"/>
      <c r="B990" s="245"/>
      <c r="C990" s="246"/>
      <c r="D990" s="225" t="s">
        <v>150</v>
      </c>
      <c r="E990" s="247" t="s">
        <v>19</v>
      </c>
      <c r="F990" s="248" t="s">
        <v>226</v>
      </c>
      <c r="G990" s="246"/>
      <c r="H990" s="249">
        <v>48</v>
      </c>
      <c r="I990" s="250"/>
      <c r="J990" s="246"/>
      <c r="K990" s="246"/>
      <c r="L990" s="251"/>
      <c r="M990" s="252"/>
      <c r="N990" s="253"/>
      <c r="O990" s="253"/>
      <c r="P990" s="253"/>
      <c r="Q990" s="253"/>
      <c r="R990" s="253"/>
      <c r="S990" s="253"/>
      <c r="T990" s="254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T990" s="255" t="s">
        <v>150</v>
      </c>
      <c r="AU990" s="255" t="s">
        <v>77</v>
      </c>
      <c r="AV990" s="15" t="s">
        <v>146</v>
      </c>
      <c r="AW990" s="15" t="s">
        <v>31</v>
      </c>
      <c r="AX990" s="15" t="s">
        <v>77</v>
      </c>
      <c r="AY990" s="255" t="s">
        <v>140</v>
      </c>
    </row>
    <row r="991" s="2" customFormat="1" ht="21.75" customHeight="1">
      <c r="A991" s="41"/>
      <c r="B991" s="42"/>
      <c r="C991" s="256" t="s">
        <v>1443</v>
      </c>
      <c r="D991" s="256" t="s">
        <v>452</v>
      </c>
      <c r="E991" s="257" t="s">
        <v>1444</v>
      </c>
      <c r="F991" s="258" t="s">
        <v>1445</v>
      </c>
      <c r="G991" s="259" t="s">
        <v>161</v>
      </c>
      <c r="H991" s="260">
        <v>48</v>
      </c>
      <c r="I991" s="261"/>
      <c r="J991" s="262">
        <f>ROUND(I991*H991,2)</f>
        <v>0</v>
      </c>
      <c r="K991" s="258" t="s">
        <v>145</v>
      </c>
      <c r="L991" s="263"/>
      <c r="M991" s="264" t="s">
        <v>19</v>
      </c>
      <c r="N991" s="265" t="s">
        <v>40</v>
      </c>
      <c r="O991" s="87"/>
      <c r="P991" s="214">
        <f>O991*H991</f>
        <v>0</v>
      </c>
      <c r="Q991" s="214">
        <v>0.016</v>
      </c>
      <c r="R991" s="214">
        <f>Q991*H991</f>
        <v>0.76800000000000002</v>
      </c>
      <c r="S991" s="214">
        <v>0</v>
      </c>
      <c r="T991" s="215">
        <f>S991*H991</f>
        <v>0</v>
      </c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R991" s="216" t="s">
        <v>327</v>
      </c>
      <c r="AT991" s="216" t="s">
        <v>452</v>
      </c>
      <c r="AU991" s="216" t="s">
        <v>77</v>
      </c>
      <c r="AY991" s="20" t="s">
        <v>140</v>
      </c>
      <c r="BE991" s="217">
        <f>IF(N991="základní",J991,0)</f>
        <v>0</v>
      </c>
      <c r="BF991" s="217">
        <f>IF(N991="snížená",J991,0)</f>
        <v>0</v>
      </c>
      <c r="BG991" s="217">
        <f>IF(N991="zákl. přenesená",J991,0)</f>
        <v>0</v>
      </c>
      <c r="BH991" s="217">
        <f>IF(N991="sníž. přenesená",J991,0)</f>
        <v>0</v>
      </c>
      <c r="BI991" s="217">
        <f>IF(N991="nulová",J991,0)</f>
        <v>0</v>
      </c>
      <c r="BJ991" s="20" t="s">
        <v>77</v>
      </c>
      <c r="BK991" s="217">
        <f>ROUND(I991*H991,2)</f>
        <v>0</v>
      </c>
      <c r="BL991" s="20" t="s">
        <v>231</v>
      </c>
      <c r="BM991" s="216" t="s">
        <v>1446</v>
      </c>
    </row>
    <row r="992" s="2" customFormat="1" ht="21.75" customHeight="1">
      <c r="A992" s="41"/>
      <c r="B992" s="42"/>
      <c r="C992" s="205" t="s">
        <v>1447</v>
      </c>
      <c r="D992" s="205" t="s">
        <v>141</v>
      </c>
      <c r="E992" s="206" t="s">
        <v>1448</v>
      </c>
      <c r="F992" s="207" t="s">
        <v>1449</v>
      </c>
      <c r="G992" s="208" t="s">
        <v>200</v>
      </c>
      <c r="H992" s="209">
        <v>20.899999999999999</v>
      </c>
      <c r="I992" s="210"/>
      <c r="J992" s="211">
        <f>ROUND(I992*H992,2)</f>
        <v>0</v>
      </c>
      <c r="K992" s="207" t="s">
        <v>145</v>
      </c>
      <c r="L992" s="47"/>
      <c r="M992" s="212" t="s">
        <v>19</v>
      </c>
      <c r="N992" s="213" t="s">
        <v>40</v>
      </c>
      <c r="O992" s="87"/>
      <c r="P992" s="214">
        <f>O992*H992</f>
        <v>0</v>
      </c>
      <c r="Q992" s="214">
        <v>0</v>
      </c>
      <c r="R992" s="214">
        <f>Q992*H992</f>
        <v>0</v>
      </c>
      <c r="S992" s="214">
        <v>0</v>
      </c>
      <c r="T992" s="215">
        <f>S992*H992</f>
        <v>0</v>
      </c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R992" s="216" t="s">
        <v>231</v>
      </c>
      <c r="AT992" s="216" t="s">
        <v>141</v>
      </c>
      <c r="AU992" s="216" t="s">
        <v>77</v>
      </c>
      <c r="AY992" s="20" t="s">
        <v>140</v>
      </c>
      <c r="BE992" s="217">
        <f>IF(N992="základní",J992,0)</f>
        <v>0</v>
      </c>
      <c r="BF992" s="217">
        <f>IF(N992="snížená",J992,0)</f>
        <v>0</v>
      </c>
      <c r="BG992" s="217">
        <f>IF(N992="zákl. přenesená",J992,0)</f>
        <v>0</v>
      </c>
      <c r="BH992" s="217">
        <f>IF(N992="sníž. přenesená",J992,0)</f>
        <v>0</v>
      </c>
      <c r="BI992" s="217">
        <f>IF(N992="nulová",J992,0)</f>
        <v>0</v>
      </c>
      <c r="BJ992" s="20" t="s">
        <v>77</v>
      </c>
      <c r="BK992" s="217">
        <f>ROUND(I992*H992,2)</f>
        <v>0</v>
      </c>
      <c r="BL992" s="20" t="s">
        <v>231</v>
      </c>
      <c r="BM992" s="216" t="s">
        <v>1450</v>
      </c>
    </row>
    <row r="993" s="2" customFormat="1">
      <c r="A993" s="41"/>
      <c r="B993" s="42"/>
      <c r="C993" s="43"/>
      <c r="D993" s="218" t="s">
        <v>148</v>
      </c>
      <c r="E993" s="43"/>
      <c r="F993" s="219" t="s">
        <v>1451</v>
      </c>
      <c r="G993" s="43"/>
      <c r="H993" s="43"/>
      <c r="I993" s="220"/>
      <c r="J993" s="43"/>
      <c r="K993" s="43"/>
      <c r="L993" s="47"/>
      <c r="M993" s="221"/>
      <c r="N993" s="222"/>
      <c r="O993" s="87"/>
      <c r="P993" s="87"/>
      <c r="Q993" s="87"/>
      <c r="R993" s="87"/>
      <c r="S993" s="87"/>
      <c r="T993" s="88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T993" s="20" t="s">
        <v>148</v>
      </c>
      <c r="AU993" s="20" t="s">
        <v>77</v>
      </c>
    </row>
    <row r="994" s="13" customFormat="1">
      <c r="A994" s="13"/>
      <c r="B994" s="223"/>
      <c r="C994" s="224"/>
      <c r="D994" s="225" t="s">
        <v>150</v>
      </c>
      <c r="E994" s="226" t="s">
        <v>19</v>
      </c>
      <c r="F994" s="227" t="s">
        <v>195</v>
      </c>
      <c r="G994" s="224"/>
      <c r="H994" s="226" t="s">
        <v>19</v>
      </c>
      <c r="I994" s="228"/>
      <c r="J994" s="224"/>
      <c r="K994" s="224"/>
      <c r="L994" s="229"/>
      <c r="M994" s="230"/>
      <c r="N994" s="231"/>
      <c r="O994" s="231"/>
      <c r="P994" s="231"/>
      <c r="Q994" s="231"/>
      <c r="R994" s="231"/>
      <c r="S994" s="231"/>
      <c r="T994" s="232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3" t="s">
        <v>150</v>
      </c>
      <c r="AU994" s="233" t="s">
        <v>77</v>
      </c>
      <c r="AV994" s="13" t="s">
        <v>77</v>
      </c>
      <c r="AW994" s="13" t="s">
        <v>31</v>
      </c>
      <c r="AX994" s="13" t="s">
        <v>69</v>
      </c>
      <c r="AY994" s="233" t="s">
        <v>140</v>
      </c>
    </row>
    <row r="995" s="14" customFormat="1">
      <c r="A995" s="14"/>
      <c r="B995" s="234"/>
      <c r="C995" s="235"/>
      <c r="D995" s="225" t="s">
        <v>150</v>
      </c>
      <c r="E995" s="236" t="s">
        <v>19</v>
      </c>
      <c r="F995" s="237" t="s">
        <v>1452</v>
      </c>
      <c r="G995" s="235"/>
      <c r="H995" s="238">
        <v>8.8000000000000007</v>
      </c>
      <c r="I995" s="239"/>
      <c r="J995" s="235"/>
      <c r="K995" s="235"/>
      <c r="L995" s="240"/>
      <c r="M995" s="241"/>
      <c r="N995" s="242"/>
      <c r="O995" s="242"/>
      <c r="P995" s="242"/>
      <c r="Q995" s="242"/>
      <c r="R995" s="242"/>
      <c r="S995" s="242"/>
      <c r="T995" s="243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44" t="s">
        <v>150</v>
      </c>
      <c r="AU995" s="244" t="s">
        <v>77</v>
      </c>
      <c r="AV995" s="14" t="s">
        <v>79</v>
      </c>
      <c r="AW995" s="14" t="s">
        <v>31</v>
      </c>
      <c r="AX995" s="14" t="s">
        <v>69</v>
      </c>
      <c r="AY995" s="244" t="s">
        <v>140</v>
      </c>
    </row>
    <row r="996" s="13" customFormat="1">
      <c r="A996" s="13"/>
      <c r="B996" s="223"/>
      <c r="C996" s="224"/>
      <c r="D996" s="225" t="s">
        <v>150</v>
      </c>
      <c r="E996" s="226" t="s">
        <v>19</v>
      </c>
      <c r="F996" s="227" t="s">
        <v>220</v>
      </c>
      <c r="G996" s="224"/>
      <c r="H996" s="226" t="s">
        <v>19</v>
      </c>
      <c r="I996" s="228"/>
      <c r="J996" s="224"/>
      <c r="K996" s="224"/>
      <c r="L996" s="229"/>
      <c r="M996" s="230"/>
      <c r="N996" s="231"/>
      <c r="O996" s="231"/>
      <c r="P996" s="231"/>
      <c r="Q996" s="231"/>
      <c r="R996" s="231"/>
      <c r="S996" s="231"/>
      <c r="T996" s="232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3" t="s">
        <v>150</v>
      </c>
      <c r="AU996" s="233" t="s">
        <v>77</v>
      </c>
      <c r="AV996" s="13" t="s">
        <v>77</v>
      </c>
      <c r="AW996" s="13" t="s">
        <v>31</v>
      </c>
      <c r="AX996" s="13" t="s">
        <v>69</v>
      </c>
      <c r="AY996" s="233" t="s">
        <v>140</v>
      </c>
    </row>
    <row r="997" s="14" customFormat="1">
      <c r="A997" s="14"/>
      <c r="B997" s="234"/>
      <c r="C997" s="235"/>
      <c r="D997" s="225" t="s">
        <v>150</v>
      </c>
      <c r="E997" s="236" t="s">
        <v>19</v>
      </c>
      <c r="F997" s="237" t="s">
        <v>1453</v>
      </c>
      <c r="G997" s="235"/>
      <c r="H997" s="238">
        <v>12.1</v>
      </c>
      <c r="I997" s="239"/>
      <c r="J997" s="235"/>
      <c r="K997" s="235"/>
      <c r="L997" s="240"/>
      <c r="M997" s="241"/>
      <c r="N997" s="242"/>
      <c r="O997" s="242"/>
      <c r="P997" s="242"/>
      <c r="Q997" s="242"/>
      <c r="R997" s="242"/>
      <c r="S997" s="242"/>
      <c r="T997" s="243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44" t="s">
        <v>150</v>
      </c>
      <c r="AU997" s="244" t="s">
        <v>77</v>
      </c>
      <c r="AV997" s="14" t="s">
        <v>79</v>
      </c>
      <c r="AW997" s="14" t="s">
        <v>31</v>
      </c>
      <c r="AX997" s="14" t="s">
        <v>69</v>
      </c>
      <c r="AY997" s="244" t="s">
        <v>140</v>
      </c>
    </row>
    <row r="998" s="15" customFormat="1">
      <c r="A998" s="15"/>
      <c r="B998" s="245"/>
      <c r="C998" s="246"/>
      <c r="D998" s="225" t="s">
        <v>150</v>
      </c>
      <c r="E998" s="247" t="s">
        <v>19</v>
      </c>
      <c r="F998" s="248" t="s">
        <v>226</v>
      </c>
      <c r="G998" s="246"/>
      <c r="H998" s="249">
        <v>20.899999999999999</v>
      </c>
      <c r="I998" s="250"/>
      <c r="J998" s="246"/>
      <c r="K998" s="246"/>
      <c r="L998" s="251"/>
      <c r="M998" s="252"/>
      <c r="N998" s="253"/>
      <c r="O998" s="253"/>
      <c r="P998" s="253"/>
      <c r="Q998" s="253"/>
      <c r="R998" s="253"/>
      <c r="S998" s="253"/>
      <c r="T998" s="254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T998" s="255" t="s">
        <v>150</v>
      </c>
      <c r="AU998" s="255" t="s">
        <v>77</v>
      </c>
      <c r="AV998" s="15" t="s">
        <v>146</v>
      </c>
      <c r="AW998" s="15" t="s">
        <v>31</v>
      </c>
      <c r="AX998" s="15" t="s">
        <v>77</v>
      </c>
      <c r="AY998" s="255" t="s">
        <v>140</v>
      </c>
    </row>
    <row r="999" s="2" customFormat="1" ht="16.5" customHeight="1">
      <c r="A999" s="41"/>
      <c r="B999" s="42"/>
      <c r="C999" s="256" t="s">
        <v>1454</v>
      </c>
      <c r="D999" s="256" t="s">
        <v>452</v>
      </c>
      <c r="E999" s="257" t="s">
        <v>1455</v>
      </c>
      <c r="F999" s="258" t="s">
        <v>1456</v>
      </c>
      <c r="G999" s="259" t="s">
        <v>200</v>
      </c>
      <c r="H999" s="260">
        <v>25.079999999999998</v>
      </c>
      <c r="I999" s="261"/>
      <c r="J999" s="262">
        <f>ROUND(I999*H999,2)</f>
        <v>0</v>
      </c>
      <c r="K999" s="258" t="s">
        <v>145</v>
      </c>
      <c r="L999" s="263"/>
      <c r="M999" s="264" t="s">
        <v>19</v>
      </c>
      <c r="N999" s="265" t="s">
        <v>40</v>
      </c>
      <c r="O999" s="87"/>
      <c r="P999" s="214">
        <f>O999*H999</f>
        <v>0</v>
      </c>
      <c r="Q999" s="214">
        <v>0.0023999999999999998</v>
      </c>
      <c r="R999" s="214">
        <f>Q999*H999</f>
        <v>0.060191999999999989</v>
      </c>
      <c r="S999" s="214">
        <v>0</v>
      </c>
      <c r="T999" s="215">
        <f>S999*H999</f>
        <v>0</v>
      </c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R999" s="216" t="s">
        <v>327</v>
      </c>
      <c r="AT999" s="216" t="s">
        <v>452</v>
      </c>
      <c r="AU999" s="216" t="s">
        <v>77</v>
      </c>
      <c r="AY999" s="20" t="s">
        <v>140</v>
      </c>
      <c r="BE999" s="217">
        <f>IF(N999="základní",J999,0)</f>
        <v>0</v>
      </c>
      <c r="BF999" s="217">
        <f>IF(N999="snížená",J999,0)</f>
        <v>0</v>
      </c>
      <c r="BG999" s="217">
        <f>IF(N999="zákl. přenesená",J999,0)</f>
        <v>0</v>
      </c>
      <c r="BH999" s="217">
        <f>IF(N999="sníž. přenesená",J999,0)</f>
        <v>0</v>
      </c>
      <c r="BI999" s="217">
        <f>IF(N999="nulová",J999,0)</f>
        <v>0</v>
      </c>
      <c r="BJ999" s="20" t="s">
        <v>77</v>
      </c>
      <c r="BK999" s="217">
        <f>ROUND(I999*H999,2)</f>
        <v>0</v>
      </c>
      <c r="BL999" s="20" t="s">
        <v>231</v>
      </c>
      <c r="BM999" s="216" t="s">
        <v>1457</v>
      </c>
    </row>
    <row r="1000" s="14" customFormat="1">
      <c r="A1000" s="14"/>
      <c r="B1000" s="234"/>
      <c r="C1000" s="235"/>
      <c r="D1000" s="225" t="s">
        <v>150</v>
      </c>
      <c r="E1000" s="235"/>
      <c r="F1000" s="237" t="s">
        <v>1458</v>
      </c>
      <c r="G1000" s="235"/>
      <c r="H1000" s="238">
        <v>25.079999999999998</v>
      </c>
      <c r="I1000" s="239"/>
      <c r="J1000" s="235"/>
      <c r="K1000" s="235"/>
      <c r="L1000" s="240"/>
      <c r="M1000" s="241"/>
      <c r="N1000" s="242"/>
      <c r="O1000" s="242"/>
      <c r="P1000" s="242"/>
      <c r="Q1000" s="242"/>
      <c r="R1000" s="242"/>
      <c r="S1000" s="242"/>
      <c r="T1000" s="243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44" t="s">
        <v>150</v>
      </c>
      <c r="AU1000" s="244" t="s">
        <v>77</v>
      </c>
      <c r="AV1000" s="14" t="s">
        <v>79</v>
      </c>
      <c r="AW1000" s="14" t="s">
        <v>4</v>
      </c>
      <c r="AX1000" s="14" t="s">
        <v>77</v>
      </c>
      <c r="AY1000" s="244" t="s">
        <v>140</v>
      </c>
    </row>
    <row r="1001" s="2" customFormat="1" ht="16.5" customHeight="1">
      <c r="A1001" s="41"/>
      <c r="B1001" s="42"/>
      <c r="C1001" s="256" t="s">
        <v>1459</v>
      </c>
      <c r="D1001" s="256" t="s">
        <v>452</v>
      </c>
      <c r="E1001" s="257" t="s">
        <v>1460</v>
      </c>
      <c r="F1001" s="258" t="s">
        <v>1461</v>
      </c>
      <c r="G1001" s="259" t="s">
        <v>1462</v>
      </c>
      <c r="H1001" s="260">
        <v>19</v>
      </c>
      <c r="I1001" s="261"/>
      <c r="J1001" s="262">
        <f>ROUND(I1001*H1001,2)</f>
        <v>0</v>
      </c>
      <c r="K1001" s="258" t="s">
        <v>145</v>
      </c>
      <c r="L1001" s="263"/>
      <c r="M1001" s="264" t="s">
        <v>19</v>
      </c>
      <c r="N1001" s="265" t="s">
        <v>40</v>
      </c>
      <c r="O1001" s="87"/>
      <c r="P1001" s="214">
        <f>O1001*H1001</f>
        <v>0</v>
      </c>
      <c r="Q1001" s="214">
        <v>0.00020000000000000001</v>
      </c>
      <c r="R1001" s="214">
        <f>Q1001*H1001</f>
        <v>0.0038</v>
      </c>
      <c r="S1001" s="214">
        <v>0</v>
      </c>
      <c r="T1001" s="215">
        <f>S1001*H1001</f>
        <v>0</v>
      </c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R1001" s="216" t="s">
        <v>327</v>
      </c>
      <c r="AT1001" s="216" t="s">
        <v>452</v>
      </c>
      <c r="AU1001" s="216" t="s">
        <v>77</v>
      </c>
      <c r="AY1001" s="20" t="s">
        <v>140</v>
      </c>
      <c r="BE1001" s="217">
        <f>IF(N1001="základní",J1001,0)</f>
        <v>0</v>
      </c>
      <c r="BF1001" s="217">
        <f>IF(N1001="snížená",J1001,0)</f>
        <v>0</v>
      </c>
      <c r="BG1001" s="217">
        <f>IF(N1001="zákl. přenesená",J1001,0)</f>
        <v>0</v>
      </c>
      <c r="BH1001" s="217">
        <f>IF(N1001="sníž. přenesená",J1001,0)</f>
        <v>0</v>
      </c>
      <c r="BI1001" s="217">
        <f>IF(N1001="nulová",J1001,0)</f>
        <v>0</v>
      </c>
      <c r="BJ1001" s="20" t="s">
        <v>77</v>
      </c>
      <c r="BK1001" s="217">
        <f>ROUND(I1001*H1001,2)</f>
        <v>0</v>
      </c>
      <c r="BL1001" s="20" t="s">
        <v>231</v>
      </c>
      <c r="BM1001" s="216" t="s">
        <v>1463</v>
      </c>
    </row>
    <row r="1002" s="2" customFormat="1" ht="16.5" customHeight="1">
      <c r="A1002" s="41"/>
      <c r="B1002" s="42"/>
      <c r="C1002" s="205" t="s">
        <v>1464</v>
      </c>
      <c r="D1002" s="205" t="s">
        <v>141</v>
      </c>
      <c r="E1002" s="206" t="s">
        <v>1465</v>
      </c>
      <c r="F1002" s="207" t="s">
        <v>1466</v>
      </c>
      <c r="G1002" s="208" t="s">
        <v>1467</v>
      </c>
      <c r="H1002" s="209">
        <v>3</v>
      </c>
      <c r="I1002" s="210"/>
      <c r="J1002" s="211">
        <f>ROUND(I1002*H1002,2)</f>
        <v>0</v>
      </c>
      <c r="K1002" s="207" t="s">
        <v>19</v>
      </c>
      <c r="L1002" s="47"/>
      <c r="M1002" s="212" t="s">
        <v>19</v>
      </c>
      <c r="N1002" s="213" t="s">
        <v>40</v>
      </c>
      <c r="O1002" s="87"/>
      <c r="P1002" s="214">
        <f>O1002*H1002</f>
        <v>0</v>
      </c>
      <c r="Q1002" s="214">
        <v>0</v>
      </c>
      <c r="R1002" s="214">
        <f>Q1002*H1002</f>
        <v>0</v>
      </c>
      <c r="S1002" s="214">
        <v>0</v>
      </c>
      <c r="T1002" s="215">
        <f>S1002*H1002</f>
        <v>0</v>
      </c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R1002" s="216" t="s">
        <v>146</v>
      </c>
      <c r="AT1002" s="216" t="s">
        <v>141</v>
      </c>
      <c r="AU1002" s="216" t="s">
        <v>77</v>
      </c>
      <c r="AY1002" s="20" t="s">
        <v>140</v>
      </c>
      <c r="BE1002" s="217">
        <f>IF(N1002="základní",J1002,0)</f>
        <v>0</v>
      </c>
      <c r="BF1002" s="217">
        <f>IF(N1002="snížená",J1002,0)</f>
        <v>0</v>
      </c>
      <c r="BG1002" s="217">
        <f>IF(N1002="zákl. přenesená",J1002,0)</f>
        <v>0</v>
      </c>
      <c r="BH1002" s="217">
        <f>IF(N1002="sníž. přenesená",J1002,0)</f>
        <v>0</v>
      </c>
      <c r="BI1002" s="217">
        <f>IF(N1002="nulová",J1002,0)</f>
        <v>0</v>
      </c>
      <c r="BJ1002" s="20" t="s">
        <v>77</v>
      </c>
      <c r="BK1002" s="217">
        <f>ROUND(I1002*H1002,2)</f>
        <v>0</v>
      </c>
      <c r="BL1002" s="20" t="s">
        <v>146</v>
      </c>
      <c r="BM1002" s="216" t="s">
        <v>1468</v>
      </c>
    </row>
    <row r="1003" s="2" customFormat="1" ht="16.5" customHeight="1">
      <c r="A1003" s="41"/>
      <c r="B1003" s="42"/>
      <c r="C1003" s="205" t="s">
        <v>1469</v>
      </c>
      <c r="D1003" s="205" t="s">
        <v>141</v>
      </c>
      <c r="E1003" s="206" t="s">
        <v>1470</v>
      </c>
      <c r="F1003" s="207" t="s">
        <v>1471</v>
      </c>
      <c r="G1003" s="208" t="s">
        <v>1472</v>
      </c>
      <c r="H1003" s="209">
        <v>1</v>
      </c>
      <c r="I1003" s="210"/>
      <c r="J1003" s="211">
        <f>ROUND(I1003*H1003,2)</f>
        <v>0</v>
      </c>
      <c r="K1003" s="207" t="s">
        <v>19</v>
      </c>
      <c r="L1003" s="47"/>
      <c r="M1003" s="212" t="s">
        <v>19</v>
      </c>
      <c r="N1003" s="213" t="s">
        <v>40</v>
      </c>
      <c r="O1003" s="87"/>
      <c r="P1003" s="214">
        <f>O1003*H1003</f>
        <v>0</v>
      </c>
      <c r="Q1003" s="214">
        <v>0</v>
      </c>
      <c r="R1003" s="214">
        <f>Q1003*H1003</f>
        <v>0</v>
      </c>
      <c r="S1003" s="214">
        <v>0</v>
      </c>
      <c r="T1003" s="215">
        <f>S1003*H1003</f>
        <v>0</v>
      </c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R1003" s="216" t="s">
        <v>146</v>
      </c>
      <c r="AT1003" s="216" t="s">
        <v>141</v>
      </c>
      <c r="AU1003" s="216" t="s">
        <v>77</v>
      </c>
      <c r="AY1003" s="20" t="s">
        <v>140</v>
      </c>
      <c r="BE1003" s="217">
        <f>IF(N1003="základní",J1003,0)</f>
        <v>0</v>
      </c>
      <c r="BF1003" s="217">
        <f>IF(N1003="snížená",J1003,0)</f>
        <v>0</v>
      </c>
      <c r="BG1003" s="217">
        <f>IF(N1003="zákl. přenesená",J1003,0)</f>
        <v>0</v>
      </c>
      <c r="BH1003" s="217">
        <f>IF(N1003="sníž. přenesená",J1003,0)</f>
        <v>0</v>
      </c>
      <c r="BI1003" s="217">
        <f>IF(N1003="nulová",J1003,0)</f>
        <v>0</v>
      </c>
      <c r="BJ1003" s="20" t="s">
        <v>77</v>
      </c>
      <c r="BK1003" s="217">
        <f>ROUND(I1003*H1003,2)</f>
        <v>0</v>
      </c>
      <c r="BL1003" s="20" t="s">
        <v>146</v>
      </c>
      <c r="BM1003" s="216" t="s">
        <v>1473</v>
      </c>
    </row>
    <row r="1004" s="2" customFormat="1" ht="24.15" customHeight="1">
      <c r="A1004" s="41"/>
      <c r="B1004" s="42"/>
      <c r="C1004" s="205" t="s">
        <v>1474</v>
      </c>
      <c r="D1004" s="205" t="s">
        <v>141</v>
      </c>
      <c r="E1004" s="206" t="s">
        <v>1475</v>
      </c>
      <c r="F1004" s="207" t="s">
        <v>1476</v>
      </c>
      <c r="G1004" s="208" t="s">
        <v>307</v>
      </c>
      <c r="H1004" s="209">
        <v>2.367</v>
      </c>
      <c r="I1004" s="210"/>
      <c r="J1004" s="211">
        <f>ROUND(I1004*H1004,2)</f>
        <v>0</v>
      </c>
      <c r="K1004" s="207" t="s">
        <v>145</v>
      </c>
      <c r="L1004" s="47"/>
      <c r="M1004" s="212" t="s">
        <v>19</v>
      </c>
      <c r="N1004" s="213" t="s">
        <v>40</v>
      </c>
      <c r="O1004" s="87"/>
      <c r="P1004" s="214">
        <f>O1004*H1004</f>
        <v>0</v>
      </c>
      <c r="Q1004" s="214">
        <v>0</v>
      </c>
      <c r="R1004" s="214">
        <f>Q1004*H1004</f>
        <v>0</v>
      </c>
      <c r="S1004" s="214">
        <v>0</v>
      </c>
      <c r="T1004" s="215">
        <f>S1004*H1004</f>
        <v>0</v>
      </c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R1004" s="216" t="s">
        <v>231</v>
      </c>
      <c r="AT1004" s="216" t="s">
        <v>141</v>
      </c>
      <c r="AU1004" s="216" t="s">
        <v>77</v>
      </c>
      <c r="AY1004" s="20" t="s">
        <v>140</v>
      </c>
      <c r="BE1004" s="217">
        <f>IF(N1004="základní",J1004,0)</f>
        <v>0</v>
      </c>
      <c r="BF1004" s="217">
        <f>IF(N1004="snížená",J1004,0)</f>
        <v>0</v>
      </c>
      <c r="BG1004" s="217">
        <f>IF(N1004="zákl. přenesená",J1004,0)</f>
        <v>0</v>
      </c>
      <c r="BH1004" s="217">
        <f>IF(N1004="sníž. přenesená",J1004,0)</f>
        <v>0</v>
      </c>
      <c r="BI1004" s="217">
        <f>IF(N1004="nulová",J1004,0)</f>
        <v>0</v>
      </c>
      <c r="BJ1004" s="20" t="s">
        <v>77</v>
      </c>
      <c r="BK1004" s="217">
        <f>ROUND(I1004*H1004,2)</f>
        <v>0</v>
      </c>
      <c r="BL1004" s="20" t="s">
        <v>231</v>
      </c>
      <c r="BM1004" s="216" t="s">
        <v>1477</v>
      </c>
    </row>
    <row r="1005" s="2" customFormat="1">
      <c r="A1005" s="41"/>
      <c r="B1005" s="42"/>
      <c r="C1005" s="43"/>
      <c r="D1005" s="218" t="s">
        <v>148</v>
      </c>
      <c r="E1005" s="43"/>
      <c r="F1005" s="219" t="s">
        <v>1478</v>
      </c>
      <c r="G1005" s="43"/>
      <c r="H1005" s="43"/>
      <c r="I1005" s="220"/>
      <c r="J1005" s="43"/>
      <c r="K1005" s="43"/>
      <c r="L1005" s="47"/>
      <c r="M1005" s="221"/>
      <c r="N1005" s="222"/>
      <c r="O1005" s="87"/>
      <c r="P1005" s="87"/>
      <c r="Q1005" s="87"/>
      <c r="R1005" s="87"/>
      <c r="S1005" s="87"/>
      <c r="T1005" s="88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  <c r="AE1005" s="41"/>
      <c r="AT1005" s="20" t="s">
        <v>148</v>
      </c>
      <c r="AU1005" s="20" t="s">
        <v>77</v>
      </c>
    </row>
    <row r="1006" s="2" customFormat="1" ht="24.15" customHeight="1">
      <c r="A1006" s="41"/>
      <c r="B1006" s="42"/>
      <c r="C1006" s="205" t="s">
        <v>1479</v>
      </c>
      <c r="D1006" s="205" t="s">
        <v>141</v>
      </c>
      <c r="E1006" s="206" t="s">
        <v>1480</v>
      </c>
      <c r="F1006" s="207" t="s">
        <v>1481</v>
      </c>
      <c r="G1006" s="208" t="s">
        <v>307</v>
      </c>
      <c r="H1006" s="209">
        <v>2.367</v>
      </c>
      <c r="I1006" s="210"/>
      <c r="J1006" s="211">
        <f>ROUND(I1006*H1006,2)</f>
        <v>0</v>
      </c>
      <c r="K1006" s="207" t="s">
        <v>145</v>
      </c>
      <c r="L1006" s="47"/>
      <c r="M1006" s="212" t="s">
        <v>19</v>
      </c>
      <c r="N1006" s="213" t="s">
        <v>40</v>
      </c>
      <c r="O1006" s="87"/>
      <c r="P1006" s="214">
        <f>O1006*H1006</f>
        <v>0</v>
      </c>
      <c r="Q1006" s="214">
        <v>0</v>
      </c>
      <c r="R1006" s="214">
        <f>Q1006*H1006</f>
        <v>0</v>
      </c>
      <c r="S1006" s="214">
        <v>0</v>
      </c>
      <c r="T1006" s="215">
        <f>S1006*H1006</f>
        <v>0</v>
      </c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R1006" s="216" t="s">
        <v>231</v>
      </c>
      <c r="AT1006" s="216" t="s">
        <v>141</v>
      </c>
      <c r="AU1006" s="216" t="s">
        <v>77</v>
      </c>
      <c r="AY1006" s="20" t="s">
        <v>140</v>
      </c>
      <c r="BE1006" s="217">
        <f>IF(N1006="základní",J1006,0)</f>
        <v>0</v>
      </c>
      <c r="BF1006" s="217">
        <f>IF(N1006="snížená",J1006,0)</f>
        <v>0</v>
      </c>
      <c r="BG1006" s="217">
        <f>IF(N1006="zákl. přenesená",J1006,0)</f>
        <v>0</v>
      </c>
      <c r="BH1006" s="217">
        <f>IF(N1006="sníž. přenesená",J1006,0)</f>
        <v>0</v>
      </c>
      <c r="BI1006" s="217">
        <f>IF(N1006="nulová",J1006,0)</f>
        <v>0</v>
      </c>
      <c r="BJ1006" s="20" t="s">
        <v>77</v>
      </c>
      <c r="BK1006" s="217">
        <f>ROUND(I1006*H1006,2)</f>
        <v>0</v>
      </c>
      <c r="BL1006" s="20" t="s">
        <v>231</v>
      </c>
      <c r="BM1006" s="216" t="s">
        <v>1482</v>
      </c>
    </row>
    <row r="1007" s="2" customFormat="1">
      <c r="A1007" s="41"/>
      <c r="B1007" s="42"/>
      <c r="C1007" s="43"/>
      <c r="D1007" s="218" t="s">
        <v>148</v>
      </c>
      <c r="E1007" s="43"/>
      <c r="F1007" s="219" t="s">
        <v>1483</v>
      </c>
      <c r="G1007" s="43"/>
      <c r="H1007" s="43"/>
      <c r="I1007" s="220"/>
      <c r="J1007" s="43"/>
      <c r="K1007" s="43"/>
      <c r="L1007" s="47"/>
      <c r="M1007" s="221"/>
      <c r="N1007" s="222"/>
      <c r="O1007" s="87"/>
      <c r="P1007" s="87"/>
      <c r="Q1007" s="87"/>
      <c r="R1007" s="87"/>
      <c r="S1007" s="87"/>
      <c r="T1007" s="88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T1007" s="20" t="s">
        <v>148</v>
      </c>
      <c r="AU1007" s="20" t="s">
        <v>77</v>
      </c>
    </row>
    <row r="1008" s="12" customFormat="1" ht="25.92" customHeight="1">
      <c r="A1008" s="12"/>
      <c r="B1008" s="191"/>
      <c r="C1008" s="192"/>
      <c r="D1008" s="193" t="s">
        <v>68</v>
      </c>
      <c r="E1008" s="194" t="s">
        <v>1484</v>
      </c>
      <c r="F1008" s="194" t="s">
        <v>1485</v>
      </c>
      <c r="G1008" s="192"/>
      <c r="H1008" s="192"/>
      <c r="I1008" s="195"/>
      <c r="J1008" s="196">
        <f>BK1008</f>
        <v>0</v>
      </c>
      <c r="K1008" s="192"/>
      <c r="L1008" s="197"/>
      <c r="M1008" s="198"/>
      <c r="N1008" s="199"/>
      <c r="O1008" s="199"/>
      <c r="P1008" s="200">
        <f>SUM(P1009:P1170)</f>
        <v>0</v>
      </c>
      <c r="Q1008" s="199"/>
      <c r="R1008" s="200">
        <f>SUM(R1009:R1170)</f>
        <v>10.517268494</v>
      </c>
      <c r="S1008" s="199"/>
      <c r="T1008" s="201">
        <f>SUM(T1009:T1170)</f>
        <v>0</v>
      </c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12"/>
      <c r="AR1008" s="202" t="s">
        <v>79</v>
      </c>
      <c r="AT1008" s="203" t="s">
        <v>68</v>
      </c>
      <c r="AU1008" s="203" t="s">
        <v>69</v>
      </c>
      <c r="AY1008" s="202" t="s">
        <v>140</v>
      </c>
      <c r="BK1008" s="204">
        <f>SUM(BK1009:BK1170)</f>
        <v>0</v>
      </c>
    </row>
    <row r="1009" s="2" customFormat="1" ht="16.5" customHeight="1">
      <c r="A1009" s="41"/>
      <c r="B1009" s="42"/>
      <c r="C1009" s="205" t="s">
        <v>1486</v>
      </c>
      <c r="D1009" s="205" t="s">
        <v>141</v>
      </c>
      <c r="E1009" s="206" t="s">
        <v>1487</v>
      </c>
      <c r="F1009" s="207" t="s">
        <v>1488</v>
      </c>
      <c r="G1009" s="208" t="s">
        <v>144</v>
      </c>
      <c r="H1009" s="209">
        <v>238.70400000000001</v>
      </c>
      <c r="I1009" s="210"/>
      <c r="J1009" s="211">
        <f>ROUND(I1009*H1009,2)</f>
        <v>0</v>
      </c>
      <c r="K1009" s="207" t="s">
        <v>145</v>
      </c>
      <c r="L1009" s="47"/>
      <c r="M1009" s="212" t="s">
        <v>19</v>
      </c>
      <c r="N1009" s="213" t="s">
        <v>40</v>
      </c>
      <c r="O1009" s="87"/>
      <c r="P1009" s="214">
        <f>O1009*H1009</f>
        <v>0</v>
      </c>
      <c r="Q1009" s="214">
        <v>0</v>
      </c>
      <c r="R1009" s="214">
        <f>Q1009*H1009</f>
        <v>0</v>
      </c>
      <c r="S1009" s="214">
        <v>0</v>
      </c>
      <c r="T1009" s="215">
        <f>S1009*H1009</f>
        <v>0</v>
      </c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  <c r="AR1009" s="216" t="s">
        <v>231</v>
      </c>
      <c r="AT1009" s="216" t="s">
        <v>141</v>
      </c>
      <c r="AU1009" s="216" t="s">
        <v>77</v>
      </c>
      <c r="AY1009" s="20" t="s">
        <v>140</v>
      </c>
      <c r="BE1009" s="217">
        <f>IF(N1009="základní",J1009,0)</f>
        <v>0</v>
      </c>
      <c r="BF1009" s="217">
        <f>IF(N1009="snížená",J1009,0)</f>
        <v>0</v>
      </c>
      <c r="BG1009" s="217">
        <f>IF(N1009="zákl. přenesená",J1009,0)</f>
        <v>0</v>
      </c>
      <c r="BH1009" s="217">
        <f>IF(N1009="sníž. přenesená",J1009,0)</f>
        <v>0</v>
      </c>
      <c r="BI1009" s="217">
        <f>IF(N1009="nulová",J1009,0)</f>
        <v>0</v>
      </c>
      <c r="BJ1009" s="20" t="s">
        <v>77</v>
      </c>
      <c r="BK1009" s="217">
        <f>ROUND(I1009*H1009,2)</f>
        <v>0</v>
      </c>
      <c r="BL1009" s="20" t="s">
        <v>231</v>
      </c>
      <c r="BM1009" s="216" t="s">
        <v>1489</v>
      </c>
    </row>
    <row r="1010" s="2" customFormat="1">
      <c r="A1010" s="41"/>
      <c r="B1010" s="42"/>
      <c r="C1010" s="43"/>
      <c r="D1010" s="218" t="s">
        <v>148</v>
      </c>
      <c r="E1010" s="43"/>
      <c r="F1010" s="219" t="s">
        <v>1490</v>
      </c>
      <c r="G1010" s="43"/>
      <c r="H1010" s="43"/>
      <c r="I1010" s="220"/>
      <c r="J1010" s="43"/>
      <c r="K1010" s="43"/>
      <c r="L1010" s="47"/>
      <c r="M1010" s="221"/>
      <c r="N1010" s="222"/>
      <c r="O1010" s="87"/>
      <c r="P1010" s="87"/>
      <c r="Q1010" s="87"/>
      <c r="R1010" s="87"/>
      <c r="S1010" s="87"/>
      <c r="T1010" s="88"/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T1010" s="20" t="s">
        <v>148</v>
      </c>
      <c r="AU1010" s="20" t="s">
        <v>77</v>
      </c>
    </row>
    <row r="1011" s="13" customFormat="1">
      <c r="A1011" s="13"/>
      <c r="B1011" s="223"/>
      <c r="C1011" s="224"/>
      <c r="D1011" s="225" t="s">
        <v>150</v>
      </c>
      <c r="E1011" s="226" t="s">
        <v>19</v>
      </c>
      <c r="F1011" s="227" t="s">
        <v>151</v>
      </c>
      <c r="G1011" s="224"/>
      <c r="H1011" s="226" t="s">
        <v>19</v>
      </c>
      <c r="I1011" s="228"/>
      <c r="J1011" s="224"/>
      <c r="K1011" s="224"/>
      <c r="L1011" s="229"/>
      <c r="M1011" s="230"/>
      <c r="N1011" s="231"/>
      <c r="O1011" s="231"/>
      <c r="P1011" s="231"/>
      <c r="Q1011" s="231"/>
      <c r="R1011" s="231"/>
      <c r="S1011" s="231"/>
      <c r="T1011" s="232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33" t="s">
        <v>150</v>
      </c>
      <c r="AU1011" s="233" t="s">
        <v>77</v>
      </c>
      <c r="AV1011" s="13" t="s">
        <v>77</v>
      </c>
      <c r="AW1011" s="13" t="s">
        <v>31</v>
      </c>
      <c r="AX1011" s="13" t="s">
        <v>69</v>
      </c>
      <c r="AY1011" s="233" t="s">
        <v>140</v>
      </c>
    </row>
    <row r="1012" s="14" customFormat="1">
      <c r="A1012" s="14"/>
      <c r="B1012" s="234"/>
      <c r="C1012" s="235"/>
      <c r="D1012" s="225" t="s">
        <v>150</v>
      </c>
      <c r="E1012" s="236" t="s">
        <v>19</v>
      </c>
      <c r="F1012" s="237" t="s">
        <v>152</v>
      </c>
      <c r="G1012" s="235"/>
      <c r="H1012" s="238">
        <v>89.494</v>
      </c>
      <c r="I1012" s="239"/>
      <c r="J1012" s="235"/>
      <c r="K1012" s="235"/>
      <c r="L1012" s="240"/>
      <c r="M1012" s="241"/>
      <c r="N1012" s="242"/>
      <c r="O1012" s="242"/>
      <c r="P1012" s="242"/>
      <c r="Q1012" s="242"/>
      <c r="R1012" s="242"/>
      <c r="S1012" s="242"/>
      <c r="T1012" s="243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44" t="s">
        <v>150</v>
      </c>
      <c r="AU1012" s="244" t="s">
        <v>77</v>
      </c>
      <c r="AV1012" s="14" t="s">
        <v>79</v>
      </c>
      <c r="AW1012" s="14" t="s">
        <v>31</v>
      </c>
      <c r="AX1012" s="14" t="s">
        <v>69</v>
      </c>
      <c r="AY1012" s="244" t="s">
        <v>140</v>
      </c>
    </row>
    <row r="1013" s="13" customFormat="1">
      <c r="A1013" s="13"/>
      <c r="B1013" s="223"/>
      <c r="C1013" s="224"/>
      <c r="D1013" s="225" t="s">
        <v>150</v>
      </c>
      <c r="E1013" s="226" t="s">
        <v>19</v>
      </c>
      <c r="F1013" s="227" t="s">
        <v>195</v>
      </c>
      <c r="G1013" s="224"/>
      <c r="H1013" s="226" t="s">
        <v>19</v>
      </c>
      <c r="I1013" s="228"/>
      <c r="J1013" s="224"/>
      <c r="K1013" s="224"/>
      <c r="L1013" s="229"/>
      <c r="M1013" s="230"/>
      <c r="N1013" s="231"/>
      <c r="O1013" s="231"/>
      <c r="P1013" s="231"/>
      <c r="Q1013" s="231"/>
      <c r="R1013" s="231"/>
      <c r="S1013" s="231"/>
      <c r="T1013" s="232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33" t="s">
        <v>150</v>
      </c>
      <c r="AU1013" s="233" t="s">
        <v>77</v>
      </c>
      <c r="AV1013" s="13" t="s">
        <v>77</v>
      </c>
      <c r="AW1013" s="13" t="s">
        <v>31</v>
      </c>
      <c r="AX1013" s="13" t="s">
        <v>69</v>
      </c>
      <c r="AY1013" s="233" t="s">
        <v>140</v>
      </c>
    </row>
    <row r="1014" s="14" customFormat="1">
      <c r="A1014" s="14"/>
      <c r="B1014" s="234"/>
      <c r="C1014" s="235"/>
      <c r="D1014" s="225" t="s">
        <v>150</v>
      </c>
      <c r="E1014" s="236" t="s">
        <v>19</v>
      </c>
      <c r="F1014" s="237" t="s">
        <v>1491</v>
      </c>
      <c r="G1014" s="235"/>
      <c r="H1014" s="238">
        <v>82.980000000000004</v>
      </c>
      <c r="I1014" s="239"/>
      <c r="J1014" s="235"/>
      <c r="K1014" s="235"/>
      <c r="L1014" s="240"/>
      <c r="M1014" s="241"/>
      <c r="N1014" s="242"/>
      <c r="O1014" s="242"/>
      <c r="P1014" s="242"/>
      <c r="Q1014" s="242"/>
      <c r="R1014" s="242"/>
      <c r="S1014" s="242"/>
      <c r="T1014" s="243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44" t="s">
        <v>150</v>
      </c>
      <c r="AU1014" s="244" t="s">
        <v>77</v>
      </c>
      <c r="AV1014" s="14" t="s">
        <v>79</v>
      </c>
      <c r="AW1014" s="14" t="s">
        <v>31</v>
      </c>
      <c r="AX1014" s="14" t="s">
        <v>69</v>
      </c>
      <c r="AY1014" s="244" t="s">
        <v>140</v>
      </c>
    </row>
    <row r="1015" s="13" customFormat="1">
      <c r="A1015" s="13"/>
      <c r="B1015" s="223"/>
      <c r="C1015" s="224"/>
      <c r="D1015" s="225" t="s">
        <v>150</v>
      </c>
      <c r="E1015" s="226" t="s">
        <v>19</v>
      </c>
      <c r="F1015" s="227" t="s">
        <v>220</v>
      </c>
      <c r="G1015" s="224"/>
      <c r="H1015" s="226" t="s">
        <v>19</v>
      </c>
      <c r="I1015" s="228"/>
      <c r="J1015" s="224"/>
      <c r="K1015" s="224"/>
      <c r="L1015" s="229"/>
      <c r="M1015" s="230"/>
      <c r="N1015" s="231"/>
      <c r="O1015" s="231"/>
      <c r="P1015" s="231"/>
      <c r="Q1015" s="231"/>
      <c r="R1015" s="231"/>
      <c r="S1015" s="231"/>
      <c r="T1015" s="232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33" t="s">
        <v>150</v>
      </c>
      <c r="AU1015" s="233" t="s">
        <v>77</v>
      </c>
      <c r="AV1015" s="13" t="s">
        <v>77</v>
      </c>
      <c r="AW1015" s="13" t="s">
        <v>31</v>
      </c>
      <c r="AX1015" s="13" t="s">
        <v>69</v>
      </c>
      <c r="AY1015" s="233" t="s">
        <v>140</v>
      </c>
    </row>
    <row r="1016" s="14" customFormat="1">
      <c r="A1016" s="14"/>
      <c r="B1016" s="234"/>
      <c r="C1016" s="235"/>
      <c r="D1016" s="225" t="s">
        <v>150</v>
      </c>
      <c r="E1016" s="236" t="s">
        <v>19</v>
      </c>
      <c r="F1016" s="237" t="s">
        <v>1492</v>
      </c>
      <c r="G1016" s="235"/>
      <c r="H1016" s="238">
        <v>48.905000000000001</v>
      </c>
      <c r="I1016" s="239"/>
      <c r="J1016" s="235"/>
      <c r="K1016" s="235"/>
      <c r="L1016" s="240"/>
      <c r="M1016" s="241"/>
      <c r="N1016" s="242"/>
      <c r="O1016" s="242"/>
      <c r="P1016" s="242"/>
      <c r="Q1016" s="242"/>
      <c r="R1016" s="242"/>
      <c r="S1016" s="242"/>
      <c r="T1016" s="243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44" t="s">
        <v>150</v>
      </c>
      <c r="AU1016" s="244" t="s">
        <v>77</v>
      </c>
      <c r="AV1016" s="14" t="s">
        <v>79</v>
      </c>
      <c r="AW1016" s="14" t="s">
        <v>31</v>
      </c>
      <c r="AX1016" s="14" t="s">
        <v>69</v>
      </c>
      <c r="AY1016" s="244" t="s">
        <v>140</v>
      </c>
    </row>
    <row r="1017" s="13" customFormat="1">
      <c r="A1017" s="13"/>
      <c r="B1017" s="223"/>
      <c r="C1017" s="224"/>
      <c r="D1017" s="225" t="s">
        <v>150</v>
      </c>
      <c r="E1017" s="226" t="s">
        <v>19</v>
      </c>
      <c r="F1017" s="227" t="s">
        <v>660</v>
      </c>
      <c r="G1017" s="224"/>
      <c r="H1017" s="226" t="s">
        <v>19</v>
      </c>
      <c r="I1017" s="228"/>
      <c r="J1017" s="224"/>
      <c r="K1017" s="224"/>
      <c r="L1017" s="229"/>
      <c r="M1017" s="230"/>
      <c r="N1017" s="231"/>
      <c r="O1017" s="231"/>
      <c r="P1017" s="231"/>
      <c r="Q1017" s="231"/>
      <c r="R1017" s="231"/>
      <c r="S1017" s="231"/>
      <c r="T1017" s="232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3" t="s">
        <v>150</v>
      </c>
      <c r="AU1017" s="233" t="s">
        <v>77</v>
      </c>
      <c r="AV1017" s="13" t="s">
        <v>77</v>
      </c>
      <c r="AW1017" s="13" t="s">
        <v>31</v>
      </c>
      <c r="AX1017" s="13" t="s">
        <v>69</v>
      </c>
      <c r="AY1017" s="233" t="s">
        <v>140</v>
      </c>
    </row>
    <row r="1018" s="14" customFormat="1">
      <c r="A1018" s="14"/>
      <c r="B1018" s="234"/>
      <c r="C1018" s="235"/>
      <c r="D1018" s="225" t="s">
        <v>150</v>
      </c>
      <c r="E1018" s="236" t="s">
        <v>19</v>
      </c>
      <c r="F1018" s="237" t="s">
        <v>1493</v>
      </c>
      <c r="G1018" s="235"/>
      <c r="H1018" s="238">
        <v>17.324999999999999</v>
      </c>
      <c r="I1018" s="239"/>
      <c r="J1018" s="235"/>
      <c r="K1018" s="235"/>
      <c r="L1018" s="240"/>
      <c r="M1018" s="241"/>
      <c r="N1018" s="242"/>
      <c r="O1018" s="242"/>
      <c r="P1018" s="242"/>
      <c r="Q1018" s="242"/>
      <c r="R1018" s="242"/>
      <c r="S1018" s="242"/>
      <c r="T1018" s="243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44" t="s">
        <v>150</v>
      </c>
      <c r="AU1018" s="244" t="s">
        <v>77</v>
      </c>
      <c r="AV1018" s="14" t="s">
        <v>79</v>
      </c>
      <c r="AW1018" s="14" t="s">
        <v>31</v>
      </c>
      <c r="AX1018" s="14" t="s">
        <v>69</v>
      </c>
      <c r="AY1018" s="244" t="s">
        <v>140</v>
      </c>
    </row>
    <row r="1019" s="15" customFormat="1">
      <c r="A1019" s="15"/>
      <c r="B1019" s="245"/>
      <c r="C1019" s="246"/>
      <c r="D1019" s="225" t="s">
        <v>150</v>
      </c>
      <c r="E1019" s="247" t="s">
        <v>19</v>
      </c>
      <c r="F1019" s="248" t="s">
        <v>226</v>
      </c>
      <c r="G1019" s="246"/>
      <c r="H1019" s="249">
        <v>238.70400000000001</v>
      </c>
      <c r="I1019" s="250"/>
      <c r="J1019" s="246"/>
      <c r="K1019" s="246"/>
      <c r="L1019" s="251"/>
      <c r="M1019" s="252"/>
      <c r="N1019" s="253"/>
      <c r="O1019" s="253"/>
      <c r="P1019" s="253"/>
      <c r="Q1019" s="253"/>
      <c r="R1019" s="253"/>
      <c r="S1019" s="253"/>
      <c r="T1019" s="254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T1019" s="255" t="s">
        <v>150</v>
      </c>
      <c r="AU1019" s="255" t="s">
        <v>77</v>
      </c>
      <c r="AV1019" s="15" t="s">
        <v>146</v>
      </c>
      <c r="AW1019" s="15" t="s">
        <v>31</v>
      </c>
      <c r="AX1019" s="15" t="s">
        <v>77</v>
      </c>
      <c r="AY1019" s="255" t="s">
        <v>140</v>
      </c>
    </row>
    <row r="1020" s="2" customFormat="1" ht="16.5" customHeight="1">
      <c r="A1020" s="41"/>
      <c r="B1020" s="42"/>
      <c r="C1020" s="205" t="s">
        <v>1494</v>
      </c>
      <c r="D1020" s="205" t="s">
        <v>141</v>
      </c>
      <c r="E1020" s="206" t="s">
        <v>1495</v>
      </c>
      <c r="F1020" s="207" t="s">
        <v>1496</v>
      </c>
      <c r="G1020" s="208" t="s">
        <v>200</v>
      </c>
      <c r="H1020" s="209">
        <v>41.68</v>
      </c>
      <c r="I1020" s="210"/>
      <c r="J1020" s="211">
        <f>ROUND(I1020*H1020,2)</f>
        <v>0</v>
      </c>
      <c r="K1020" s="207" t="s">
        <v>145</v>
      </c>
      <c r="L1020" s="47"/>
      <c r="M1020" s="212" t="s">
        <v>19</v>
      </c>
      <c r="N1020" s="213" t="s">
        <v>40</v>
      </c>
      <c r="O1020" s="87"/>
      <c r="P1020" s="214">
        <f>O1020*H1020</f>
        <v>0</v>
      </c>
      <c r="Q1020" s="214">
        <v>0</v>
      </c>
      <c r="R1020" s="214">
        <f>Q1020*H1020</f>
        <v>0</v>
      </c>
      <c r="S1020" s="214">
        <v>0</v>
      </c>
      <c r="T1020" s="215">
        <f>S1020*H1020</f>
        <v>0</v>
      </c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  <c r="AE1020" s="41"/>
      <c r="AR1020" s="216" t="s">
        <v>231</v>
      </c>
      <c r="AT1020" s="216" t="s">
        <v>141</v>
      </c>
      <c r="AU1020" s="216" t="s">
        <v>77</v>
      </c>
      <c r="AY1020" s="20" t="s">
        <v>140</v>
      </c>
      <c r="BE1020" s="217">
        <f>IF(N1020="základní",J1020,0)</f>
        <v>0</v>
      </c>
      <c r="BF1020" s="217">
        <f>IF(N1020="snížená",J1020,0)</f>
        <v>0</v>
      </c>
      <c r="BG1020" s="217">
        <f>IF(N1020="zákl. přenesená",J1020,0)</f>
        <v>0</v>
      </c>
      <c r="BH1020" s="217">
        <f>IF(N1020="sníž. přenesená",J1020,0)</f>
        <v>0</v>
      </c>
      <c r="BI1020" s="217">
        <f>IF(N1020="nulová",J1020,0)</f>
        <v>0</v>
      </c>
      <c r="BJ1020" s="20" t="s">
        <v>77</v>
      </c>
      <c r="BK1020" s="217">
        <f>ROUND(I1020*H1020,2)</f>
        <v>0</v>
      </c>
      <c r="BL1020" s="20" t="s">
        <v>231</v>
      </c>
      <c r="BM1020" s="216" t="s">
        <v>1497</v>
      </c>
    </row>
    <row r="1021" s="2" customFormat="1">
      <c r="A1021" s="41"/>
      <c r="B1021" s="42"/>
      <c r="C1021" s="43"/>
      <c r="D1021" s="218" t="s">
        <v>148</v>
      </c>
      <c r="E1021" s="43"/>
      <c r="F1021" s="219" t="s">
        <v>1498</v>
      </c>
      <c r="G1021" s="43"/>
      <c r="H1021" s="43"/>
      <c r="I1021" s="220"/>
      <c r="J1021" s="43"/>
      <c r="K1021" s="43"/>
      <c r="L1021" s="47"/>
      <c r="M1021" s="221"/>
      <c r="N1021" s="222"/>
      <c r="O1021" s="87"/>
      <c r="P1021" s="87"/>
      <c r="Q1021" s="87"/>
      <c r="R1021" s="87"/>
      <c r="S1021" s="87"/>
      <c r="T1021" s="88"/>
      <c r="U1021" s="41"/>
      <c r="V1021" s="41"/>
      <c r="W1021" s="41"/>
      <c r="X1021" s="41"/>
      <c r="Y1021" s="41"/>
      <c r="Z1021" s="41"/>
      <c r="AA1021" s="41"/>
      <c r="AB1021" s="41"/>
      <c r="AC1021" s="41"/>
      <c r="AD1021" s="41"/>
      <c r="AE1021" s="41"/>
      <c r="AT1021" s="20" t="s">
        <v>148</v>
      </c>
      <c r="AU1021" s="20" t="s">
        <v>77</v>
      </c>
    </row>
    <row r="1022" s="13" customFormat="1">
      <c r="A1022" s="13"/>
      <c r="B1022" s="223"/>
      <c r="C1022" s="224"/>
      <c r="D1022" s="225" t="s">
        <v>150</v>
      </c>
      <c r="E1022" s="226" t="s">
        <v>19</v>
      </c>
      <c r="F1022" s="227" t="s">
        <v>151</v>
      </c>
      <c r="G1022" s="224"/>
      <c r="H1022" s="226" t="s">
        <v>19</v>
      </c>
      <c r="I1022" s="228"/>
      <c r="J1022" s="224"/>
      <c r="K1022" s="224"/>
      <c r="L1022" s="229"/>
      <c r="M1022" s="230"/>
      <c r="N1022" s="231"/>
      <c r="O1022" s="231"/>
      <c r="P1022" s="231"/>
      <c r="Q1022" s="231"/>
      <c r="R1022" s="231"/>
      <c r="S1022" s="231"/>
      <c r="T1022" s="232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33" t="s">
        <v>150</v>
      </c>
      <c r="AU1022" s="233" t="s">
        <v>77</v>
      </c>
      <c r="AV1022" s="13" t="s">
        <v>77</v>
      </c>
      <c r="AW1022" s="13" t="s">
        <v>31</v>
      </c>
      <c r="AX1022" s="13" t="s">
        <v>69</v>
      </c>
      <c r="AY1022" s="233" t="s">
        <v>140</v>
      </c>
    </row>
    <row r="1023" s="14" customFormat="1">
      <c r="A1023" s="14"/>
      <c r="B1023" s="234"/>
      <c r="C1023" s="235"/>
      <c r="D1023" s="225" t="s">
        <v>150</v>
      </c>
      <c r="E1023" s="236" t="s">
        <v>19</v>
      </c>
      <c r="F1023" s="237" t="s">
        <v>1499</v>
      </c>
      <c r="G1023" s="235"/>
      <c r="H1023" s="238">
        <v>17.5</v>
      </c>
      <c r="I1023" s="239"/>
      <c r="J1023" s="235"/>
      <c r="K1023" s="235"/>
      <c r="L1023" s="240"/>
      <c r="M1023" s="241"/>
      <c r="N1023" s="242"/>
      <c r="O1023" s="242"/>
      <c r="P1023" s="242"/>
      <c r="Q1023" s="242"/>
      <c r="R1023" s="242"/>
      <c r="S1023" s="242"/>
      <c r="T1023" s="243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44" t="s">
        <v>150</v>
      </c>
      <c r="AU1023" s="244" t="s">
        <v>77</v>
      </c>
      <c r="AV1023" s="14" t="s">
        <v>79</v>
      </c>
      <c r="AW1023" s="14" t="s">
        <v>31</v>
      </c>
      <c r="AX1023" s="14" t="s">
        <v>69</v>
      </c>
      <c r="AY1023" s="244" t="s">
        <v>140</v>
      </c>
    </row>
    <row r="1024" s="13" customFormat="1">
      <c r="A1024" s="13"/>
      <c r="B1024" s="223"/>
      <c r="C1024" s="224"/>
      <c r="D1024" s="225" t="s">
        <v>150</v>
      </c>
      <c r="E1024" s="226" t="s">
        <v>19</v>
      </c>
      <c r="F1024" s="227" t="s">
        <v>195</v>
      </c>
      <c r="G1024" s="224"/>
      <c r="H1024" s="226" t="s">
        <v>19</v>
      </c>
      <c r="I1024" s="228"/>
      <c r="J1024" s="224"/>
      <c r="K1024" s="224"/>
      <c r="L1024" s="229"/>
      <c r="M1024" s="230"/>
      <c r="N1024" s="231"/>
      <c r="O1024" s="231"/>
      <c r="P1024" s="231"/>
      <c r="Q1024" s="231"/>
      <c r="R1024" s="231"/>
      <c r="S1024" s="231"/>
      <c r="T1024" s="232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33" t="s">
        <v>150</v>
      </c>
      <c r="AU1024" s="233" t="s">
        <v>77</v>
      </c>
      <c r="AV1024" s="13" t="s">
        <v>77</v>
      </c>
      <c r="AW1024" s="13" t="s">
        <v>31</v>
      </c>
      <c r="AX1024" s="13" t="s">
        <v>69</v>
      </c>
      <c r="AY1024" s="233" t="s">
        <v>140</v>
      </c>
    </row>
    <row r="1025" s="14" customFormat="1">
      <c r="A1025" s="14"/>
      <c r="B1025" s="234"/>
      <c r="C1025" s="235"/>
      <c r="D1025" s="225" t="s">
        <v>150</v>
      </c>
      <c r="E1025" s="236" t="s">
        <v>19</v>
      </c>
      <c r="F1025" s="237" t="s">
        <v>1500</v>
      </c>
      <c r="G1025" s="235"/>
      <c r="H1025" s="238">
        <v>3.7999999999999998</v>
      </c>
      <c r="I1025" s="239"/>
      <c r="J1025" s="235"/>
      <c r="K1025" s="235"/>
      <c r="L1025" s="240"/>
      <c r="M1025" s="241"/>
      <c r="N1025" s="242"/>
      <c r="O1025" s="242"/>
      <c r="P1025" s="242"/>
      <c r="Q1025" s="242"/>
      <c r="R1025" s="242"/>
      <c r="S1025" s="242"/>
      <c r="T1025" s="243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44" t="s">
        <v>150</v>
      </c>
      <c r="AU1025" s="244" t="s">
        <v>77</v>
      </c>
      <c r="AV1025" s="14" t="s">
        <v>79</v>
      </c>
      <c r="AW1025" s="14" t="s">
        <v>31</v>
      </c>
      <c r="AX1025" s="14" t="s">
        <v>69</v>
      </c>
      <c r="AY1025" s="244" t="s">
        <v>140</v>
      </c>
    </row>
    <row r="1026" s="13" customFormat="1">
      <c r="A1026" s="13"/>
      <c r="B1026" s="223"/>
      <c r="C1026" s="224"/>
      <c r="D1026" s="225" t="s">
        <v>150</v>
      </c>
      <c r="E1026" s="226" t="s">
        <v>19</v>
      </c>
      <c r="F1026" s="227" t="s">
        <v>220</v>
      </c>
      <c r="G1026" s="224"/>
      <c r="H1026" s="226" t="s">
        <v>19</v>
      </c>
      <c r="I1026" s="228"/>
      <c r="J1026" s="224"/>
      <c r="K1026" s="224"/>
      <c r="L1026" s="229"/>
      <c r="M1026" s="230"/>
      <c r="N1026" s="231"/>
      <c r="O1026" s="231"/>
      <c r="P1026" s="231"/>
      <c r="Q1026" s="231"/>
      <c r="R1026" s="231"/>
      <c r="S1026" s="231"/>
      <c r="T1026" s="232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33" t="s">
        <v>150</v>
      </c>
      <c r="AU1026" s="233" t="s">
        <v>77</v>
      </c>
      <c r="AV1026" s="13" t="s">
        <v>77</v>
      </c>
      <c r="AW1026" s="13" t="s">
        <v>31</v>
      </c>
      <c r="AX1026" s="13" t="s">
        <v>69</v>
      </c>
      <c r="AY1026" s="233" t="s">
        <v>140</v>
      </c>
    </row>
    <row r="1027" s="14" customFormat="1">
      <c r="A1027" s="14"/>
      <c r="B1027" s="234"/>
      <c r="C1027" s="235"/>
      <c r="D1027" s="225" t="s">
        <v>150</v>
      </c>
      <c r="E1027" s="236" t="s">
        <v>19</v>
      </c>
      <c r="F1027" s="237" t="s">
        <v>1501</v>
      </c>
      <c r="G1027" s="235"/>
      <c r="H1027" s="238">
        <v>9.9849999999999994</v>
      </c>
      <c r="I1027" s="239"/>
      <c r="J1027" s="235"/>
      <c r="K1027" s="235"/>
      <c r="L1027" s="240"/>
      <c r="M1027" s="241"/>
      <c r="N1027" s="242"/>
      <c r="O1027" s="242"/>
      <c r="P1027" s="242"/>
      <c r="Q1027" s="242"/>
      <c r="R1027" s="242"/>
      <c r="S1027" s="242"/>
      <c r="T1027" s="243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44" t="s">
        <v>150</v>
      </c>
      <c r="AU1027" s="244" t="s">
        <v>77</v>
      </c>
      <c r="AV1027" s="14" t="s">
        <v>79</v>
      </c>
      <c r="AW1027" s="14" t="s">
        <v>31</v>
      </c>
      <c r="AX1027" s="14" t="s">
        <v>69</v>
      </c>
      <c r="AY1027" s="244" t="s">
        <v>140</v>
      </c>
    </row>
    <row r="1028" s="13" customFormat="1">
      <c r="A1028" s="13"/>
      <c r="B1028" s="223"/>
      <c r="C1028" s="224"/>
      <c r="D1028" s="225" t="s">
        <v>150</v>
      </c>
      <c r="E1028" s="226" t="s">
        <v>19</v>
      </c>
      <c r="F1028" s="227" t="s">
        <v>660</v>
      </c>
      <c r="G1028" s="224"/>
      <c r="H1028" s="226" t="s">
        <v>19</v>
      </c>
      <c r="I1028" s="228"/>
      <c r="J1028" s="224"/>
      <c r="K1028" s="224"/>
      <c r="L1028" s="229"/>
      <c r="M1028" s="230"/>
      <c r="N1028" s="231"/>
      <c r="O1028" s="231"/>
      <c r="P1028" s="231"/>
      <c r="Q1028" s="231"/>
      <c r="R1028" s="231"/>
      <c r="S1028" s="231"/>
      <c r="T1028" s="232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33" t="s">
        <v>150</v>
      </c>
      <c r="AU1028" s="233" t="s">
        <v>77</v>
      </c>
      <c r="AV1028" s="13" t="s">
        <v>77</v>
      </c>
      <c r="AW1028" s="13" t="s">
        <v>31</v>
      </c>
      <c r="AX1028" s="13" t="s">
        <v>69</v>
      </c>
      <c r="AY1028" s="233" t="s">
        <v>140</v>
      </c>
    </row>
    <row r="1029" s="14" customFormat="1">
      <c r="A1029" s="14"/>
      <c r="B1029" s="234"/>
      <c r="C1029" s="235"/>
      <c r="D1029" s="225" t="s">
        <v>150</v>
      </c>
      <c r="E1029" s="236" t="s">
        <v>19</v>
      </c>
      <c r="F1029" s="237" t="s">
        <v>1502</v>
      </c>
      <c r="G1029" s="235"/>
      <c r="H1029" s="238">
        <v>10.395</v>
      </c>
      <c r="I1029" s="239"/>
      <c r="J1029" s="235"/>
      <c r="K1029" s="235"/>
      <c r="L1029" s="240"/>
      <c r="M1029" s="241"/>
      <c r="N1029" s="242"/>
      <c r="O1029" s="242"/>
      <c r="P1029" s="242"/>
      <c r="Q1029" s="242"/>
      <c r="R1029" s="242"/>
      <c r="S1029" s="242"/>
      <c r="T1029" s="243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44" t="s">
        <v>150</v>
      </c>
      <c r="AU1029" s="244" t="s">
        <v>77</v>
      </c>
      <c r="AV1029" s="14" t="s">
        <v>79</v>
      </c>
      <c r="AW1029" s="14" t="s">
        <v>31</v>
      </c>
      <c r="AX1029" s="14" t="s">
        <v>69</v>
      </c>
      <c r="AY1029" s="244" t="s">
        <v>140</v>
      </c>
    </row>
    <row r="1030" s="15" customFormat="1">
      <c r="A1030" s="15"/>
      <c r="B1030" s="245"/>
      <c r="C1030" s="246"/>
      <c r="D1030" s="225" t="s">
        <v>150</v>
      </c>
      <c r="E1030" s="247" t="s">
        <v>19</v>
      </c>
      <c r="F1030" s="248" t="s">
        <v>226</v>
      </c>
      <c r="G1030" s="246"/>
      <c r="H1030" s="249">
        <v>41.68</v>
      </c>
      <c r="I1030" s="250"/>
      <c r="J1030" s="246"/>
      <c r="K1030" s="246"/>
      <c r="L1030" s="251"/>
      <c r="M1030" s="252"/>
      <c r="N1030" s="253"/>
      <c r="O1030" s="253"/>
      <c r="P1030" s="253"/>
      <c r="Q1030" s="253"/>
      <c r="R1030" s="253"/>
      <c r="S1030" s="253"/>
      <c r="T1030" s="254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55" t="s">
        <v>150</v>
      </c>
      <c r="AU1030" s="255" t="s">
        <v>77</v>
      </c>
      <c r="AV1030" s="15" t="s">
        <v>146</v>
      </c>
      <c r="AW1030" s="15" t="s">
        <v>31</v>
      </c>
      <c r="AX1030" s="15" t="s">
        <v>77</v>
      </c>
      <c r="AY1030" s="255" t="s">
        <v>140</v>
      </c>
    </row>
    <row r="1031" s="2" customFormat="1" ht="16.5" customHeight="1">
      <c r="A1031" s="41"/>
      <c r="B1031" s="42"/>
      <c r="C1031" s="205" t="s">
        <v>1503</v>
      </c>
      <c r="D1031" s="205" t="s">
        <v>141</v>
      </c>
      <c r="E1031" s="206" t="s">
        <v>1504</v>
      </c>
      <c r="F1031" s="207" t="s">
        <v>1505</v>
      </c>
      <c r="G1031" s="208" t="s">
        <v>144</v>
      </c>
      <c r="H1031" s="209">
        <v>287.68599999999998</v>
      </c>
      <c r="I1031" s="210"/>
      <c r="J1031" s="211">
        <f>ROUND(I1031*H1031,2)</f>
        <v>0</v>
      </c>
      <c r="K1031" s="207" t="s">
        <v>145</v>
      </c>
      <c r="L1031" s="47"/>
      <c r="M1031" s="212" t="s">
        <v>19</v>
      </c>
      <c r="N1031" s="213" t="s">
        <v>40</v>
      </c>
      <c r="O1031" s="87"/>
      <c r="P1031" s="214">
        <f>O1031*H1031</f>
        <v>0</v>
      </c>
      <c r="Q1031" s="214">
        <v>0.00029999999999999997</v>
      </c>
      <c r="R1031" s="214">
        <f>Q1031*H1031</f>
        <v>0.086305799999999988</v>
      </c>
      <c r="S1031" s="214">
        <v>0</v>
      </c>
      <c r="T1031" s="215">
        <f>S1031*H1031</f>
        <v>0</v>
      </c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  <c r="AE1031" s="41"/>
      <c r="AR1031" s="216" t="s">
        <v>231</v>
      </c>
      <c r="AT1031" s="216" t="s">
        <v>141</v>
      </c>
      <c r="AU1031" s="216" t="s">
        <v>77</v>
      </c>
      <c r="AY1031" s="20" t="s">
        <v>140</v>
      </c>
      <c r="BE1031" s="217">
        <f>IF(N1031="základní",J1031,0)</f>
        <v>0</v>
      </c>
      <c r="BF1031" s="217">
        <f>IF(N1031="snížená",J1031,0)</f>
        <v>0</v>
      </c>
      <c r="BG1031" s="217">
        <f>IF(N1031="zákl. přenesená",J1031,0)</f>
        <v>0</v>
      </c>
      <c r="BH1031" s="217">
        <f>IF(N1031="sníž. přenesená",J1031,0)</f>
        <v>0</v>
      </c>
      <c r="BI1031" s="217">
        <f>IF(N1031="nulová",J1031,0)</f>
        <v>0</v>
      </c>
      <c r="BJ1031" s="20" t="s">
        <v>77</v>
      </c>
      <c r="BK1031" s="217">
        <f>ROUND(I1031*H1031,2)</f>
        <v>0</v>
      </c>
      <c r="BL1031" s="20" t="s">
        <v>231</v>
      </c>
      <c r="BM1031" s="216" t="s">
        <v>1506</v>
      </c>
    </row>
    <row r="1032" s="2" customFormat="1">
      <c r="A1032" s="41"/>
      <c r="B1032" s="42"/>
      <c r="C1032" s="43"/>
      <c r="D1032" s="218" t="s">
        <v>148</v>
      </c>
      <c r="E1032" s="43"/>
      <c r="F1032" s="219" t="s">
        <v>1507</v>
      </c>
      <c r="G1032" s="43"/>
      <c r="H1032" s="43"/>
      <c r="I1032" s="220"/>
      <c r="J1032" s="43"/>
      <c r="K1032" s="43"/>
      <c r="L1032" s="47"/>
      <c r="M1032" s="221"/>
      <c r="N1032" s="222"/>
      <c r="O1032" s="87"/>
      <c r="P1032" s="87"/>
      <c r="Q1032" s="87"/>
      <c r="R1032" s="87"/>
      <c r="S1032" s="87"/>
      <c r="T1032" s="88"/>
      <c r="U1032" s="41"/>
      <c r="V1032" s="41"/>
      <c r="W1032" s="41"/>
      <c r="X1032" s="41"/>
      <c r="Y1032" s="41"/>
      <c r="Z1032" s="41"/>
      <c r="AA1032" s="41"/>
      <c r="AB1032" s="41"/>
      <c r="AC1032" s="41"/>
      <c r="AD1032" s="41"/>
      <c r="AE1032" s="41"/>
      <c r="AT1032" s="20" t="s">
        <v>148</v>
      </c>
      <c r="AU1032" s="20" t="s">
        <v>77</v>
      </c>
    </row>
    <row r="1033" s="13" customFormat="1">
      <c r="A1033" s="13"/>
      <c r="B1033" s="223"/>
      <c r="C1033" s="224"/>
      <c r="D1033" s="225" t="s">
        <v>150</v>
      </c>
      <c r="E1033" s="226" t="s">
        <v>19</v>
      </c>
      <c r="F1033" s="227" t="s">
        <v>151</v>
      </c>
      <c r="G1033" s="224"/>
      <c r="H1033" s="226" t="s">
        <v>19</v>
      </c>
      <c r="I1033" s="228"/>
      <c r="J1033" s="224"/>
      <c r="K1033" s="224"/>
      <c r="L1033" s="229"/>
      <c r="M1033" s="230"/>
      <c r="N1033" s="231"/>
      <c r="O1033" s="231"/>
      <c r="P1033" s="231"/>
      <c r="Q1033" s="231"/>
      <c r="R1033" s="231"/>
      <c r="S1033" s="231"/>
      <c r="T1033" s="232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33" t="s">
        <v>150</v>
      </c>
      <c r="AU1033" s="233" t="s">
        <v>77</v>
      </c>
      <c r="AV1033" s="13" t="s">
        <v>77</v>
      </c>
      <c r="AW1033" s="13" t="s">
        <v>31</v>
      </c>
      <c r="AX1033" s="13" t="s">
        <v>69</v>
      </c>
      <c r="AY1033" s="233" t="s">
        <v>140</v>
      </c>
    </row>
    <row r="1034" s="14" customFormat="1">
      <c r="A1034" s="14"/>
      <c r="B1034" s="234"/>
      <c r="C1034" s="235"/>
      <c r="D1034" s="225" t="s">
        <v>150</v>
      </c>
      <c r="E1034" s="236" t="s">
        <v>19</v>
      </c>
      <c r="F1034" s="237" t="s">
        <v>152</v>
      </c>
      <c r="G1034" s="235"/>
      <c r="H1034" s="238">
        <v>89.494</v>
      </c>
      <c r="I1034" s="239"/>
      <c r="J1034" s="235"/>
      <c r="K1034" s="235"/>
      <c r="L1034" s="240"/>
      <c r="M1034" s="241"/>
      <c r="N1034" s="242"/>
      <c r="O1034" s="242"/>
      <c r="P1034" s="242"/>
      <c r="Q1034" s="242"/>
      <c r="R1034" s="242"/>
      <c r="S1034" s="242"/>
      <c r="T1034" s="243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44" t="s">
        <v>150</v>
      </c>
      <c r="AU1034" s="244" t="s">
        <v>77</v>
      </c>
      <c r="AV1034" s="14" t="s">
        <v>79</v>
      </c>
      <c r="AW1034" s="14" t="s">
        <v>31</v>
      </c>
      <c r="AX1034" s="14" t="s">
        <v>69</v>
      </c>
      <c r="AY1034" s="244" t="s">
        <v>140</v>
      </c>
    </row>
    <row r="1035" s="14" customFormat="1">
      <c r="A1035" s="14"/>
      <c r="B1035" s="234"/>
      <c r="C1035" s="235"/>
      <c r="D1035" s="225" t="s">
        <v>150</v>
      </c>
      <c r="E1035" s="236" t="s">
        <v>19</v>
      </c>
      <c r="F1035" s="237" t="s">
        <v>1508</v>
      </c>
      <c r="G1035" s="235"/>
      <c r="H1035" s="238">
        <v>8.6630000000000003</v>
      </c>
      <c r="I1035" s="239"/>
      <c r="J1035" s="235"/>
      <c r="K1035" s="235"/>
      <c r="L1035" s="240"/>
      <c r="M1035" s="241"/>
      <c r="N1035" s="242"/>
      <c r="O1035" s="242"/>
      <c r="P1035" s="242"/>
      <c r="Q1035" s="242"/>
      <c r="R1035" s="242"/>
      <c r="S1035" s="242"/>
      <c r="T1035" s="243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44" t="s">
        <v>150</v>
      </c>
      <c r="AU1035" s="244" t="s">
        <v>77</v>
      </c>
      <c r="AV1035" s="14" t="s">
        <v>79</v>
      </c>
      <c r="AW1035" s="14" t="s">
        <v>31</v>
      </c>
      <c r="AX1035" s="14" t="s">
        <v>69</v>
      </c>
      <c r="AY1035" s="244" t="s">
        <v>140</v>
      </c>
    </row>
    <row r="1036" s="16" customFormat="1">
      <c r="A1036" s="16"/>
      <c r="B1036" s="269"/>
      <c r="C1036" s="270"/>
      <c r="D1036" s="225" t="s">
        <v>150</v>
      </c>
      <c r="E1036" s="271" t="s">
        <v>19</v>
      </c>
      <c r="F1036" s="272" t="s">
        <v>1509</v>
      </c>
      <c r="G1036" s="270"/>
      <c r="H1036" s="273">
        <v>98.156999999999996</v>
      </c>
      <c r="I1036" s="274"/>
      <c r="J1036" s="270"/>
      <c r="K1036" s="270"/>
      <c r="L1036" s="275"/>
      <c r="M1036" s="276"/>
      <c r="N1036" s="277"/>
      <c r="O1036" s="277"/>
      <c r="P1036" s="277"/>
      <c r="Q1036" s="277"/>
      <c r="R1036" s="277"/>
      <c r="S1036" s="277"/>
      <c r="T1036" s="278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T1036" s="279" t="s">
        <v>150</v>
      </c>
      <c r="AU1036" s="279" t="s">
        <v>77</v>
      </c>
      <c r="AV1036" s="16" t="s">
        <v>157</v>
      </c>
      <c r="AW1036" s="16" t="s">
        <v>31</v>
      </c>
      <c r="AX1036" s="16" t="s">
        <v>69</v>
      </c>
      <c r="AY1036" s="279" t="s">
        <v>140</v>
      </c>
    </row>
    <row r="1037" s="13" customFormat="1">
      <c r="A1037" s="13"/>
      <c r="B1037" s="223"/>
      <c r="C1037" s="224"/>
      <c r="D1037" s="225" t="s">
        <v>150</v>
      </c>
      <c r="E1037" s="226" t="s">
        <v>19</v>
      </c>
      <c r="F1037" s="227" t="s">
        <v>195</v>
      </c>
      <c r="G1037" s="224"/>
      <c r="H1037" s="226" t="s">
        <v>19</v>
      </c>
      <c r="I1037" s="228"/>
      <c r="J1037" s="224"/>
      <c r="K1037" s="224"/>
      <c r="L1037" s="229"/>
      <c r="M1037" s="230"/>
      <c r="N1037" s="231"/>
      <c r="O1037" s="231"/>
      <c r="P1037" s="231"/>
      <c r="Q1037" s="231"/>
      <c r="R1037" s="231"/>
      <c r="S1037" s="231"/>
      <c r="T1037" s="232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33" t="s">
        <v>150</v>
      </c>
      <c r="AU1037" s="233" t="s">
        <v>77</v>
      </c>
      <c r="AV1037" s="13" t="s">
        <v>77</v>
      </c>
      <c r="AW1037" s="13" t="s">
        <v>31</v>
      </c>
      <c r="AX1037" s="13" t="s">
        <v>69</v>
      </c>
      <c r="AY1037" s="233" t="s">
        <v>140</v>
      </c>
    </row>
    <row r="1038" s="14" customFormat="1">
      <c r="A1038" s="14"/>
      <c r="B1038" s="234"/>
      <c r="C1038" s="235"/>
      <c r="D1038" s="225" t="s">
        <v>150</v>
      </c>
      <c r="E1038" s="236" t="s">
        <v>19</v>
      </c>
      <c r="F1038" s="237" t="s">
        <v>1491</v>
      </c>
      <c r="G1038" s="235"/>
      <c r="H1038" s="238">
        <v>82.980000000000004</v>
      </c>
      <c r="I1038" s="239"/>
      <c r="J1038" s="235"/>
      <c r="K1038" s="235"/>
      <c r="L1038" s="240"/>
      <c r="M1038" s="241"/>
      <c r="N1038" s="242"/>
      <c r="O1038" s="242"/>
      <c r="P1038" s="242"/>
      <c r="Q1038" s="242"/>
      <c r="R1038" s="242"/>
      <c r="S1038" s="242"/>
      <c r="T1038" s="243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44" t="s">
        <v>150</v>
      </c>
      <c r="AU1038" s="244" t="s">
        <v>77</v>
      </c>
      <c r="AV1038" s="14" t="s">
        <v>79</v>
      </c>
      <c r="AW1038" s="14" t="s">
        <v>31</v>
      </c>
      <c r="AX1038" s="14" t="s">
        <v>69</v>
      </c>
      <c r="AY1038" s="244" t="s">
        <v>140</v>
      </c>
    </row>
    <row r="1039" s="14" customFormat="1">
      <c r="A1039" s="14"/>
      <c r="B1039" s="234"/>
      <c r="C1039" s="235"/>
      <c r="D1039" s="225" t="s">
        <v>150</v>
      </c>
      <c r="E1039" s="236" t="s">
        <v>19</v>
      </c>
      <c r="F1039" s="237" t="s">
        <v>1510</v>
      </c>
      <c r="G1039" s="235"/>
      <c r="H1039" s="238">
        <v>10.319000000000001</v>
      </c>
      <c r="I1039" s="239"/>
      <c r="J1039" s="235"/>
      <c r="K1039" s="235"/>
      <c r="L1039" s="240"/>
      <c r="M1039" s="241"/>
      <c r="N1039" s="242"/>
      <c r="O1039" s="242"/>
      <c r="P1039" s="242"/>
      <c r="Q1039" s="242"/>
      <c r="R1039" s="242"/>
      <c r="S1039" s="242"/>
      <c r="T1039" s="243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44" t="s">
        <v>150</v>
      </c>
      <c r="AU1039" s="244" t="s">
        <v>77</v>
      </c>
      <c r="AV1039" s="14" t="s">
        <v>79</v>
      </c>
      <c r="AW1039" s="14" t="s">
        <v>31</v>
      </c>
      <c r="AX1039" s="14" t="s">
        <v>69</v>
      </c>
      <c r="AY1039" s="244" t="s">
        <v>140</v>
      </c>
    </row>
    <row r="1040" s="16" customFormat="1">
      <c r="A1040" s="16"/>
      <c r="B1040" s="269"/>
      <c r="C1040" s="270"/>
      <c r="D1040" s="225" t="s">
        <v>150</v>
      </c>
      <c r="E1040" s="271" t="s">
        <v>19</v>
      </c>
      <c r="F1040" s="272" t="s">
        <v>1509</v>
      </c>
      <c r="G1040" s="270"/>
      <c r="H1040" s="273">
        <v>93.299000000000007</v>
      </c>
      <c r="I1040" s="274"/>
      <c r="J1040" s="270"/>
      <c r="K1040" s="270"/>
      <c r="L1040" s="275"/>
      <c r="M1040" s="276"/>
      <c r="N1040" s="277"/>
      <c r="O1040" s="277"/>
      <c r="P1040" s="277"/>
      <c r="Q1040" s="277"/>
      <c r="R1040" s="277"/>
      <c r="S1040" s="277"/>
      <c r="T1040" s="278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T1040" s="279" t="s">
        <v>150</v>
      </c>
      <c r="AU1040" s="279" t="s">
        <v>77</v>
      </c>
      <c r="AV1040" s="16" t="s">
        <v>157</v>
      </c>
      <c r="AW1040" s="16" t="s">
        <v>31</v>
      </c>
      <c r="AX1040" s="16" t="s">
        <v>69</v>
      </c>
      <c r="AY1040" s="279" t="s">
        <v>140</v>
      </c>
    </row>
    <row r="1041" s="13" customFormat="1">
      <c r="A1041" s="13"/>
      <c r="B1041" s="223"/>
      <c r="C1041" s="224"/>
      <c r="D1041" s="225" t="s">
        <v>150</v>
      </c>
      <c r="E1041" s="226" t="s">
        <v>19</v>
      </c>
      <c r="F1041" s="227" t="s">
        <v>220</v>
      </c>
      <c r="G1041" s="224"/>
      <c r="H1041" s="226" t="s">
        <v>19</v>
      </c>
      <c r="I1041" s="228"/>
      <c r="J1041" s="224"/>
      <c r="K1041" s="224"/>
      <c r="L1041" s="229"/>
      <c r="M1041" s="230"/>
      <c r="N1041" s="231"/>
      <c r="O1041" s="231"/>
      <c r="P1041" s="231"/>
      <c r="Q1041" s="231"/>
      <c r="R1041" s="231"/>
      <c r="S1041" s="231"/>
      <c r="T1041" s="232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33" t="s">
        <v>150</v>
      </c>
      <c r="AU1041" s="233" t="s">
        <v>77</v>
      </c>
      <c r="AV1041" s="13" t="s">
        <v>77</v>
      </c>
      <c r="AW1041" s="13" t="s">
        <v>31</v>
      </c>
      <c r="AX1041" s="13" t="s">
        <v>69</v>
      </c>
      <c r="AY1041" s="233" t="s">
        <v>140</v>
      </c>
    </row>
    <row r="1042" s="14" customFormat="1">
      <c r="A1042" s="14"/>
      <c r="B1042" s="234"/>
      <c r="C1042" s="235"/>
      <c r="D1042" s="225" t="s">
        <v>150</v>
      </c>
      <c r="E1042" s="236" t="s">
        <v>19</v>
      </c>
      <c r="F1042" s="237" t="s">
        <v>1492</v>
      </c>
      <c r="G1042" s="235"/>
      <c r="H1042" s="238">
        <v>48.905000000000001</v>
      </c>
      <c r="I1042" s="239"/>
      <c r="J1042" s="235"/>
      <c r="K1042" s="235"/>
      <c r="L1042" s="240"/>
      <c r="M1042" s="241"/>
      <c r="N1042" s="242"/>
      <c r="O1042" s="242"/>
      <c r="P1042" s="242"/>
      <c r="Q1042" s="242"/>
      <c r="R1042" s="242"/>
      <c r="S1042" s="242"/>
      <c r="T1042" s="243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44" t="s">
        <v>150</v>
      </c>
      <c r="AU1042" s="244" t="s">
        <v>77</v>
      </c>
      <c r="AV1042" s="14" t="s">
        <v>79</v>
      </c>
      <c r="AW1042" s="14" t="s">
        <v>31</v>
      </c>
      <c r="AX1042" s="14" t="s">
        <v>69</v>
      </c>
      <c r="AY1042" s="244" t="s">
        <v>140</v>
      </c>
    </row>
    <row r="1043" s="14" customFormat="1">
      <c r="A1043" s="14"/>
      <c r="B1043" s="234"/>
      <c r="C1043" s="235"/>
      <c r="D1043" s="225" t="s">
        <v>150</v>
      </c>
      <c r="E1043" s="236" t="s">
        <v>19</v>
      </c>
      <c r="F1043" s="237" t="s">
        <v>1511</v>
      </c>
      <c r="G1043" s="235"/>
      <c r="H1043" s="238">
        <v>15</v>
      </c>
      <c r="I1043" s="239"/>
      <c r="J1043" s="235"/>
      <c r="K1043" s="235"/>
      <c r="L1043" s="240"/>
      <c r="M1043" s="241"/>
      <c r="N1043" s="242"/>
      <c r="O1043" s="242"/>
      <c r="P1043" s="242"/>
      <c r="Q1043" s="242"/>
      <c r="R1043" s="242"/>
      <c r="S1043" s="242"/>
      <c r="T1043" s="243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44" t="s">
        <v>150</v>
      </c>
      <c r="AU1043" s="244" t="s">
        <v>77</v>
      </c>
      <c r="AV1043" s="14" t="s">
        <v>79</v>
      </c>
      <c r="AW1043" s="14" t="s">
        <v>31</v>
      </c>
      <c r="AX1043" s="14" t="s">
        <v>69</v>
      </c>
      <c r="AY1043" s="244" t="s">
        <v>140</v>
      </c>
    </row>
    <row r="1044" s="16" customFormat="1">
      <c r="A1044" s="16"/>
      <c r="B1044" s="269"/>
      <c r="C1044" s="270"/>
      <c r="D1044" s="225" t="s">
        <v>150</v>
      </c>
      <c r="E1044" s="271" t="s">
        <v>19</v>
      </c>
      <c r="F1044" s="272" t="s">
        <v>1509</v>
      </c>
      <c r="G1044" s="270"/>
      <c r="H1044" s="273">
        <v>63.905000000000001</v>
      </c>
      <c r="I1044" s="274"/>
      <c r="J1044" s="270"/>
      <c r="K1044" s="270"/>
      <c r="L1044" s="275"/>
      <c r="M1044" s="276"/>
      <c r="N1044" s="277"/>
      <c r="O1044" s="277"/>
      <c r="P1044" s="277"/>
      <c r="Q1044" s="277"/>
      <c r="R1044" s="277"/>
      <c r="S1044" s="277"/>
      <c r="T1044" s="278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T1044" s="279" t="s">
        <v>150</v>
      </c>
      <c r="AU1044" s="279" t="s">
        <v>77</v>
      </c>
      <c r="AV1044" s="16" t="s">
        <v>157</v>
      </c>
      <c r="AW1044" s="16" t="s">
        <v>31</v>
      </c>
      <c r="AX1044" s="16" t="s">
        <v>69</v>
      </c>
      <c r="AY1044" s="279" t="s">
        <v>140</v>
      </c>
    </row>
    <row r="1045" s="13" customFormat="1">
      <c r="A1045" s="13"/>
      <c r="B1045" s="223"/>
      <c r="C1045" s="224"/>
      <c r="D1045" s="225" t="s">
        <v>150</v>
      </c>
      <c r="E1045" s="226" t="s">
        <v>19</v>
      </c>
      <c r="F1045" s="227" t="s">
        <v>660</v>
      </c>
      <c r="G1045" s="224"/>
      <c r="H1045" s="226" t="s">
        <v>19</v>
      </c>
      <c r="I1045" s="228"/>
      <c r="J1045" s="224"/>
      <c r="K1045" s="224"/>
      <c r="L1045" s="229"/>
      <c r="M1045" s="230"/>
      <c r="N1045" s="231"/>
      <c r="O1045" s="231"/>
      <c r="P1045" s="231"/>
      <c r="Q1045" s="231"/>
      <c r="R1045" s="231"/>
      <c r="S1045" s="231"/>
      <c r="T1045" s="232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33" t="s">
        <v>150</v>
      </c>
      <c r="AU1045" s="233" t="s">
        <v>77</v>
      </c>
      <c r="AV1045" s="13" t="s">
        <v>77</v>
      </c>
      <c r="AW1045" s="13" t="s">
        <v>31</v>
      </c>
      <c r="AX1045" s="13" t="s">
        <v>69</v>
      </c>
      <c r="AY1045" s="233" t="s">
        <v>140</v>
      </c>
    </row>
    <row r="1046" s="14" customFormat="1">
      <c r="A1046" s="14"/>
      <c r="B1046" s="234"/>
      <c r="C1046" s="235"/>
      <c r="D1046" s="225" t="s">
        <v>150</v>
      </c>
      <c r="E1046" s="236" t="s">
        <v>19</v>
      </c>
      <c r="F1046" s="237" t="s">
        <v>1493</v>
      </c>
      <c r="G1046" s="235"/>
      <c r="H1046" s="238">
        <v>17.324999999999999</v>
      </c>
      <c r="I1046" s="239"/>
      <c r="J1046" s="235"/>
      <c r="K1046" s="235"/>
      <c r="L1046" s="240"/>
      <c r="M1046" s="241"/>
      <c r="N1046" s="242"/>
      <c r="O1046" s="242"/>
      <c r="P1046" s="242"/>
      <c r="Q1046" s="242"/>
      <c r="R1046" s="242"/>
      <c r="S1046" s="242"/>
      <c r="T1046" s="243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44" t="s">
        <v>150</v>
      </c>
      <c r="AU1046" s="244" t="s">
        <v>77</v>
      </c>
      <c r="AV1046" s="14" t="s">
        <v>79</v>
      </c>
      <c r="AW1046" s="14" t="s">
        <v>31</v>
      </c>
      <c r="AX1046" s="14" t="s">
        <v>69</v>
      </c>
      <c r="AY1046" s="244" t="s">
        <v>140</v>
      </c>
    </row>
    <row r="1047" s="14" customFormat="1">
      <c r="A1047" s="14"/>
      <c r="B1047" s="234"/>
      <c r="C1047" s="235"/>
      <c r="D1047" s="225" t="s">
        <v>150</v>
      </c>
      <c r="E1047" s="236" t="s">
        <v>19</v>
      </c>
      <c r="F1047" s="237" t="s">
        <v>1511</v>
      </c>
      <c r="G1047" s="235"/>
      <c r="H1047" s="238">
        <v>15</v>
      </c>
      <c r="I1047" s="239"/>
      <c r="J1047" s="235"/>
      <c r="K1047" s="235"/>
      <c r="L1047" s="240"/>
      <c r="M1047" s="241"/>
      <c r="N1047" s="242"/>
      <c r="O1047" s="242"/>
      <c r="P1047" s="242"/>
      <c r="Q1047" s="242"/>
      <c r="R1047" s="242"/>
      <c r="S1047" s="242"/>
      <c r="T1047" s="243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44" t="s">
        <v>150</v>
      </c>
      <c r="AU1047" s="244" t="s">
        <v>77</v>
      </c>
      <c r="AV1047" s="14" t="s">
        <v>79</v>
      </c>
      <c r="AW1047" s="14" t="s">
        <v>31</v>
      </c>
      <c r="AX1047" s="14" t="s">
        <v>69</v>
      </c>
      <c r="AY1047" s="244" t="s">
        <v>140</v>
      </c>
    </row>
    <row r="1048" s="16" customFormat="1">
      <c r="A1048" s="16"/>
      <c r="B1048" s="269"/>
      <c r="C1048" s="270"/>
      <c r="D1048" s="225" t="s">
        <v>150</v>
      </c>
      <c r="E1048" s="271" t="s">
        <v>19</v>
      </c>
      <c r="F1048" s="272" t="s">
        <v>1509</v>
      </c>
      <c r="G1048" s="270"/>
      <c r="H1048" s="273">
        <v>32.325000000000003</v>
      </c>
      <c r="I1048" s="274"/>
      <c r="J1048" s="270"/>
      <c r="K1048" s="270"/>
      <c r="L1048" s="275"/>
      <c r="M1048" s="276"/>
      <c r="N1048" s="277"/>
      <c r="O1048" s="277"/>
      <c r="P1048" s="277"/>
      <c r="Q1048" s="277"/>
      <c r="R1048" s="277"/>
      <c r="S1048" s="277"/>
      <c r="T1048" s="278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T1048" s="279" t="s">
        <v>150</v>
      </c>
      <c r="AU1048" s="279" t="s">
        <v>77</v>
      </c>
      <c r="AV1048" s="16" t="s">
        <v>157</v>
      </c>
      <c r="AW1048" s="16" t="s">
        <v>31</v>
      </c>
      <c r="AX1048" s="16" t="s">
        <v>69</v>
      </c>
      <c r="AY1048" s="279" t="s">
        <v>140</v>
      </c>
    </row>
    <row r="1049" s="15" customFormat="1">
      <c r="A1049" s="15"/>
      <c r="B1049" s="245"/>
      <c r="C1049" s="246"/>
      <c r="D1049" s="225" t="s">
        <v>150</v>
      </c>
      <c r="E1049" s="247" t="s">
        <v>19</v>
      </c>
      <c r="F1049" s="248" t="s">
        <v>226</v>
      </c>
      <c r="G1049" s="246"/>
      <c r="H1049" s="249">
        <v>287.68599999999998</v>
      </c>
      <c r="I1049" s="250"/>
      <c r="J1049" s="246"/>
      <c r="K1049" s="246"/>
      <c r="L1049" s="251"/>
      <c r="M1049" s="252"/>
      <c r="N1049" s="253"/>
      <c r="O1049" s="253"/>
      <c r="P1049" s="253"/>
      <c r="Q1049" s="253"/>
      <c r="R1049" s="253"/>
      <c r="S1049" s="253"/>
      <c r="T1049" s="254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T1049" s="255" t="s">
        <v>150</v>
      </c>
      <c r="AU1049" s="255" t="s">
        <v>77</v>
      </c>
      <c r="AV1049" s="15" t="s">
        <v>146</v>
      </c>
      <c r="AW1049" s="15" t="s">
        <v>31</v>
      </c>
      <c r="AX1049" s="15" t="s">
        <v>77</v>
      </c>
      <c r="AY1049" s="255" t="s">
        <v>140</v>
      </c>
    </row>
    <row r="1050" s="2" customFormat="1" ht="24.15" customHeight="1">
      <c r="A1050" s="41"/>
      <c r="B1050" s="42"/>
      <c r="C1050" s="205" t="s">
        <v>1512</v>
      </c>
      <c r="D1050" s="205" t="s">
        <v>141</v>
      </c>
      <c r="E1050" s="206" t="s">
        <v>1513</v>
      </c>
      <c r="F1050" s="207" t="s">
        <v>1514</v>
      </c>
      <c r="G1050" s="208" t="s">
        <v>144</v>
      </c>
      <c r="H1050" s="209">
        <v>172.47399999999999</v>
      </c>
      <c r="I1050" s="210"/>
      <c r="J1050" s="211">
        <f>ROUND(I1050*H1050,2)</f>
        <v>0</v>
      </c>
      <c r="K1050" s="207" t="s">
        <v>145</v>
      </c>
      <c r="L1050" s="47"/>
      <c r="M1050" s="212" t="s">
        <v>19</v>
      </c>
      <c r="N1050" s="213" t="s">
        <v>40</v>
      </c>
      <c r="O1050" s="87"/>
      <c r="P1050" s="214">
        <f>O1050*H1050</f>
        <v>0</v>
      </c>
      <c r="Q1050" s="214">
        <v>0.012</v>
      </c>
      <c r="R1050" s="214">
        <f>Q1050*H1050</f>
        <v>2.0696879999999998</v>
      </c>
      <c r="S1050" s="214">
        <v>0</v>
      </c>
      <c r="T1050" s="215">
        <f>S1050*H1050</f>
        <v>0</v>
      </c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  <c r="AR1050" s="216" t="s">
        <v>231</v>
      </c>
      <c r="AT1050" s="216" t="s">
        <v>141</v>
      </c>
      <c r="AU1050" s="216" t="s">
        <v>77</v>
      </c>
      <c r="AY1050" s="20" t="s">
        <v>140</v>
      </c>
      <c r="BE1050" s="217">
        <f>IF(N1050="základní",J1050,0)</f>
        <v>0</v>
      </c>
      <c r="BF1050" s="217">
        <f>IF(N1050="snížená",J1050,0)</f>
        <v>0</v>
      </c>
      <c r="BG1050" s="217">
        <f>IF(N1050="zákl. přenesená",J1050,0)</f>
        <v>0</v>
      </c>
      <c r="BH1050" s="217">
        <f>IF(N1050="sníž. přenesená",J1050,0)</f>
        <v>0</v>
      </c>
      <c r="BI1050" s="217">
        <f>IF(N1050="nulová",J1050,0)</f>
        <v>0</v>
      </c>
      <c r="BJ1050" s="20" t="s">
        <v>77</v>
      </c>
      <c r="BK1050" s="217">
        <f>ROUND(I1050*H1050,2)</f>
        <v>0</v>
      </c>
      <c r="BL1050" s="20" t="s">
        <v>231</v>
      </c>
      <c r="BM1050" s="216" t="s">
        <v>1515</v>
      </c>
    </row>
    <row r="1051" s="2" customFormat="1">
      <c r="A1051" s="41"/>
      <c r="B1051" s="42"/>
      <c r="C1051" s="43"/>
      <c r="D1051" s="218" t="s">
        <v>148</v>
      </c>
      <c r="E1051" s="43"/>
      <c r="F1051" s="219" t="s">
        <v>1516</v>
      </c>
      <c r="G1051" s="43"/>
      <c r="H1051" s="43"/>
      <c r="I1051" s="220"/>
      <c r="J1051" s="43"/>
      <c r="K1051" s="43"/>
      <c r="L1051" s="47"/>
      <c r="M1051" s="221"/>
      <c r="N1051" s="222"/>
      <c r="O1051" s="87"/>
      <c r="P1051" s="87"/>
      <c r="Q1051" s="87"/>
      <c r="R1051" s="87"/>
      <c r="S1051" s="87"/>
      <c r="T1051" s="88"/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T1051" s="20" t="s">
        <v>148</v>
      </c>
      <c r="AU1051" s="20" t="s">
        <v>77</v>
      </c>
    </row>
    <row r="1052" s="13" customFormat="1">
      <c r="A1052" s="13"/>
      <c r="B1052" s="223"/>
      <c r="C1052" s="224"/>
      <c r="D1052" s="225" t="s">
        <v>150</v>
      </c>
      <c r="E1052" s="226" t="s">
        <v>19</v>
      </c>
      <c r="F1052" s="227" t="s">
        <v>151</v>
      </c>
      <c r="G1052" s="224"/>
      <c r="H1052" s="226" t="s">
        <v>19</v>
      </c>
      <c r="I1052" s="228"/>
      <c r="J1052" s="224"/>
      <c r="K1052" s="224"/>
      <c r="L1052" s="229"/>
      <c r="M1052" s="230"/>
      <c r="N1052" s="231"/>
      <c r="O1052" s="231"/>
      <c r="P1052" s="231"/>
      <c r="Q1052" s="231"/>
      <c r="R1052" s="231"/>
      <c r="S1052" s="231"/>
      <c r="T1052" s="232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33" t="s">
        <v>150</v>
      </c>
      <c r="AU1052" s="233" t="s">
        <v>77</v>
      </c>
      <c r="AV1052" s="13" t="s">
        <v>77</v>
      </c>
      <c r="AW1052" s="13" t="s">
        <v>31</v>
      </c>
      <c r="AX1052" s="13" t="s">
        <v>69</v>
      </c>
      <c r="AY1052" s="233" t="s">
        <v>140</v>
      </c>
    </row>
    <row r="1053" s="14" customFormat="1">
      <c r="A1053" s="14"/>
      <c r="B1053" s="234"/>
      <c r="C1053" s="235"/>
      <c r="D1053" s="225" t="s">
        <v>150</v>
      </c>
      <c r="E1053" s="236" t="s">
        <v>19</v>
      </c>
      <c r="F1053" s="237" t="s">
        <v>152</v>
      </c>
      <c r="G1053" s="235"/>
      <c r="H1053" s="238">
        <v>89.494</v>
      </c>
      <c r="I1053" s="239"/>
      <c r="J1053" s="235"/>
      <c r="K1053" s="235"/>
      <c r="L1053" s="240"/>
      <c r="M1053" s="241"/>
      <c r="N1053" s="242"/>
      <c r="O1053" s="242"/>
      <c r="P1053" s="242"/>
      <c r="Q1053" s="242"/>
      <c r="R1053" s="242"/>
      <c r="S1053" s="242"/>
      <c r="T1053" s="243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44" t="s">
        <v>150</v>
      </c>
      <c r="AU1053" s="244" t="s">
        <v>77</v>
      </c>
      <c r="AV1053" s="14" t="s">
        <v>79</v>
      </c>
      <c r="AW1053" s="14" t="s">
        <v>31</v>
      </c>
      <c r="AX1053" s="14" t="s">
        <v>69</v>
      </c>
      <c r="AY1053" s="244" t="s">
        <v>140</v>
      </c>
    </row>
    <row r="1054" s="13" customFormat="1">
      <c r="A1054" s="13"/>
      <c r="B1054" s="223"/>
      <c r="C1054" s="224"/>
      <c r="D1054" s="225" t="s">
        <v>150</v>
      </c>
      <c r="E1054" s="226" t="s">
        <v>19</v>
      </c>
      <c r="F1054" s="227" t="s">
        <v>195</v>
      </c>
      <c r="G1054" s="224"/>
      <c r="H1054" s="226" t="s">
        <v>19</v>
      </c>
      <c r="I1054" s="228"/>
      <c r="J1054" s="224"/>
      <c r="K1054" s="224"/>
      <c r="L1054" s="229"/>
      <c r="M1054" s="230"/>
      <c r="N1054" s="231"/>
      <c r="O1054" s="231"/>
      <c r="P1054" s="231"/>
      <c r="Q1054" s="231"/>
      <c r="R1054" s="231"/>
      <c r="S1054" s="231"/>
      <c r="T1054" s="232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33" t="s">
        <v>150</v>
      </c>
      <c r="AU1054" s="233" t="s">
        <v>77</v>
      </c>
      <c r="AV1054" s="13" t="s">
        <v>77</v>
      </c>
      <c r="AW1054" s="13" t="s">
        <v>31</v>
      </c>
      <c r="AX1054" s="13" t="s">
        <v>69</v>
      </c>
      <c r="AY1054" s="233" t="s">
        <v>140</v>
      </c>
    </row>
    <row r="1055" s="14" customFormat="1">
      <c r="A1055" s="14"/>
      <c r="B1055" s="234"/>
      <c r="C1055" s="235"/>
      <c r="D1055" s="225" t="s">
        <v>150</v>
      </c>
      <c r="E1055" s="236" t="s">
        <v>19</v>
      </c>
      <c r="F1055" s="237" t="s">
        <v>1491</v>
      </c>
      <c r="G1055" s="235"/>
      <c r="H1055" s="238">
        <v>82.980000000000004</v>
      </c>
      <c r="I1055" s="239"/>
      <c r="J1055" s="235"/>
      <c r="K1055" s="235"/>
      <c r="L1055" s="240"/>
      <c r="M1055" s="241"/>
      <c r="N1055" s="242"/>
      <c r="O1055" s="242"/>
      <c r="P1055" s="242"/>
      <c r="Q1055" s="242"/>
      <c r="R1055" s="242"/>
      <c r="S1055" s="242"/>
      <c r="T1055" s="243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44" t="s">
        <v>150</v>
      </c>
      <c r="AU1055" s="244" t="s">
        <v>77</v>
      </c>
      <c r="AV1055" s="14" t="s">
        <v>79</v>
      </c>
      <c r="AW1055" s="14" t="s">
        <v>31</v>
      </c>
      <c r="AX1055" s="14" t="s">
        <v>69</v>
      </c>
      <c r="AY1055" s="244" t="s">
        <v>140</v>
      </c>
    </row>
    <row r="1056" s="15" customFormat="1">
      <c r="A1056" s="15"/>
      <c r="B1056" s="245"/>
      <c r="C1056" s="246"/>
      <c r="D1056" s="225" t="s">
        <v>150</v>
      </c>
      <c r="E1056" s="247" t="s">
        <v>19</v>
      </c>
      <c r="F1056" s="248" t="s">
        <v>226</v>
      </c>
      <c r="G1056" s="246"/>
      <c r="H1056" s="249">
        <v>172.47399999999999</v>
      </c>
      <c r="I1056" s="250"/>
      <c r="J1056" s="246"/>
      <c r="K1056" s="246"/>
      <c r="L1056" s="251"/>
      <c r="M1056" s="252"/>
      <c r="N1056" s="253"/>
      <c r="O1056" s="253"/>
      <c r="P1056" s="253"/>
      <c r="Q1056" s="253"/>
      <c r="R1056" s="253"/>
      <c r="S1056" s="253"/>
      <c r="T1056" s="254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T1056" s="255" t="s">
        <v>150</v>
      </c>
      <c r="AU1056" s="255" t="s">
        <v>77</v>
      </c>
      <c r="AV1056" s="15" t="s">
        <v>146</v>
      </c>
      <c r="AW1056" s="15" t="s">
        <v>31</v>
      </c>
      <c r="AX1056" s="15" t="s">
        <v>77</v>
      </c>
      <c r="AY1056" s="255" t="s">
        <v>140</v>
      </c>
    </row>
    <row r="1057" s="2" customFormat="1" ht="16.5" customHeight="1">
      <c r="A1057" s="41"/>
      <c r="B1057" s="42"/>
      <c r="C1057" s="205" t="s">
        <v>1517</v>
      </c>
      <c r="D1057" s="205" t="s">
        <v>141</v>
      </c>
      <c r="E1057" s="206" t="s">
        <v>1518</v>
      </c>
      <c r="F1057" s="207" t="s">
        <v>1519</v>
      </c>
      <c r="G1057" s="208" t="s">
        <v>200</v>
      </c>
      <c r="H1057" s="209">
        <v>33.799999999999997</v>
      </c>
      <c r="I1057" s="210"/>
      <c r="J1057" s="211">
        <f>ROUND(I1057*H1057,2)</f>
        <v>0</v>
      </c>
      <c r="K1057" s="207" t="s">
        <v>145</v>
      </c>
      <c r="L1057" s="47"/>
      <c r="M1057" s="212" t="s">
        <v>19</v>
      </c>
      <c r="N1057" s="213" t="s">
        <v>40</v>
      </c>
      <c r="O1057" s="87"/>
      <c r="P1057" s="214">
        <f>O1057*H1057</f>
        <v>0</v>
      </c>
      <c r="Q1057" s="214">
        <v>0</v>
      </c>
      <c r="R1057" s="214">
        <f>Q1057*H1057</f>
        <v>0</v>
      </c>
      <c r="S1057" s="214">
        <v>0</v>
      </c>
      <c r="T1057" s="215">
        <f>S1057*H1057</f>
        <v>0</v>
      </c>
      <c r="U1057" s="41"/>
      <c r="V1057" s="41"/>
      <c r="W1057" s="41"/>
      <c r="X1057" s="41"/>
      <c r="Y1057" s="41"/>
      <c r="Z1057" s="41"/>
      <c r="AA1057" s="41"/>
      <c r="AB1057" s="41"/>
      <c r="AC1057" s="41"/>
      <c r="AD1057" s="41"/>
      <c r="AE1057" s="41"/>
      <c r="AR1057" s="216" t="s">
        <v>231</v>
      </c>
      <c r="AT1057" s="216" t="s">
        <v>141</v>
      </c>
      <c r="AU1057" s="216" t="s">
        <v>77</v>
      </c>
      <c r="AY1057" s="20" t="s">
        <v>140</v>
      </c>
      <c r="BE1057" s="217">
        <f>IF(N1057="základní",J1057,0)</f>
        <v>0</v>
      </c>
      <c r="BF1057" s="217">
        <f>IF(N1057="snížená",J1057,0)</f>
        <v>0</v>
      </c>
      <c r="BG1057" s="217">
        <f>IF(N1057="zákl. přenesená",J1057,0)</f>
        <v>0</v>
      </c>
      <c r="BH1057" s="217">
        <f>IF(N1057="sníž. přenesená",J1057,0)</f>
        <v>0</v>
      </c>
      <c r="BI1057" s="217">
        <f>IF(N1057="nulová",J1057,0)</f>
        <v>0</v>
      </c>
      <c r="BJ1057" s="20" t="s">
        <v>77</v>
      </c>
      <c r="BK1057" s="217">
        <f>ROUND(I1057*H1057,2)</f>
        <v>0</v>
      </c>
      <c r="BL1057" s="20" t="s">
        <v>231</v>
      </c>
      <c r="BM1057" s="216" t="s">
        <v>1520</v>
      </c>
    </row>
    <row r="1058" s="2" customFormat="1">
      <c r="A1058" s="41"/>
      <c r="B1058" s="42"/>
      <c r="C1058" s="43"/>
      <c r="D1058" s="218" t="s">
        <v>148</v>
      </c>
      <c r="E1058" s="43"/>
      <c r="F1058" s="219" t="s">
        <v>1521</v>
      </c>
      <c r="G1058" s="43"/>
      <c r="H1058" s="43"/>
      <c r="I1058" s="220"/>
      <c r="J1058" s="43"/>
      <c r="K1058" s="43"/>
      <c r="L1058" s="47"/>
      <c r="M1058" s="221"/>
      <c r="N1058" s="222"/>
      <c r="O1058" s="87"/>
      <c r="P1058" s="87"/>
      <c r="Q1058" s="87"/>
      <c r="R1058" s="87"/>
      <c r="S1058" s="87"/>
      <c r="T1058" s="88"/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T1058" s="20" t="s">
        <v>148</v>
      </c>
      <c r="AU1058" s="20" t="s">
        <v>77</v>
      </c>
    </row>
    <row r="1059" s="13" customFormat="1">
      <c r="A1059" s="13"/>
      <c r="B1059" s="223"/>
      <c r="C1059" s="224"/>
      <c r="D1059" s="225" t="s">
        <v>150</v>
      </c>
      <c r="E1059" s="226" t="s">
        <v>19</v>
      </c>
      <c r="F1059" s="227" t="s">
        <v>151</v>
      </c>
      <c r="G1059" s="224"/>
      <c r="H1059" s="226" t="s">
        <v>19</v>
      </c>
      <c r="I1059" s="228"/>
      <c r="J1059" s="224"/>
      <c r="K1059" s="224"/>
      <c r="L1059" s="229"/>
      <c r="M1059" s="230"/>
      <c r="N1059" s="231"/>
      <c r="O1059" s="231"/>
      <c r="P1059" s="231"/>
      <c r="Q1059" s="231"/>
      <c r="R1059" s="231"/>
      <c r="S1059" s="231"/>
      <c r="T1059" s="232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33" t="s">
        <v>150</v>
      </c>
      <c r="AU1059" s="233" t="s">
        <v>77</v>
      </c>
      <c r="AV1059" s="13" t="s">
        <v>77</v>
      </c>
      <c r="AW1059" s="13" t="s">
        <v>31</v>
      </c>
      <c r="AX1059" s="13" t="s">
        <v>69</v>
      </c>
      <c r="AY1059" s="233" t="s">
        <v>140</v>
      </c>
    </row>
    <row r="1060" s="14" customFormat="1">
      <c r="A1060" s="14"/>
      <c r="B1060" s="234"/>
      <c r="C1060" s="235"/>
      <c r="D1060" s="225" t="s">
        <v>150</v>
      </c>
      <c r="E1060" s="236" t="s">
        <v>19</v>
      </c>
      <c r="F1060" s="237" t="s">
        <v>1522</v>
      </c>
      <c r="G1060" s="235"/>
      <c r="H1060" s="238">
        <v>3.3999999999999999</v>
      </c>
      <c r="I1060" s="239"/>
      <c r="J1060" s="235"/>
      <c r="K1060" s="235"/>
      <c r="L1060" s="240"/>
      <c r="M1060" s="241"/>
      <c r="N1060" s="242"/>
      <c r="O1060" s="242"/>
      <c r="P1060" s="242"/>
      <c r="Q1060" s="242"/>
      <c r="R1060" s="242"/>
      <c r="S1060" s="242"/>
      <c r="T1060" s="243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44" t="s">
        <v>150</v>
      </c>
      <c r="AU1060" s="244" t="s">
        <v>77</v>
      </c>
      <c r="AV1060" s="14" t="s">
        <v>79</v>
      </c>
      <c r="AW1060" s="14" t="s">
        <v>31</v>
      </c>
      <c r="AX1060" s="14" t="s">
        <v>69</v>
      </c>
      <c r="AY1060" s="244" t="s">
        <v>140</v>
      </c>
    </row>
    <row r="1061" s="13" customFormat="1">
      <c r="A1061" s="13"/>
      <c r="B1061" s="223"/>
      <c r="C1061" s="224"/>
      <c r="D1061" s="225" t="s">
        <v>150</v>
      </c>
      <c r="E1061" s="226" t="s">
        <v>19</v>
      </c>
      <c r="F1061" s="227" t="s">
        <v>195</v>
      </c>
      <c r="G1061" s="224"/>
      <c r="H1061" s="226" t="s">
        <v>19</v>
      </c>
      <c r="I1061" s="228"/>
      <c r="J1061" s="224"/>
      <c r="K1061" s="224"/>
      <c r="L1061" s="229"/>
      <c r="M1061" s="230"/>
      <c r="N1061" s="231"/>
      <c r="O1061" s="231"/>
      <c r="P1061" s="231"/>
      <c r="Q1061" s="231"/>
      <c r="R1061" s="231"/>
      <c r="S1061" s="231"/>
      <c r="T1061" s="232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3" t="s">
        <v>150</v>
      </c>
      <c r="AU1061" s="233" t="s">
        <v>77</v>
      </c>
      <c r="AV1061" s="13" t="s">
        <v>77</v>
      </c>
      <c r="AW1061" s="13" t="s">
        <v>31</v>
      </c>
      <c r="AX1061" s="13" t="s">
        <v>69</v>
      </c>
      <c r="AY1061" s="233" t="s">
        <v>140</v>
      </c>
    </row>
    <row r="1062" s="14" customFormat="1">
      <c r="A1062" s="14"/>
      <c r="B1062" s="234"/>
      <c r="C1062" s="235"/>
      <c r="D1062" s="225" t="s">
        <v>150</v>
      </c>
      <c r="E1062" s="236" t="s">
        <v>19</v>
      </c>
      <c r="F1062" s="237" t="s">
        <v>1523</v>
      </c>
      <c r="G1062" s="235"/>
      <c r="H1062" s="238">
        <v>13.6</v>
      </c>
      <c r="I1062" s="239"/>
      <c r="J1062" s="235"/>
      <c r="K1062" s="235"/>
      <c r="L1062" s="240"/>
      <c r="M1062" s="241"/>
      <c r="N1062" s="242"/>
      <c r="O1062" s="242"/>
      <c r="P1062" s="242"/>
      <c r="Q1062" s="242"/>
      <c r="R1062" s="242"/>
      <c r="S1062" s="242"/>
      <c r="T1062" s="243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44" t="s">
        <v>150</v>
      </c>
      <c r="AU1062" s="244" t="s">
        <v>77</v>
      </c>
      <c r="AV1062" s="14" t="s">
        <v>79</v>
      </c>
      <c r="AW1062" s="14" t="s">
        <v>31</v>
      </c>
      <c r="AX1062" s="14" t="s">
        <v>69</v>
      </c>
      <c r="AY1062" s="244" t="s">
        <v>140</v>
      </c>
    </row>
    <row r="1063" s="13" customFormat="1">
      <c r="A1063" s="13"/>
      <c r="B1063" s="223"/>
      <c r="C1063" s="224"/>
      <c r="D1063" s="225" t="s">
        <v>150</v>
      </c>
      <c r="E1063" s="226" t="s">
        <v>19</v>
      </c>
      <c r="F1063" s="227" t="s">
        <v>220</v>
      </c>
      <c r="G1063" s="224"/>
      <c r="H1063" s="226" t="s">
        <v>19</v>
      </c>
      <c r="I1063" s="228"/>
      <c r="J1063" s="224"/>
      <c r="K1063" s="224"/>
      <c r="L1063" s="229"/>
      <c r="M1063" s="230"/>
      <c r="N1063" s="231"/>
      <c r="O1063" s="231"/>
      <c r="P1063" s="231"/>
      <c r="Q1063" s="231"/>
      <c r="R1063" s="231"/>
      <c r="S1063" s="231"/>
      <c r="T1063" s="232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33" t="s">
        <v>150</v>
      </c>
      <c r="AU1063" s="233" t="s">
        <v>77</v>
      </c>
      <c r="AV1063" s="13" t="s">
        <v>77</v>
      </c>
      <c r="AW1063" s="13" t="s">
        <v>31</v>
      </c>
      <c r="AX1063" s="13" t="s">
        <v>69</v>
      </c>
      <c r="AY1063" s="233" t="s">
        <v>140</v>
      </c>
    </row>
    <row r="1064" s="14" customFormat="1">
      <c r="A1064" s="14"/>
      <c r="B1064" s="234"/>
      <c r="C1064" s="235"/>
      <c r="D1064" s="225" t="s">
        <v>150</v>
      </c>
      <c r="E1064" s="236" t="s">
        <v>19</v>
      </c>
      <c r="F1064" s="237" t="s">
        <v>1524</v>
      </c>
      <c r="G1064" s="235"/>
      <c r="H1064" s="238">
        <v>10.5</v>
      </c>
      <c r="I1064" s="239"/>
      <c r="J1064" s="235"/>
      <c r="K1064" s="235"/>
      <c r="L1064" s="240"/>
      <c r="M1064" s="241"/>
      <c r="N1064" s="242"/>
      <c r="O1064" s="242"/>
      <c r="P1064" s="242"/>
      <c r="Q1064" s="242"/>
      <c r="R1064" s="242"/>
      <c r="S1064" s="242"/>
      <c r="T1064" s="243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44" t="s">
        <v>150</v>
      </c>
      <c r="AU1064" s="244" t="s">
        <v>77</v>
      </c>
      <c r="AV1064" s="14" t="s">
        <v>79</v>
      </c>
      <c r="AW1064" s="14" t="s">
        <v>31</v>
      </c>
      <c r="AX1064" s="14" t="s">
        <v>69</v>
      </c>
      <c r="AY1064" s="244" t="s">
        <v>140</v>
      </c>
    </row>
    <row r="1065" s="13" customFormat="1">
      <c r="A1065" s="13"/>
      <c r="B1065" s="223"/>
      <c r="C1065" s="224"/>
      <c r="D1065" s="225" t="s">
        <v>150</v>
      </c>
      <c r="E1065" s="226" t="s">
        <v>19</v>
      </c>
      <c r="F1065" s="227" t="s">
        <v>660</v>
      </c>
      <c r="G1065" s="224"/>
      <c r="H1065" s="226" t="s">
        <v>19</v>
      </c>
      <c r="I1065" s="228"/>
      <c r="J1065" s="224"/>
      <c r="K1065" s="224"/>
      <c r="L1065" s="229"/>
      <c r="M1065" s="230"/>
      <c r="N1065" s="231"/>
      <c r="O1065" s="231"/>
      <c r="P1065" s="231"/>
      <c r="Q1065" s="231"/>
      <c r="R1065" s="231"/>
      <c r="S1065" s="231"/>
      <c r="T1065" s="232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33" t="s">
        <v>150</v>
      </c>
      <c r="AU1065" s="233" t="s">
        <v>77</v>
      </c>
      <c r="AV1065" s="13" t="s">
        <v>77</v>
      </c>
      <c r="AW1065" s="13" t="s">
        <v>31</v>
      </c>
      <c r="AX1065" s="13" t="s">
        <v>69</v>
      </c>
      <c r="AY1065" s="233" t="s">
        <v>140</v>
      </c>
    </row>
    <row r="1066" s="14" customFormat="1">
      <c r="A1066" s="14"/>
      <c r="B1066" s="234"/>
      <c r="C1066" s="235"/>
      <c r="D1066" s="225" t="s">
        <v>150</v>
      </c>
      <c r="E1066" s="236" t="s">
        <v>19</v>
      </c>
      <c r="F1066" s="237" t="s">
        <v>1525</v>
      </c>
      <c r="G1066" s="235"/>
      <c r="H1066" s="238">
        <v>6.2999999999999998</v>
      </c>
      <c r="I1066" s="239"/>
      <c r="J1066" s="235"/>
      <c r="K1066" s="235"/>
      <c r="L1066" s="240"/>
      <c r="M1066" s="241"/>
      <c r="N1066" s="242"/>
      <c r="O1066" s="242"/>
      <c r="P1066" s="242"/>
      <c r="Q1066" s="242"/>
      <c r="R1066" s="242"/>
      <c r="S1066" s="242"/>
      <c r="T1066" s="243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44" t="s">
        <v>150</v>
      </c>
      <c r="AU1066" s="244" t="s">
        <v>77</v>
      </c>
      <c r="AV1066" s="14" t="s">
        <v>79</v>
      </c>
      <c r="AW1066" s="14" t="s">
        <v>31</v>
      </c>
      <c r="AX1066" s="14" t="s">
        <v>69</v>
      </c>
      <c r="AY1066" s="244" t="s">
        <v>140</v>
      </c>
    </row>
    <row r="1067" s="15" customFormat="1">
      <c r="A1067" s="15"/>
      <c r="B1067" s="245"/>
      <c r="C1067" s="246"/>
      <c r="D1067" s="225" t="s">
        <v>150</v>
      </c>
      <c r="E1067" s="247" t="s">
        <v>19</v>
      </c>
      <c r="F1067" s="248" t="s">
        <v>226</v>
      </c>
      <c r="G1067" s="246"/>
      <c r="H1067" s="249">
        <v>33.799999999999997</v>
      </c>
      <c r="I1067" s="250"/>
      <c r="J1067" s="246"/>
      <c r="K1067" s="246"/>
      <c r="L1067" s="251"/>
      <c r="M1067" s="252"/>
      <c r="N1067" s="253"/>
      <c r="O1067" s="253"/>
      <c r="P1067" s="253"/>
      <c r="Q1067" s="253"/>
      <c r="R1067" s="253"/>
      <c r="S1067" s="253"/>
      <c r="T1067" s="254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T1067" s="255" t="s">
        <v>150</v>
      </c>
      <c r="AU1067" s="255" t="s">
        <v>77</v>
      </c>
      <c r="AV1067" s="15" t="s">
        <v>146</v>
      </c>
      <c r="AW1067" s="15" t="s">
        <v>31</v>
      </c>
      <c r="AX1067" s="15" t="s">
        <v>77</v>
      </c>
      <c r="AY1067" s="255" t="s">
        <v>140</v>
      </c>
    </row>
    <row r="1068" s="2" customFormat="1" ht="16.5" customHeight="1">
      <c r="A1068" s="41"/>
      <c r="B1068" s="42"/>
      <c r="C1068" s="256" t="s">
        <v>1526</v>
      </c>
      <c r="D1068" s="256" t="s">
        <v>452</v>
      </c>
      <c r="E1068" s="257" t="s">
        <v>1527</v>
      </c>
      <c r="F1068" s="258" t="s">
        <v>1528</v>
      </c>
      <c r="G1068" s="259" t="s">
        <v>200</v>
      </c>
      <c r="H1068" s="260">
        <v>37.18</v>
      </c>
      <c r="I1068" s="261"/>
      <c r="J1068" s="262">
        <f>ROUND(I1068*H1068,2)</f>
        <v>0</v>
      </c>
      <c r="K1068" s="258" t="s">
        <v>145</v>
      </c>
      <c r="L1068" s="263"/>
      <c r="M1068" s="264" t="s">
        <v>19</v>
      </c>
      <c r="N1068" s="265" t="s">
        <v>40</v>
      </c>
      <c r="O1068" s="87"/>
      <c r="P1068" s="214">
        <f>O1068*H1068</f>
        <v>0</v>
      </c>
      <c r="Q1068" s="214">
        <v>0.00012999999999999999</v>
      </c>
      <c r="R1068" s="214">
        <f>Q1068*H1068</f>
        <v>0.0048333999999999998</v>
      </c>
      <c r="S1068" s="214">
        <v>0</v>
      </c>
      <c r="T1068" s="215">
        <f>S1068*H1068</f>
        <v>0</v>
      </c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R1068" s="216" t="s">
        <v>327</v>
      </c>
      <c r="AT1068" s="216" t="s">
        <v>452</v>
      </c>
      <c r="AU1068" s="216" t="s">
        <v>77</v>
      </c>
      <c r="AY1068" s="20" t="s">
        <v>140</v>
      </c>
      <c r="BE1068" s="217">
        <f>IF(N1068="základní",J1068,0)</f>
        <v>0</v>
      </c>
      <c r="BF1068" s="217">
        <f>IF(N1068="snížená",J1068,0)</f>
        <v>0</v>
      </c>
      <c r="BG1068" s="217">
        <f>IF(N1068="zákl. přenesená",J1068,0)</f>
        <v>0</v>
      </c>
      <c r="BH1068" s="217">
        <f>IF(N1068="sníž. přenesená",J1068,0)</f>
        <v>0</v>
      </c>
      <c r="BI1068" s="217">
        <f>IF(N1068="nulová",J1068,0)</f>
        <v>0</v>
      </c>
      <c r="BJ1068" s="20" t="s">
        <v>77</v>
      </c>
      <c r="BK1068" s="217">
        <f>ROUND(I1068*H1068,2)</f>
        <v>0</v>
      </c>
      <c r="BL1068" s="20" t="s">
        <v>231</v>
      </c>
      <c r="BM1068" s="216" t="s">
        <v>1529</v>
      </c>
    </row>
    <row r="1069" s="14" customFormat="1">
      <c r="A1069" s="14"/>
      <c r="B1069" s="234"/>
      <c r="C1069" s="235"/>
      <c r="D1069" s="225" t="s">
        <v>150</v>
      </c>
      <c r="E1069" s="235"/>
      <c r="F1069" s="237" t="s">
        <v>1530</v>
      </c>
      <c r="G1069" s="235"/>
      <c r="H1069" s="238">
        <v>37.18</v>
      </c>
      <c r="I1069" s="239"/>
      <c r="J1069" s="235"/>
      <c r="K1069" s="235"/>
      <c r="L1069" s="240"/>
      <c r="M1069" s="241"/>
      <c r="N1069" s="242"/>
      <c r="O1069" s="242"/>
      <c r="P1069" s="242"/>
      <c r="Q1069" s="242"/>
      <c r="R1069" s="242"/>
      <c r="S1069" s="242"/>
      <c r="T1069" s="243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44" t="s">
        <v>150</v>
      </c>
      <c r="AU1069" s="244" t="s">
        <v>77</v>
      </c>
      <c r="AV1069" s="14" t="s">
        <v>79</v>
      </c>
      <c r="AW1069" s="14" t="s">
        <v>4</v>
      </c>
      <c r="AX1069" s="14" t="s">
        <v>77</v>
      </c>
      <c r="AY1069" s="244" t="s">
        <v>140</v>
      </c>
    </row>
    <row r="1070" s="2" customFormat="1" ht="24.15" customHeight="1">
      <c r="A1070" s="41"/>
      <c r="B1070" s="42"/>
      <c r="C1070" s="205" t="s">
        <v>1531</v>
      </c>
      <c r="D1070" s="205" t="s">
        <v>141</v>
      </c>
      <c r="E1070" s="206" t="s">
        <v>1532</v>
      </c>
      <c r="F1070" s="207" t="s">
        <v>1533</v>
      </c>
      <c r="G1070" s="208" t="s">
        <v>200</v>
      </c>
      <c r="H1070" s="209">
        <v>93.75</v>
      </c>
      <c r="I1070" s="210"/>
      <c r="J1070" s="211">
        <f>ROUND(I1070*H1070,2)</f>
        <v>0</v>
      </c>
      <c r="K1070" s="207" t="s">
        <v>145</v>
      </c>
      <c r="L1070" s="47"/>
      <c r="M1070" s="212" t="s">
        <v>19</v>
      </c>
      <c r="N1070" s="213" t="s">
        <v>40</v>
      </c>
      <c r="O1070" s="87"/>
      <c r="P1070" s="214">
        <f>O1070*H1070</f>
        <v>0</v>
      </c>
      <c r="Q1070" s="214">
        <v>0.00033500000000000001</v>
      </c>
      <c r="R1070" s="214">
        <f>Q1070*H1070</f>
        <v>0.031406250000000004</v>
      </c>
      <c r="S1070" s="214">
        <v>0</v>
      </c>
      <c r="T1070" s="215">
        <f>S1070*H1070</f>
        <v>0</v>
      </c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R1070" s="216" t="s">
        <v>231</v>
      </c>
      <c r="AT1070" s="216" t="s">
        <v>141</v>
      </c>
      <c r="AU1070" s="216" t="s">
        <v>77</v>
      </c>
      <c r="AY1070" s="20" t="s">
        <v>140</v>
      </c>
      <c r="BE1070" s="217">
        <f>IF(N1070="základní",J1070,0)</f>
        <v>0</v>
      </c>
      <c r="BF1070" s="217">
        <f>IF(N1070="snížená",J1070,0)</f>
        <v>0</v>
      </c>
      <c r="BG1070" s="217">
        <f>IF(N1070="zákl. přenesená",J1070,0)</f>
        <v>0</v>
      </c>
      <c r="BH1070" s="217">
        <f>IF(N1070="sníž. přenesená",J1070,0)</f>
        <v>0</v>
      </c>
      <c r="BI1070" s="217">
        <f>IF(N1070="nulová",J1070,0)</f>
        <v>0</v>
      </c>
      <c r="BJ1070" s="20" t="s">
        <v>77</v>
      </c>
      <c r="BK1070" s="217">
        <f>ROUND(I1070*H1070,2)</f>
        <v>0</v>
      </c>
      <c r="BL1070" s="20" t="s">
        <v>231</v>
      </c>
      <c r="BM1070" s="216" t="s">
        <v>1534</v>
      </c>
    </row>
    <row r="1071" s="2" customFormat="1">
      <c r="A1071" s="41"/>
      <c r="B1071" s="42"/>
      <c r="C1071" s="43"/>
      <c r="D1071" s="218" t="s">
        <v>148</v>
      </c>
      <c r="E1071" s="43"/>
      <c r="F1071" s="219" t="s">
        <v>1535</v>
      </c>
      <c r="G1071" s="43"/>
      <c r="H1071" s="43"/>
      <c r="I1071" s="220"/>
      <c r="J1071" s="43"/>
      <c r="K1071" s="43"/>
      <c r="L1071" s="47"/>
      <c r="M1071" s="221"/>
      <c r="N1071" s="222"/>
      <c r="O1071" s="87"/>
      <c r="P1071" s="87"/>
      <c r="Q1071" s="87"/>
      <c r="R1071" s="87"/>
      <c r="S1071" s="87"/>
      <c r="T1071" s="88"/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T1071" s="20" t="s">
        <v>148</v>
      </c>
      <c r="AU1071" s="20" t="s">
        <v>77</v>
      </c>
    </row>
    <row r="1072" s="13" customFormat="1">
      <c r="A1072" s="13"/>
      <c r="B1072" s="223"/>
      <c r="C1072" s="224"/>
      <c r="D1072" s="225" t="s">
        <v>150</v>
      </c>
      <c r="E1072" s="226" t="s">
        <v>19</v>
      </c>
      <c r="F1072" s="227" t="s">
        <v>151</v>
      </c>
      <c r="G1072" s="224"/>
      <c r="H1072" s="226" t="s">
        <v>19</v>
      </c>
      <c r="I1072" s="228"/>
      <c r="J1072" s="224"/>
      <c r="K1072" s="224"/>
      <c r="L1072" s="229"/>
      <c r="M1072" s="230"/>
      <c r="N1072" s="231"/>
      <c r="O1072" s="231"/>
      <c r="P1072" s="231"/>
      <c r="Q1072" s="231"/>
      <c r="R1072" s="231"/>
      <c r="S1072" s="231"/>
      <c r="T1072" s="232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33" t="s">
        <v>150</v>
      </c>
      <c r="AU1072" s="233" t="s">
        <v>77</v>
      </c>
      <c r="AV1072" s="13" t="s">
        <v>77</v>
      </c>
      <c r="AW1072" s="13" t="s">
        <v>31</v>
      </c>
      <c r="AX1072" s="13" t="s">
        <v>69</v>
      </c>
      <c r="AY1072" s="233" t="s">
        <v>140</v>
      </c>
    </row>
    <row r="1073" s="14" customFormat="1">
      <c r="A1073" s="14"/>
      <c r="B1073" s="234"/>
      <c r="C1073" s="235"/>
      <c r="D1073" s="225" t="s">
        <v>150</v>
      </c>
      <c r="E1073" s="236" t="s">
        <v>19</v>
      </c>
      <c r="F1073" s="237" t="s">
        <v>1499</v>
      </c>
      <c r="G1073" s="235"/>
      <c r="H1073" s="238">
        <v>17.5</v>
      </c>
      <c r="I1073" s="239"/>
      <c r="J1073" s="235"/>
      <c r="K1073" s="235"/>
      <c r="L1073" s="240"/>
      <c r="M1073" s="241"/>
      <c r="N1073" s="242"/>
      <c r="O1073" s="242"/>
      <c r="P1073" s="242"/>
      <c r="Q1073" s="242"/>
      <c r="R1073" s="242"/>
      <c r="S1073" s="242"/>
      <c r="T1073" s="243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44" t="s">
        <v>150</v>
      </c>
      <c r="AU1073" s="244" t="s">
        <v>77</v>
      </c>
      <c r="AV1073" s="14" t="s">
        <v>79</v>
      </c>
      <c r="AW1073" s="14" t="s">
        <v>31</v>
      </c>
      <c r="AX1073" s="14" t="s">
        <v>69</v>
      </c>
      <c r="AY1073" s="244" t="s">
        <v>140</v>
      </c>
    </row>
    <row r="1074" s="13" customFormat="1">
      <c r="A1074" s="13"/>
      <c r="B1074" s="223"/>
      <c r="C1074" s="224"/>
      <c r="D1074" s="225" t="s">
        <v>150</v>
      </c>
      <c r="E1074" s="226" t="s">
        <v>19</v>
      </c>
      <c r="F1074" s="227" t="s">
        <v>195</v>
      </c>
      <c r="G1074" s="224"/>
      <c r="H1074" s="226" t="s">
        <v>19</v>
      </c>
      <c r="I1074" s="228"/>
      <c r="J1074" s="224"/>
      <c r="K1074" s="224"/>
      <c r="L1074" s="229"/>
      <c r="M1074" s="230"/>
      <c r="N1074" s="231"/>
      <c r="O1074" s="231"/>
      <c r="P1074" s="231"/>
      <c r="Q1074" s="231"/>
      <c r="R1074" s="231"/>
      <c r="S1074" s="231"/>
      <c r="T1074" s="232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33" t="s">
        <v>150</v>
      </c>
      <c r="AU1074" s="233" t="s">
        <v>77</v>
      </c>
      <c r="AV1074" s="13" t="s">
        <v>77</v>
      </c>
      <c r="AW1074" s="13" t="s">
        <v>31</v>
      </c>
      <c r="AX1074" s="13" t="s">
        <v>69</v>
      </c>
      <c r="AY1074" s="233" t="s">
        <v>140</v>
      </c>
    </row>
    <row r="1075" s="14" customFormat="1">
      <c r="A1075" s="14"/>
      <c r="B1075" s="234"/>
      <c r="C1075" s="235"/>
      <c r="D1075" s="225" t="s">
        <v>150</v>
      </c>
      <c r="E1075" s="236" t="s">
        <v>19</v>
      </c>
      <c r="F1075" s="237" t="s">
        <v>1536</v>
      </c>
      <c r="G1075" s="235"/>
      <c r="H1075" s="238">
        <v>16.25</v>
      </c>
      <c r="I1075" s="239"/>
      <c r="J1075" s="235"/>
      <c r="K1075" s="235"/>
      <c r="L1075" s="240"/>
      <c r="M1075" s="241"/>
      <c r="N1075" s="242"/>
      <c r="O1075" s="242"/>
      <c r="P1075" s="242"/>
      <c r="Q1075" s="242"/>
      <c r="R1075" s="242"/>
      <c r="S1075" s="242"/>
      <c r="T1075" s="243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44" t="s">
        <v>150</v>
      </c>
      <c r="AU1075" s="244" t="s">
        <v>77</v>
      </c>
      <c r="AV1075" s="14" t="s">
        <v>79</v>
      </c>
      <c r="AW1075" s="14" t="s">
        <v>31</v>
      </c>
      <c r="AX1075" s="14" t="s">
        <v>69</v>
      </c>
      <c r="AY1075" s="244" t="s">
        <v>140</v>
      </c>
    </row>
    <row r="1076" s="13" customFormat="1">
      <c r="A1076" s="13"/>
      <c r="B1076" s="223"/>
      <c r="C1076" s="224"/>
      <c r="D1076" s="225" t="s">
        <v>150</v>
      </c>
      <c r="E1076" s="226" t="s">
        <v>19</v>
      </c>
      <c r="F1076" s="227" t="s">
        <v>220</v>
      </c>
      <c r="G1076" s="224"/>
      <c r="H1076" s="226" t="s">
        <v>19</v>
      </c>
      <c r="I1076" s="228"/>
      <c r="J1076" s="224"/>
      <c r="K1076" s="224"/>
      <c r="L1076" s="229"/>
      <c r="M1076" s="230"/>
      <c r="N1076" s="231"/>
      <c r="O1076" s="231"/>
      <c r="P1076" s="231"/>
      <c r="Q1076" s="231"/>
      <c r="R1076" s="231"/>
      <c r="S1076" s="231"/>
      <c r="T1076" s="232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33" t="s">
        <v>150</v>
      </c>
      <c r="AU1076" s="233" t="s">
        <v>77</v>
      </c>
      <c r="AV1076" s="13" t="s">
        <v>77</v>
      </c>
      <c r="AW1076" s="13" t="s">
        <v>31</v>
      </c>
      <c r="AX1076" s="13" t="s">
        <v>69</v>
      </c>
      <c r="AY1076" s="233" t="s">
        <v>140</v>
      </c>
    </row>
    <row r="1077" s="14" customFormat="1">
      <c r="A1077" s="14"/>
      <c r="B1077" s="234"/>
      <c r="C1077" s="235"/>
      <c r="D1077" s="225" t="s">
        <v>150</v>
      </c>
      <c r="E1077" s="236" t="s">
        <v>19</v>
      </c>
      <c r="F1077" s="237" t="s">
        <v>1537</v>
      </c>
      <c r="G1077" s="235"/>
      <c r="H1077" s="238">
        <v>30</v>
      </c>
      <c r="I1077" s="239"/>
      <c r="J1077" s="235"/>
      <c r="K1077" s="235"/>
      <c r="L1077" s="240"/>
      <c r="M1077" s="241"/>
      <c r="N1077" s="242"/>
      <c r="O1077" s="242"/>
      <c r="P1077" s="242"/>
      <c r="Q1077" s="242"/>
      <c r="R1077" s="242"/>
      <c r="S1077" s="242"/>
      <c r="T1077" s="243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44" t="s">
        <v>150</v>
      </c>
      <c r="AU1077" s="244" t="s">
        <v>77</v>
      </c>
      <c r="AV1077" s="14" t="s">
        <v>79</v>
      </c>
      <c r="AW1077" s="14" t="s">
        <v>31</v>
      </c>
      <c r="AX1077" s="14" t="s">
        <v>69</v>
      </c>
      <c r="AY1077" s="244" t="s">
        <v>140</v>
      </c>
    </row>
    <row r="1078" s="13" customFormat="1">
      <c r="A1078" s="13"/>
      <c r="B1078" s="223"/>
      <c r="C1078" s="224"/>
      <c r="D1078" s="225" t="s">
        <v>150</v>
      </c>
      <c r="E1078" s="226" t="s">
        <v>19</v>
      </c>
      <c r="F1078" s="227" t="s">
        <v>660</v>
      </c>
      <c r="G1078" s="224"/>
      <c r="H1078" s="226" t="s">
        <v>19</v>
      </c>
      <c r="I1078" s="228"/>
      <c r="J1078" s="224"/>
      <c r="K1078" s="224"/>
      <c r="L1078" s="229"/>
      <c r="M1078" s="230"/>
      <c r="N1078" s="231"/>
      <c r="O1078" s="231"/>
      <c r="P1078" s="231"/>
      <c r="Q1078" s="231"/>
      <c r="R1078" s="231"/>
      <c r="S1078" s="231"/>
      <c r="T1078" s="232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3" t="s">
        <v>150</v>
      </c>
      <c r="AU1078" s="233" t="s">
        <v>77</v>
      </c>
      <c r="AV1078" s="13" t="s">
        <v>77</v>
      </c>
      <c r="AW1078" s="13" t="s">
        <v>31</v>
      </c>
      <c r="AX1078" s="13" t="s">
        <v>69</v>
      </c>
      <c r="AY1078" s="233" t="s">
        <v>140</v>
      </c>
    </row>
    <row r="1079" s="14" customFormat="1">
      <c r="A1079" s="14"/>
      <c r="B1079" s="234"/>
      <c r="C1079" s="235"/>
      <c r="D1079" s="225" t="s">
        <v>150</v>
      </c>
      <c r="E1079" s="236" t="s">
        <v>19</v>
      </c>
      <c r="F1079" s="237" t="s">
        <v>1537</v>
      </c>
      <c r="G1079" s="235"/>
      <c r="H1079" s="238">
        <v>30</v>
      </c>
      <c r="I1079" s="239"/>
      <c r="J1079" s="235"/>
      <c r="K1079" s="235"/>
      <c r="L1079" s="240"/>
      <c r="M1079" s="241"/>
      <c r="N1079" s="242"/>
      <c r="O1079" s="242"/>
      <c r="P1079" s="242"/>
      <c r="Q1079" s="242"/>
      <c r="R1079" s="242"/>
      <c r="S1079" s="242"/>
      <c r="T1079" s="243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4" t="s">
        <v>150</v>
      </c>
      <c r="AU1079" s="244" t="s">
        <v>77</v>
      </c>
      <c r="AV1079" s="14" t="s">
        <v>79</v>
      </c>
      <c r="AW1079" s="14" t="s">
        <v>31</v>
      </c>
      <c r="AX1079" s="14" t="s">
        <v>69</v>
      </c>
      <c r="AY1079" s="244" t="s">
        <v>140</v>
      </c>
    </row>
    <row r="1080" s="15" customFormat="1">
      <c r="A1080" s="15"/>
      <c r="B1080" s="245"/>
      <c r="C1080" s="246"/>
      <c r="D1080" s="225" t="s">
        <v>150</v>
      </c>
      <c r="E1080" s="247" t="s">
        <v>19</v>
      </c>
      <c r="F1080" s="248" t="s">
        <v>226</v>
      </c>
      <c r="G1080" s="246"/>
      <c r="H1080" s="249">
        <v>93.75</v>
      </c>
      <c r="I1080" s="250"/>
      <c r="J1080" s="246"/>
      <c r="K1080" s="246"/>
      <c r="L1080" s="251"/>
      <c r="M1080" s="252"/>
      <c r="N1080" s="253"/>
      <c r="O1080" s="253"/>
      <c r="P1080" s="253"/>
      <c r="Q1080" s="253"/>
      <c r="R1080" s="253"/>
      <c r="S1080" s="253"/>
      <c r="T1080" s="254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T1080" s="255" t="s">
        <v>150</v>
      </c>
      <c r="AU1080" s="255" t="s">
        <v>77</v>
      </c>
      <c r="AV1080" s="15" t="s">
        <v>146</v>
      </c>
      <c r="AW1080" s="15" t="s">
        <v>31</v>
      </c>
      <c r="AX1080" s="15" t="s">
        <v>77</v>
      </c>
      <c r="AY1080" s="255" t="s">
        <v>140</v>
      </c>
    </row>
    <row r="1081" s="2" customFormat="1" ht="16.5" customHeight="1">
      <c r="A1081" s="41"/>
      <c r="B1081" s="42"/>
      <c r="C1081" s="256" t="s">
        <v>1538</v>
      </c>
      <c r="D1081" s="256" t="s">
        <v>452</v>
      </c>
      <c r="E1081" s="257" t="s">
        <v>1539</v>
      </c>
      <c r="F1081" s="258" t="s">
        <v>1540</v>
      </c>
      <c r="G1081" s="259" t="s">
        <v>200</v>
      </c>
      <c r="H1081" s="260">
        <v>103.125</v>
      </c>
      <c r="I1081" s="261"/>
      <c r="J1081" s="262">
        <f>ROUND(I1081*H1081,2)</f>
        <v>0</v>
      </c>
      <c r="K1081" s="258" t="s">
        <v>145</v>
      </c>
      <c r="L1081" s="263"/>
      <c r="M1081" s="264" t="s">
        <v>19</v>
      </c>
      <c r="N1081" s="265" t="s">
        <v>40</v>
      </c>
      <c r="O1081" s="87"/>
      <c r="P1081" s="214">
        <f>O1081*H1081</f>
        <v>0</v>
      </c>
      <c r="Q1081" s="214">
        <v>0.00040000000000000002</v>
      </c>
      <c r="R1081" s="214">
        <f>Q1081*H1081</f>
        <v>0.041250000000000002</v>
      </c>
      <c r="S1081" s="214">
        <v>0</v>
      </c>
      <c r="T1081" s="215">
        <f>S1081*H1081</f>
        <v>0</v>
      </c>
      <c r="U1081" s="41"/>
      <c r="V1081" s="41"/>
      <c r="W1081" s="41"/>
      <c r="X1081" s="41"/>
      <c r="Y1081" s="41"/>
      <c r="Z1081" s="41"/>
      <c r="AA1081" s="41"/>
      <c r="AB1081" s="41"/>
      <c r="AC1081" s="41"/>
      <c r="AD1081" s="41"/>
      <c r="AE1081" s="41"/>
      <c r="AR1081" s="216" t="s">
        <v>327</v>
      </c>
      <c r="AT1081" s="216" t="s">
        <v>452</v>
      </c>
      <c r="AU1081" s="216" t="s">
        <v>77</v>
      </c>
      <c r="AY1081" s="20" t="s">
        <v>140</v>
      </c>
      <c r="BE1081" s="217">
        <f>IF(N1081="základní",J1081,0)</f>
        <v>0</v>
      </c>
      <c r="BF1081" s="217">
        <f>IF(N1081="snížená",J1081,0)</f>
        <v>0</v>
      </c>
      <c r="BG1081" s="217">
        <f>IF(N1081="zákl. přenesená",J1081,0)</f>
        <v>0</v>
      </c>
      <c r="BH1081" s="217">
        <f>IF(N1081="sníž. přenesená",J1081,0)</f>
        <v>0</v>
      </c>
      <c r="BI1081" s="217">
        <f>IF(N1081="nulová",J1081,0)</f>
        <v>0</v>
      </c>
      <c r="BJ1081" s="20" t="s">
        <v>77</v>
      </c>
      <c r="BK1081" s="217">
        <f>ROUND(I1081*H1081,2)</f>
        <v>0</v>
      </c>
      <c r="BL1081" s="20" t="s">
        <v>231</v>
      </c>
      <c r="BM1081" s="216" t="s">
        <v>1541</v>
      </c>
    </row>
    <row r="1082" s="14" customFormat="1">
      <c r="A1082" s="14"/>
      <c r="B1082" s="234"/>
      <c r="C1082" s="235"/>
      <c r="D1082" s="225" t="s">
        <v>150</v>
      </c>
      <c r="E1082" s="235"/>
      <c r="F1082" s="237" t="s">
        <v>1542</v>
      </c>
      <c r="G1082" s="235"/>
      <c r="H1082" s="238">
        <v>103.125</v>
      </c>
      <c r="I1082" s="239"/>
      <c r="J1082" s="235"/>
      <c r="K1082" s="235"/>
      <c r="L1082" s="240"/>
      <c r="M1082" s="241"/>
      <c r="N1082" s="242"/>
      <c r="O1082" s="242"/>
      <c r="P1082" s="242"/>
      <c r="Q1082" s="242"/>
      <c r="R1082" s="242"/>
      <c r="S1082" s="242"/>
      <c r="T1082" s="243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44" t="s">
        <v>150</v>
      </c>
      <c r="AU1082" s="244" t="s">
        <v>77</v>
      </c>
      <c r="AV1082" s="14" t="s">
        <v>79</v>
      </c>
      <c r="AW1082" s="14" t="s">
        <v>4</v>
      </c>
      <c r="AX1082" s="14" t="s">
        <v>77</v>
      </c>
      <c r="AY1082" s="244" t="s">
        <v>140</v>
      </c>
    </row>
    <row r="1083" s="2" customFormat="1" ht="24.15" customHeight="1">
      <c r="A1083" s="41"/>
      <c r="B1083" s="42"/>
      <c r="C1083" s="205" t="s">
        <v>1543</v>
      </c>
      <c r="D1083" s="205" t="s">
        <v>141</v>
      </c>
      <c r="E1083" s="206" t="s">
        <v>1544</v>
      </c>
      <c r="F1083" s="207" t="s">
        <v>1545</v>
      </c>
      <c r="G1083" s="208" t="s">
        <v>200</v>
      </c>
      <c r="H1083" s="209">
        <v>93.75</v>
      </c>
      <c r="I1083" s="210"/>
      <c r="J1083" s="211">
        <f>ROUND(I1083*H1083,2)</f>
        <v>0</v>
      </c>
      <c r="K1083" s="207" t="s">
        <v>145</v>
      </c>
      <c r="L1083" s="47"/>
      <c r="M1083" s="212" t="s">
        <v>19</v>
      </c>
      <c r="N1083" s="213" t="s">
        <v>40</v>
      </c>
      <c r="O1083" s="87"/>
      <c r="P1083" s="214">
        <f>O1083*H1083</f>
        <v>0</v>
      </c>
      <c r="Q1083" s="214">
        <v>0.0015299999999999999</v>
      </c>
      <c r="R1083" s="214">
        <f>Q1083*H1083</f>
        <v>0.1434375</v>
      </c>
      <c r="S1083" s="214">
        <v>0</v>
      </c>
      <c r="T1083" s="215">
        <f>S1083*H1083</f>
        <v>0</v>
      </c>
      <c r="U1083" s="41"/>
      <c r="V1083" s="41"/>
      <c r="W1083" s="41"/>
      <c r="X1083" s="41"/>
      <c r="Y1083" s="41"/>
      <c r="Z1083" s="41"/>
      <c r="AA1083" s="41"/>
      <c r="AB1083" s="41"/>
      <c r="AC1083" s="41"/>
      <c r="AD1083" s="41"/>
      <c r="AE1083" s="41"/>
      <c r="AR1083" s="216" t="s">
        <v>231</v>
      </c>
      <c r="AT1083" s="216" t="s">
        <v>141</v>
      </c>
      <c r="AU1083" s="216" t="s">
        <v>77</v>
      </c>
      <c r="AY1083" s="20" t="s">
        <v>140</v>
      </c>
      <c r="BE1083" s="217">
        <f>IF(N1083="základní",J1083,0)</f>
        <v>0</v>
      </c>
      <c r="BF1083" s="217">
        <f>IF(N1083="snížená",J1083,0)</f>
        <v>0</v>
      </c>
      <c r="BG1083" s="217">
        <f>IF(N1083="zákl. přenesená",J1083,0)</f>
        <v>0</v>
      </c>
      <c r="BH1083" s="217">
        <f>IF(N1083="sníž. přenesená",J1083,0)</f>
        <v>0</v>
      </c>
      <c r="BI1083" s="217">
        <f>IF(N1083="nulová",J1083,0)</f>
        <v>0</v>
      </c>
      <c r="BJ1083" s="20" t="s">
        <v>77</v>
      </c>
      <c r="BK1083" s="217">
        <f>ROUND(I1083*H1083,2)</f>
        <v>0</v>
      </c>
      <c r="BL1083" s="20" t="s">
        <v>231</v>
      </c>
      <c r="BM1083" s="216" t="s">
        <v>1546</v>
      </c>
    </row>
    <row r="1084" s="2" customFormat="1">
      <c r="A1084" s="41"/>
      <c r="B1084" s="42"/>
      <c r="C1084" s="43"/>
      <c r="D1084" s="218" t="s">
        <v>148</v>
      </c>
      <c r="E1084" s="43"/>
      <c r="F1084" s="219" t="s">
        <v>1547</v>
      </c>
      <c r="G1084" s="43"/>
      <c r="H1084" s="43"/>
      <c r="I1084" s="220"/>
      <c r="J1084" s="43"/>
      <c r="K1084" s="43"/>
      <c r="L1084" s="47"/>
      <c r="M1084" s="221"/>
      <c r="N1084" s="222"/>
      <c r="O1084" s="87"/>
      <c r="P1084" s="87"/>
      <c r="Q1084" s="87"/>
      <c r="R1084" s="87"/>
      <c r="S1084" s="87"/>
      <c r="T1084" s="88"/>
      <c r="U1084" s="41"/>
      <c r="V1084" s="41"/>
      <c r="W1084" s="41"/>
      <c r="X1084" s="41"/>
      <c r="Y1084" s="41"/>
      <c r="Z1084" s="41"/>
      <c r="AA1084" s="41"/>
      <c r="AB1084" s="41"/>
      <c r="AC1084" s="41"/>
      <c r="AD1084" s="41"/>
      <c r="AE1084" s="41"/>
      <c r="AT1084" s="20" t="s">
        <v>148</v>
      </c>
      <c r="AU1084" s="20" t="s">
        <v>77</v>
      </c>
    </row>
    <row r="1085" s="13" customFormat="1">
      <c r="A1085" s="13"/>
      <c r="B1085" s="223"/>
      <c r="C1085" s="224"/>
      <c r="D1085" s="225" t="s">
        <v>150</v>
      </c>
      <c r="E1085" s="226" t="s">
        <v>19</v>
      </c>
      <c r="F1085" s="227" t="s">
        <v>151</v>
      </c>
      <c r="G1085" s="224"/>
      <c r="H1085" s="226" t="s">
        <v>19</v>
      </c>
      <c r="I1085" s="228"/>
      <c r="J1085" s="224"/>
      <c r="K1085" s="224"/>
      <c r="L1085" s="229"/>
      <c r="M1085" s="230"/>
      <c r="N1085" s="231"/>
      <c r="O1085" s="231"/>
      <c r="P1085" s="231"/>
      <c r="Q1085" s="231"/>
      <c r="R1085" s="231"/>
      <c r="S1085" s="231"/>
      <c r="T1085" s="232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33" t="s">
        <v>150</v>
      </c>
      <c r="AU1085" s="233" t="s">
        <v>77</v>
      </c>
      <c r="AV1085" s="13" t="s">
        <v>77</v>
      </c>
      <c r="AW1085" s="13" t="s">
        <v>31</v>
      </c>
      <c r="AX1085" s="13" t="s">
        <v>69</v>
      </c>
      <c r="AY1085" s="233" t="s">
        <v>140</v>
      </c>
    </row>
    <row r="1086" s="14" customFormat="1">
      <c r="A1086" s="14"/>
      <c r="B1086" s="234"/>
      <c r="C1086" s="235"/>
      <c r="D1086" s="225" t="s">
        <v>150</v>
      </c>
      <c r="E1086" s="236" t="s">
        <v>19</v>
      </c>
      <c r="F1086" s="237" t="s">
        <v>1499</v>
      </c>
      <c r="G1086" s="235"/>
      <c r="H1086" s="238">
        <v>17.5</v>
      </c>
      <c r="I1086" s="239"/>
      <c r="J1086" s="235"/>
      <c r="K1086" s="235"/>
      <c r="L1086" s="240"/>
      <c r="M1086" s="241"/>
      <c r="N1086" s="242"/>
      <c r="O1086" s="242"/>
      <c r="P1086" s="242"/>
      <c r="Q1086" s="242"/>
      <c r="R1086" s="242"/>
      <c r="S1086" s="242"/>
      <c r="T1086" s="243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44" t="s">
        <v>150</v>
      </c>
      <c r="AU1086" s="244" t="s">
        <v>77</v>
      </c>
      <c r="AV1086" s="14" t="s">
        <v>79</v>
      </c>
      <c r="AW1086" s="14" t="s">
        <v>31</v>
      </c>
      <c r="AX1086" s="14" t="s">
        <v>69</v>
      </c>
      <c r="AY1086" s="244" t="s">
        <v>140</v>
      </c>
    </row>
    <row r="1087" s="13" customFormat="1">
      <c r="A1087" s="13"/>
      <c r="B1087" s="223"/>
      <c r="C1087" s="224"/>
      <c r="D1087" s="225" t="s">
        <v>150</v>
      </c>
      <c r="E1087" s="226" t="s">
        <v>19</v>
      </c>
      <c r="F1087" s="227" t="s">
        <v>195</v>
      </c>
      <c r="G1087" s="224"/>
      <c r="H1087" s="226" t="s">
        <v>19</v>
      </c>
      <c r="I1087" s="228"/>
      <c r="J1087" s="224"/>
      <c r="K1087" s="224"/>
      <c r="L1087" s="229"/>
      <c r="M1087" s="230"/>
      <c r="N1087" s="231"/>
      <c r="O1087" s="231"/>
      <c r="P1087" s="231"/>
      <c r="Q1087" s="231"/>
      <c r="R1087" s="231"/>
      <c r="S1087" s="231"/>
      <c r="T1087" s="232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33" t="s">
        <v>150</v>
      </c>
      <c r="AU1087" s="233" t="s">
        <v>77</v>
      </c>
      <c r="AV1087" s="13" t="s">
        <v>77</v>
      </c>
      <c r="AW1087" s="13" t="s">
        <v>31</v>
      </c>
      <c r="AX1087" s="13" t="s">
        <v>69</v>
      </c>
      <c r="AY1087" s="233" t="s">
        <v>140</v>
      </c>
    </row>
    <row r="1088" s="14" customFormat="1">
      <c r="A1088" s="14"/>
      <c r="B1088" s="234"/>
      <c r="C1088" s="235"/>
      <c r="D1088" s="225" t="s">
        <v>150</v>
      </c>
      <c r="E1088" s="236" t="s">
        <v>19</v>
      </c>
      <c r="F1088" s="237" t="s">
        <v>1536</v>
      </c>
      <c r="G1088" s="235"/>
      <c r="H1088" s="238">
        <v>16.25</v>
      </c>
      <c r="I1088" s="239"/>
      <c r="J1088" s="235"/>
      <c r="K1088" s="235"/>
      <c r="L1088" s="240"/>
      <c r="M1088" s="241"/>
      <c r="N1088" s="242"/>
      <c r="O1088" s="242"/>
      <c r="P1088" s="242"/>
      <c r="Q1088" s="242"/>
      <c r="R1088" s="242"/>
      <c r="S1088" s="242"/>
      <c r="T1088" s="243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44" t="s">
        <v>150</v>
      </c>
      <c r="AU1088" s="244" t="s">
        <v>77</v>
      </c>
      <c r="AV1088" s="14" t="s">
        <v>79</v>
      </c>
      <c r="AW1088" s="14" t="s">
        <v>31</v>
      </c>
      <c r="AX1088" s="14" t="s">
        <v>69</v>
      </c>
      <c r="AY1088" s="244" t="s">
        <v>140</v>
      </c>
    </row>
    <row r="1089" s="13" customFormat="1">
      <c r="A1089" s="13"/>
      <c r="B1089" s="223"/>
      <c r="C1089" s="224"/>
      <c r="D1089" s="225" t="s">
        <v>150</v>
      </c>
      <c r="E1089" s="226" t="s">
        <v>19</v>
      </c>
      <c r="F1089" s="227" t="s">
        <v>220</v>
      </c>
      <c r="G1089" s="224"/>
      <c r="H1089" s="226" t="s">
        <v>19</v>
      </c>
      <c r="I1089" s="228"/>
      <c r="J1089" s="224"/>
      <c r="K1089" s="224"/>
      <c r="L1089" s="229"/>
      <c r="M1089" s="230"/>
      <c r="N1089" s="231"/>
      <c r="O1089" s="231"/>
      <c r="P1089" s="231"/>
      <c r="Q1089" s="231"/>
      <c r="R1089" s="231"/>
      <c r="S1089" s="231"/>
      <c r="T1089" s="232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33" t="s">
        <v>150</v>
      </c>
      <c r="AU1089" s="233" t="s">
        <v>77</v>
      </c>
      <c r="AV1089" s="13" t="s">
        <v>77</v>
      </c>
      <c r="AW1089" s="13" t="s">
        <v>31</v>
      </c>
      <c r="AX1089" s="13" t="s">
        <v>69</v>
      </c>
      <c r="AY1089" s="233" t="s">
        <v>140</v>
      </c>
    </row>
    <row r="1090" s="14" customFormat="1">
      <c r="A1090" s="14"/>
      <c r="B1090" s="234"/>
      <c r="C1090" s="235"/>
      <c r="D1090" s="225" t="s">
        <v>150</v>
      </c>
      <c r="E1090" s="236" t="s">
        <v>19</v>
      </c>
      <c r="F1090" s="237" t="s">
        <v>1537</v>
      </c>
      <c r="G1090" s="235"/>
      <c r="H1090" s="238">
        <v>30</v>
      </c>
      <c r="I1090" s="239"/>
      <c r="J1090" s="235"/>
      <c r="K1090" s="235"/>
      <c r="L1090" s="240"/>
      <c r="M1090" s="241"/>
      <c r="N1090" s="242"/>
      <c r="O1090" s="242"/>
      <c r="P1090" s="242"/>
      <c r="Q1090" s="242"/>
      <c r="R1090" s="242"/>
      <c r="S1090" s="242"/>
      <c r="T1090" s="243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44" t="s">
        <v>150</v>
      </c>
      <c r="AU1090" s="244" t="s">
        <v>77</v>
      </c>
      <c r="AV1090" s="14" t="s">
        <v>79</v>
      </c>
      <c r="AW1090" s="14" t="s">
        <v>31</v>
      </c>
      <c r="AX1090" s="14" t="s">
        <v>69</v>
      </c>
      <c r="AY1090" s="244" t="s">
        <v>140</v>
      </c>
    </row>
    <row r="1091" s="13" customFormat="1">
      <c r="A1091" s="13"/>
      <c r="B1091" s="223"/>
      <c r="C1091" s="224"/>
      <c r="D1091" s="225" t="s">
        <v>150</v>
      </c>
      <c r="E1091" s="226" t="s">
        <v>19</v>
      </c>
      <c r="F1091" s="227" t="s">
        <v>660</v>
      </c>
      <c r="G1091" s="224"/>
      <c r="H1091" s="226" t="s">
        <v>19</v>
      </c>
      <c r="I1091" s="228"/>
      <c r="J1091" s="224"/>
      <c r="K1091" s="224"/>
      <c r="L1091" s="229"/>
      <c r="M1091" s="230"/>
      <c r="N1091" s="231"/>
      <c r="O1091" s="231"/>
      <c r="P1091" s="231"/>
      <c r="Q1091" s="231"/>
      <c r="R1091" s="231"/>
      <c r="S1091" s="231"/>
      <c r="T1091" s="232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33" t="s">
        <v>150</v>
      </c>
      <c r="AU1091" s="233" t="s">
        <v>77</v>
      </c>
      <c r="AV1091" s="13" t="s">
        <v>77</v>
      </c>
      <c r="AW1091" s="13" t="s">
        <v>31</v>
      </c>
      <c r="AX1091" s="13" t="s">
        <v>69</v>
      </c>
      <c r="AY1091" s="233" t="s">
        <v>140</v>
      </c>
    </row>
    <row r="1092" s="14" customFormat="1">
      <c r="A1092" s="14"/>
      <c r="B1092" s="234"/>
      <c r="C1092" s="235"/>
      <c r="D1092" s="225" t="s">
        <v>150</v>
      </c>
      <c r="E1092" s="236" t="s">
        <v>19</v>
      </c>
      <c r="F1092" s="237" t="s">
        <v>1537</v>
      </c>
      <c r="G1092" s="235"/>
      <c r="H1092" s="238">
        <v>30</v>
      </c>
      <c r="I1092" s="239"/>
      <c r="J1092" s="235"/>
      <c r="K1092" s="235"/>
      <c r="L1092" s="240"/>
      <c r="M1092" s="241"/>
      <c r="N1092" s="242"/>
      <c r="O1092" s="242"/>
      <c r="P1092" s="242"/>
      <c r="Q1092" s="242"/>
      <c r="R1092" s="242"/>
      <c r="S1092" s="242"/>
      <c r="T1092" s="243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44" t="s">
        <v>150</v>
      </c>
      <c r="AU1092" s="244" t="s">
        <v>77</v>
      </c>
      <c r="AV1092" s="14" t="s">
        <v>79</v>
      </c>
      <c r="AW1092" s="14" t="s">
        <v>31</v>
      </c>
      <c r="AX1092" s="14" t="s">
        <v>69</v>
      </c>
      <c r="AY1092" s="244" t="s">
        <v>140</v>
      </c>
    </row>
    <row r="1093" s="15" customFormat="1">
      <c r="A1093" s="15"/>
      <c r="B1093" s="245"/>
      <c r="C1093" s="246"/>
      <c r="D1093" s="225" t="s">
        <v>150</v>
      </c>
      <c r="E1093" s="247" t="s">
        <v>19</v>
      </c>
      <c r="F1093" s="248" t="s">
        <v>226</v>
      </c>
      <c r="G1093" s="246"/>
      <c r="H1093" s="249">
        <v>93.75</v>
      </c>
      <c r="I1093" s="250"/>
      <c r="J1093" s="246"/>
      <c r="K1093" s="246"/>
      <c r="L1093" s="251"/>
      <c r="M1093" s="252"/>
      <c r="N1093" s="253"/>
      <c r="O1093" s="253"/>
      <c r="P1093" s="253"/>
      <c r="Q1093" s="253"/>
      <c r="R1093" s="253"/>
      <c r="S1093" s="253"/>
      <c r="T1093" s="254"/>
      <c r="U1093" s="15"/>
      <c r="V1093" s="15"/>
      <c r="W1093" s="15"/>
      <c r="X1093" s="15"/>
      <c r="Y1093" s="15"/>
      <c r="Z1093" s="15"/>
      <c r="AA1093" s="15"/>
      <c r="AB1093" s="15"/>
      <c r="AC1093" s="15"/>
      <c r="AD1093" s="15"/>
      <c r="AE1093" s="15"/>
      <c r="AT1093" s="255" t="s">
        <v>150</v>
      </c>
      <c r="AU1093" s="255" t="s">
        <v>77</v>
      </c>
      <c r="AV1093" s="15" t="s">
        <v>146</v>
      </c>
      <c r="AW1093" s="15" t="s">
        <v>31</v>
      </c>
      <c r="AX1093" s="15" t="s">
        <v>77</v>
      </c>
      <c r="AY1093" s="255" t="s">
        <v>140</v>
      </c>
    </row>
    <row r="1094" s="2" customFormat="1" ht="24.15" customHeight="1">
      <c r="A1094" s="41"/>
      <c r="B1094" s="42"/>
      <c r="C1094" s="256" t="s">
        <v>1548</v>
      </c>
      <c r="D1094" s="256" t="s">
        <v>452</v>
      </c>
      <c r="E1094" s="257" t="s">
        <v>1549</v>
      </c>
      <c r="F1094" s="258" t="s">
        <v>1550</v>
      </c>
      <c r="G1094" s="259" t="s">
        <v>200</v>
      </c>
      <c r="H1094" s="260">
        <v>93.213999999999999</v>
      </c>
      <c r="I1094" s="261"/>
      <c r="J1094" s="262">
        <f>ROUND(I1094*H1094,2)</f>
        <v>0</v>
      </c>
      <c r="K1094" s="258" t="s">
        <v>145</v>
      </c>
      <c r="L1094" s="263"/>
      <c r="M1094" s="264" t="s">
        <v>19</v>
      </c>
      <c r="N1094" s="265" t="s">
        <v>40</v>
      </c>
      <c r="O1094" s="87"/>
      <c r="P1094" s="214">
        <f>O1094*H1094</f>
        <v>0</v>
      </c>
      <c r="Q1094" s="214">
        <v>0.0040000000000000001</v>
      </c>
      <c r="R1094" s="214">
        <f>Q1094*H1094</f>
        <v>0.37285600000000002</v>
      </c>
      <c r="S1094" s="214">
        <v>0</v>
      </c>
      <c r="T1094" s="215">
        <f>S1094*H1094</f>
        <v>0</v>
      </c>
      <c r="U1094" s="41"/>
      <c r="V1094" s="41"/>
      <c r="W1094" s="41"/>
      <c r="X1094" s="41"/>
      <c r="Y1094" s="41"/>
      <c r="Z1094" s="41"/>
      <c r="AA1094" s="41"/>
      <c r="AB1094" s="41"/>
      <c r="AC1094" s="41"/>
      <c r="AD1094" s="41"/>
      <c r="AE1094" s="41"/>
      <c r="AR1094" s="216" t="s">
        <v>327</v>
      </c>
      <c r="AT1094" s="216" t="s">
        <v>452</v>
      </c>
      <c r="AU1094" s="216" t="s">
        <v>77</v>
      </c>
      <c r="AY1094" s="20" t="s">
        <v>140</v>
      </c>
      <c r="BE1094" s="217">
        <f>IF(N1094="základní",J1094,0)</f>
        <v>0</v>
      </c>
      <c r="BF1094" s="217">
        <f>IF(N1094="snížená",J1094,0)</f>
        <v>0</v>
      </c>
      <c r="BG1094" s="217">
        <f>IF(N1094="zákl. přenesená",J1094,0)</f>
        <v>0</v>
      </c>
      <c r="BH1094" s="217">
        <f>IF(N1094="sníž. přenesená",J1094,0)</f>
        <v>0</v>
      </c>
      <c r="BI1094" s="217">
        <f>IF(N1094="nulová",J1094,0)</f>
        <v>0</v>
      </c>
      <c r="BJ1094" s="20" t="s">
        <v>77</v>
      </c>
      <c r="BK1094" s="217">
        <f>ROUND(I1094*H1094,2)</f>
        <v>0</v>
      </c>
      <c r="BL1094" s="20" t="s">
        <v>231</v>
      </c>
      <c r="BM1094" s="216" t="s">
        <v>1551</v>
      </c>
    </row>
    <row r="1095" s="14" customFormat="1">
      <c r="A1095" s="14"/>
      <c r="B1095" s="234"/>
      <c r="C1095" s="235"/>
      <c r="D1095" s="225" t="s">
        <v>150</v>
      </c>
      <c r="E1095" s="235"/>
      <c r="F1095" s="237" t="s">
        <v>1552</v>
      </c>
      <c r="G1095" s="235"/>
      <c r="H1095" s="238">
        <v>93.213999999999999</v>
      </c>
      <c r="I1095" s="239"/>
      <c r="J1095" s="235"/>
      <c r="K1095" s="235"/>
      <c r="L1095" s="240"/>
      <c r="M1095" s="241"/>
      <c r="N1095" s="242"/>
      <c r="O1095" s="242"/>
      <c r="P1095" s="242"/>
      <c r="Q1095" s="242"/>
      <c r="R1095" s="242"/>
      <c r="S1095" s="242"/>
      <c r="T1095" s="243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44" t="s">
        <v>150</v>
      </c>
      <c r="AU1095" s="244" t="s">
        <v>77</v>
      </c>
      <c r="AV1095" s="14" t="s">
        <v>79</v>
      </c>
      <c r="AW1095" s="14" t="s">
        <v>4</v>
      </c>
      <c r="AX1095" s="14" t="s">
        <v>77</v>
      </c>
      <c r="AY1095" s="244" t="s">
        <v>140</v>
      </c>
    </row>
    <row r="1096" s="2" customFormat="1" ht="24.15" customHeight="1">
      <c r="A1096" s="41"/>
      <c r="B1096" s="42"/>
      <c r="C1096" s="205" t="s">
        <v>1553</v>
      </c>
      <c r="D1096" s="205" t="s">
        <v>141</v>
      </c>
      <c r="E1096" s="206" t="s">
        <v>1554</v>
      </c>
      <c r="F1096" s="207" t="s">
        <v>1555</v>
      </c>
      <c r="G1096" s="208" t="s">
        <v>200</v>
      </c>
      <c r="H1096" s="209">
        <v>93.75</v>
      </c>
      <c r="I1096" s="210"/>
      <c r="J1096" s="211">
        <f>ROUND(I1096*H1096,2)</f>
        <v>0</v>
      </c>
      <c r="K1096" s="207" t="s">
        <v>145</v>
      </c>
      <c r="L1096" s="47"/>
      <c r="M1096" s="212" t="s">
        <v>19</v>
      </c>
      <c r="N1096" s="213" t="s">
        <v>40</v>
      </c>
      <c r="O1096" s="87"/>
      <c r="P1096" s="214">
        <f>O1096*H1096</f>
        <v>0</v>
      </c>
      <c r="Q1096" s="214">
        <v>0.0012800000000000001</v>
      </c>
      <c r="R1096" s="214">
        <f>Q1096*H1096</f>
        <v>0.12000000000000001</v>
      </c>
      <c r="S1096" s="214">
        <v>0</v>
      </c>
      <c r="T1096" s="215">
        <f>S1096*H1096</f>
        <v>0</v>
      </c>
      <c r="U1096" s="41"/>
      <c r="V1096" s="41"/>
      <c r="W1096" s="41"/>
      <c r="X1096" s="41"/>
      <c r="Y1096" s="41"/>
      <c r="Z1096" s="41"/>
      <c r="AA1096" s="41"/>
      <c r="AB1096" s="41"/>
      <c r="AC1096" s="41"/>
      <c r="AD1096" s="41"/>
      <c r="AE1096" s="41"/>
      <c r="AR1096" s="216" t="s">
        <v>231</v>
      </c>
      <c r="AT1096" s="216" t="s">
        <v>141</v>
      </c>
      <c r="AU1096" s="216" t="s">
        <v>77</v>
      </c>
      <c r="AY1096" s="20" t="s">
        <v>140</v>
      </c>
      <c r="BE1096" s="217">
        <f>IF(N1096="základní",J1096,0)</f>
        <v>0</v>
      </c>
      <c r="BF1096" s="217">
        <f>IF(N1096="snížená",J1096,0)</f>
        <v>0</v>
      </c>
      <c r="BG1096" s="217">
        <f>IF(N1096="zákl. přenesená",J1096,0)</f>
        <v>0</v>
      </c>
      <c r="BH1096" s="217">
        <f>IF(N1096="sníž. přenesená",J1096,0)</f>
        <v>0</v>
      </c>
      <c r="BI1096" s="217">
        <f>IF(N1096="nulová",J1096,0)</f>
        <v>0</v>
      </c>
      <c r="BJ1096" s="20" t="s">
        <v>77</v>
      </c>
      <c r="BK1096" s="217">
        <f>ROUND(I1096*H1096,2)</f>
        <v>0</v>
      </c>
      <c r="BL1096" s="20" t="s">
        <v>231</v>
      </c>
      <c r="BM1096" s="216" t="s">
        <v>1556</v>
      </c>
    </row>
    <row r="1097" s="2" customFormat="1">
      <c r="A1097" s="41"/>
      <c r="B1097" s="42"/>
      <c r="C1097" s="43"/>
      <c r="D1097" s="218" t="s">
        <v>148</v>
      </c>
      <c r="E1097" s="43"/>
      <c r="F1097" s="219" t="s">
        <v>1557</v>
      </c>
      <c r="G1097" s="43"/>
      <c r="H1097" s="43"/>
      <c r="I1097" s="220"/>
      <c r="J1097" s="43"/>
      <c r="K1097" s="43"/>
      <c r="L1097" s="47"/>
      <c r="M1097" s="221"/>
      <c r="N1097" s="222"/>
      <c r="O1097" s="87"/>
      <c r="P1097" s="87"/>
      <c r="Q1097" s="87"/>
      <c r="R1097" s="87"/>
      <c r="S1097" s="87"/>
      <c r="T1097" s="88"/>
      <c r="U1097" s="41"/>
      <c r="V1097" s="41"/>
      <c r="W1097" s="41"/>
      <c r="X1097" s="41"/>
      <c r="Y1097" s="41"/>
      <c r="Z1097" s="41"/>
      <c r="AA1097" s="41"/>
      <c r="AB1097" s="41"/>
      <c r="AC1097" s="41"/>
      <c r="AD1097" s="41"/>
      <c r="AE1097" s="41"/>
      <c r="AT1097" s="20" t="s">
        <v>148</v>
      </c>
      <c r="AU1097" s="20" t="s">
        <v>77</v>
      </c>
    </row>
    <row r="1098" s="2" customFormat="1" ht="24.15" customHeight="1">
      <c r="A1098" s="41"/>
      <c r="B1098" s="42"/>
      <c r="C1098" s="256" t="s">
        <v>1558</v>
      </c>
      <c r="D1098" s="256" t="s">
        <v>452</v>
      </c>
      <c r="E1098" s="257" t="s">
        <v>1559</v>
      </c>
      <c r="F1098" s="258" t="s">
        <v>1560</v>
      </c>
      <c r="G1098" s="259" t="s">
        <v>144</v>
      </c>
      <c r="H1098" s="260">
        <v>18.75</v>
      </c>
      <c r="I1098" s="261"/>
      <c r="J1098" s="262">
        <f>ROUND(I1098*H1098,2)</f>
        <v>0</v>
      </c>
      <c r="K1098" s="258" t="s">
        <v>145</v>
      </c>
      <c r="L1098" s="263"/>
      <c r="M1098" s="264" t="s">
        <v>19</v>
      </c>
      <c r="N1098" s="265" t="s">
        <v>40</v>
      </c>
      <c r="O1098" s="87"/>
      <c r="P1098" s="214">
        <f>O1098*H1098</f>
        <v>0</v>
      </c>
      <c r="Q1098" s="214">
        <v>0.019199999999999998</v>
      </c>
      <c r="R1098" s="214">
        <f>Q1098*H1098</f>
        <v>0.35999999999999999</v>
      </c>
      <c r="S1098" s="214">
        <v>0</v>
      </c>
      <c r="T1098" s="215">
        <f>S1098*H1098</f>
        <v>0</v>
      </c>
      <c r="U1098" s="41"/>
      <c r="V1098" s="41"/>
      <c r="W1098" s="41"/>
      <c r="X1098" s="41"/>
      <c r="Y1098" s="41"/>
      <c r="Z1098" s="41"/>
      <c r="AA1098" s="41"/>
      <c r="AB1098" s="41"/>
      <c r="AC1098" s="41"/>
      <c r="AD1098" s="41"/>
      <c r="AE1098" s="41"/>
      <c r="AR1098" s="216" t="s">
        <v>327</v>
      </c>
      <c r="AT1098" s="216" t="s">
        <v>452</v>
      </c>
      <c r="AU1098" s="216" t="s">
        <v>77</v>
      </c>
      <c r="AY1098" s="20" t="s">
        <v>140</v>
      </c>
      <c r="BE1098" s="217">
        <f>IF(N1098="základní",J1098,0)</f>
        <v>0</v>
      </c>
      <c r="BF1098" s="217">
        <f>IF(N1098="snížená",J1098,0)</f>
        <v>0</v>
      </c>
      <c r="BG1098" s="217">
        <f>IF(N1098="zákl. přenesená",J1098,0)</f>
        <v>0</v>
      </c>
      <c r="BH1098" s="217">
        <f>IF(N1098="sníž. přenesená",J1098,0)</f>
        <v>0</v>
      </c>
      <c r="BI1098" s="217">
        <f>IF(N1098="nulová",J1098,0)</f>
        <v>0</v>
      </c>
      <c r="BJ1098" s="20" t="s">
        <v>77</v>
      </c>
      <c r="BK1098" s="217">
        <f>ROUND(I1098*H1098,2)</f>
        <v>0</v>
      </c>
      <c r="BL1098" s="20" t="s">
        <v>231</v>
      </c>
      <c r="BM1098" s="216" t="s">
        <v>1561</v>
      </c>
    </row>
    <row r="1099" s="14" customFormat="1">
      <c r="A1099" s="14"/>
      <c r="B1099" s="234"/>
      <c r="C1099" s="235"/>
      <c r="D1099" s="225" t="s">
        <v>150</v>
      </c>
      <c r="E1099" s="235"/>
      <c r="F1099" s="237" t="s">
        <v>1562</v>
      </c>
      <c r="G1099" s="235"/>
      <c r="H1099" s="238">
        <v>18.75</v>
      </c>
      <c r="I1099" s="239"/>
      <c r="J1099" s="235"/>
      <c r="K1099" s="235"/>
      <c r="L1099" s="240"/>
      <c r="M1099" s="241"/>
      <c r="N1099" s="242"/>
      <c r="O1099" s="242"/>
      <c r="P1099" s="242"/>
      <c r="Q1099" s="242"/>
      <c r="R1099" s="242"/>
      <c r="S1099" s="242"/>
      <c r="T1099" s="243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44" t="s">
        <v>150</v>
      </c>
      <c r="AU1099" s="244" t="s">
        <v>77</v>
      </c>
      <c r="AV1099" s="14" t="s">
        <v>79</v>
      </c>
      <c r="AW1099" s="14" t="s">
        <v>4</v>
      </c>
      <c r="AX1099" s="14" t="s">
        <v>77</v>
      </c>
      <c r="AY1099" s="244" t="s">
        <v>140</v>
      </c>
    </row>
    <row r="1100" s="2" customFormat="1" ht="24.15" customHeight="1">
      <c r="A1100" s="41"/>
      <c r="B1100" s="42"/>
      <c r="C1100" s="205" t="s">
        <v>1563</v>
      </c>
      <c r="D1100" s="205" t="s">
        <v>141</v>
      </c>
      <c r="E1100" s="206" t="s">
        <v>1564</v>
      </c>
      <c r="F1100" s="207" t="s">
        <v>1565</v>
      </c>
      <c r="G1100" s="208" t="s">
        <v>200</v>
      </c>
      <c r="H1100" s="209">
        <v>143.56800000000001</v>
      </c>
      <c r="I1100" s="210"/>
      <c r="J1100" s="211">
        <f>ROUND(I1100*H1100,2)</f>
        <v>0</v>
      </c>
      <c r="K1100" s="207" t="s">
        <v>145</v>
      </c>
      <c r="L1100" s="47"/>
      <c r="M1100" s="212" t="s">
        <v>19</v>
      </c>
      <c r="N1100" s="213" t="s">
        <v>40</v>
      </c>
      <c r="O1100" s="87"/>
      <c r="P1100" s="214">
        <f>O1100*H1100</f>
        <v>0</v>
      </c>
      <c r="Q1100" s="214">
        <v>0.00073999999999999999</v>
      </c>
      <c r="R1100" s="214">
        <f>Q1100*H1100</f>
        <v>0.10624032000000001</v>
      </c>
      <c r="S1100" s="214">
        <v>0</v>
      </c>
      <c r="T1100" s="215">
        <f>S1100*H1100</f>
        <v>0</v>
      </c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R1100" s="216" t="s">
        <v>231</v>
      </c>
      <c r="AT1100" s="216" t="s">
        <v>141</v>
      </c>
      <c r="AU1100" s="216" t="s">
        <v>77</v>
      </c>
      <c r="AY1100" s="20" t="s">
        <v>140</v>
      </c>
      <c r="BE1100" s="217">
        <f>IF(N1100="základní",J1100,0)</f>
        <v>0</v>
      </c>
      <c r="BF1100" s="217">
        <f>IF(N1100="snížená",J1100,0)</f>
        <v>0</v>
      </c>
      <c r="BG1100" s="217">
        <f>IF(N1100="zákl. přenesená",J1100,0)</f>
        <v>0</v>
      </c>
      <c r="BH1100" s="217">
        <f>IF(N1100="sníž. přenesená",J1100,0)</f>
        <v>0</v>
      </c>
      <c r="BI1100" s="217">
        <f>IF(N1100="nulová",J1100,0)</f>
        <v>0</v>
      </c>
      <c r="BJ1100" s="20" t="s">
        <v>77</v>
      </c>
      <c r="BK1100" s="217">
        <f>ROUND(I1100*H1100,2)</f>
        <v>0</v>
      </c>
      <c r="BL1100" s="20" t="s">
        <v>231</v>
      </c>
      <c r="BM1100" s="216" t="s">
        <v>1566</v>
      </c>
    </row>
    <row r="1101" s="2" customFormat="1">
      <c r="A1101" s="41"/>
      <c r="B1101" s="42"/>
      <c r="C1101" s="43"/>
      <c r="D1101" s="218" t="s">
        <v>148</v>
      </c>
      <c r="E1101" s="43"/>
      <c r="F1101" s="219" t="s">
        <v>1567</v>
      </c>
      <c r="G1101" s="43"/>
      <c r="H1101" s="43"/>
      <c r="I1101" s="220"/>
      <c r="J1101" s="43"/>
      <c r="K1101" s="43"/>
      <c r="L1101" s="47"/>
      <c r="M1101" s="221"/>
      <c r="N1101" s="222"/>
      <c r="O1101" s="87"/>
      <c r="P1101" s="87"/>
      <c r="Q1101" s="87"/>
      <c r="R1101" s="87"/>
      <c r="S1101" s="87"/>
      <c r="T1101" s="88"/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T1101" s="20" t="s">
        <v>148</v>
      </c>
      <c r="AU1101" s="20" t="s">
        <v>77</v>
      </c>
    </row>
    <row r="1102" s="13" customFormat="1">
      <c r="A1102" s="13"/>
      <c r="B1102" s="223"/>
      <c r="C1102" s="224"/>
      <c r="D1102" s="225" t="s">
        <v>150</v>
      </c>
      <c r="E1102" s="226" t="s">
        <v>19</v>
      </c>
      <c r="F1102" s="227" t="s">
        <v>151</v>
      </c>
      <c r="G1102" s="224"/>
      <c r="H1102" s="226" t="s">
        <v>19</v>
      </c>
      <c r="I1102" s="228"/>
      <c r="J1102" s="224"/>
      <c r="K1102" s="224"/>
      <c r="L1102" s="229"/>
      <c r="M1102" s="230"/>
      <c r="N1102" s="231"/>
      <c r="O1102" s="231"/>
      <c r="P1102" s="231"/>
      <c r="Q1102" s="231"/>
      <c r="R1102" s="231"/>
      <c r="S1102" s="231"/>
      <c r="T1102" s="232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33" t="s">
        <v>150</v>
      </c>
      <c r="AU1102" s="233" t="s">
        <v>77</v>
      </c>
      <c r="AV1102" s="13" t="s">
        <v>77</v>
      </c>
      <c r="AW1102" s="13" t="s">
        <v>31</v>
      </c>
      <c r="AX1102" s="13" t="s">
        <v>69</v>
      </c>
      <c r="AY1102" s="233" t="s">
        <v>140</v>
      </c>
    </row>
    <row r="1103" s="14" customFormat="1">
      <c r="A1103" s="14"/>
      <c r="B1103" s="234"/>
      <c r="C1103" s="235"/>
      <c r="D1103" s="225" t="s">
        <v>150</v>
      </c>
      <c r="E1103" s="236" t="s">
        <v>19</v>
      </c>
      <c r="F1103" s="237" t="s">
        <v>1568</v>
      </c>
      <c r="G1103" s="235"/>
      <c r="H1103" s="238">
        <v>23.559999999999999</v>
      </c>
      <c r="I1103" s="239"/>
      <c r="J1103" s="235"/>
      <c r="K1103" s="235"/>
      <c r="L1103" s="240"/>
      <c r="M1103" s="241"/>
      <c r="N1103" s="242"/>
      <c r="O1103" s="242"/>
      <c r="P1103" s="242"/>
      <c r="Q1103" s="242"/>
      <c r="R1103" s="242"/>
      <c r="S1103" s="242"/>
      <c r="T1103" s="243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44" t="s">
        <v>150</v>
      </c>
      <c r="AU1103" s="244" t="s">
        <v>77</v>
      </c>
      <c r="AV1103" s="14" t="s">
        <v>79</v>
      </c>
      <c r="AW1103" s="14" t="s">
        <v>31</v>
      </c>
      <c r="AX1103" s="14" t="s">
        <v>69</v>
      </c>
      <c r="AY1103" s="244" t="s">
        <v>140</v>
      </c>
    </row>
    <row r="1104" s="14" customFormat="1">
      <c r="A1104" s="14"/>
      <c r="B1104" s="234"/>
      <c r="C1104" s="235"/>
      <c r="D1104" s="225" t="s">
        <v>150</v>
      </c>
      <c r="E1104" s="236" t="s">
        <v>19</v>
      </c>
      <c r="F1104" s="237" t="s">
        <v>1569</v>
      </c>
      <c r="G1104" s="235"/>
      <c r="H1104" s="238">
        <v>35.399999999999999</v>
      </c>
      <c r="I1104" s="239"/>
      <c r="J1104" s="235"/>
      <c r="K1104" s="235"/>
      <c r="L1104" s="240"/>
      <c r="M1104" s="241"/>
      <c r="N1104" s="242"/>
      <c r="O1104" s="242"/>
      <c r="P1104" s="242"/>
      <c r="Q1104" s="242"/>
      <c r="R1104" s="242"/>
      <c r="S1104" s="242"/>
      <c r="T1104" s="243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44" t="s">
        <v>150</v>
      </c>
      <c r="AU1104" s="244" t="s">
        <v>77</v>
      </c>
      <c r="AV1104" s="14" t="s">
        <v>79</v>
      </c>
      <c r="AW1104" s="14" t="s">
        <v>31</v>
      </c>
      <c r="AX1104" s="14" t="s">
        <v>69</v>
      </c>
      <c r="AY1104" s="244" t="s">
        <v>140</v>
      </c>
    </row>
    <row r="1105" s="13" customFormat="1">
      <c r="A1105" s="13"/>
      <c r="B1105" s="223"/>
      <c r="C1105" s="224"/>
      <c r="D1105" s="225" t="s">
        <v>150</v>
      </c>
      <c r="E1105" s="226" t="s">
        <v>19</v>
      </c>
      <c r="F1105" s="227" t="s">
        <v>195</v>
      </c>
      <c r="G1105" s="224"/>
      <c r="H1105" s="226" t="s">
        <v>19</v>
      </c>
      <c r="I1105" s="228"/>
      <c r="J1105" s="224"/>
      <c r="K1105" s="224"/>
      <c r="L1105" s="229"/>
      <c r="M1105" s="230"/>
      <c r="N1105" s="231"/>
      <c r="O1105" s="231"/>
      <c r="P1105" s="231"/>
      <c r="Q1105" s="231"/>
      <c r="R1105" s="231"/>
      <c r="S1105" s="231"/>
      <c r="T1105" s="232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33" t="s">
        <v>150</v>
      </c>
      <c r="AU1105" s="233" t="s">
        <v>77</v>
      </c>
      <c r="AV1105" s="13" t="s">
        <v>77</v>
      </c>
      <c r="AW1105" s="13" t="s">
        <v>31</v>
      </c>
      <c r="AX1105" s="13" t="s">
        <v>69</v>
      </c>
      <c r="AY1105" s="233" t="s">
        <v>140</v>
      </c>
    </row>
    <row r="1106" s="14" customFormat="1">
      <c r="A1106" s="14"/>
      <c r="B1106" s="234"/>
      <c r="C1106" s="235"/>
      <c r="D1106" s="225" t="s">
        <v>150</v>
      </c>
      <c r="E1106" s="236" t="s">
        <v>19</v>
      </c>
      <c r="F1106" s="237" t="s">
        <v>1570</v>
      </c>
      <c r="G1106" s="235"/>
      <c r="H1106" s="238">
        <v>28.420000000000002</v>
      </c>
      <c r="I1106" s="239"/>
      <c r="J1106" s="235"/>
      <c r="K1106" s="235"/>
      <c r="L1106" s="240"/>
      <c r="M1106" s="241"/>
      <c r="N1106" s="242"/>
      <c r="O1106" s="242"/>
      <c r="P1106" s="242"/>
      <c r="Q1106" s="242"/>
      <c r="R1106" s="242"/>
      <c r="S1106" s="242"/>
      <c r="T1106" s="243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44" t="s">
        <v>150</v>
      </c>
      <c r="AU1106" s="244" t="s">
        <v>77</v>
      </c>
      <c r="AV1106" s="14" t="s">
        <v>79</v>
      </c>
      <c r="AW1106" s="14" t="s">
        <v>31</v>
      </c>
      <c r="AX1106" s="14" t="s">
        <v>69</v>
      </c>
      <c r="AY1106" s="244" t="s">
        <v>140</v>
      </c>
    </row>
    <row r="1107" s="14" customFormat="1">
      <c r="A1107" s="14"/>
      <c r="B1107" s="234"/>
      <c r="C1107" s="235"/>
      <c r="D1107" s="225" t="s">
        <v>150</v>
      </c>
      <c r="E1107" s="236" t="s">
        <v>19</v>
      </c>
      <c r="F1107" s="237" t="s">
        <v>1571</v>
      </c>
      <c r="G1107" s="235"/>
      <c r="H1107" s="238">
        <v>-4.7999999999999998</v>
      </c>
      <c r="I1107" s="239"/>
      <c r="J1107" s="235"/>
      <c r="K1107" s="235"/>
      <c r="L1107" s="240"/>
      <c r="M1107" s="241"/>
      <c r="N1107" s="242"/>
      <c r="O1107" s="242"/>
      <c r="P1107" s="242"/>
      <c r="Q1107" s="242"/>
      <c r="R1107" s="242"/>
      <c r="S1107" s="242"/>
      <c r="T1107" s="243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44" t="s">
        <v>150</v>
      </c>
      <c r="AU1107" s="244" t="s">
        <v>77</v>
      </c>
      <c r="AV1107" s="14" t="s">
        <v>79</v>
      </c>
      <c r="AW1107" s="14" t="s">
        <v>31</v>
      </c>
      <c r="AX1107" s="14" t="s">
        <v>69</v>
      </c>
      <c r="AY1107" s="244" t="s">
        <v>140</v>
      </c>
    </row>
    <row r="1108" s="13" customFormat="1">
      <c r="A1108" s="13"/>
      <c r="B1108" s="223"/>
      <c r="C1108" s="224"/>
      <c r="D1108" s="225" t="s">
        <v>150</v>
      </c>
      <c r="E1108" s="226" t="s">
        <v>19</v>
      </c>
      <c r="F1108" s="227" t="s">
        <v>220</v>
      </c>
      <c r="G1108" s="224"/>
      <c r="H1108" s="226" t="s">
        <v>19</v>
      </c>
      <c r="I1108" s="228"/>
      <c r="J1108" s="224"/>
      <c r="K1108" s="224"/>
      <c r="L1108" s="229"/>
      <c r="M1108" s="230"/>
      <c r="N1108" s="231"/>
      <c r="O1108" s="231"/>
      <c r="P1108" s="231"/>
      <c r="Q1108" s="231"/>
      <c r="R1108" s="231"/>
      <c r="S1108" s="231"/>
      <c r="T1108" s="232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33" t="s">
        <v>150</v>
      </c>
      <c r="AU1108" s="233" t="s">
        <v>77</v>
      </c>
      <c r="AV1108" s="13" t="s">
        <v>77</v>
      </c>
      <c r="AW1108" s="13" t="s">
        <v>31</v>
      </c>
      <c r="AX1108" s="13" t="s">
        <v>69</v>
      </c>
      <c r="AY1108" s="233" t="s">
        <v>140</v>
      </c>
    </row>
    <row r="1109" s="14" customFormat="1">
      <c r="A1109" s="14"/>
      <c r="B1109" s="234"/>
      <c r="C1109" s="235"/>
      <c r="D1109" s="225" t="s">
        <v>150</v>
      </c>
      <c r="E1109" s="236" t="s">
        <v>19</v>
      </c>
      <c r="F1109" s="237" t="s">
        <v>1572</v>
      </c>
      <c r="G1109" s="235"/>
      <c r="H1109" s="238">
        <v>35.82</v>
      </c>
      <c r="I1109" s="239"/>
      <c r="J1109" s="235"/>
      <c r="K1109" s="235"/>
      <c r="L1109" s="240"/>
      <c r="M1109" s="241"/>
      <c r="N1109" s="242"/>
      <c r="O1109" s="242"/>
      <c r="P1109" s="242"/>
      <c r="Q1109" s="242"/>
      <c r="R1109" s="242"/>
      <c r="S1109" s="242"/>
      <c r="T1109" s="243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44" t="s">
        <v>150</v>
      </c>
      <c r="AU1109" s="244" t="s">
        <v>77</v>
      </c>
      <c r="AV1109" s="14" t="s">
        <v>79</v>
      </c>
      <c r="AW1109" s="14" t="s">
        <v>31</v>
      </c>
      <c r="AX1109" s="14" t="s">
        <v>69</v>
      </c>
      <c r="AY1109" s="244" t="s">
        <v>140</v>
      </c>
    </row>
    <row r="1110" s="14" customFormat="1">
      <c r="A1110" s="14"/>
      <c r="B1110" s="234"/>
      <c r="C1110" s="235"/>
      <c r="D1110" s="225" t="s">
        <v>150</v>
      </c>
      <c r="E1110" s="236" t="s">
        <v>19</v>
      </c>
      <c r="F1110" s="237" t="s">
        <v>1573</v>
      </c>
      <c r="G1110" s="235"/>
      <c r="H1110" s="238">
        <v>-6.7000000000000002</v>
      </c>
      <c r="I1110" s="239"/>
      <c r="J1110" s="235"/>
      <c r="K1110" s="235"/>
      <c r="L1110" s="240"/>
      <c r="M1110" s="241"/>
      <c r="N1110" s="242"/>
      <c r="O1110" s="242"/>
      <c r="P1110" s="242"/>
      <c r="Q1110" s="242"/>
      <c r="R1110" s="242"/>
      <c r="S1110" s="242"/>
      <c r="T1110" s="243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44" t="s">
        <v>150</v>
      </c>
      <c r="AU1110" s="244" t="s">
        <v>77</v>
      </c>
      <c r="AV1110" s="14" t="s">
        <v>79</v>
      </c>
      <c r="AW1110" s="14" t="s">
        <v>31</v>
      </c>
      <c r="AX1110" s="14" t="s">
        <v>69</v>
      </c>
      <c r="AY1110" s="244" t="s">
        <v>140</v>
      </c>
    </row>
    <row r="1111" s="13" customFormat="1">
      <c r="A1111" s="13"/>
      <c r="B1111" s="223"/>
      <c r="C1111" s="224"/>
      <c r="D1111" s="225" t="s">
        <v>150</v>
      </c>
      <c r="E1111" s="226" t="s">
        <v>19</v>
      </c>
      <c r="F1111" s="227" t="s">
        <v>660</v>
      </c>
      <c r="G1111" s="224"/>
      <c r="H1111" s="226" t="s">
        <v>19</v>
      </c>
      <c r="I1111" s="228"/>
      <c r="J1111" s="224"/>
      <c r="K1111" s="224"/>
      <c r="L1111" s="229"/>
      <c r="M1111" s="230"/>
      <c r="N1111" s="231"/>
      <c r="O1111" s="231"/>
      <c r="P1111" s="231"/>
      <c r="Q1111" s="231"/>
      <c r="R1111" s="231"/>
      <c r="S1111" s="231"/>
      <c r="T1111" s="232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33" t="s">
        <v>150</v>
      </c>
      <c r="AU1111" s="233" t="s">
        <v>77</v>
      </c>
      <c r="AV1111" s="13" t="s">
        <v>77</v>
      </c>
      <c r="AW1111" s="13" t="s">
        <v>31</v>
      </c>
      <c r="AX1111" s="13" t="s">
        <v>69</v>
      </c>
      <c r="AY1111" s="233" t="s">
        <v>140</v>
      </c>
    </row>
    <row r="1112" s="14" customFormat="1">
      <c r="A1112" s="14"/>
      <c r="B1112" s="234"/>
      <c r="C1112" s="235"/>
      <c r="D1112" s="225" t="s">
        <v>150</v>
      </c>
      <c r="E1112" s="236" t="s">
        <v>19</v>
      </c>
      <c r="F1112" s="237" t="s">
        <v>1574</v>
      </c>
      <c r="G1112" s="235"/>
      <c r="H1112" s="238">
        <v>31.867999999999999</v>
      </c>
      <c r="I1112" s="239"/>
      <c r="J1112" s="235"/>
      <c r="K1112" s="235"/>
      <c r="L1112" s="240"/>
      <c r="M1112" s="241"/>
      <c r="N1112" s="242"/>
      <c r="O1112" s="242"/>
      <c r="P1112" s="242"/>
      <c r="Q1112" s="242"/>
      <c r="R1112" s="242"/>
      <c r="S1112" s="242"/>
      <c r="T1112" s="243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44" t="s">
        <v>150</v>
      </c>
      <c r="AU1112" s="244" t="s">
        <v>77</v>
      </c>
      <c r="AV1112" s="14" t="s">
        <v>79</v>
      </c>
      <c r="AW1112" s="14" t="s">
        <v>31</v>
      </c>
      <c r="AX1112" s="14" t="s">
        <v>69</v>
      </c>
      <c r="AY1112" s="244" t="s">
        <v>140</v>
      </c>
    </row>
    <row r="1113" s="15" customFormat="1">
      <c r="A1113" s="15"/>
      <c r="B1113" s="245"/>
      <c r="C1113" s="246"/>
      <c r="D1113" s="225" t="s">
        <v>150</v>
      </c>
      <c r="E1113" s="247" t="s">
        <v>19</v>
      </c>
      <c r="F1113" s="248" t="s">
        <v>226</v>
      </c>
      <c r="G1113" s="246"/>
      <c r="H1113" s="249">
        <v>143.56800000000001</v>
      </c>
      <c r="I1113" s="250"/>
      <c r="J1113" s="246"/>
      <c r="K1113" s="246"/>
      <c r="L1113" s="251"/>
      <c r="M1113" s="252"/>
      <c r="N1113" s="253"/>
      <c r="O1113" s="253"/>
      <c r="P1113" s="253"/>
      <c r="Q1113" s="253"/>
      <c r="R1113" s="253"/>
      <c r="S1113" s="253"/>
      <c r="T1113" s="254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T1113" s="255" t="s">
        <v>150</v>
      </c>
      <c r="AU1113" s="255" t="s">
        <v>77</v>
      </c>
      <c r="AV1113" s="15" t="s">
        <v>146</v>
      </c>
      <c r="AW1113" s="15" t="s">
        <v>31</v>
      </c>
      <c r="AX1113" s="15" t="s">
        <v>77</v>
      </c>
      <c r="AY1113" s="255" t="s">
        <v>140</v>
      </c>
    </row>
    <row r="1114" s="2" customFormat="1" ht="24.15" customHeight="1">
      <c r="A1114" s="41"/>
      <c r="B1114" s="42"/>
      <c r="C1114" s="256" t="s">
        <v>1575</v>
      </c>
      <c r="D1114" s="256" t="s">
        <v>452</v>
      </c>
      <c r="E1114" s="257" t="s">
        <v>1559</v>
      </c>
      <c r="F1114" s="258" t="s">
        <v>1560</v>
      </c>
      <c r="G1114" s="259" t="s">
        <v>144</v>
      </c>
      <c r="H1114" s="260">
        <v>22.971</v>
      </c>
      <c r="I1114" s="261"/>
      <c r="J1114" s="262">
        <f>ROUND(I1114*H1114,2)</f>
        <v>0</v>
      </c>
      <c r="K1114" s="258" t="s">
        <v>145</v>
      </c>
      <c r="L1114" s="263"/>
      <c r="M1114" s="264" t="s">
        <v>19</v>
      </c>
      <c r="N1114" s="265" t="s">
        <v>40</v>
      </c>
      <c r="O1114" s="87"/>
      <c r="P1114" s="214">
        <f>O1114*H1114</f>
        <v>0</v>
      </c>
      <c r="Q1114" s="214">
        <v>0.019199999999999998</v>
      </c>
      <c r="R1114" s="214">
        <f>Q1114*H1114</f>
        <v>0.44104319999999997</v>
      </c>
      <c r="S1114" s="214">
        <v>0</v>
      </c>
      <c r="T1114" s="215">
        <f>S1114*H1114</f>
        <v>0</v>
      </c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R1114" s="216" t="s">
        <v>327</v>
      </c>
      <c r="AT1114" s="216" t="s">
        <v>452</v>
      </c>
      <c r="AU1114" s="216" t="s">
        <v>77</v>
      </c>
      <c r="AY1114" s="20" t="s">
        <v>140</v>
      </c>
      <c r="BE1114" s="217">
        <f>IF(N1114="základní",J1114,0)</f>
        <v>0</v>
      </c>
      <c r="BF1114" s="217">
        <f>IF(N1114="snížená",J1114,0)</f>
        <v>0</v>
      </c>
      <c r="BG1114" s="217">
        <f>IF(N1114="zákl. přenesená",J1114,0)</f>
        <v>0</v>
      </c>
      <c r="BH1114" s="217">
        <f>IF(N1114="sníž. přenesená",J1114,0)</f>
        <v>0</v>
      </c>
      <c r="BI1114" s="217">
        <f>IF(N1114="nulová",J1114,0)</f>
        <v>0</v>
      </c>
      <c r="BJ1114" s="20" t="s">
        <v>77</v>
      </c>
      <c r="BK1114" s="217">
        <f>ROUND(I1114*H1114,2)</f>
        <v>0</v>
      </c>
      <c r="BL1114" s="20" t="s">
        <v>231</v>
      </c>
      <c r="BM1114" s="216" t="s">
        <v>1576</v>
      </c>
    </row>
    <row r="1115" s="14" customFormat="1">
      <c r="A1115" s="14"/>
      <c r="B1115" s="234"/>
      <c r="C1115" s="235"/>
      <c r="D1115" s="225" t="s">
        <v>150</v>
      </c>
      <c r="E1115" s="235"/>
      <c r="F1115" s="237" t="s">
        <v>1577</v>
      </c>
      <c r="G1115" s="235"/>
      <c r="H1115" s="238">
        <v>22.971</v>
      </c>
      <c r="I1115" s="239"/>
      <c r="J1115" s="235"/>
      <c r="K1115" s="235"/>
      <c r="L1115" s="240"/>
      <c r="M1115" s="241"/>
      <c r="N1115" s="242"/>
      <c r="O1115" s="242"/>
      <c r="P1115" s="242"/>
      <c r="Q1115" s="242"/>
      <c r="R1115" s="242"/>
      <c r="S1115" s="242"/>
      <c r="T1115" s="243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44" t="s">
        <v>150</v>
      </c>
      <c r="AU1115" s="244" t="s">
        <v>77</v>
      </c>
      <c r="AV1115" s="14" t="s">
        <v>79</v>
      </c>
      <c r="AW1115" s="14" t="s">
        <v>4</v>
      </c>
      <c r="AX1115" s="14" t="s">
        <v>77</v>
      </c>
      <c r="AY1115" s="244" t="s">
        <v>140</v>
      </c>
    </row>
    <row r="1116" s="2" customFormat="1" ht="24.15" customHeight="1">
      <c r="A1116" s="41"/>
      <c r="B1116" s="42"/>
      <c r="C1116" s="205" t="s">
        <v>1578</v>
      </c>
      <c r="D1116" s="205" t="s">
        <v>141</v>
      </c>
      <c r="E1116" s="206" t="s">
        <v>1579</v>
      </c>
      <c r="F1116" s="207" t="s">
        <v>1580</v>
      </c>
      <c r="G1116" s="208" t="s">
        <v>200</v>
      </c>
      <c r="H1116" s="209">
        <v>78.900000000000006</v>
      </c>
      <c r="I1116" s="210"/>
      <c r="J1116" s="211">
        <f>ROUND(I1116*H1116,2)</f>
        <v>0</v>
      </c>
      <c r="K1116" s="207" t="s">
        <v>145</v>
      </c>
      <c r="L1116" s="47"/>
      <c r="M1116" s="212" t="s">
        <v>19</v>
      </c>
      <c r="N1116" s="213" t="s">
        <v>40</v>
      </c>
      <c r="O1116" s="87"/>
      <c r="P1116" s="214">
        <f>O1116*H1116</f>
        <v>0</v>
      </c>
      <c r="Q1116" s="214">
        <v>0.00073999999999999999</v>
      </c>
      <c r="R1116" s="214">
        <f>Q1116*H1116</f>
        <v>0.058386</v>
      </c>
      <c r="S1116" s="214">
        <v>0</v>
      </c>
      <c r="T1116" s="215">
        <f>S1116*H1116</f>
        <v>0</v>
      </c>
      <c r="U1116" s="41"/>
      <c r="V1116" s="41"/>
      <c r="W1116" s="41"/>
      <c r="X1116" s="41"/>
      <c r="Y1116" s="41"/>
      <c r="Z1116" s="41"/>
      <c r="AA1116" s="41"/>
      <c r="AB1116" s="41"/>
      <c r="AC1116" s="41"/>
      <c r="AD1116" s="41"/>
      <c r="AE1116" s="41"/>
      <c r="AR1116" s="216" t="s">
        <v>231</v>
      </c>
      <c r="AT1116" s="216" t="s">
        <v>141</v>
      </c>
      <c r="AU1116" s="216" t="s">
        <v>77</v>
      </c>
      <c r="AY1116" s="20" t="s">
        <v>140</v>
      </c>
      <c r="BE1116" s="217">
        <f>IF(N1116="základní",J1116,0)</f>
        <v>0</v>
      </c>
      <c r="BF1116" s="217">
        <f>IF(N1116="snížená",J1116,0)</f>
        <v>0</v>
      </c>
      <c r="BG1116" s="217">
        <f>IF(N1116="zákl. přenesená",J1116,0)</f>
        <v>0</v>
      </c>
      <c r="BH1116" s="217">
        <f>IF(N1116="sníž. přenesená",J1116,0)</f>
        <v>0</v>
      </c>
      <c r="BI1116" s="217">
        <f>IF(N1116="nulová",J1116,0)</f>
        <v>0</v>
      </c>
      <c r="BJ1116" s="20" t="s">
        <v>77</v>
      </c>
      <c r="BK1116" s="217">
        <f>ROUND(I1116*H1116,2)</f>
        <v>0</v>
      </c>
      <c r="BL1116" s="20" t="s">
        <v>231</v>
      </c>
      <c r="BM1116" s="216" t="s">
        <v>1581</v>
      </c>
    </row>
    <row r="1117" s="2" customFormat="1">
      <c r="A1117" s="41"/>
      <c r="B1117" s="42"/>
      <c r="C1117" s="43"/>
      <c r="D1117" s="218" t="s">
        <v>148</v>
      </c>
      <c r="E1117" s="43"/>
      <c r="F1117" s="219" t="s">
        <v>1582</v>
      </c>
      <c r="G1117" s="43"/>
      <c r="H1117" s="43"/>
      <c r="I1117" s="220"/>
      <c r="J1117" s="43"/>
      <c r="K1117" s="43"/>
      <c r="L1117" s="47"/>
      <c r="M1117" s="221"/>
      <c r="N1117" s="222"/>
      <c r="O1117" s="87"/>
      <c r="P1117" s="87"/>
      <c r="Q1117" s="87"/>
      <c r="R1117" s="87"/>
      <c r="S1117" s="87"/>
      <c r="T1117" s="88"/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T1117" s="20" t="s">
        <v>148</v>
      </c>
      <c r="AU1117" s="20" t="s">
        <v>77</v>
      </c>
    </row>
    <row r="1118" s="13" customFormat="1">
      <c r="A1118" s="13"/>
      <c r="B1118" s="223"/>
      <c r="C1118" s="224"/>
      <c r="D1118" s="225" t="s">
        <v>150</v>
      </c>
      <c r="E1118" s="226" t="s">
        <v>19</v>
      </c>
      <c r="F1118" s="227" t="s">
        <v>151</v>
      </c>
      <c r="G1118" s="224"/>
      <c r="H1118" s="226" t="s">
        <v>19</v>
      </c>
      <c r="I1118" s="228"/>
      <c r="J1118" s="224"/>
      <c r="K1118" s="224"/>
      <c r="L1118" s="229"/>
      <c r="M1118" s="230"/>
      <c r="N1118" s="231"/>
      <c r="O1118" s="231"/>
      <c r="P1118" s="231"/>
      <c r="Q1118" s="231"/>
      <c r="R1118" s="231"/>
      <c r="S1118" s="231"/>
      <c r="T1118" s="232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3" t="s">
        <v>150</v>
      </c>
      <c r="AU1118" s="233" t="s">
        <v>77</v>
      </c>
      <c r="AV1118" s="13" t="s">
        <v>77</v>
      </c>
      <c r="AW1118" s="13" t="s">
        <v>31</v>
      </c>
      <c r="AX1118" s="13" t="s">
        <v>69</v>
      </c>
      <c r="AY1118" s="233" t="s">
        <v>140</v>
      </c>
    </row>
    <row r="1119" s="14" customFormat="1">
      <c r="A1119" s="14"/>
      <c r="B1119" s="234"/>
      <c r="C1119" s="235"/>
      <c r="D1119" s="225" t="s">
        <v>150</v>
      </c>
      <c r="E1119" s="236" t="s">
        <v>19</v>
      </c>
      <c r="F1119" s="237" t="s">
        <v>1583</v>
      </c>
      <c r="G1119" s="235"/>
      <c r="H1119" s="238">
        <v>14</v>
      </c>
      <c r="I1119" s="239"/>
      <c r="J1119" s="235"/>
      <c r="K1119" s="235"/>
      <c r="L1119" s="240"/>
      <c r="M1119" s="241"/>
      <c r="N1119" s="242"/>
      <c r="O1119" s="242"/>
      <c r="P1119" s="242"/>
      <c r="Q1119" s="242"/>
      <c r="R1119" s="242"/>
      <c r="S1119" s="242"/>
      <c r="T1119" s="243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44" t="s">
        <v>150</v>
      </c>
      <c r="AU1119" s="244" t="s">
        <v>77</v>
      </c>
      <c r="AV1119" s="14" t="s">
        <v>79</v>
      </c>
      <c r="AW1119" s="14" t="s">
        <v>31</v>
      </c>
      <c r="AX1119" s="14" t="s">
        <v>69</v>
      </c>
      <c r="AY1119" s="244" t="s">
        <v>140</v>
      </c>
    </row>
    <row r="1120" s="13" customFormat="1">
      <c r="A1120" s="13"/>
      <c r="B1120" s="223"/>
      <c r="C1120" s="224"/>
      <c r="D1120" s="225" t="s">
        <v>150</v>
      </c>
      <c r="E1120" s="226" t="s">
        <v>19</v>
      </c>
      <c r="F1120" s="227" t="s">
        <v>195</v>
      </c>
      <c r="G1120" s="224"/>
      <c r="H1120" s="226" t="s">
        <v>19</v>
      </c>
      <c r="I1120" s="228"/>
      <c r="J1120" s="224"/>
      <c r="K1120" s="224"/>
      <c r="L1120" s="229"/>
      <c r="M1120" s="230"/>
      <c r="N1120" s="231"/>
      <c r="O1120" s="231"/>
      <c r="P1120" s="231"/>
      <c r="Q1120" s="231"/>
      <c r="R1120" s="231"/>
      <c r="S1120" s="231"/>
      <c r="T1120" s="232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33" t="s">
        <v>150</v>
      </c>
      <c r="AU1120" s="233" t="s">
        <v>77</v>
      </c>
      <c r="AV1120" s="13" t="s">
        <v>77</v>
      </c>
      <c r="AW1120" s="13" t="s">
        <v>31</v>
      </c>
      <c r="AX1120" s="13" t="s">
        <v>69</v>
      </c>
      <c r="AY1120" s="233" t="s">
        <v>140</v>
      </c>
    </row>
    <row r="1121" s="14" customFormat="1">
      <c r="A1121" s="14"/>
      <c r="B1121" s="234"/>
      <c r="C1121" s="235"/>
      <c r="D1121" s="225" t="s">
        <v>150</v>
      </c>
      <c r="E1121" s="236" t="s">
        <v>19</v>
      </c>
      <c r="F1121" s="237" t="s">
        <v>1584</v>
      </c>
      <c r="G1121" s="235"/>
      <c r="H1121" s="238">
        <v>16.899999999999999</v>
      </c>
      <c r="I1121" s="239"/>
      <c r="J1121" s="235"/>
      <c r="K1121" s="235"/>
      <c r="L1121" s="240"/>
      <c r="M1121" s="241"/>
      <c r="N1121" s="242"/>
      <c r="O1121" s="242"/>
      <c r="P1121" s="242"/>
      <c r="Q1121" s="242"/>
      <c r="R1121" s="242"/>
      <c r="S1121" s="242"/>
      <c r="T1121" s="243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44" t="s">
        <v>150</v>
      </c>
      <c r="AU1121" s="244" t="s">
        <v>77</v>
      </c>
      <c r="AV1121" s="14" t="s">
        <v>79</v>
      </c>
      <c r="AW1121" s="14" t="s">
        <v>31</v>
      </c>
      <c r="AX1121" s="14" t="s">
        <v>69</v>
      </c>
      <c r="AY1121" s="244" t="s">
        <v>140</v>
      </c>
    </row>
    <row r="1122" s="13" customFormat="1">
      <c r="A1122" s="13"/>
      <c r="B1122" s="223"/>
      <c r="C1122" s="224"/>
      <c r="D1122" s="225" t="s">
        <v>150</v>
      </c>
      <c r="E1122" s="226" t="s">
        <v>19</v>
      </c>
      <c r="F1122" s="227" t="s">
        <v>220</v>
      </c>
      <c r="G1122" s="224"/>
      <c r="H1122" s="226" t="s">
        <v>19</v>
      </c>
      <c r="I1122" s="228"/>
      <c r="J1122" s="224"/>
      <c r="K1122" s="224"/>
      <c r="L1122" s="229"/>
      <c r="M1122" s="230"/>
      <c r="N1122" s="231"/>
      <c r="O1122" s="231"/>
      <c r="P1122" s="231"/>
      <c r="Q1122" s="231"/>
      <c r="R1122" s="231"/>
      <c r="S1122" s="231"/>
      <c r="T1122" s="232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33" t="s">
        <v>150</v>
      </c>
      <c r="AU1122" s="233" t="s">
        <v>77</v>
      </c>
      <c r="AV1122" s="13" t="s">
        <v>77</v>
      </c>
      <c r="AW1122" s="13" t="s">
        <v>31</v>
      </c>
      <c r="AX1122" s="13" t="s">
        <v>69</v>
      </c>
      <c r="AY1122" s="233" t="s">
        <v>140</v>
      </c>
    </row>
    <row r="1123" s="14" customFormat="1">
      <c r="A1123" s="14"/>
      <c r="B1123" s="234"/>
      <c r="C1123" s="235"/>
      <c r="D1123" s="225" t="s">
        <v>150</v>
      </c>
      <c r="E1123" s="236" t="s">
        <v>19</v>
      </c>
      <c r="F1123" s="237" t="s">
        <v>1585</v>
      </c>
      <c r="G1123" s="235"/>
      <c r="H1123" s="238">
        <v>24</v>
      </c>
      <c r="I1123" s="239"/>
      <c r="J1123" s="235"/>
      <c r="K1123" s="235"/>
      <c r="L1123" s="240"/>
      <c r="M1123" s="241"/>
      <c r="N1123" s="242"/>
      <c r="O1123" s="242"/>
      <c r="P1123" s="242"/>
      <c r="Q1123" s="242"/>
      <c r="R1123" s="242"/>
      <c r="S1123" s="242"/>
      <c r="T1123" s="243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44" t="s">
        <v>150</v>
      </c>
      <c r="AU1123" s="244" t="s">
        <v>77</v>
      </c>
      <c r="AV1123" s="14" t="s">
        <v>79</v>
      </c>
      <c r="AW1123" s="14" t="s">
        <v>31</v>
      </c>
      <c r="AX1123" s="14" t="s">
        <v>69</v>
      </c>
      <c r="AY1123" s="244" t="s">
        <v>140</v>
      </c>
    </row>
    <row r="1124" s="13" customFormat="1">
      <c r="A1124" s="13"/>
      <c r="B1124" s="223"/>
      <c r="C1124" s="224"/>
      <c r="D1124" s="225" t="s">
        <v>150</v>
      </c>
      <c r="E1124" s="226" t="s">
        <v>19</v>
      </c>
      <c r="F1124" s="227" t="s">
        <v>660</v>
      </c>
      <c r="G1124" s="224"/>
      <c r="H1124" s="226" t="s">
        <v>19</v>
      </c>
      <c r="I1124" s="228"/>
      <c r="J1124" s="224"/>
      <c r="K1124" s="224"/>
      <c r="L1124" s="229"/>
      <c r="M1124" s="230"/>
      <c r="N1124" s="231"/>
      <c r="O1124" s="231"/>
      <c r="P1124" s="231"/>
      <c r="Q1124" s="231"/>
      <c r="R1124" s="231"/>
      <c r="S1124" s="231"/>
      <c r="T1124" s="232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33" t="s">
        <v>150</v>
      </c>
      <c r="AU1124" s="233" t="s">
        <v>77</v>
      </c>
      <c r="AV1124" s="13" t="s">
        <v>77</v>
      </c>
      <c r="AW1124" s="13" t="s">
        <v>31</v>
      </c>
      <c r="AX1124" s="13" t="s">
        <v>69</v>
      </c>
      <c r="AY1124" s="233" t="s">
        <v>140</v>
      </c>
    </row>
    <row r="1125" s="14" customFormat="1">
      <c r="A1125" s="14"/>
      <c r="B1125" s="234"/>
      <c r="C1125" s="235"/>
      <c r="D1125" s="225" t="s">
        <v>150</v>
      </c>
      <c r="E1125" s="236" t="s">
        <v>19</v>
      </c>
      <c r="F1125" s="237" t="s">
        <v>1585</v>
      </c>
      <c r="G1125" s="235"/>
      <c r="H1125" s="238">
        <v>24</v>
      </c>
      <c r="I1125" s="239"/>
      <c r="J1125" s="235"/>
      <c r="K1125" s="235"/>
      <c r="L1125" s="240"/>
      <c r="M1125" s="241"/>
      <c r="N1125" s="242"/>
      <c r="O1125" s="242"/>
      <c r="P1125" s="242"/>
      <c r="Q1125" s="242"/>
      <c r="R1125" s="242"/>
      <c r="S1125" s="242"/>
      <c r="T1125" s="243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44" t="s">
        <v>150</v>
      </c>
      <c r="AU1125" s="244" t="s">
        <v>77</v>
      </c>
      <c r="AV1125" s="14" t="s">
        <v>79</v>
      </c>
      <c r="AW1125" s="14" t="s">
        <v>31</v>
      </c>
      <c r="AX1125" s="14" t="s">
        <v>69</v>
      </c>
      <c r="AY1125" s="244" t="s">
        <v>140</v>
      </c>
    </row>
    <row r="1126" s="15" customFormat="1">
      <c r="A1126" s="15"/>
      <c r="B1126" s="245"/>
      <c r="C1126" s="246"/>
      <c r="D1126" s="225" t="s">
        <v>150</v>
      </c>
      <c r="E1126" s="247" t="s">
        <v>19</v>
      </c>
      <c r="F1126" s="248" t="s">
        <v>226</v>
      </c>
      <c r="G1126" s="246"/>
      <c r="H1126" s="249">
        <v>78.900000000000006</v>
      </c>
      <c r="I1126" s="250"/>
      <c r="J1126" s="246"/>
      <c r="K1126" s="246"/>
      <c r="L1126" s="251"/>
      <c r="M1126" s="252"/>
      <c r="N1126" s="253"/>
      <c r="O1126" s="253"/>
      <c r="P1126" s="253"/>
      <c r="Q1126" s="253"/>
      <c r="R1126" s="253"/>
      <c r="S1126" s="253"/>
      <c r="T1126" s="254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T1126" s="255" t="s">
        <v>150</v>
      </c>
      <c r="AU1126" s="255" t="s">
        <v>77</v>
      </c>
      <c r="AV1126" s="15" t="s">
        <v>146</v>
      </c>
      <c r="AW1126" s="15" t="s">
        <v>31</v>
      </c>
      <c r="AX1126" s="15" t="s">
        <v>77</v>
      </c>
      <c r="AY1126" s="255" t="s">
        <v>140</v>
      </c>
    </row>
    <row r="1127" s="2" customFormat="1" ht="24.15" customHeight="1">
      <c r="A1127" s="41"/>
      <c r="B1127" s="42"/>
      <c r="C1127" s="256" t="s">
        <v>1586</v>
      </c>
      <c r="D1127" s="256" t="s">
        <v>452</v>
      </c>
      <c r="E1127" s="257" t="s">
        <v>1559</v>
      </c>
      <c r="F1127" s="258" t="s">
        <v>1560</v>
      </c>
      <c r="G1127" s="259" t="s">
        <v>144</v>
      </c>
      <c r="H1127" s="260">
        <v>12.624000000000001</v>
      </c>
      <c r="I1127" s="261"/>
      <c r="J1127" s="262">
        <f>ROUND(I1127*H1127,2)</f>
        <v>0</v>
      </c>
      <c r="K1127" s="258" t="s">
        <v>145</v>
      </c>
      <c r="L1127" s="263"/>
      <c r="M1127" s="264" t="s">
        <v>19</v>
      </c>
      <c r="N1127" s="265" t="s">
        <v>40</v>
      </c>
      <c r="O1127" s="87"/>
      <c r="P1127" s="214">
        <f>O1127*H1127</f>
        <v>0</v>
      </c>
      <c r="Q1127" s="214">
        <v>0.019199999999999998</v>
      </c>
      <c r="R1127" s="214">
        <f>Q1127*H1127</f>
        <v>0.24238079999999998</v>
      </c>
      <c r="S1127" s="214">
        <v>0</v>
      </c>
      <c r="T1127" s="215">
        <f>S1127*H1127</f>
        <v>0</v>
      </c>
      <c r="U1127" s="41"/>
      <c r="V1127" s="41"/>
      <c r="W1127" s="41"/>
      <c r="X1127" s="41"/>
      <c r="Y1127" s="41"/>
      <c r="Z1127" s="41"/>
      <c r="AA1127" s="41"/>
      <c r="AB1127" s="41"/>
      <c r="AC1127" s="41"/>
      <c r="AD1127" s="41"/>
      <c r="AE1127" s="41"/>
      <c r="AR1127" s="216" t="s">
        <v>327</v>
      </c>
      <c r="AT1127" s="216" t="s">
        <v>452</v>
      </c>
      <c r="AU1127" s="216" t="s">
        <v>77</v>
      </c>
      <c r="AY1127" s="20" t="s">
        <v>140</v>
      </c>
      <c r="BE1127" s="217">
        <f>IF(N1127="základní",J1127,0)</f>
        <v>0</v>
      </c>
      <c r="BF1127" s="217">
        <f>IF(N1127="snížená",J1127,0)</f>
        <v>0</v>
      </c>
      <c r="BG1127" s="217">
        <f>IF(N1127="zákl. přenesená",J1127,0)</f>
        <v>0</v>
      </c>
      <c r="BH1127" s="217">
        <f>IF(N1127="sníž. přenesená",J1127,0)</f>
        <v>0</v>
      </c>
      <c r="BI1127" s="217">
        <f>IF(N1127="nulová",J1127,0)</f>
        <v>0</v>
      </c>
      <c r="BJ1127" s="20" t="s">
        <v>77</v>
      </c>
      <c r="BK1127" s="217">
        <f>ROUND(I1127*H1127,2)</f>
        <v>0</v>
      </c>
      <c r="BL1127" s="20" t="s">
        <v>231</v>
      </c>
      <c r="BM1127" s="216" t="s">
        <v>1587</v>
      </c>
    </row>
    <row r="1128" s="14" customFormat="1">
      <c r="A1128" s="14"/>
      <c r="B1128" s="234"/>
      <c r="C1128" s="235"/>
      <c r="D1128" s="225" t="s">
        <v>150</v>
      </c>
      <c r="E1128" s="235"/>
      <c r="F1128" s="237" t="s">
        <v>1588</v>
      </c>
      <c r="G1128" s="235"/>
      <c r="H1128" s="238">
        <v>12.624000000000001</v>
      </c>
      <c r="I1128" s="239"/>
      <c r="J1128" s="235"/>
      <c r="K1128" s="235"/>
      <c r="L1128" s="240"/>
      <c r="M1128" s="241"/>
      <c r="N1128" s="242"/>
      <c r="O1128" s="242"/>
      <c r="P1128" s="242"/>
      <c r="Q1128" s="242"/>
      <c r="R1128" s="242"/>
      <c r="S1128" s="242"/>
      <c r="T1128" s="243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44" t="s">
        <v>150</v>
      </c>
      <c r="AU1128" s="244" t="s">
        <v>77</v>
      </c>
      <c r="AV1128" s="14" t="s">
        <v>79</v>
      </c>
      <c r="AW1128" s="14" t="s">
        <v>4</v>
      </c>
      <c r="AX1128" s="14" t="s">
        <v>77</v>
      </c>
      <c r="AY1128" s="244" t="s">
        <v>140</v>
      </c>
    </row>
    <row r="1129" s="2" customFormat="1" ht="24.15" customHeight="1">
      <c r="A1129" s="41"/>
      <c r="B1129" s="42"/>
      <c r="C1129" s="205" t="s">
        <v>1589</v>
      </c>
      <c r="D1129" s="205" t="s">
        <v>141</v>
      </c>
      <c r="E1129" s="206" t="s">
        <v>1590</v>
      </c>
      <c r="F1129" s="207" t="s">
        <v>1591</v>
      </c>
      <c r="G1129" s="208" t="s">
        <v>144</v>
      </c>
      <c r="H1129" s="209">
        <v>238.70400000000001</v>
      </c>
      <c r="I1129" s="210"/>
      <c r="J1129" s="211">
        <f>ROUND(I1129*H1129,2)</f>
        <v>0</v>
      </c>
      <c r="K1129" s="207" t="s">
        <v>145</v>
      </c>
      <c r="L1129" s="47"/>
      <c r="M1129" s="212" t="s">
        <v>19</v>
      </c>
      <c r="N1129" s="213" t="s">
        <v>40</v>
      </c>
      <c r="O1129" s="87"/>
      <c r="P1129" s="214">
        <f>O1129*H1129</f>
        <v>0</v>
      </c>
      <c r="Q1129" s="214">
        <v>0.0051960000000000001</v>
      </c>
      <c r="R1129" s="214">
        <f>Q1129*H1129</f>
        <v>1.2403059840000001</v>
      </c>
      <c r="S1129" s="214">
        <v>0</v>
      </c>
      <c r="T1129" s="215">
        <f>S1129*H1129</f>
        <v>0</v>
      </c>
      <c r="U1129" s="41"/>
      <c r="V1129" s="41"/>
      <c r="W1129" s="41"/>
      <c r="X1129" s="41"/>
      <c r="Y1129" s="41"/>
      <c r="Z1129" s="41"/>
      <c r="AA1129" s="41"/>
      <c r="AB1129" s="41"/>
      <c r="AC1129" s="41"/>
      <c r="AD1129" s="41"/>
      <c r="AE1129" s="41"/>
      <c r="AR1129" s="216" t="s">
        <v>231</v>
      </c>
      <c r="AT1129" s="216" t="s">
        <v>141</v>
      </c>
      <c r="AU1129" s="216" t="s">
        <v>77</v>
      </c>
      <c r="AY1129" s="20" t="s">
        <v>140</v>
      </c>
      <c r="BE1129" s="217">
        <f>IF(N1129="základní",J1129,0)</f>
        <v>0</v>
      </c>
      <c r="BF1129" s="217">
        <f>IF(N1129="snížená",J1129,0)</f>
        <v>0</v>
      </c>
      <c r="BG1129" s="217">
        <f>IF(N1129="zákl. přenesená",J1129,0)</f>
        <v>0</v>
      </c>
      <c r="BH1129" s="217">
        <f>IF(N1129="sníž. přenesená",J1129,0)</f>
        <v>0</v>
      </c>
      <c r="BI1129" s="217">
        <f>IF(N1129="nulová",J1129,0)</f>
        <v>0</v>
      </c>
      <c r="BJ1129" s="20" t="s">
        <v>77</v>
      </c>
      <c r="BK1129" s="217">
        <f>ROUND(I1129*H1129,2)</f>
        <v>0</v>
      </c>
      <c r="BL1129" s="20" t="s">
        <v>231</v>
      </c>
      <c r="BM1129" s="216" t="s">
        <v>1592</v>
      </c>
    </row>
    <row r="1130" s="2" customFormat="1">
      <c r="A1130" s="41"/>
      <c r="B1130" s="42"/>
      <c r="C1130" s="43"/>
      <c r="D1130" s="218" t="s">
        <v>148</v>
      </c>
      <c r="E1130" s="43"/>
      <c r="F1130" s="219" t="s">
        <v>1593</v>
      </c>
      <c r="G1130" s="43"/>
      <c r="H1130" s="43"/>
      <c r="I1130" s="220"/>
      <c r="J1130" s="43"/>
      <c r="K1130" s="43"/>
      <c r="L1130" s="47"/>
      <c r="M1130" s="221"/>
      <c r="N1130" s="222"/>
      <c r="O1130" s="87"/>
      <c r="P1130" s="87"/>
      <c r="Q1130" s="87"/>
      <c r="R1130" s="87"/>
      <c r="S1130" s="87"/>
      <c r="T1130" s="88"/>
      <c r="U1130" s="41"/>
      <c r="V1130" s="41"/>
      <c r="W1130" s="41"/>
      <c r="X1130" s="41"/>
      <c r="Y1130" s="41"/>
      <c r="Z1130" s="41"/>
      <c r="AA1130" s="41"/>
      <c r="AB1130" s="41"/>
      <c r="AC1130" s="41"/>
      <c r="AD1130" s="41"/>
      <c r="AE1130" s="41"/>
      <c r="AT1130" s="20" t="s">
        <v>148</v>
      </c>
      <c r="AU1130" s="20" t="s">
        <v>77</v>
      </c>
    </row>
    <row r="1131" s="13" customFormat="1">
      <c r="A1131" s="13"/>
      <c r="B1131" s="223"/>
      <c r="C1131" s="224"/>
      <c r="D1131" s="225" t="s">
        <v>150</v>
      </c>
      <c r="E1131" s="226" t="s">
        <v>19</v>
      </c>
      <c r="F1131" s="227" t="s">
        <v>151</v>
      </c>
      <c r="G1131" s="224"/>
      <c r="H1131" s="226" t="s">
        <v>19</v>
      </c>
      <c r="I1131" s="228"/>
      <c r="J1131" s="224"/>
      <c r="K1131" s="224"/>
      <c r="L1131" s="229"/>
      <c r="M1131" s="230"/>
      <c r="N1131" s="231"/>
      <c r="O1131" s="231"/>
      <c r="P1131" s="231"/>
      <c r="Q1131" s="231"/>
      <c r="R1131" s="231"/>
      <c r="S1131" s="231"/>
      <c r="T1131" s="232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33" t="s">
        <v>150</v>
      </c>
      <c r="AU1131" s="233" t="s">
        <v>77</v>
      </c>
      <c r="AV1131" s="13" t="s">
        <v>77</v>
      </c>
      <c r="AW1131" s="13" t="s">
        <v>31</v>
      </c>
      <c r="AX1131" s="13" t="s">
        <v>69</v>
      </c>
      <c r="AY1131" s="233" t="s">
        <v>140</v>
      </c>
    </row>
    <row r="1132" s="14" customFormat="1">
      <c r="A1132" s="14"/>
      <c r="B1132" s="234"/>
      <c r="C1132" s="235"/>
      <c r="D1132" s="225" t="s">
        <v>150</v>
      </c>
      <c r="E1132" s="236" t="s">
        <v>19</v>
      </c>
      <c r="F1132" s="237" t="s">
        <v>152</v>
      </c>
      <c r="G1132" s="235"/>
      <c r="H1132" s="238">
        <v>89.494</v>
      </c>
      <c r="I1132" s="239"/>
      <c r="J1132" s="235"/>
      <c r="K1132" s="235"/>
      <c r="L1132" s="240"/>
      <c r="M1132" s="241"/>
      <c r="N1132" s="242"/>
      <c r="O1132" s="242"/>
      <c r="P1132" s="242"/>
      <c r="Q1132" s="242"/>
      <c r="R1132" s="242"/>
      <c r="S1132" s="242"/>
      <c r="T1132" s="243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44" t="s">
        <v>150</v>
      </c>
      <c r="AU1132" s="244" t="s">
        <v>77</v>
      </c>
      <c r="AV1132" s="14" t="s">
        <v>79</v>
      </c>
      <c r="AW1132" s="14" t="s">
        <v>31</v>
      </c>
      <c r="AX1132" s="14" t="s">
        <v>69</v>
      </c>
      <c r="AY1132" s="244" t="s">
        <v>140</v>
      </c>
    </row>
    <row r="1133" s="13" customFormat="1">
      <c r="A1133" s="13"/>
      <c r="B1133" s="223"/>
      <c r="C1133" s="224"/>
      <c r="D1133" s="225" t="s">
        <v>150</v>
      </c>
      <c r="E1133" s="226" t="s">
        <v>19</v>
      </c>
      <c r="F1133" s="227" t="s">
        <v>195</v>
      </c>
      <c r="G1133" s="224"/>
      <c r="H1133" s="226" t="s">
        <v>19</v>
      </c>
      <c r="I1133" s="228"/>
      <c r="J1133" s="224"/>
      <c r="K1133" s="224"/>
      <c r="L1133" s="229"/>
      <c r="M1133" s="230"/>
      <c r="N1133" s="231"/>
      <c r="O1133" s="231"/>
      <c r="P1133" s="231"/>
      <c r="Q1133" s="231"/>
      <c r="R1133" s="231"/>
      <c r="S1133" s="231"/>
      <c r="T1133" s="232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33" t="s">
        <v>150</v>
      </c>
      <c r="AU1133" s="233" t="s">
        <v>77</v>
      </c>
      <c r="AV1133" s="13" t="s">
        <v>77</v>
      </c>
      <c r="AW1133" s="13" t="s">
        <v>31</v>
      </c>
      <c r="AX1133" s="13" t="s">
        <v>69</v>
      </c>
      <c r="AY1133" s="233" t="s">
        <v>140</v>
      </c>
    </row>
    <row r="1134" s="14" customFormat="1">
      <c r="A1134" s="14"/>
      <c r="B1134" s="234"/>
      <c r="C1134" s="235"/>
      <c r="D1134" s="225" t="s">
        <v>150</v>
      </c>
      <c r="E1134" s="236" t="s">
        <v>19</v>
      </c>
      <c r="F1134" s="237" t="s">
        <v>1491</v>
      </c>
      <c r="G1134" s="235"/>
      <c r="H1134" s="238">
        <v>82.980000000000004</v>
      </c>
      <c r="I1134" s="239"/>
      <c r="J1134" s="235"/>
      <c r="K1134" s="235"/>
      <c r="L1134" s="240"/>
      <c r="M1134" s="241"/>
      <c r="N1134" s="242"/>
      <c r="O1134" s="242"/>
      <c r="P1134" s="242"/>
      <c r="Q1134" s="242"/>
      <c r="R1134" s="242"/>
      <c r="S1134" s="242"/>
      <c r="T1134" s="243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44" t="s">
        <v>150</v>
      </c>
      <c r="AU1134" s="244" t="s">
        <v>77</v>
      </c>
      <c r="AV1134" s="14" t="s">
        <v>79</v>
      </c>
      <c r="AW1134" s="14" t="s">
        <v>31</v>
      </c>
      <c r="AX1134" s="14" t="s">
        <v>69</v>
      </c>
      <c r="AY1134" s="244" t="s">
        <v>140</v>
      </c>
    </row>
    <row r="1135" s="13" customFormat="1">
      <c r="A1135" s="13"/>
      <c r="B1135" s="223"/>
      <c r="C1135" s="224"/>
      <c r="D1135" s="225" t="s">
        <v>150</v>
      </c>
      <c r="E1135" s="226" t="s">
        <v>19</v>
      </c>
      <c r="F1135" s="227" t="s">
        <v>220</v>
      </c>
      <c r="G1135" s="224"/>
      <c r="H1135" s="226" t="s">
        <v>19</v>
      </c>
      <c r="I1135" s="228"/>
      <c r="J1135" s="224"/>
      <c r="K1135" s="224"/>
      <c r="L1135" s="229"/>
      <c r="M1135" s="230"/>
      <c r="N1135" s="231"/>
      <c r="O1135" s="231"/>
      <c r="P1135" s="231"/>
      <c r="Q1135" s="231"/>
      <c r="R1135" s="231"/>
      <c r="S1135" s="231"/>
      <c r="T1135" s="232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33" t="s">
        <v>150</v>
      </c>
      <c r="AU1135" s="233" t="s">
        <v>77</v>
      </c>
      <c r="AV1135" s="13" t="s">
        <v>77</v>
      </c>
      <c r="AW1135" s="13" t="s">
        <v>31</v>
      </c>
      <c r="AX1135" s="13" t="s">
        <v>69</v>
      </c>
      <c r="AY1135" s="233" t="s">
        <v>140</v>
      </c>
    </row>
    <row r="1136" s="14" customFormat="1">
      <c r="A1136" s="14"/>
      <c r="B1136" s="234"/>
      <c r="C1136" s="235"/>
      <c r="D1136" s="225" t="s">
        <v>150</v>
      </c>
      <c r="E1136" s="236" t="s">
        <v>19</v>
      </c>
      <c r="F1136" s="237" t="s">
        <v>1492</v>
      </c>
      <c r="G1136" s="235"/>
      <c r="H1136" s="238">
        <v>48.905000000000001</v>
      </c>
      <c r="I1136" s="239"/>
      <c r="J1136" s="235"/>
      <c r="K1136" s="235"/>
      <c r="L1136" s="240"/>
      <c r="M1136" s="241"/>
      <c r="N1136" s="242"/>
      <c r="O1136" s="242"/>
      <c r="P1136" s="242"/>
      <c r="Q1136" s="242"/>
      <c r="R1136" s="242"/>
      <c r="S1136" s="242"/>
      <c r="T1136" s="243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44" t="s">
        <v>150</v>
      </c>
      <c r="AU1136" s="244" t="s">
        <v>77</v>
      </c>
      <c r="AV1136" s="14" t="s">
        <v>79</v>
      </c>
      <c r="AW1136" s="14" t="s">
        <v>31</v>
      </c>
      <c r="AX1136" s="14" t="s">
        <v>69</v>
      </c>
      <c r="AY1136" s="244" t="s">
        <v>140</v>
      </c>
    </row>
    <row r="1137" s="13" customFormat="1">
      <c r="A1137" s="13"/>
      <c r="B1137" s="223"/>
      <c r="C1137" s="224"/>
      <c r="D1137" s="225" t="s">
        <v>150</v>
      </c>
      <c r="E1137" s="226" t="s">
        <v>19</v>
      </c>
      <c r="F1137" s="227" t="s">
        <v>660</v>
      </c>
      <c r="G1137" s="224"/>
      <c r="H1137" s="226" t="s">
        <v>19</v>
      </c>
      <c r="I1137" s="228"/>
      <c r="J1137" s="224"/>
      <c r="K1137" s="224"/>
      <c r="L1137" s="229"/>
      <c r="M1137" s="230"/>
      <c r="N1137" s="231"/>
      <c r="O1137" s="231"/>
      <c r="P1137" s="231"/>
      <c r="Q1137" s="231"/>
      <c r="R1137" s="231"/>
      <c r="S1137" s="231"/>
      <c r="T1137" s="232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33" t="s">
        <v>150</v>
      </c>
      <c r="AU1137" s="233" t="s">
        <v>77</v>
      </c>
      <c r="AV1137" s="13" t="s">
        <v>77</v>
      </c>
      <c r="AW1137" s="13" t="s">
        <v>31</v>
      </c>
      <c r="AX1137" s="13" t="s">
        <v>69</v>
      </c>
      <c r="AY1137" s="233" t="s">
        <v>140</v>
      </c>
    </row>
    <row r="1138" s="14" customFormat="1">
      <c r="A1138" s="14"/>
      <c r="B1138" s="234"/>
      <c r="C1138" s="235"/>
      <c r="D1138" s="225" t="s">
        <v>150</v>
      </c>
      <c r="E1138" s="236" t="s">
        <v>19</v>
      </c>
      <c r="F1138" s="237" t="s">
        <v>1493</v>
      </c>
      <c r="G1138" s="235"/>
      <c r="H1138" s="238">
        <v>17.324999999999999</v>
      </c>
      <c r="I1138" s="239"/>
      <c r="J1138" s="235"/>
      <c r="K1138" s="235"/>
      <c r="L1138" s="240"/>
      <c r="M1138" s="241"/>
      <c r="N1138" s="242"/>
      <c r="O1138" s="242"/>
      <c r="P1138" s="242"/>
      <c r="Q1138" s="242"/>
      <c r="R1138" s="242"/>
      <c r="S1138" s="242"/>
      <c r="T1138" s="243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44" t="s">
        <v>150</v>
      </c>
      <c r="AU1138" s="244" t="s">
        <v>77</v>
      </c>
      <c r="AV1138" s="14" t="s">
        <v>79</v>
      </c>
      <c r="AW1138" s="14" t="s">
        <v>31</v>
      </c>
      <c r="AX1138" s="14" t="s">
        <v>69</v>
      </c>
      <c r="AY1138" s="244" t="s">
        <v>140</v>
      </c>
    </row>
    <row r="1139" s="15" customFormat="1">
      <c r="A1139" s="15"/>
      <c r="B1139" s="245"/>
      <c r="C1139" s="246"/>
      <c r="D1139" s="225" t="s">
        <v>150</v>
      </c>
      <c r="E1139" s="247" t="s">
        <v>19</v>
      </c>
      <c r="F1139" s="248" t="s">
        <v>226</v>
      </c>
      <c r="G1139" s="246"/>
      <c r="H1139" s="249">
        <v>238.70399999999998</v>
      </c>
      <c r="I1139" s="250"/>
      <c r="J1139" s="246"/>
      <c r="K1139" s="246"/>
      <c r="L1139" s="251"/>
      <c r="M1139" s="252"/>
      <c r="N1139" s="253"/>
      <c r="O1139" s="253"/>
      <c r="P1139" s="253"/>
      <c r="Q1139" s="253"/>
      <c r="R1139" s="253"/>
      <c r="S1139" s="253"/>
      <c r="T1139" s="254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T1139" s="255" t="s">
        <v>150</v>
      </c>
      <c r="AU1139" s="255" t="s">
        <v>77</v>
      </c>
      <c r="AV1139" s="15" t="s">
        <v>146</v>
      </c>
      <c r="AW1139" s="15" t="s">
        <v>31</v>
      </c>
      <c r="AX1139" s="15" t="s">
        <v>77</v>
      </c>
      <c r="AY1139" s="255" t="s">
        <v>140</v>
      </c>
    </row>
    <row r="1140" s="2" customFormat="1" ht="24.15" customHeight="1">
      <c r="A1140" s="41"/>
      <c r="B1140" s="42"/>
      <c r="C1140" s="256" t="s">
        <v>1594</v>
      </c>
      <c r="D1140" s="256" t="s">
        <v>452</v>
      </c>
      <c r="E1140" s="257" t="s">
        <v>1559</v>
      </c>
      <c r="F1140" s="258" t="s">
        <v>1560</v>
      </c>
      <c r="G1140" s="259" t="s">
        <v>144</v>
      </c>
      <c r="H1140" s="260">
        <v>262.57400000000001</v>
      </c>
      <c r="I1140" s="261"/>
      <c r="J1140" s="262">
        <f>ROUND(I1140*H1140,2)</f>
        <v>0</v>
      </c>
      <c r="K1140" s="258" t="s">
        <v>145</v>
      </c>
      <c r="L1140" s="263"/>
      <c r="M1140" s="264" t="s">
        <v>19</v>
      </c>
      <c r="N1140" s="265" t="s">
        <v>40</v>
      </c>
      <c r="O1140" s="87"/>
      <c r="P1140" s="214">
        <f>O1140*H1140</f>
        <v>0</v>
      </c>
      <c r="Q1140" s="214">
        <v>0.019199999999999998</v>
      </c>
      <c r="R1140" s="214">
        <f>Q1140*H1140</f>
        <v>5.0414208</v>
      </c>
      <c r="S1140" s="214">
        <v>0</v>
      </c>
      <c r="T1140" s="215">
        <f>S1140*H1140</f>
        <v>0</v>
      </c>
      <c r="U1140" s="41"/>
      <c r="V1140" s="41"/>
      <c r="W1140" s="41"/>
      <c r="X1140" s="41"/>
      <c r="Y1140" s="41"/>
      <c r="Z1140" s="41"/>
      <c r="AA1140" s="41"/>
      <c r="AB1140" s="41"/>
      <c r="AC1140" s="41"/>
      <c r="AD1140" s="41"/>
      <c r="AE1140" s="41"/>
      <c r="AR1140" s="216" t="s">
        <v>327</v>
      </c>
      <c r="AT1140" s="216" t="s">
        <v>452</v>
      </c>
      <c r="AU1140" s="216" t="s">
        <v>77</v>
      </c>
      <c r="AY1140" s="20" t="s">
        <v>140</v>
      </c>
      <c r="BE1140" s="217">
        <f>IF(N1140="základní",J1140,0)</f>
        <v>0</v>
      </c>
      <c r="BF1140" s="217">
        <f>IF(N1140="snížená",J1140,0)</f>
        <v>0</v>
      </c>
      <c r="BG1140" s="217">
        <f>IF(N1140="zákl. přenesená",J1140,0)</f>
        <v>0</v>
      </c>
      <c r="BH1140" s="217">
        <f>IF(N1140="sníž. přenesená",J1140,0)</f>
        <v>0</v>
      </c>
      <c r="BI1140" s="217">
        <f>IF(N1140="nulová",J1140,0)</f>
        <v>0</v>
      </c>
      <c r="BJ1140" s="20" t="s">
        <v>77</v>
      </c>
      <c r="BK1140" s="217">
        <f>ROUND(I1140*H1140,2)</f>
        <v>0</v>
      </c>
      <c r="BL1140" s="20" t="s">
        <v>231</v>
      </c>
      <c r="BM1140" s="216" t="s">
        <v>1595</v>
      </c>
    </row>
    <row r="1141" s="14" customFormat="1">
      <c r="A1141" s="14"/>
      <c r="B1141" s="234"/>
      <c r="C1141" s="235"/>
      <c r="D1141" s="225" t="s">
        <v>150</v>
      </c>
      <c r="E1141" s="235"/>
      <c r="F1141" s="237" t="s">
        <v>1596</v>
      </c>
      <c r="G1141" s="235"/>
      <c r="H1141" s="238">
        <v>262.57400000000001</v>
      </c>
      <c r="I1141" s="239"/>
      <c r="J1141" s="235"/>
      <c r="K1141" s="235"/>
      <c r="L1141" s="240"/>
      <c r="M1141" s="241"/>
      <c r="N1141" s="242"/>
      <c r="O1141" s="242"/>
      <c r="P1141" s="242"/>
      <c r="Q1141" s="242"/>
      <c r="R1141" s="242"/>
      <c r="S1141" s="242"/>
      <c r="T1141" s="243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44" t="s">
        <v>150</v>
      </c>
      <c r="AU1141" s="244" t="s">
        <v>77</v>
      </c>
      <c r="AV1141" s="14" t="s">
        <v>79</v>
      </c>
      <c r="AW1141" s="14" t="s">
        <v>4</v>
      </c>
      <c r="AX1141" s="14" t="s">
        <v>77</v>
      </c>
      <c r="AY1141" s="244" t="s">
        <v>140</v>
      </c>
    </row>
    <row r="1142" s="2" customFormat="1" ht="16.5" customHeight="1">
      <c r="A1142" s="41"/>
      <c r="B1142" s="42"/>
      <c r="C1142" s="205" t="s">
        <v>1597</v>
      </c>
      <c r="D1142" s="205" t="s">
        <v>141</v>
      </c>
      <c r="E1142" s="206" t="s">
        <v>1598</v>
      </c>
      <c r="F1142" s="207" t="s">
        <v>1599</v>
      </c>
      <c r="G1142" s="208" t="s">
        <v>144</v>
      </c>
      <c r="H1142" s="209">
        <v>100.294</v>
      </c>
      <c r="I1142" s="210"/>
      <c r="J1142" s="211">
        <f>ROUND(I1142*H1142,2)</f>
        <v>0</v>
      </c>
      <c r="K1142" s="207" t="s">
        <v>145</v>
      </c>
      <c r="L1142" s="47"/>
      <c r="M1142" s="212" t="s">
        <v>19</v>
      </c>
      <c r="N1142" s="213" t="s">
        <v>40</v>
      </c>
      <c r="O1142" s="87"/>
      <c r="P1142" s="214">
        <f>O1142*H1142</f>
        <v>0</v>
      </c>
      <c r="Q1142" s="214">
        <v>0.0015</v>
      </c>
      <c r="R1142" s="214">
        <f>Q1142*H1142</f>
        <v>0.15044099999999999</v>
      </c>
      <c r="S1142" s="214">
        <v>0</v>
      </c>
      <c r="T1142" s="215">
        <f>S1142*H1142</f>
        <v>0</v>
      </c>
      <c r="U1142" s="41"/>
      <c r="V1142" s="41"/>
      <c r="W1142" s="41"/>
      <c r="X1142" s="41"/>
      <c r="Y1142" s="41"/>
      <c r="Z1142" s="41"/>
      <c r="AA1142" s="41"/>
      <c r="AB1142" s="41"/>
      <c r="AC1142" s="41"/>
      <c r="AD1142" s="41"/>
      <c r="AE1142" s="41"/>
      <c r="AR1142" s="216" t="s">
        <v>231</v>
      </c>
      <c r="AT1142" s="216" t="s">
        <v>141</v>
      </c>
      <c r="AU1142" s="216" t="s">
        <v>77</v>
      </c>
      <c r="AY1142" s="20" t="s">
        <v>140</v>
      </c>
      <c r="BE1142" s="217">
        <f>IF(N1142="základní",J1142,0)</f>
        <v>0</v>
      </c>
      <c r="BF1142" s="217">
        <f>IF(N1142="snížená",J1142,0)</f>
        <v>0</v>
      </c>
      <c r="BG1142" s="217">
        <f>IF(N1142="zákl. přenesená",J1142,0)</f>
        <v>0</v>
      </c>
      <c r="BH1142" s="217">
        <f>IF(N1142="sníž. přenesená",J1142,0)</f>
        <v>0</v>
      </c>
      <c r="BI1142" s="217">
        <f>IF(N1142="nulová",J1142,0)</f>
        <v>0</v>
      </c>
      <c r="BJ1142" s="20" t="s">
        <v>77</v>
      </c>
      <c r="BK1142" s="217">
        <f>ROUND(I1142*H1142,2)</f>
        <v>0</v>
      </c>
      <c r="BL1142" s="20" t="s">
        <v>231</v>
      </c>
      <c r="BM1142" s="216" t="s">
        <v>1600</v>
      </c>
    </row>
    <row r="1143" s="2" customFormat="1">
      <c r="A1143" s="41"/>
      <c r="B1143" s="42"/>
      <c r="C1143" s="43"/>
      <c r="D1143" s="218" t="s">
        <v>148</v>
      </c>
      <c r="E1143" s="43"/>
      <c r="F1143" s="219" t="s">
        <v>1601</v>
      </c>
      <c r="G1143" s="43"/>
      <c r="H1143" s="43"/>
      <c r="I1143" s="220"/>
      <c r="J1143" s="43"/>
      <c r="K1143" s="43"/>
      <c r="L1143" s="47"/>
      <c r="M1143" s="221"/>
      <c r="N1143" s="222"/>
      <c r="O1143" s="87"/>
      <c r="P1143" s="87"/>
      <c r="Q1143" s="87"/>
      <c r="R1143" s="87"/>
      <c r="S1143" s="87"/>
      <c r="T1143" s="88"/>
      <c r="U1143" s="41"/>
      <c r="V1143" s="41"/>
      <c r="W1143" s="41"/>
      <c r="X1143" s="41"/>
      <c r="Y1143" s="41"/>
      <c r="Z1143" s="41"/>
      <c r="AA1143" s="41"/>
      <c r="AB1143" s="41"/>
      <c r="AC1143" s="41"/>
      <c r="AD1143" s="41"/>
      <c r="AE1143" s="41"/>
      <c r="AT1143" s="20" t="s">
        <v>148</v>
      </c>
      <c r="AU1143" s="20" t="s">
        <v>77</v>
      </c>
    </row>
    <row r="1144" s="13" customFormat="1">
      <c r="A1144" s="13"/>
      <c r="B1144" s="223"/>
      <c r="C1144" s="224"/>
      <c r="D1144" s="225" t="s">
        <v>150</v>
      </c>
      <c r="E1144" s="226" t="s">
        <v>19</v>
      </c>
      <c r="F1144" s="227" t="s">
        <v>151</v>
      </c>
      <c r="G1144" s="224"/>
      <c r="H1144" s="226" t="s">
        <v>19</v>
      </c>
      <c r="I1144" s="228"/>
      <c r="J1144" s="224"/>
      <c r="K1144" s="224"/>
      <c r="L1144" s="229"/>
      <c r="M1144" s="230"/>
      <c r="N1144" s="231"/>
      <c r="O1144" s="231"/>
      <c r="P1144" s="231"/>
      <c r="Q1144" s="231"/>
      <c r="R1144" s="231"/>
      <c r="S1144" s="231"/>
      <c r="T1144" s="232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33" t="s">
        <v>150</v>
      </c>
      <c r="AU1144" s="233" t="s">
        <v>77</v>
      </c>
      <c r="AV1144" s="13" t="s">
        <v>77</v>
      </c>
      <c r="AW1144" s="13" t="s">
        <v>31</v>
      </c>
      <c r="AX1144" s="13" t="s">
        <v>69</v>
      </c>
      <c r="AY1144" s="233" t="s">
        <v>140</v>
      </c>
    </row>
    <row r="1145" s="14" customFormat="1">
      <c r="A1145" s="14"/>
      <c r="B1145" s="234"/>
      <c r="C1145" s="235"/>
      <c r="D1145" s="225" t="s">
        <v>150</v>
      </c>
      <c r="E1145" s="236" t="s">
        <v>19</v>
      </c>
      <c r="F1145" s="237" t="s">
        <v>152</v>
      </c>
      <c r="G1145" s="235"/>
      <c r="H1145" s="238">
        <v>89.494</v>
      </c>
      <c r="I1145" s="239"/>
      <c r="J1145" s="235"/>
      <c r="K1145" s="235"/>
      <c r="L1145" s="240"/>
      <c r="M1145" s="241"/>
      <c r="N1145" s="242"/>
      <c r="O1145" s="242"/>
      <c r="P1145" s="242"/>
      <c r="Q1145" s="242"/>
      <c r="R1145" s="242"/>
      <c r="S1145" s="242"/>
      <c r="T1145" s="243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44" t="s">
        <v>150</v>
      </c>
      <c r="AU1145" s="244" t="s">
        <v>77</v>
      </c>
      <c r="AV1145" s="14" t="s">
        <v>79</v>
      </c>
      <c r="AW1145" s="14" t="s">
        <v>31</v>
      </c>
      <c r="AX1145" s="14" t="s">
        <v>69</v>
      </c>
      <c r="AY1145" s="244" t="s">
        <v>140</v>
      </c>
    </row>
    <row r="1146" s="13" customFormat="1">
      <c r="A1146" s="13"/>
      <c r="B1146" s="223"/>
      <c r="C1146" s="224"/>
      <c r="D1146" s="225" t="s">
        <v>150</v>
      </c>
      <c r="E1146" s="226" t="s">
        <v>19</v>
      </c>
      <c r="F1146" s="227" t="s">
        <v>195</v>
      </c>
      <c r="G1146" s="224"/>
      <c r="H1146" s="226" t="s">
        <v>19</v>
      </c>
      <c r="I1146" s="228"/>
      <c r="J1146" s="224"/>
      <c r="K1146" s="224"/>
      <c r="L1146" s="229"/>
      <c r="M1146" s="230"/>
      <c r="N1146" s="231"/>
      <c r="O1146" s="231"/>
      <c r="P1146" s="231"/>
      <c r="Q1146" s="231"/>
      <c r="R1146" s="231"/>
      <c r="S1146" s="231"/>
      <c r="T1146" s="232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33" t="s">
        <v>150</v>
      </c>
      <c r="AU1146" s="233" t="s">
        <v>77</v>
      </c>
      <c r="AV1146" s="13" t="s">
        <v>77</v>
      </c>
      <c r="AW1146" s="13" t="s">
        <v>31</v>
      </c>
      <c r="AX1146" s="13" t="s">
        <v>69</v>
      </c>
      <c r="AY1146" s="233" t="s">
        <v>140</v>
      </c>
    </row>
    <row r="1147" s="14" customFormat="1">
      <c r="A1147" s="14"/>
      <c r="B1147" s="234"/>
      <c r="C1147" s="235"/>
      <c r="D1147" s="225" t="s">
        <v>150</v>
      </c>
      <c r="E1147" s="236" t="s">
        <v>19</v>
      </c>
      <c r="F1147" s="237" t="s">
        <v>1223</v>
      </c>
      <c r="G1147" s="235"/>
      <c r="H1147" s="238">
        <v>2.5</v>
      </c>
      <c r="I1147" s="239"/>
      <c r="J1147" s="235"/>
      <c r="K1147" s="235"/>
      <c r="L1147" s="240"/>
      <c r="M1147" s="241"/>
      <c r="N1147" s="242"/>
      <c r="O1147" s="242"/>
      <c r="P1147" s="242"/>
      <c r="Q1147" s="242"/>
      <c r="R1147" s="242"/>
      <c r="S1147" s="242"/>
      <c r="T1147" s="243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44" t="s">
        <v>150</v>
      </c>
      <c r="AU1147" s="244" t="s">
        <v>77</v>
      </c>
      <c r="AV1147" s="14" t="s">
        <v>79</v>
      </c>
      <c r="AW1147" s="14" t="s">
        <v>31</v>
      </c>
      <c r="AX1147" s="14" t="s">
        <v>69</v>
      </c>
      <c r="AY1147" s="244" t="s">
        <v>140</v>
      </c>
    </row>
    <row r="1148" s="13" customFormat="1">
      <c r="A1148" s="13"/>
      <c r="B1148" s="223"/>
      <c r="C1148" s="224"/>
      <c r="D1148" s="225" t="s">
        <v>150</v>
      </c>
      <c r="E1148" s="226" t="s">
        <v>19</v>
      </c>
      <c r="F1148" s="227" t="s">
        <v>660</v>
      </c>
      <c r="G1148" s="224"/>
      <c r="H1148" s="226" t="s">
        <v>19</v>
      </c>
      <c r="I1148" s="228"/>
      <c r="J1148" s="224"/>
      <c r="K1148" s="224"/>
      <c r="L1148" s="229"/>
      <c r="M1148" s="230"/>
      <c r="N1148" s="231"/>
      <c r="O1148" s="231"/>
      <c r="P1148" s="231"/>
      <c r="Q1148" s="231"/>
      <c r="R1148" s="231"/>
      <c r="S1148" s="231"/>
      <c r="T1148" s="232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3" t="s">
        <v>150</v>
      </c>
      <c r="AU1148" s="233" t="s">
        <v>77</v>
      </c>
      <c r="AV1148" s="13" t="s">
        <v>77</v>
      </c>
      <c r="AW1148" s="13" t="s">
        <v>31</v>
      </c>
      <c r="AX1148" s="13" t="s">
        <v>69</v>
      </c>
      <c r="AY1148" s="233" t="s">
        <v>140</v>
      </c>
    </row>
    <row r="1149" s="14" customFormat="1">
      <c r="A1149" s="14"/>
      <c r="B1149" s="234"/>
      <c r="C1149" s="235"/>
      <c r="D1149" s="225" t="s">
        <v>150</v>
      </c>
      <c r="E1149" s="236" t="s">
        <v>19</v>
      </c>
      <c r="F1149" s="237" t="s">
        <v>1602</v>
      </c>
      <c r="G1149" s="235"/>
      <c r="H1149" s="238">
        <v>8.3000000000000007</v>
      </c>
      <c r="I1149" s="239"/>
      <c r="J1149" s="235"/>
      <c r="K1149" s="235"/>
      <c r="L1149" s="240"/>
      <c r="M1149" s="241"/>
      <c r="N1149" s="242"/>
      <c r="O1149" s="242"/>
      <c r="P1149" s="242"/>
      <c r="Q1149" s="242"/>
      <c r="R1149" s="242"/>
      <c r="S1149" s="242"/>
      <c r="T1149" s="243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44" t="s">
        <v>150</v>
      </c>
      <c r="AU1149" s="244" t="s">
        <v>77</v>
      </c>
      <c r="AV1149" s="14" t="s">
        <v>79</v>
      </c>
      <c r="AW1149" s="14" t="s">
        <v>31</v>
      </c>
      <c r="AX1149" s="14" t="s">
        <v>69</v>
      </c>
      <c r="AY1149" s="244" t="s">
        <v>140</v>
      </c>
    </row>
    <row r="1150" s="15" customFormat="1">
      <c r="A1150" s="15"/>
      <c r="B1150" s="245"/>
      <c r="C1150" s="246"/>
      <c r="D1150" s="225" t="s">
        <v>150</v>
      </c>
      <c r="E1150" s="247" t="s">
        <v>19</v>
      </c>
      <c r="F1150" s="248" t="s">
        <v>226</v>
      </c>
      <c r="G1150" s="246"/>
      <c r="H1150" s="249">
        <v>100.294</v>
      </c>
      <c r="I1150" s="250"/>
      <c r="J1150" s="246"/>
      <c r="K1150" s="246"/>
      <c r="L1150" s="251"/>
      <c r="M1150" s="252"/>
      <c r="N1150" s="253"/>
      <c r="O1150" s="253"/>
      <c r="P1150" s="253"/>
      <c r="Q1150" s="253"/>
      <c r="R1150" s="253"/>
      <c r="S1150" s="253"/>
      <c r="T1150" s="254"/>
      <c r="U1150" s="15"/>
      <c r="V1150" s="15"/>
      <c r="W1150" s="15"/>
      <c r="X1150" s="15"/>
      <c r="Y1150" s="15"/>
      <c r="Z1150" s="15"/>
      <c r="AA1150" s="15"/>
      <c r="AB1150" s="15"/>
      <c r="AC1150" s="15"/>
      <c r="AD1150" s="15"/>
      <c r="AE1150" s="15"/>
      <c r="AT1150" s="255" t="s">
        <v>150</v>
      </c>
      <c r="AU1150" s="255" t="s">
        <v>77</v>
      </c>
      <c r="AV1150" s="15" t="s">
        <v>146</v>
      </c>
      <c r="AW1150" s="15" t="s">
        <v>31</v>
      </c>
      <c r="AX1150" s="15" t="s">
        <v>77</v>
      </c>
      <c r="AY1150" s="255" t="s">
        <v>140</v>
      </c>
    </row>
    <row r="1151" s="2" customFormat="1" ht="16.5" customHeight="1">
      <c r="A1151" s="41"/>
      <c r="B1151" s="42"/>
      <c r="C1151" s="205" t="s">
        <v>1603</v>
      </c>
      <c r="D1151" s="205" t="s">
        <v>141</v>
      </c>
      <c r="E1151" s="206" t="s">
        <v>1604</v>
      </c>
      <c r="F1151" s="207" t="s">
        <v>1605</v>
      </c>
      <c r="G1151" s="208" t="s">
        <v>200</v>
      </c>
      <c r="H1151" s="209">
        <v>242.44800000000001</v>
      </c>
      <c r="I1151" s="210"/>
      <c r="J1151" s="211">
        <f>ROUND(I1151*H1151,2)</f>
        <v>0</v>
      </c>
      <c r="K1151" s="207" t="s">
        <v>145</v>
      </c>
      <c r="L1151" s="47"/>
      <c r="M1151" s="212" t="s">
        <v>19</v>
      </c>
      <c r="N1151" s="213" t="s">
        <v>40</v>
      </c>
      <c r="O1151" s="87"/>
      <c r="P1151" s="214">
        <f>O1151*H1151</f>
        <v>0</v>
      </c>
      <c r="Q1151" s="214">
        <v>3.0000000000000001E-05</v>
      </c>
      <c r="R1151" s="214">
        <f>Q1151*H1151</f>
        <v>0.0072734400000000008</v>
      </c>
      <c r="S1151" s="214">
        <v>0</v>
      </c>
      <c r="T1151" s="215">
        <f>S1151*H1151</f>
        <v>0</v>
      </c>
      <c r="U1151" s="41"/>
      <c r="V1151" s="41"/>
      <c r="W1151" s="41"/>
      <c r="X1151" s="41"/>
      <c r="Y1151" s="41"/>
      <c r="Z1151" s="41"/>
      <c r="AA1151" s="41"/>
      <c r="AB1151" s="41"/>
      <c r="AC1151" s="41"/>
      <c r="AD1151" s="41"/>
      <c r="AE1151" s="41"/>
      <c r="AR1151" s="216" t="s">
        <v>231</v>
      </c>
      <c r="AT1151" s="216" t="s">
        <v>141</v>
      </c>
      <c r="AU1151" s="216" t="s">
        <v>77</v>
      </c>
      <c r="AY1151" s="20" t="s">
        <v>140</v>
      </c>
      <c r="BE1151" s="217">
        <f>IF(N1151="základní",J1151,0)</f>
        <v>0</v>
      </c>
      <c r="BF1151" s="217">
        <f>IF(N1151="snížená",J1151,0)</f>
        <v>0</v>
      </c>
      <c r="BG1151" s="217">
        <f>IF(N1151="zákl. přenesená",J1151,0)</f>
        <v>0</v>
      </c>
      <c r="BH1151" s="217">
        <f>IF(N1151="sníž. přenesená",J1151,0)</f>
        <v>0</v>
      </c>
      <c r="BI1151" s="217">
        <f>IF(N1151="nulová",J1151,0)</f>
        <v>0</v>
      </c>
      <c r="BJ1151" s="20" t="s">
        <v>77</v>
      </c>
      <c r="BK1151" s="217">
        <f>ROUND(I1151*H1151,2)</f>
        <v>0</v>
      </c>
      <c r="BL1151" s="20" t="s">
        <v>231</v>
      </c>
      <c r="BM1151" s="216" t="s">
        <v>1606</v>
      </c>
    </row>
    <row r="1152" s="2" customFormat="1">
      <c r="A1152" s="41"/>
      <c r="B1152" s="42"/>
      <c r="C1152" s="43"/>
      <c r="D1152" s="218" t="s">
        <v>148</v>
      </c>
      <c r="E1152" s="43"/>
      <c r="F1152" s="219" t="s">
        <v>1607</v>
      </c>
      <c r="G1152" s="43"/>
      <c r="H1152" s="43"/>
      <c r="I1152" s="220"/>
      <c r="J1152" s="43"/>
      <c r="K1152" s="43"/>
      <c r="L1152" s="47"/>
      <c r="M1152" s="221"/>
      <c r="N1152" s="222"/>
      <c r="O1152" s="87"/>
      <c r="P1152" s="87"/>
      <c r="Q1152" s="87"/>
      <c r="R1152" s="87"/>
      <c r="S1152" s="87"/>
      <c r="T1152" s="88"/>
      <c r="U1152" s="41"/>
      <c r="V1152" s="41"/>
      <c r="W1152" s="41"/>
      <c r="X1152" s="41"/>
      <c r="Y1152" s="41"/>
      <c r="Z1152" s="41"/>
      <c r="AA1152" s="41"/>
      <c r="AB1152" s="41"/>
      <c r="AC1152" s="41"/>
      <c r="AD1152" s="41"/>
      <c r="AE1152" s="41"/>
      <c r="AT1152" s="20" t="s">
        <v>148</v>
      </c>
      <c r="AU1152" s="20" t="s">
        <v>77</v>
      </c>
    </row>
    <row r="1153" s="13" customFormat="1">
      <c r="A1153" s="13"/>
      <c r="B1153" s="223"/>
      <c r="C1153" s="224"/>
      <c r="D1153" s="225" t="s">
        <v>150</v>
      </c>
      <c r="E1153" s="226" t="s">
        <v>19</v>
      </c>
      <c r="F1153" s="227" t="s">
        <v>151</v>
      </c>
      <c r="G1153" s="224"/>
      <c r="H1153" s="226" t="s">
        <v>19</v>
      </c>
      <c r="I1153" s="228"/>
      <c r="J1153" s="224"/>
      <c r="K1153" s="224"/>
      <c r="L1153" s="229"/>
      <c r="M1153" s="230"/>
      <c r="N1153" s="231"/>
      <c r="O1153" s="231"/>
      <c r="P1153" s="231"/>
      <c r="Q1153" s="231"/>
      <c r="R1153" s="231"/>
      <c r="S1153" s="231"/>
      <c r="T1153" s="232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33" t="s">
        <v>150</v>
      </c>
      <c r="AU1153" s="233" t="s">
        <v>77</v>
      </c>
      <c r="AV1153" s="13" t="s">
        <v>77</v>
      </c>
      <c r="AW1153" s="13" t="s">
        <v>31</v>
      </c>
      <c r="AX1153" s="13" t="s">
        <v>69</v>
      </c>
      <c r="AY1153" s="233" t="s">
        <v>140</v>
      </c>
    </row>
    <row r="1154" s="14" customFormat="1">
      <c r="A1154" s="14"/>
      <c r="B1154" s="234"/>
      <c r="C1154" s="235"/>
      <c r="D1154" s="225" t="s">
        <v>150</v>
      </c>
      <c r="E1154" s="236" t="s">
        <v>19</v>
      </c>
      <c r="F1154" s="237" t="s">
        <v>1608</v>
      </c>
      <c r="G1154" s="235"/>
      <c r="H1154" s="238">
        <v>92.939999999999998</v>
      </c>
      <c r="I1154" s="239"/>
      <c r="J1154" s="235"/>
      <c r="K1154" s="235"/>
      <c r="L1154" s="240"/>
      <c r="M1154" s="241"/>
      <c r="N1154" s="242"/>
      <c r="O1154" s="242"/>
      <c r="P1154" s="242"/>
      <c r="Q1154" s="242"/>
      <c r="R1154" s="242"/>
      <c r="S1154" s="242"/>
      <c r="T1154" s="243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44" t="s">
        <v>150</v>
      </c>
      <c r="AU1154" s="244" t="s">
        <v>77</v>
      </c>
      <c r="AV1154" s="14" t="s">
        <v>79</v>
      </c>
      <c r="AW1154" s="14" t="s">
        <v>31</v>
      </c>
      <c r="AX1154" s="14" t="s">
        <v>69</v>
      </c>
      <c r="AY1154" s="244" t="s">
        <v>140</v>
      </c>
    </row>
    <row r="1155" s="13" customFormat="1">
      <c r="A1155" s="13"/>
      <c r="B1155" s="223"/>
      <c r="C1155" s="224"/>
      <c r="D1155" s="225" t="s">
        <v>150</v>
      </c>
      <c r="E1155" s="226" t="s">
        <v>19</v>
      </c>
      <c r="F1155" s="227" t="s">
        <v>195</v>
      </c>
      <c r="G1155" s="224"/>
      <c r="H1155" s="226" t="s">
        <v>19</v>
      </c>
      <c r="I1155" s="228"/>
      <c r="J1155" s="224"/>
      <c r="K1155" s="224"/>
      <c r="L1155" s="229"/>
      <c r="M1155" s="230"/>
      <c r="N1155" s="231"/>
      <c r="O1155" s="231"/>
      <c r="P1155" s="231"/>
      <c r="Q1155" s="231"/>
      <c r="R1155" s="231"/>
      <c r="S1155" s="231"/>
      <c r="T1155" s="232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33" t="s">
        <v>150</v>
      </c>
      <c r="AU1155" s="233" t="s">
        <v>77</v>
      </c>
      <c r="AV1155" s="13" t="s">
        <v>77</v>
      </c>
      <c r="AW1155" s="13" t="s">
        <v>31</v>
      </c>
      <c r="AX1155" s="13" t="s">
        <v>69</v>
      </c>
      <c r="AY1155" s="233" t="s">
        <v>140</v>
      </c>
    </row>
    <row r="1156" s="14" customFormat="1">
      <c r="A1156" s="14"/>
      <c r="B1156" s="234"/>
      <c r="C1156" s="235"/>
      <c r="D1156" s="225" t="s">
        <v>150</v>
      </c>
      <c r="E1156" s="236" t="s">
        <v>19</v>
      </c>
      <c r="F1156" s="237" t="s">
        <v>1570</v>
      </c>
      <c r="G1156" s="235"/>
      <c r="H1156" s="238">
        <v>28.420000000000002</v>
      </c>
      <c r="I1156" s="239"/>
      <c r="J1156" s="235"/>
      <c r="K1156" s="235"/>
      <c r="L1156" s="240"/>
      <c r="M1156" s="241"/>
      <c r="N1156" s="242"/>
      <c r="O1156" s="242"/>
      <c r="P1156" s="242"/>
      <c r="Q1156" s="242"/>
      <c r="R1156" s="242"/>
      <c r="S1156" s="242"/>
      <c r="T1156" s="243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44" t="s">
        <v>150</v>
      </c>
      <c r="AU1156" s="244" t="s">
        <v>77</v>
      </c>
      <c r="AV1156" s="14" t="s">
        <v>79</v>
      </c>
      <c r="AW1156" s="14" t="s">
        <v>31</v>
      </c>
      <c r="AX1156" s="14" t="s">
        <v>69</v>
      </c>
      <c r="AY1156" s="244" t="s">
        <v>140</v>
      </c>
    </row>
    <row r="1157" s="14" customFormat="1">
      <c r="A1157" s="14"/>
      <c r="B1157" s="234"/>
      <c r="C1157" s="235"/>
      <c r="D1157" s="225" t="s">
        <v>150</v>
      </c>
      <c r="E1157" s="236" t="s">
        <v>19</v>
      </c>
      <c r="F1157" s="237" t="s">
        <v>1571</v>
      </c>
      <c r="G1157" s="235"/>
      <c r="H1157" s="238">
        <v>-4.7999999999999998</v>
      </c>
      <c r="I1157" s="239"/>
      <c r="J1157" s="235"/>
      <c r="K1157" s="235"/>
      <c r="L1157" s="240"/>
      <c r="M1157" s="241"/>
      <c r="N1157" s="242"/>
      <c r="O1157" s="242"/>
      <c r="P1157" s="242"/>
      <c r="Q1157" s="242"/>
      <c r="R1157" s="242"/>
      <c r="S1157" s="242"/>
      <c r="T1157" s="243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44" t="s">
        <v>150</v>
      </c>
      <c r="AU1157" s="244" t="s">
        <v>77</v>
      </c>
      <c r="AV1157" s="14" t="s">
        <v>79</v>
      </c>
      <c r="AW1157" s="14" t="s">
        <v>31</v>
      </c>
      <c r="AX1157" s="14" t="s">
        <v>69</v>
      </c>
      <c r="AY1157" s="244" t="s">
        <v>140</v>
      </c>
    </row>
    <row r="1158" s="14" customFormat="1">
      <c r="A1158" s="14"/>
      <c r="B1158" s="234"/>
      <c r="C1158" s="235"/>
      <c r="D1158" s="225" t="s">
        <v>150</v>
      </c>
      <c r="E1158" s="236" t="s">
        <v>19</v>
      </c>
      <c r="F1158" s="237" t="s">
        <v>1584</v>
      </c>
      <c r="G1158" s="235"/>
      <c r="H1158" s="238">
        <v>16.899999999999999</v>
      </c>
      <c r="I1158" s="239"/>
      <c r="J1158" s="235"/>
      <c r="K1158" s="235"/>
      <c r="L1158" s="240"/>
      <c r="M1158" s="241"/>
      <c r="N1158" s="242"/>
      <c r="O1158" s="242"/>
      <c r="P1158" s="242"/>
      <c r="Q1158" s="242"/>
      <c r="R1158" s="242"/>
      <c r="S1158" s="242"/>
      <c r="T1158" s="243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44" t="s">
        <v>150</v>
      </c>
      <c r="AU1158" s="244" t="s">
        <v>77</v>
      </c>
      <c r="AV1158" s="14" t="s">
        <v>79</v>
      </c>
      <c r="AW1158" s="14" t="s">
        <v>31</v>
      </c>
      <c r="AX1158" s="14" t="s">
        <v>69</v>
      </c>
      <c r="AY1158" s="244" t="s">
        <v>140</v>
      </c>
    </row>
    <row r="1159" s="13" customFormat="1">
      <c r="A1159" s="13"/>
      <c r="B1159" s="223"/>
      <c r="C1159" s="224"/>
      <c r="D1159" s="225" t="s">
        <v>150</v>
      </c>
      <c r="E1159" s="226" t="s">
        <v>19</v>
      </c>
      <c r="F1159" s="227" t="s">
        <v>220</v>
      </c>
      <c r="G1159" s="224"/>
      <c r="H1159" s="226" t="s">
        <v>19</v>
      </c>
      <c r="I1159" s="228"/>
      <c r="J1159" s="224"/>
      <c r="K1159" s="224"/>
      <c r="L1159" s="229"/>
      <c r="M1159" s="230"/>
      <c r="N1159" s="231"/>
      <c r="O1159" s="231"/>
      <c r="P1159" s="231"/>
      <c r="Q1159" s="231"/>
      <c r="R1159" s="231"/>
      <c r="S1159" s="231"/>
      <c r="T1159" s="232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33" t="s">
        <v>150</v>
      </c>
      <c r="AU1159" s="233" t="s">
        <v>77</v>
      </c>
      <c r="AV1159" s="13" t="s">
        <v>77</v>
      </c>
      <c r="AW1159" s="13" t="s">
        <v>31</v>
      </c>
      <c r="AX1159" s="13" t="s">
        <v>69</v>
      </c>
      <c r="AY1159" s="233" t="s">
        <v>140</v>
      </c>
    </row>
    <row r="1160" s="14" customFormat="1">
      <c r="A1160" s="14"/>
      <c r="B1160" s="234"/>
      <c r="C1160" s="235"/>
      <c r="D1160" s="225" t="s">
        <v>150</v>
      </c>
      <c r="E1160" s="236" t="s">
        <v>19</v>
      </c>
      <c r="F1160" s="237" t="s">
        <v>1572</v>
      </c>
      <c r="G1160" s="235"/>
      <c r="H1160" s="238">
        <v>35.82</v>
      </c>
      <c r="I1160" s="239"/>
      <c r="J1160" s="235"/>
      <c r="K1160" s="235"/>
      <c r="L1160" s="240"/>
      <c r="M1160" s="241"/>
      <c r="N1160" s="242"/>
      <c r="O1160" s="242"/>
      <c r="P1160" s="242"/>
      <c r="Q1160" s="242"/>
      <c r="R1160" s="242"/>
      <c r="S1160" s="242"/>
      <c r="T1160" s="243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44" t="s">
        <v>150</v>
      </c>
      <c r="AU1160" s="244" t="s">
        <v>77</v>
      </c>
      <c r="AV1160" s="14" t="s">
        <v>79</v>
      </c>
      <c r="AW1160" s="14" t="s">
        <v>31</v>
      </c>
      <c r="AX1160" s="14" t="s">
        <v>69</v>
      </c>
      <c r="AY1160" s="244" t="s">
        <v>140</v>
      </c>
    </row>
    <row r="1161" s="14" customFormat="1">
      <c r="A1161" s="14"/>
      <c r="B1161" s="234"/>
      <c r="C1161" s="235"/>
      <c r="D1161" s="225" t="s">
        <v>150</v>
      </c>
      <c r="E1161" s="236" t="s">
        <v>19</v>
      </c>
      <c r="F1161" s="237" t="s">
        <v>1573</v>
      </c>
      <c r="G1161" s="235"/>
      <c r="H1161" s="238">
        <v>-6.7000000000000002</v>
      </c>
      <c r="I1161" s="239"/>
      <c r="J1161" s="235"/>
      <c r="K1161" s="235"/>
      <c r="L1161" s="240"/>
      <c r="M1161" s="241"/>
      <c r="N1161" s="242"/>
      <c r="O1161" s="242"/>
      <c r="P1161" s="242"/>
      <c r="Q1161" s="242"/>
      <c r="R1161" s="242"/>
      <c r="S1161" s="242"/>
      <c r="T1161" s="243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44" t="s">
        <v>150</v>
      </c>
      <c r="AU1161" s="244" t="s">
        <v>77</v>
      </c>
      <c r="AV1161" s="14" t="s">
        <v>79</v>
      </c>
      <c r="AW1161" s="14" t="s">
        <v>31</v>
      </c>
      <c r="AX1161" s="14" t="s">
        <v>69</v>
      </c>
      <c r="AY1161" s="244" t="s">
        <v>140</v>
      </c>
    </row>
    <row r="1162" s="14" customFormat="1">
      <c r="A1162" s="14"/>
      <c r="B1162" s="234"/>
      <c r="C1162" s="235"/>
      <c r="D1162" s="225" t="s">
        <v>150</v>
      </c>
      <c r="E1162" s="236" t="s">
        <v>19</v>
      </c>
      <c r="F1162" s="237" t="s">
        <v>1585</v>
      </c>
      <c r="G1162" s="235"/>
      <c r="H1162" s="238">
        <v>24</v>
      </c>
      <c r="I1162" s="239"/>
      <c r="J1162" s="235"/>
      <c r="K1162" s="235"/>
      <c r="L1162" s="240"/>
      <c r="M1162" s="241"/>
      <c r="N1162" s="242"/>
      <c r="O1162" s="242"/>
      <c r="P1162" s="242"/>
      <c r="Q1162" s="242"/>
      <c r="R1162" s="242"/>
      <c r="S1162" s="242"/>
      <c r="T1162" s="243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44" t="s">
        <v>150</v>
      </c>
      <c r="AU1162" s="244" t="s">
        <v>77</v>
      </c>
      <c r="AV1162" s="14" t="s">
        <v>79</v>
      </c>
      <c r="AW1162" s="14" t="s">
        <v>31</v>
      </c>
      <c r="AX1162" s="14" t="s">
        <v>69</v>
      </c>
      <c r="AY1162" s="244" t="s">
        <v>140</v>
      </c>
    </row>
    <row r="1163" s="13" customFormat="1">
      <c r="A1163" s="13"/>
      <c r="B1163" s="223"/>
      <c r="C1163" s="224"/>
      <c r="D1163" s="225" t="s">
        <v>150</v>
      </c>
      <c r="E1163" s="226" t="s">
        <v>19</v>
      </c>
      <c r="F1163" s="227" t="s">
        <v>660</v>
      </c>
      <c r="G1163" s="224"/>
      <c r="H1163" s="226" t="s">
        <v>19</v>
      </c>
      <c r="I1163" s="228"/>
      <c r="J1163" s="224"/>
      <c r="K1163" s="224"/>
      <c r="L1163" s="229"/>
      <c r="M1163" s="230"/>
      <c r="N1163" s="231"/>
      <c r="O1163" s="231"/>
      <c r="P1163" s="231"/>
      <c r="Q1163" s="231"/>
      <c r="R1163" s="231"/>
      <c r="S1163" s="231"/>
      <c r="T1163" s="232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33" t="s">
        <v>150</v>
      </c>
      <c r="AU1163" s="233" t="s">
        <v>77</v>
      </c>
      <c r="AV1163" s="13" t="s">
        <v>77</v>
      </c>
      <c r="AW1163" s="13" t="s">
        <v>31</v>
      </c>
      <c r="AX1163" s="13" t="s">
        <v>69</v>
      </c>
      <c r="AY1163" s="233" t="s">
        <v>140</v>
      </c>
    </row>
    <row r="1164" s="14" customFormat="1">
      <c r="A1164" s="14"/>
      <c r="B1164" s="234"/>
      <c r="C1164" s="235"/>
      <c r="D1164" s="225" t="s">
        <v>150</v>
      </c>
      <c r="E1164" s="236" t="s">
        <v>19</v>
      </c>
      <c r="F1164" s="237" t="s">
        <v>1585</v>
      </c>
      <c r="G1164" s="235"/>
      <c r="H1164" s="238">
        <v>24</v>
      </c>
      <c r="I1164" s="239"/>
      <c r="J1164" s="235"/>
      <c r="K1164" s="235"/>
      <c r="L1164" s="240"/>
      <c r="M1164" s="241"/>
      <c r="N1164" s="242"/>
      <c r="O1164" s="242"/>
      <c r="P1164" s="242"/>
      <c r="Q1164" s="242"/>
      <c r="R1164" s="242"/>
      <c r="S1164" s="242"/>
      <c r="T1164" s="243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44" t="s">
        <v>150</v>
      </c>
      <c r="AU1164" s="244" t="s">
        <v>77</v>
      </c>
      <c r="AV1164" s="14" t="s">
        <v>79</v>
      </c>
      <c r="AW1164" s="14" t="s">
        <v>31</v>
      </c>
      <c r="AX1164" s="14" t="s">
        <v>69</v>
      </c>
      <c r="AY1164" s="244" t="s">
        <v>140</v>
      </c>
    </row>
    <row r="1165" s="14" customFormat="1">
      <c r="A1165" s="14"/>
      <c r="B1165" s="234"/>
      <c r="C1165" s="235"/>
      <c r="D1165" s="225" t="s">
        <v>150</v>
      </c>
      <c r="E1165" s="236" t="s">
        <v>19</v>
      </c>
      <c r="F1165" s="237" t="s">
        <v>1574</v>
      </c>
      <c r="G1165" s="235"/>
      <c r="H1165" s="238">
        <v>31.867999999999999</v>
      </c>
      <c r="I1165" s="239"/>
      <c r="J1165" s="235"/>
      <c r="K1165" s="235"/>
      <c r="L1165" s="240"/>
      <c r="M1165" s="241"/>
      <c r="N1165" s="242"/>
      <c r="O1165" s="242"/>
      <c r="P1165" s="242"/>
      <c r="Q1165" s="242"/>
      <c r="R1165" s="242"/>
      <c r="S1165" s="242"/>
      <c r="T1165" s="243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44" t="s">
        <v>150</v>
      </c>
      <c r="AU1165" s="244" t="s">
        <v>77</v>
      </c>
      <c r="AV1165" s="14" t="s">
        <v>79</v>
      </c>
      <c r="AW1165" s="14" t="s">
        <v>31</v>
      </c>
      <c r="AX1165" s="14" t="s">
        <v>69</v>
      </c>
      <c r="AY1165" s="244" t="s">
        <v>140</v>
      </c>
    </row>
    <row r="1166" s="15" customFormat="1">
      <c r="A1166" s="15"/>
      <c r="B1166" s="245"/>
      <c r="C1166" s="246"/>
      <c r="D1166" s="225" t="s">
        <v>150</v>
      </c>
      <c r="E1166" s="247" t="s">
        <v>19</v>
      </c>
      <c r="F1166" s="248" t="s">
        <v>226</v>
      </c>
      <c r="G1166" s="246"/>
      <c r="H1166" s="249">
        <v>242.44800000000001</v>
      </c>
      <c r="I1166" s="250"/>
      <c r="J1166" s="246"/>
      <c r="K1166" s="246"/>
      <c r="L1166" s="251"/>
      <c r="M1166" s="252"/>
      <c r="N1166" s="253"/>
      <c r="O1166" s="253"/>
      <c r="P1166" s="253"/>
      <c r="Q1166" s="253"/>
      <c r="R1166" s="253"/>
      <c r="S1166" s="253"/>
      <c r="T1166" s="254"/>
      <c r="U1166" s="15"/>
      <c r="V1166" s="15"/>
      <c r="W1166" s="15"/>
      <c r="X1166" s="15"/>
      <c r="Y1166" s="15"/>
      <c r="Z1166" s="15"/>
      <c r="AA1166" s="15"/>
      <c r="AB1166" s="15"/>
      <c r="AC1166" s="15"/>
      <c r="AD1166" s="15"/>
      <c r="AE1166" s="15"/>
      <c r="AT1166" s="255" t="s">
        <v>150</v>
      </c>
      <c r="AU1166" s="255" t="s">
        <v>77</v>
      </c>
      <c r="AV1166" s="15" t="s">
        <v>146</v>
      </c>
      <c r="AW1166" s="15" t="s">
        <v>31</v>
      </c>
      <c r="AX1166" s="15" t="s">
        <v>77</v>
      </c>
      <c r="AY1166" s="255" t="s">
        <v>140</v>
      </c>
    </row>
    <row r="1167" s="2" customFormat="1" ht="24.15" customHeight="1">
      <c r="A1167" s="41"/>
      <c r="B1167" s="42"/>
      <c r="C1167" s="205" t="s">
        <v>1609</v>
      </c>
      <c r="D1167" s="205" t="s">
        <v>141</v>
      </c>
      <c r="E1167" s="206" t="s">
        <v>1610</v>
      </c>
      <c r="F1167" s="207" t="s">
        <v>1611</v>
      </c>
      <c r="G1167" s="208" t="s">
        <v>307</v>
      </c>
      <c r="H1167" s="209">
        <v>10.517</v>
      </c>
      <c r="I1167" s="210"/>
      <c r="J1167" s="211">
        <f>ROUND(I1167*H1167,2)</f>
        <v>0</v>
      </c>
      <c r="K1167" s="207" t="s">
        <v>145</v>
      </c>
      <c r="L1167" s="47"/>
      <c r="M1167" s="212" t="s">
        <v>19</v>
      </c>
      <c r="N1167" s="213" t="s">
        <v>40</v>
      </c>
      <c r="O1167" s="87"/>
      <c r="P1167" s="214">
        <f>O1167*H1167</f>
        <v>0</v>
      </c>
      <c r="Q1167" s="214">
        <v>0</v>
      </c>
      <c r="R1167" s="214">
        <f>Q1167*H1167</f>
        <v>0</v>
      </c>
      <c r="S1167" s="214">
        <v>0</v>
      </c>
      <c r="T1167" s="215">
        <f>S1167*H1167</f>
        <v>0</v>
      </c>
      <c r="U1167" s="41"/>
      <c r="V1167" s="41"/>
      <c r="W1167" s="41"/>
      <c r="X1167" s="41"/>
      <c r="Y1167" s="41"/>
      <c r="Z1167" s="41"/>
      <c r="AA1167" s="41"/>
      <c r="AB1167" s="41"/>
      <c r="AC1167" s="41"/>
      <c r="AD1167" s="41"/>
      <c r="AE1167" s="41"/>
      <c r="AR1167" s="216" t="s">
        <v>231</v>
      </c>
      <c r="AT1167" s="216" t="s">
        <v>141</v>
      </c>
      <c r="AU1167" s="216" t="s">
        <v>77</v>
      </c>
      <c r="AY1167" s="20" t="s">
        <v>140</v>
      </c>
      <c r="BE1167" s="217">
        <f>IF(N1167="základní",J1167,0)</f>
        <v>0</v>
      </c>
      <c r="BF1167" s="217">
        <f>IF(N1167="snížená",J1167,0)</f>
        <v>0</v>
      </c>
      <c r="BG1167" s="217">
        <f>IF(N1167="zákl. přenesená",J1167,0)</f>
        <v>0</v>
      </c>
      <c r="BH1167" s="217">
        <f>IF(N1167="sníž. přenesená",J1167,0)</f>
        <v>0</v>
      </c>
      <c r="BI1167" s="217">
        <f>IF(N1167="nulová",J1167,0)</f>
        <v>0</v>
      </c>
      <c r="BJ1167" s="20" t="s">
        <v>77</v>
      </c>
      <c r="BK1167" s="217">
        <f>ROUND(I1167*H1167,2)</f>
        <v>0</v>
      </c>
      <c r="BL1167" s="20" t="s">
        <v>231</v>
      </c>
      <c r="BM1167" s="216" t="s">
        <v>1612</v>
      </c>
    </row>
    <row r="1168" s="2" customFormat="1">
      <c r="A1168" s="41"/>
      <c r="B1168" s="42"/>
      <c r="C1168" s="43"/>
      <c r="D1168" s="218" t="s">
        <v>148</v>
      </c>
      <c r="E1168" s="43"/>
      <c r="F1168" s="219" t="s">
        <v>1613</v>
      </c>
      <c r="G1168" s="43"/>
      <c r="H1168" s="43"/>
      <c r="I1168" s="220"/>
      <c r="J1168" s="43"/>
      <c r="K1168" s="43"/>
      <c r="L1168" s="47"/>
      <c r="M1168" s="221"/>
      <c r="N1168" s="222"/>
      <c r="O1168" s="87"/>
      <c r="P1168" s="87"/>
      <c r="Q1168" s="87"/>
      <c r="R1168" s="87"/>
      <c r="S1168" s="87"/>
      <c r="T1168" s="88"/>
      <c r="U1168" s="41"/>
      <c r="V1168" s="41"/>
      <c r="W1168" s="41"/>
      <c r="X1168" s="41"/>
      <c r="Y1168" s="41"/>
      <c r="Z1168" s="41"/>
      <c r="AA1168" s="41"/>
      <c r="AB1168" s="41"/>
      <c r="AC1168" s="41"/>
      <c r="AD1168" s="41"/>
      <c r="AE1168" s="41"/>
      <c r="AT1168" s="20" t="s">
        <v>148</v>
      </c>
      <c r="AU1168" s="20" t="s">
        <v>77</v>
      </c>
    </row>
    <row r="1169" s="2" customFormat="1" ht="24.15" customHeight="1">
      <c r="A1169" s="41"/>
      <c r="B1169" s="42"/>
      <c r="C1169" s="205" t="s">
        <v>1614</v>
      </c>
      <c r="D1169" s="205" t="s">
        <v>141</v>
      </c>
      <c r="E1169" s="206" t="s">
        <v>1615</v>
      </c>
      <c r="F1169" s="207" t="s">
        <v>1616</v>
      </c>
      <c r="G1169" s="208" t="s">
        <v>307</v>
      </c>
      <c r="H1169" s="209">
        <v>10.517</v>
      </c>
      <c r="I1169" s="210"/>
      <c r="J1169" s="211">
        <f>ROUND(I1169*H1169,2)</f>
        <v>0</v>
      </c>
      <c r="K1169" s="207" t="s">
        <v>145</v>
      </c>
      <c r="L1169" s="47"/>
      <c r="M1169" s="212" t="s">
        <v>19</v>
      </c>
      <c r="N1169" s="213" t="s">
        <v>40</v>
      </c>
      <c r="O1169" s="87"/>
      <c r="P1169" s="214">
        <f>O1169*H1169</f>
        <v>0</v>
      </c>
      <c r="Q1169" s="214">
        <v>0</v>
      </c>
      <c r="R1169" s="214">
        <f>Q1169*H1169</f>
        <v>0</v>
      </c>
      <c r="S1169" s="214">
        <v>0</v>
      </c>
      <c r="T1169" s="215">
        <f>S1169*H1169</f>
        <v>0</v>
      </c>
      <c r="U1169" s="41"/>
      <c r="V1169" s="41"/>
      <c r="W1169" s="41"/>
      <c r="X1169" s="41"/>
      <c r="Y1169" s="41"/>
      <c r="Z1169" s="41"/>
      <c r="AA1169" s="41"/>
      <c r="AB1169" s="41"/>
      <c r="AC1169" s="41"/>
      <c r="AD1169" s="41"/>
      <c r="AE1169" s="41"/>
      <c r="AR1169" s="216" t="s">
        <v>231</v>
      </c>
      <c r="AT1169" s="216" t="s">
        <v>141</v>
      </c>
      <c r="AU1169" s="216" t="s">
        <v>77</v>
      </c>
      <c r="AY1169" s="20" t="s">
        <v>140</v>
      </c>
      <c r="BE1169" s="217">
        <f>IF(N1169="základní",J1169,0)</f>
        <v>0</v>
      </c>
      <c r="BF1169" s="217">
        <f>IF(N1169="snížená",J1169,0)</f>
        <v>0</v>
      </c>
      <c r="BG1169" s="217">
        <f>IF(N1169="zákl. přenesená",J1169,0)</f>
        <v>0</v>
      </c>
      <c r="BH1169" s="217">
        <f>IF(N1169="sníž. přenesená",J1169,0)</f>
        <v>0</v>
      </c>
      <c r="BI1169" s="217">
        <f>IF(N1169="nulová",J1169,0)</f>
        <v>0</v>
      </c>
      <c r="BJ1169" s="20" t="s">
        <v>77</v>
      </c>
      <c r="BK1169" s="217">
        <f>ROUND(I1169*H1169,2)</f>
        <v>0</v>
      </c>
      <c r="BL1169" s="20" t="s">
        <v>231</v>
      </c>
      <c r="BM1169" s="216" t="s">
        <v>1617</v>
      </c>
    </row>
    <row r="1170" s="2" customFormat="1">
      <c r="A1170" s="41"/>
      <c r="B1170" s="42"/>
      <c r="C1170" s="43"/>
      <c r="D1170" s="218" t="s">
        <v>148</v>
      </c>
      <c r="E1170" s="43"/>
      <c r="F1170" s="219" t="s">
        <v>1618</v>
      </c>
      <c r="G1170" s="43"/>
      <c r="H1170" s="43"/>
      <c r="I1170" s="220"/>
      <c r="J1170" s="43"/>
      <c r="K1170" s="43"/>
      <c r="L1170" s="47"/>
      <c r="M1170" s="221"/>
      <c r="N1170" s="222"/>
      <c r="O1170" s="87"/>
      <c r="P1170" s="87"/>
      <c r="Q1170" s="87"/>
      <c r="R1170" s="87"/>
      <c r="S1170" s="87"/>
      <c r="T1170" s="88"/>
      <c r="U1170" s="41"/>
      <c r="V1170" s="41"/>
      <c r="W1170" s="41"/>
      <c r="X1170" s="41"/>
      <c r="Y1170" s="41"/>
      <c r="Z1170" s="41"/>
      <c r="AA1170" s="41"/>
      <c r="AB1170" s="41"/>
      <c r="AC1170" s="41"/>
      <c r="AD1170" s="41"/>
      <c r="AE1170" s="41"/>
      <c r="AT1170" s="20" t="s">
        <v>148</v>
      </c>
      <c r="AU1170" s="20" t="s">
        <v>77</v>
      </c>
    </row>
    <row r="1171" s="12" customFormat="1" ht="25.92" customHeight="1">
      <c r="A1171" s="12"/>
      <c r="B1171" s="191"/>
      <c r="C1171" s="192"/>
      <c r="D1171" s="193" t="s">
        <v>68</v>
      </c>
      <c r="E1171" s="194" t="s">
        <v>1619</v>
      </c>
      <c r="F1171" s="194" t="s">
        <v>1620</v>
      </c>
      <c r="G1171" s="192"/>
      <c r="H1171" s="192"/>
      <c r="I1171" s="195"/>
      <c r="J1171" s="196">
        <f>BK1171</f>
        <v>0</v>
      </c>
      <c r="K1171" s="192"/>
      <c r="L1171" s="197"/>
      <c r="M1171" s="198"/>
      <c r="N1171" s="199"/>
      <c r="O1171" s="199"/>
      <c r="P1171" s="200">
        <f>SUM(P1172:P1228)</f>
        <v>0</v>
      </c>
      <c r="Q1171" s="199"/>
      <c r="R1171" s="200">
        <f>SUM(R1172:R1228)</f>
        <v>1.9150608445599999</v>
      </c>
      <c r="S1171" s="199"/>
      <c r="T1171" s="201">
        <f>SUM(T1172:T1228)</f>
        <v>0</v>
      </c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R1171" s="202" t="s">
        <v>79</v>
      </c>
      <c r="AT1171" s="203" t="s">
        <v>68</v>
      </c>
      <c r="AU1171" s="203" t="s">
        <v>69</v>
      </c>
      <c r="AY1171" s="202" t="s">
        <v>140</v>
      </c>
      <c r="BK1171" s="204">
        <f>SUM(BK1172:BK1228)</f>
        <v>0</v>
      </c>
    </row>
    <row r="1172" s="2" customFormat="1" ht="16.5" customHeight="1">
      <c r="A1172" s="41"/>
      <c r="B1172" s="42"/>
      <c r="C1172" s="205" t="s">
        <v>1621</v>
      </c>
      <c r="D1172" s="205" t="s">
        <v>141</v>
      </c>
      <c r="E1172" s="206" t="s">
        <v>1622</v>
      </c>
      <c r="F1172" s="207" t="s">
        <v>1623</v>
      </c>
      <c r="G1172" s="208" t="s">
        <v>144</v>
      </c>
      <c r="H1172" s="209">
        <v>77.560000000000002</v>
      </c>
      <c r="I1172" s="210"/>
      <c r="J1172" s="211">
        <f>ROUND(I1172*H1172,2)</f>
        <v>0</v>
      </c>
      <c r="K1172" s="207" t="s">
        <v>145</v>
      </c>
      <c r="L1172" s="47"/>
      <c r="M1172" s="212" t="s">
        <v>19</v>
      </c>
      <c r="N1172" s="213" t="s">
        <v>40</v>
      </c>
      <c r="O1172" s="87"/>
      <c r="P1172" s="214">
        <f>O1172*H1172</f>
        <v>0</v>
      </c>
      <c r="Q1172" s="214">
        <v>5.7599999999999997E-07</v>
      </c>
      <c r="R1172" s="214">
        <f>Q1172*H1172</f>
        <v>4.4674559999999998E-05</v>
      </c>
      <c r="S1172" s="214">
        <v>0</v>
      </c>
      <c r="T1172" s="215">
        <f>S1172*H1172</f>
        <v>0</v>
      </c>
      <c r="U1172" s="41"/>
      <c r="V1172" s="41"/>
      <c r="W1172" s="41"/>
      <c r="X1172" s="41"/>
      <c r="Y1172" s="41"/>
      <c r="Z1172" s="41"/>
      <c r="AA1172" s="41"/>
      <c r="AB1172" s="41"/>
      <c r="AC1172" s="41"/>
      <c r="AD1172" s="41"/>
      <c r="AE1172" s="41"/>
      <c r="AR1172" s="216" t="s">
        <v>231</v>
      </c>
      <c r="AT1172" s="216" t="s">
        <v>141</v>
      </c>
      <c r="AU1172" s="216" t="s">
        <v>77</v>
      </c>
      <c r="AY1172" s="20" t="s">
        <v>140</v>
      </c>
      <c r="BE1172" s="217">
        <f>IF(N1172="základní",J1172,0)</f>
        <v>0</v>
      </c>
      <c r="BF1172" s="217">
        <f>IF(N1172="snížená",J1172,0)</f>
        <v>0</v>
      </c>
      <c r="BG1172" s="217">
        <f>IF(N1172="zákl. přenesená",J1172,0)</f>
        <v>0</v>
      </c>
      <c r="BH1172" s="217">
        <f>IF(N1172="sníž. přenesená",J1172,0)</f>
        <v>0</v>
      </c>
      <c r="BI1172" s="217">
        <f>IF(N1172="nulová",J1172,0)</f>
        <v>0</v>
      </c>
      <c r="BJ1172" s="20" t="s">
        <v>77</v>
      </c>
      <c r="BK1172" s="217">
        <f>ROUND(I1172*H1172,2)</f>
        <v>0</v>
      </c>
      <c r="BL1172" s="20" t="s">
        <v>231</v>
      </c>
      <c r="BM1172" s="216" t="s">
        <v>1624</v>
      </c>
    </row>
    <row r="1173" s="2" customFormat="1">
      <c r="A1173" s="41"/>
      <c r="B1173" s="42"/>
      <c r="C1173" s="43"/>
      <c r="D1173" s="218" t="s">
        <v>148</v>
      </c>
      <c r="E1173" s="43"/>
      <c r="F1173" s="219" t="s">
        <v>1625</v>
      </c>
      <c r="G1173" s="43"/>
      <c r="H1173" s="43"/>
      <c r="I1173" s="220"/>
      <c r="J1173" s="43"/>
      <c r="K1173" s="43"/>
      <c r="L1173" s="47"/>
      <c r="M1173" s="221"/>
      <c r="N1173" s="222"/>
      <c r="O1173" s="87"/>
      <c r="P1173" s="87"/>
      <c r="Q1173" s="87"/>
      <c r="R1173" s="87"/>
      <c r="S1173" s="87"/>
      <c r="T1173" s="88"/>
      <c r="U1173" s="41"/>
      <c r="V1173" s="41"/>
      <c r="W1173" s="41"/>
      <c r="X1173" s="41"/>
      <c r="Y1173" s="41"/>
      <c r="Z1173" s="41"/>
      <c r="AA1173" s="41"/>
      <c r="AB1173" s="41"/>
      <c r="AC1173" s="41"/>
      <c r="AD1173" s="41"/>
      <c r="AE1173" s="41"/>
      <c r="AT1173" s="20" t="s">
        <v>148</v>
      </c>
      <c r="AU1173" s="20" t="s">
        <v>77</v>
      </c>
    </row>
    <row r="1174" s="13" customFormat="1">
      <c r="A1174" s="13"/>
      <c r="B1174" s="223"/>
      <c r="C1174" s="224"/>
      <c r="D1174" s="225" t="s">
        <v>150</v>
      </c>
      <c r="E1174" s="226" t="s">
        <v>19</v>
      </c>
      <c r="F1174" s="227" t="s">
        <v>195</v>
      </c>
      <c r="G1174" s="224"/>
      <c r="H1174" s="226" t="s">
        <v>19</v>
      </c>
      <c r="I1174" s="228"/>
      <c r="J1174" s="224"/>
      <c r="K1174" s="224"/>
      <c r="L1174" s="229"/>
      <c r="M1174" s="230"/>
      <c r="N1174" s="231"/>
      <c r="O1174" s="231"/>
      <c r="P1174" s="231"/>
      <c r="Q1174" s="231"/>
      <c r="R1174" s="231"/>
      <c r="S1174" s="231"/>
      <c r="T1174" s="232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3" t="s">
        <v>150</v>
      </c>
      <c r="AU1174" s="233" t="s">
        <v>77</v>
      </c>
      <c r="AV1174" s="13" t="s">
        <v>77</v>
      </c>
      <c r="AW1174" s="13" t="s">
        <v>31</v>
      </c>
      <c r="AX1174" s="13" t="s">
        <v>69</v>
      </c>
      <c r="AY1174" s="233" t="s">
        <v>140</v>
      </c>
    </row>
    <row r="1175" s="14" customFormat="1">
      <c r="A1175" s="14"/>
      <c r="B1175" s="234"/>
      <c r="C1175" s="235"/>
      <c r="D1175" s="225" t="s">
        <v>150</v>
      </c>
      <c r="E1175" s="236" t="s">
        <v>19</v>
      </c>
      <c r="F1175" s="237" t="s">
        <v>1626</v>
      </c>
      <c r="G1175" s="235"/>
      <c r="H1175" s="238">
        <v>77.560000000000002</v>
      </c>
      <c r="I1175" s="239"/>
      <c r="J1175" s="235"/>
      <c r="K1175" s="235"/>
      <c r="L1175" s="240"/>
      <c r="M1175" s="241"/>
      <c r="N1175" s="242"/>
      <c r="O1175" s="242"/>
      <c r="P1175" s="242"/>
      <c r="Q1175" s="242"/>
      <c r="R1175" s="242"/>
      <c r="S1175" s="242"/>
      <c r="T1175" s="243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44" t="s">
        <v>150</v>
      </c>
      <c r="AU1175" s="244" t="s">
        <v>77</v>
      </c>
      <c r="AV1175" s="14" t="s">
        <v>79</v>
      </c>
      <c r="AW1175" s="14" t="s">
        <v>31</v>
      </c>
      <c r="AX1175" s="14" t="s">
        <v>69</v>
      </c>
      <c r="AY1175" s="244" t="s">
        <v>140</v>
      </c>
    </row>
    <row r="1176" s="15" customFormat="1">
      <c r="A1176" s="15"/>
      <c r="B1176" s="245"/>
      <c r="C1176" s="246"/>
      <c r="D1176" s="225" t="s">
        <v>150</v>
      </c>
      <c r="E1176" s="247" t="s">
        <v>19</v>
      </c>
      <c r="F1176" s="248" t="s">
        <v>226</v>
      </c>
      <c r="G1176" s="246"/>
      <c r="H1176" s="249">
        <v>77.560000000000002</v>
      </c>
      <c r="I1176" s="250"/>
      <c r="J1176" s="246"/>
      <c r="K1176" s="246"/>
      <c r="L1176" s="251"/>
      <c r="M1176" s="252"/>
      <c r="N1176" s="253"/>
      <c r="O1176" s="253"/>
      <c r="P1176" s="253"/>
      <c r="Q1176" s="253"/>
      <c r="R1176" s="253"/>
      <c r="S1176" s="253"/>
      <c r="T1176" s="254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T1176" s="255" t="s">
        <v>150</v>
      </c>
      <c r="AU1176" s="255" t="s">
        <v>77</v>
      </c>
      <c r="AV1176" s="15" t="s">
        <v>146</v>
      </c>
      <c r="AW1176" s="15" t="s">
        <v>31</v>
      </c>
      <c r="AX1176" s="15" t="s">
        <v>77</v>
      </c>
      <c r="AY1176" s="255" t="s">
        <v>140</v>
      </c>
    </row>
    <row r="1177" s="2" customFormat="1" ht="16.5" customHeight="1">
      <c r="A1177" s="41"/>
      <c r="B1177" s="42"/>
      <c r="C1177" s="205" t="s">
        <v>1627</v>
      </c>
      <c r="D1177" s="205" t="s">
        <v>141</v>
      </c>
      <c r="E1177" s="206" t="s">
        <v>1628</v>
      </c>
      <c r="F1177" s="207" t="s">
        <v>1629</v>
      </c>
      <c r="G1177" s="208" t="s">
        <v>144</v>
      </c>
      <c r="H1177" s="209">
        <v>221.83000000000001</v>
      </c>
      <c r="I1177" s="210"/>
      <c r="J1177" s="211">
        <f>ROUND(I1177*H1177,2)</f>
        <v>0</v>
      </c>
      <c r="K1177" s="207" t="s">
        <v>145</v>
      </c>
      <c r="L1177" s="47"/>
      <c r="M1177" s="212" t="s">
        <v>19</v>
      </c>
      <c r="N1177" s="213" t="s">
        <v>40</v>
      </c>
      <c r="O1177" s="87"/>
      <c r="P1177" s="214">
        <f>O1177*H1177</f>
        <v>0</v>
      </c>
      <c r="Q1177" s="214">
        <v>0</v>
      </c>
      <c r="R1177" s="214">
        <f>Q1177*H1177</f>
        <v>0</v>
      </c>
      <c r="S1177" s="214">
        <v>0</v>
      </c>
      <c r="T1177" s="215">
        <f>S1177*H1177</f>
        <v>0</v>
      </c>
      <c r="U1177" s="41"/>
      <c r="V1177" s="41"/>
      <c r="W1177" s="41"/>
      <c r="X1177" s="41"/>
      <c r="Y1177" s="41"/>
      <c r="Z1177" s="41"/>
      <c r="AA1177" s="41"/>
      <c r="AB1177" s="41"/>
      <c r="AC1177" s="41"/>
      <c r="AD1177" s="41"/>
      <c r="AE1177" s="41"/>
      <c r="AR1177" s="216" t="s">
        <v>231</v>
      </c>
      <c r="AT1177" s="216" t="s">
        <v>141</v>
      </c>
      <c r="AU1177" s="216" t="s">
        <v>77</v>
      </c>
      <c r="AY1177" s="20" t="s">
        <v>140</v>
      </c>
      <c r="BE1177" s="217">
        <f>IF(N1177="základní",J1177,0)</f>
        <v>0</v>
      </c>
      <c r="BF1177" s="217">
        <f>IF(N1177="snížená",J1177,0)</f>
        <v>0</v>
      </c>
      <c r="BG1177" s="217">
        <f>IF(N1177="zákl. přenesená",J1177,0)</f>
        <v>0</v>
      </c>
      <c r="BH1177" s="217">
        <f>IF(N1177="sníž. přenesená",J1177,0)</f>
        <v>0</v>
      </c>
      <c r="BI1177" s="217">
        <f>IF(N1177="nulová",J1177,0)</f>
        <v>0</v>
      </c>
      <c r="BJ1177" s="20" t="s">
        <v>77</v>
      </c>
      <c r="BK1177" s="217">
        <f>ROUND(I1177*H1177,2)</f>
        <v>0</v>
      </c>
      <c r="BL1177" s="20" t="s">
        <v>231</v>
      </c>
      <c r="BM1177" s="216" t="s">
        <v>1630</v>
      </c>
    </row>
    <row r="1178" s="2" customFormat="1">
      <c r="A1178" s="41"/>
      <c r="B1178" s="42"/>
      <c r="C1178" s="43"/>
      <c r="D1178" s="218" t="s">
        <v>148</v>
      </c>
      <c r="E1178" s="43"/>
      <c r="F1178" s="219" t="s">
        <v>1631</v>
      </c>
      <c r="G1178" s="43"/>
      <c r="H1178" s="43"/>
      <c r="I1178" s="220"/>
      <c r="J1178" s="43"/>
      <c r="K1178" s="43"/>
      <c r="L1178" s="47"/>
      <c r="M1178" s="221"/>
      <c r="N1178" s="222"/>
      <c r="O1178" s="87"/>
      <c r="P1178" s="87"/>
      <c r="Q1178" s="87"/>
      <c r="R1178" s="87"/>
      <c r="S1178" s="87"/>
      <c r="T1178" s="88"/>
      <c r="U1178" s="41"/>
      <c r="V1178" s="41"/>
      <c r="W1178" s="41"/>
      <c r="X1178" s="41"/>
      <c r="Y1178" s="41"/>
      <c r="Z1178" s="41"/>
      <c r="AA1178" s="41"/>
      <c r="AB1178" s="41"/>
      <c r="AC1178" s="41"/>
      <c r="AD1178" s="41"/>
      <c r="AE1178" s="41"/>
      <c r="AT1178" s="20" t="s">
        <v>148</v>
      </c>
      <c r="AU1178" s="20" t="s">
        <v>77</v>
      </c>
    </row>
    <row r="1179" s="13" customFormat="1">
      <c r="A1179" s="13"/>
      <c r="B1179" s="223"/>
      <c r="C1179" s="224"/>
      <c r="D1179" s="225" t="s">
        <v>150</v>
      </c>
      <c r="E1179" s="226" t="s">
        <v>19</v>
      </c>
      <c r="F1179" s="227" t="s">
        <v>195</v>
      </c>
      <c r="G1179" s="224"/>
      <c r="H1179" s="226" t="s">
        <v>19</v>
      </c>
      <c r="I1179" s="228"/>
      <c r="J1179" s="224"/>
      <c r="K1179" s="224"/>
      <c r="L1179" s="229"/>
      <c r="M1179" s="230"/>
      <c r="N1179" s="231"/>
      <c r="O1179" s="231"/>
      <c r="P1179" s="231"/>
      <c r="Q1179" s="231"/>
      <c r="R1179" s="231"/>
      <c r="S1179" s="231"/>
      <c r="T1179" s="232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33" t="s">
        <v>150</v>
      </c>
      <c r="AU1179" s="233" t="s">
        <v>77</v>
      </c>
      <c r="AV1179" s="13" t="s">
        <v>77</v>
      </c>
      <c r="AW1179" s="13" t="s">
        <v>31</v>
      </c>
      <c r="AX1179" s="13" t="s">
        <v>69</v>
      </c>
      <c r="AY1179" s="233" t="s">
        <v>140</v>
      </c>
    </row>
    <row r="1180" s="14" customFormat="1">
      <c r="A1180" s="14"/>
      <c r="B1180" s="234"/>
      <c r="C1180" s="235"/>
      <c r="D1180" s="225" t="s">
        <v>150</v>
      </c>
      <c r="E1180" s="236" t="s">
        <v>19</v>
      </c>
      <c r="F1180" s="237" t="s">
        <v>1626</v>
      </c>
      <c r="G1180" s="235"/>
      <c r="H1180" s="238">
        <v>77.560000000000002</v>
      </c>
      <c r="I1180" s="239"/>
      <c r="J1180" s="235"/>
      <c r="K1180" s="235"/>
      <c r="L1180" s="240"/>
      <c r="M1180" s="241"/>
      <c r="N1180" s="242"/>
      <c r="O1180" s="242"/>
      <c r="P1180" s="242"/>
      <c r="Q1180" s="242"/>
      <c r="R1180" s="242"/>
      <c r="S1180" s="242"/>
      <c r="T1180" s="243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44" t="s">
        <v>150</v>
      </c>
      <c r="AU1180" s="244" t="s">
        <v>77</v>
      </c>
      <c r="AV1180" s="14" t="s">
        <v>79</v>
      </c>
      <c r="AW1180" s="14" t="s">
        <v>31</v>
      </c>
      <c r="AX1180" s="14" t="s">
        <v>69</v>
      </c>
      <c r="AY1180" s="244" t="s">
        <v>140</v>
      </c>
    </row>
    <row r="1181" s="13" customFormat="1">
      <c r="A1181" s="13"/>
      <c r="B1181" s="223"/>
      <c r="C1181" s="224"/>
      <c r="D1181" s="225" t="s">
        <v>150</v>
      </c>
      <c r="E1181" s="226" t="s">
        <v>19</v>
      </c>
      <c r="F1181" s="227" t="s">
        <v>220</v>
      </c>
      <c r="G1181" s="224"/>
      <c r="H1181" s="226" t="s">
        <v>19</v>
      </c>
      <c r="I1181" s="228"/>
      <c r="J1181" s="224"/>
      <c r="K1181" s="224"/>
      <c r="L1181" s="229"/>
      <c r="M1181" s="230"/>
      <c r="N1181" s="231"/>
      <c r="O1181" s="231"/>
      <c r="P1181" s="231"/>
      <c r="Q1181" s="231"/>
      <c r="R1181" s="231"/>
      <c r="S1181" s="231"/>
      <c r="T1181" s="232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33" t="s">
        <v>150</v>
      </c>
      <c r="AU1181" s="233" t="s">
        <v>77</v>
      </c>
      <c r="AV1181" s="13" t="s">
        <v>77</v>
      </c>
      <c r="AW1181" s="13" t="s">
        <v>31</v>
      </c>
      <c r="AX1181" s="13" t="s">
        <v>69</v>
      </c>
      <c r="AY1181" s="233" t="s">
        <v>140</v>
      </c>
    </row>
    <row r="1182" s="14" customFormat="1">
      <c r="A1182" s="14"/>
      <c r="B1182" s="234"/>
      <c r="C1182" s="235"/>
      <c r="D1182" s="225" t="s">
        <v>150</v>
      </c>
      <c r="E1182" s="236" t="s">
        <v>19</v>
      </c>
      <c r="F1182" s="237" t="s">
        <v>1632</v>
      </c>
      <c r="G1182" s="235"/>
      <c r="H1182" s="238">
        <v>76.099999999999994</v>
      </c>
      <c r="I1182" s="239"/>
      <c r="J1182" s="235"/>
      <c r="K1182" s="235"/>
      <c r="L1182" s="240"/>
      <c r="M1182" s="241"/>
      <c r="N1182" s="242"/>
      <c r="O1182" s="242"/>
      <c r="P1182" s="242"/>
      <c r="Q1182" s="242"/>
      <c r="R1182" s="242"/>
      <c r="S1182" s="242"/>
      <c r="T1182" s="243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44" t="s">
        <v>150</v>
      </c>
      <c r="AU1182" s="244" t="s">
        <v>77</v>
      </c>
      <c r="AV1182" s="14" t="s">
        <v>79</v>
      </c>
      <c r="AW1182" s="14" t="s">
        <v>31</v>
      </c>
      <c r="AX1182" s="14" t="s">
        <v>69</v>
      </c>
      <c r="AY1182" s="244" t="s">
        <v>140</v>
      </c>
    </row>
    <row r="1183" s="13" customFormat="1">
      <c r="A1183" s="13"/>
      <c r="B1183" s="223"/>
      <c r="C1183" s="224"/>
      <c r="D1183" s="225" t="s">
        <v>150</v>
      </c>
      <c r="E1183" s="226" t="s">
        <v>19</v>
      </c>
      <c r="F1183" s="227" t="s">
        <v>660</v>
      </c>
      <c r="G1183" s="224"/>
      <c r="H1183" s="226" t="s">
        <v>19</v>
      </c>
      <c r="I1183" s="228"/>
      <c r="J1183" s="224"/>
      <c r="K1183" s="224"/>
      <c r="L1183" s="229"/>
      <c r="M1183" s="230"/>
      <c r="N1183" s="231"/>
      <c r="O1183" s="231"/>
      <c r="P1183" s="231"/>
      <c r="Q1183" s="231"/>
      <c r="R1183" s="231"/>
      <c r="S1183" s="231"/>
      <c r="T1183" s="232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33" t="s">
        <v>150</v>
      </c>
      <c r="AU1183" s="233" t="s">
        <v>77</v>
      </c>
      <c r="AV1183" s="13" t="s">
        <v>77</v>
      </c>
      <c r="AW1183" s="13" t="s">
        <v>31</v>
      </c>
      <c r="AX1183" s="13" t="s">
        <v>69</v>
      </c>
      <c r="AY1183" s="233" t="s">
        <v>140</v>
      </c>
    </row>
    <row r="1184" s="14" customFormat="1">
      <c r="A1184" s="14"/>
      <c r="B1184" s="234"/>
      <c r="C1184" s="235"/>
      <c r="D1184" s="225" t="s">
        <v>150</v>
      </c>
      <c r="E1184" s="236" t="s">
        <v>19</v>
      </c>
      <c r="F1184" s="237" t="s">
        <v>1633</v>
      </c>
      <c r="G1184" s="235"/>
      <c r="H1184" s="238">
        <v>68.170000000000002</v>
      </c>
      <c r="I1184" s="239"/>
      <c r="J1184" s="235"/>
      <c r="K1184" s="235"/>
      <c r="L1184" s="240"/>
      <c r="M1184" s="241"/>
      <c r="N1184" s="242"/>
      <c r="O1184" s="242"/>
      <c r="P1184" s="242"/>
      <c r="Q1184" s="242"/>
      <c r="R1184" s="242"/>
      <c r="S1184" s="242"/>
      <c r="T1184" s="243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44" t="s">
        <v>150</v>
      </c>
      <c r="AU1184" s="244" t="s">
        <v>77</v>
      </c>
      <c r="AV1184" s="14" t="s">
        <v>79</v>
      </c>
      <c r="AW1184" s="14" t="s">
        <v>31</v>
      </c>
      <c r="AX1184" s="14" t="s">
        <v>69</v>
      </c>
      <c r="AY1184" s="244" t="s">
        <v>140</v>
      </c>
    </row>
    <row r="1185" s="15" customFormat="1">
      <c r="A1185" s="15"/>
      <c r="B1185" s="245"/>
      <c r="C1185" s="246"/>
      <c r="D1185" s="225" t="s">
        <v>150</v>
      </c>
      <c r="E1185" s="247" t="s">
        <v>19</v>
      </c>
      <c r="F1185" s="248" t="s">
        <v>226</v>
      </c>
      <c r="G1185" s="246"/>
      <c r="H1185" s="249">
        <v>221.83000000000001</v>
      </c>
      <c r="I1185" s="250"/>
      <c r="J1185" s="246"/>
      <c r="K1185" s="246"/>
      <c r="L1185" s="251"/>
      <c r="M1185" s="252"/>
      <c r="N1185" s="253"/>
      <c r="O1185" s="253"/>
      <c r="P1185" s="253"/>
      <c r="Q1185" s="253"/>
      <c r="R1185" s="253"/>
      <c r="S1185" s="253"/>
      <c r="T1185" s="254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T1185" s="255" t="s">
        <v>150</v>
      </c>
      <c r="AU1185" s="255" t="s">
        <v>77</v>
      </c>
      <c r="AV1185" s="15" t="s">
        <v>146</v>
      </c>
      <c r="AW1185" s="15" t="s">
        <v>31</v>
      </c>
      <c r="AX1185" s="15" t="s">
        <v>77</v>
      </c>
      <c r="AY1185" s="255" t="s">
        <v>140</v>
      </c>
    </row>
    <row r="1186" s="2" customFormat="1" ht="16.5" customHeight="1">
      <c r="A1186" s="41"/>
      <c r="B1186" s="42"/>
      <c r="C1186" s="205" t="s">
        <v>1634</v>
      </c>
      <c r="D1186" s="205" t="s">
        <v>141</v>
      </c>
      <c r="E1186" s="206" t="s">
        <v>1635</v>
      </c>
      <c r="F1186" s="207" t="s">
        <v>1636</v>
      </c>
      <c r="G1186" s="208" t="s">
        <v>144</v>
      </c>
      <c r="H1186" s="209">
        <v>77.560000000000002</v>
      </c>
      <c r="I1186" s="210"/>
      <c r="J1186" s="211">
        <f>ROUND(I1186*H1186,2)</f>
        <v>0</v>
      </c>
      <c r="K1186" s="207" t="s">
        <v>145</v>
      </c>
      <c r="L1186" s="47"/>
      <c r="M1186" s="212" t="s">
        <v>19</v>
      </c>
      <c r="N1186" s="213" t="s">
        <v>40</v>
      </c>
      <c r="O1186" s="87"/>
      <c r="P1186" s="214">
        <f>O1186*H1186</f>
        <v>0</v>
      </c>
      <c r="Q1186" s="214">
        <v>3.3000000000000003E-05</v>
      </c>
      <c r="R1186" s="214">
        <f>Q1186*H1186</f>
        <v>0.0025594800000000003</v>
      </c>
      <c r="S1186" s="214">
        <v>0</v>
      </c>
      <c r="T1186" s="215">
        <f>S1186*H1186</f>
        <v>0</v>
      </c>
      <c r="U1186" s="41"/>
      <c r="V1186" s="41"/>
      <c r="W1186" s="41"/>
      <c r="X1186" s="41"/>
      <c r="Y1186" s="41"/>
      <c r="Z1186" s="41"/>
      <c r="AA1186" s="41"/>
      <c r="AB1186" s="41"/>
      <c r="AC1186" s="41"/>
      <c r="AD1186" s="41"/>
      <c r="AE1186" s="41"/>
      <c r="AR1186" s="216" t="s">
        <v>231</v>
      </c>
      <c r="AT1186" s="216" t="s">
        <v>141</v>
      </c>
      <c r="AU1186" s="216" t="s">
        <v>77</v>
      </c>
      <c r="AY1186" s="20" t="s">
        <v>140</v>
      </c>
      <c r="BE1186" s="217">
        <f>IF(N1186="základní",J1186,0)</f>
        <v>0</v>
      </c>
      <c r="BF1186" s="217">
        <f>IF(N1186="snížená",J1186,0)</f>
        <v>0</v>
      </c>
      <c r="BG1186" s="217">
        <f>IF(N1186="zákl. přenesená",J1186,0)</f>
        <v>0</v>
      </c>
      <c r="BH1186" s="217">
        <f>IF(N1186="sníž. přenesená",J1186,0)</f>
        <v>0</v>
      </c>
      <c r="BI1186" s="217">
        <f>IF(N1186="nulová",J1186,0)</f>
        <v>0</v>
      </c>
      <c r="BJ1186" s="20" t="s">
        <v>77</v>
      </c>
      <c r="BK1186" s="217">
        <f>ROUND(I1186*H1186,2)</f>
        <v>0</v>
      </c>
      <c r="BL1186" s="20" t="s">
        <v>231</v>
      </c>
      <c r="BM1186" s="216" t="s">
        <v>1637</v>
      </c>
    </row>
    <row r="1187" s="2" customFormat="1">
      <c r="A1187" s="41"/>
      <c r="B1187" s="42"/>
      <c r="C1187" s="43"/>
      <c r="D1187" s="218" t="s">
        <v>148</v>
      </c>
      <c r="E1187" s="43"/>
      <c r="F1187" s="219" t="s">
        <v>1638</v>
      </c>
      <c r="G1187" s="43"/>
      <c r="H1187" s="43"/>
      <c r="I1187" s="220"/>
      <c r="J1187" s="43"/>
      <c r="K1187" s="43"/>
      <c r="L1187" s="47"/>
      <c r="M1187" s="221"/>
      <c r="N1187" s="222"/>
      <c r="O1187" s="87"/>
      <c r="P1187" s="87"/>
      <c r="Q1187" s="87"/>
      <c r="R1187" s="87"/>
      <c r="S1187" s="87"/>
      <c r="T1187" s="88"/>
      <c r="U1187" s="41"/>
      <c r="V1187" s="41"/>
      <c r="W1187" s="41"/>
      <c r="X1187" s="41"/>
      <c r="Y1187" s="41"/>
      <c r="Z1187" s="41"/>
      <c r="AA1187" s="41"/>
      <c r="AB1187" s="41"/>
      <c r="AC1187" s="41"/>
      <c r="AD1187" s="41"/>
      <c r="AE1187" s="41"/>
      <c r="AT1187" s="20" t="s">
        <v>148</v>
      </c>
      <c r="AU1187" s="20" t="s">
        <v>77</v>
      </c>
    </row>
    <row r="1188" s="13" customFormat="1">
      <c r="A1188" s="13"/>
      <c r="B1188" s="223"/>
      <c r="C1188" s="224"/>
      <c r="D1188" s="225" t="s">
        <v>150</v>
      </c>
      <c r="E1188" s="226" t="s">
        <v>19</v>
      </c>
      <c r="F1188" s="227" t="s">
        <v>195</v>
      </c>
      <c r="G1188" s="224"/>
      <c r="H1188" s="226" t="s">
        <v>19</v>
      </c>
      <c r="I1188" s="228"/>
      <c r="J1188" s="224"/>
      <c r="K1188" s="224"/>
      <c r="L1188" s="229"/>
      <c r="M1188" s="230"/>
      <c r="N1188" s="231"/>
      <c r="O1188" s="231"/>
      <c r="P1188" s="231"/>
      <c r="Q1188" s="231"/>
      <c r="R1188" s="231"/>
      <c r="S1188" s="231"/>
      <c r="T1188" s="232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33" t="s">
        <v>150</v>
      </c>
      <c r="AU1188" s="233" t="s">
        <v>77</v>
      </c>
      <c r="AV1188" s="13" t="s">
        <v>77</v>
      </c>
      <c r="AW1188" s="13" t="s">
        <v>31</v>
      </c>
      <c r="AX1188" s="13" t="s">
        <v>69</v>
      </c>
      <c r="AY1188" s="233" t="s">
        <v>140</v>
      </c>
    </row>
    <row r="1189" s="14" customFormat="1">
      <c r="A1189" s="14"/>
      <c r="B1189" s="234"/>
      <c r="C1189" s="235"/>
      <c r="D1189" s="225" t="s">
        <v>150</v>
      </c>
      <c r="E1189" s="236" t="s">
        <v>19</v>
      </c>
      <c r="F1189" s="237" t="s">
        <v>1626</v>
      </c>
      <c r="G1189" s="235"/>
      <c r="H1189" s="238">
        <v>77.560000000000002</v>
      </c>
      <c r="I1189" s="239"/>
      <c r="J1189" s="235"/>
      <c r="K1189" s="235"/>
      <c r="L1189" s="240"/>
      <c r="M1189" s="241"/>
      <c r="N1189" s="242"/>
      <c r="O1189" s="242"/>
      <c r="P1189" s="242"/>
      <c r="Q1189" s="242"/>
      <c r="R1189" s="242"/>
      <c r="S1189" s="242"/>
      <c r="T1189" s="243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44" t="s">
        <v>150</v>
      </c>
      <c r="AU1189" s="244" t="s">
        <v>77</v>
      </c>
      <c r="AV1189" s="14" t="s">
        <v>79</v>
      </c>
      <c r="AW1189" s="14" t="s">
        <v>31</v>
      </c>
      <c r="AX1189" s="14" t="s">
        <v>69</v>
      </c>
      <c r="AY1189" s="244" t="s">
        <v>140</v>
      </c>
    </row>
    <row r="1190" s="15" customFormat="1">
      <c r="A1190" s="15"/>
      <c r="B1190" s="245"/>
      <c r="C1190" s="246"/>
      <c r="D1190" s="225" t="s">
        <v>150</v>
      </c>
      <c r="E1190" s="247" t="s">
        <v>19</v>
      </c>
      <c r="F1190" s="248" t="s">
        <v>226</v>
      </c>
      <c r="G1190" s="246"/>
      <c r="H1190" s="249">
        <v>77.560000000000002</v>
      </c>
      <c r="I1190" s="250"/>
      <c r="J1190" s="246"/>
      <c r="K1190" s="246"/>
      <c r="L1190" s="251"/>
      <c r="M1190" s="252"/>
      <c r="N1190" s="253"/>
      <c r="O1190" s="253"/>
      <c r="P1190" s="253"/>
      <c r="Q1190" s="253"/>
      <c r="R1190" s="253"/>
      <c r="S1190" s="253"/>
      <c r="T1190" s="254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T1190" s="255" t="s">
        <v>150</v>
      </c>
      <c r="AU1190" s="255" t="s">
        <v>77</v>
      </c>
      <c r="AV1190" s="15" t="s">
        <v>146</v>
      </c>
      <c r="AW1190" s="15" t="s">
        <v>31</v>
      </c>
      <c r="AX1190" s="15" t="s">
        <v>77</v>
      </c>
      <c r="AY1190" s="255" t="s">
        <v>140</v>
      </c>
    </row>
    <row r="1191" s="2" customFormat="1" ht="16.5" customHeight="1">
      <c r="A1191" s="41"/>
      <c r="B1191" s="42"/>
      <c r="C1191" s="205" t="s">
        <v>1639</v>
      </c>
      <c r="D1191" s="205" t="s">
        <v>141</v>
      </c>
      <c r="E1191" s="206" t="s">
        <v>1640</v>
      </c>
      <c r="F1191" s="207" t="s">
        <v>1641</v>
      </c>
      <c r="G1191" s="208" t="s">
        <v>144</v>
      </c>
      <c r="H1191" s="209">
        <v>144.27000000000001</v>
      </c>
      <c r="I1191" s="210"/>
      <c r="J1191" s="211">
        <f>ROUND(I1191*H1191,2)</f>
        <v>0</v>
      </c>
      <c r="K1191" s="207" t="s">
        <v>145</v>
      </c>
      <c r="L1191" s="47"/>
      <c r="M1191" s="212" t="s">
        <v>19</v>
      </c>
      <c r="N1191" s="213" t="s">
        <v>40</v>
      </c>
      <c r="O1191" s="87"/>
      <c r="P1191" s="214">
        <f>O1191*H1191</f>
        <v>0</v>
      </c>
      <c r="Q1191" s="214">
        <v>0.00050000000000000001</v>
      </c>
      <c r="R1191" s="214">
        <f>Q1191*H1191</f>
        <v>0.072135000000000005</v>
      </c>
      <c r="S1191" s="214">
        <v>0</v>
      </c>
      <c r="T1191" s="215">
        <f>S1191*H1191</f>
        <v>0</v>
      </c>
      <c r="U1191" s="41"/>
      <c r="V1191" s="41"/>
      <c r="W1191" s="41"/>
      <c r="X1191" s="41"/>
      <c r="Y1191" s="41"/>
      <c r="Z1191" s="41"/>
      <c r="AA1191" s="41"/>
      <c r="AB1191" s="41"/>
      <c r="AC1191" s="41"/>
      <c r="AD1191" s="41"/>
      <c r="AE1191" s="41"/>
      <c r="AR1191" s="216" t="s">
        <v>231</v>
      </c>
      <c r="AT1191" s="216" t="s">
        <v>141</v>
      </c>
      <c r="AU1191" s="216" t="s">
        <v>77</v>
      </c>
      <c r="AY1191" s="20" t="s">
        <v>140</v>
      </c>
      <c r="BE1191" s="217">
        <f>IF(N1191="základní",J1191,0)</f>
        <v>0</v>
      </c>
      <c r="BF1191" s="217">
        <f>IF(N1191="snížená",J1191,0)</f>
        <v>0</v>
      </c>
      <c r="BG1191" s="217">
        <f>IF(N1191="zákl. přenesená",J1191,0)</f>
        <v>0</v>
      </c>
      <c r="BH1191" s="217">
        <f>IF(N1191="sníž. přenesená",J1191,0)</f>
        <v>0</v>
      </c>
      <c r="BI1191" s="217">
        <f>IF(N1191="nulová",J1191,0)</f>
        <v>0</v>
      </c>
      <c r="BJ1191" s="20" t="s">
        <v>77</v>
      </c>
      <c r="BK1191" s="217">
        <f>ROUND(I1191*H1191,2)</f>
        <v>0</v>
      </c>
      <c r="BL1191" s="20" t="s">
        <v>231</v>
      </c>
      <c r="BM1191" s="216" t="s">
        <v>1642</v>
      </c>
    </row>
    <row r="1192" s="2" customFormat="1">
      <c r="A1192" s="41"/>
      <c r="B1192" s="42"/>
      <c r="C1192" s="43"/>
      <c r="D1192" s="218" t="s">
        <v>148</v>
      </c>
      <c r="E1192" s="43"/>
      <c r="F1192" s="219" t="s">
        <v>1643</v>
      </c>
      <c r="G1192" s="43"/>
      <c r="H1192" s="43"/>
      <c r="I1192" s="220"/>
      <c r="J1192" s="43"/>
      <c r="K1192" s="43"/>
      <c r="L1192" s="47"/>
      <c r="M1192" s="221"/>
      <c r="N1192" s="222"/>
      <c r="O1192" s="87"/>
      <c r="P1192" s="87"/>
      <c r="Q1192" s="87"/>
      <c r="R1192" s="87"/>
      <c r="S1192" s="87"/>
      <c r="T1192" s="88"/>
      <c r="U1192" s="41"/>
      <c r="V1192" s="41"/>
      <c r="W1192" s="41"/>
      <c r="X1192" s="41"/>
      <c r="Y1192" s="41"/>
      <c r="Z1192" s="41"/>
      <c r="AA1192" s="41"/>
      <c r="AB1192" s="41"/>
      <c r="AC1192" s="41"/>
      <c r="AD1192" s="41"/>
      <c r="AE1192" s="41"/>
      <c r="AT1192" s="20" t="s">
        <v>148</v>
      </c>
      <c r="AU1192" s="20" t="s">
        <v>77</v>
      </c>
    </row>
    <row r="1193" s="13" customFormat="1">
      <c r="A1193" s="13"/>
      <c r="B1193" s="223"/>
      <c r="C1193" s="224"/>
      <c r="D1193" s="225" t="s">
        <v>150</v>
      </c>
      <c r="E1193" s="226" t="s">
        <v>19</v>
      </c>
      <c r="F1193" s="227" t="s">
        <v>220</v>
      </c>
      <c r="G1193" s="224"/>
      <c r="H1193" s="226" t="s">
        <v>19</v>
      </c>
      <c r="I1193" s="228"/>
      <c r="J1193" s="224"/>
      <c r="K1193" s="224"/>
      <c r="L1193" s="229"/>
      <c r="M1193" s="230"/>
      <c r="N1193" s="231"/>
      <c r="O1193" s="231"/>
      <c r="P1193" s="231"/>
      <c r="Q1193" s="231"/>
      <c r="R1193" s="231"/>
      <c r="S1193" s="231"/>
      <c r="T1193" s="232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33" t="s">
        <v>150</v>
      </c>
      <c r="AU1193" s="233" t="s">
        <v>77</v>
      </c>
      <c r="AV1193" s="13" t="s">
        <v>77</v>
      </c>
      <c r="AW1193" s="13" t="s">
        <v>31</v>
      </c>
      <c r="AX1193" s="13" t="s">
        <v>69</v>
      </c>
      <c r="AY1193" s="233" t="s">
        <v>140</v>
      </c>
    </row>
    <row r="1194" s="14" customFormat="1">
      <c r="A1194" s="14"/>
      <c r="B1194" s="234"/>
      <c r="C1194" s="235"/>
      <c r="D1194" s="225" t="s">
        <v>150</v>
      </c>
      <c r="E1194" s="236" t="s">
        <v>19</v>
      </c>
      <c r="F1194" s="237" t="s">
        <v>1632</v>
      </c>
      <c r="G1194" s="235"/>
      <c r="H1194" s="238">
        <v>76.099999999999994</v>
      </c>
      <c r="I1194" s="239"/>
      <c r="J1194" s="235"/>
      <c r="K1194" s="235"/>
      <c r="L1194" s="240"/>
      <c r="M1194" s="241"/>
      <c r="N1194" s="242"/>
      <c r="O1194" s="242"/>
      <c r="P1194" s="242"/>
      <c r="Q1194" s="242"/>
      <c r="R1194" s="242"/>
      <c r="S1194" s="242"/>
      <c r="T1194" s="243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44" t="s">
        <v>150</v>
      </c>
      <c r="AU1194" s="244" t="s">
        <v>77</v>
      </c>
      <c r="AV1194" s="14" t="s">
        <v>79</v>
      </c>
      <c r="AW1194" s="14" t="s">
        <v>31</v>
      </c>
      <c r="AX1194" s="14" t="s">
        <v>69</v>
      </c>
      <c r="AY1194" s="244" t="s">
        <v>140</v>
      </c>
    </row>
    <row r="1195" s="13" customFormat="1">
      <c r="A1195" s="13"/>
      <c r="B1195" s="223"/>
      <c r="C1195" s="224"/>
      <c r="D1195" s="225" t="s">
        <v>150</v>
      </c>
      <c r="E1195" s="226" t="s">
        <v>19</v>
      </c>
      <c r="F1195" s="227" t="s">
        <v>660</v>
      </c>
      <c r="G1195" s="224"/>
      <c r="H1195" s="226" t="s">
        <v>19</v>
      </c>
      <c r="I1195" s="228"/>
      <c r="J1195" s="224"/>
      <c r="K1195" s="224"/>
      <c r="L1195" s="229"/>
      <c r="M1195" s="230"/>
      <c r="N1195" s="231"/>
      <c r="O1195" s="231"/>
      <c r="P1195" s="231"/>
      <c r="Q1195" s="231"/>
      <c r="R1195" s="231"/>
      <c r="S1195" s="231"/>
      <c r="T1195" s="232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33" t="s">
        <v>150</v>
      </c>
      <c r="AU1195" s="233" t="s">
        <v>77</v>
      </c>
      <c r="AV1195" s="13" t="s">
        <v>77</v>
      </c>
      <c r="AW1195" s="13" t="s">
        <v>31</v>
      </c>
      <c r="AX1195" s="13" t="s">
        <v>69</v>
      </c>
      <c r="AY1195" s="233" t="s">
        <v>140</v>
      </c>
    </row>
    <row r="1196" s="14" customFormat="1">
      <c r="A1196" s="14"/>
      <c r="B1196" s="234"/>
      <c r="C1196" s="235"/>
      <c r="D1196" s="225" t="s">
        <v>150</v>
      </c>
      <c r="E1196" s="236" t="s">
        <v>19</v>
      </c>
      <c r="F1196" s="237" t="s">
        <v>1633</v>
      </c>
      <c r="G1196" s="235"/>
      <c r="H1196" s="238">
        <v>68.170000000000002</v>
      </c>
      <c r="I1196" s="239"/>
      <c r="J1196" s="235"/>
      <c r="K1196" s="235"/>
      <c r="L1196" s="240"/>
      <c r="M1196" s="241"/>
      <c r="N1196" s="242"/>
      <c r="O1196" s="242"/>
      <c r="P1196" s="242"/>
      <c r="Q1196" s="242"/>
      <c r="R1196" s="242"/>
      <c r="S1196" s="242"/>
      <c r="T1196" s="243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44" t="s">
        <v>150</v>
      </c>
      <c r="AU1196" s="244" t="s">
        <v>77</v>
      </c>
      <c r="AV1196" s="14" t="s">
        <v>79</v>
      </c>
      <c r="AW1196" s="14" t="s">
        <v>31</v>
      </c>
      <c r="AX1196" s="14" t="s">
        <v>69</v>
      </c>
      <c r="AY1196" s="244" t="s">
        <v>140</v>
      </c>
    </row>
    <row r="1197" s="15" customFormat="1">
      <c r="A1197" s="15"/>
      <c r="B1197" s="245"/>
      <c r="C1197" s="246"/>
      <c r="D1197" s="225" t="s">
        <v>150</v>
      </c>
      <c r="E1197" s="247" t="s">
        <v>19</v>
      </c>
      <c r="F1197" s="248" t="s">
        <v>226</v>
      </c>
      <c r="G1197" s="246"/>
      <c r="H1197" s="249">
        <v>144.27000000000001</v>
      </c>
      <c r="I1197" s="250"/>
      <c r="J1197" s="246"/>
      <c r="K1197" s="246"/>
      <c r="L1197" s="251"/>
      <c r="M1197" s="252"/>
      <c r="N1197" s="253"/>
      <c r="O1197" s="253"/>
      <c r="P1197" s="253"/>
      <c r="Q1197" s="253"/>
      <c r="R1197" s="253"/>
      <c r="S1197" s="253"/>
      <c r="T1197" s="254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T1197" s="255" t="s">
        <v>150</v>
      </c>
      <c r="AU1197" s="255" t="s">
        <v>77</v>
      </c>
      <c r="AV1197" s="15" t="s">
        <v>146</v>
      </c>
      <c r="AW1197" s="15" t="s">
        <v>31</v>
      </c>
      <c r="AX1197" s="15" t="s">
        <v>77</v>
      </c>
      <c r="AY1197" s="255" t="s">
        <v>140</v>
      </c>
    </row>
    <row r="1198" s="2" customFormat="1" ht="21.75" customHeight="1">
      <c r="A1198" s="41"/>
      <c r="B1198" s="42"/>
      <c r="C1198" s="205" t="s">
        <v>1644</v>
      </c>
      <c r="D1198" s="205" t="s">
        <v>141</v>
      </c>
      <c r="E1198" s="206" t="s">
        <v>1645</v>
      </c>
      <c r="F1198" s="207" t="s">
        <v>1646</v>
      </c>
      <c r="G1198" s="208" t="s">
        <v>144</v>
      </c>
      <c r="H1198" s="209">
        <v>77.560000000000002</v>
      </c>
      <c r="I1198" s="210"/>
      <c r="J1198" s="211">
        <f>ROUND(I1198*H1198,2)</f>
        <v>0</v>
      </c>
      <c r="K1198" s="207" t="s">
        <v>145</v>
      </c>
      <c r="L1198" s="47"/>
      <c r="M1198" s="212" t="s">
        <v>19</v>
      </c>
      <c r="N1198" s="213" t="s">
        <v>40</v>
      </c>
      <c r="O1198" s="87"/>
      <c r="P1198" s="214">
        <f>O1198*H1198</f>
        <v>0</v>
      </c>
      <c r="Q1198" s="214">
        <v>0.012</v>
      </c>
      <c r="R1198" s="214">
        <f>Q1198*H1198</f>
        <v>0.93071999999999999</v>
      </c>
      <c r="S1198" s="214">
        <v>0</v>
      </c>
      <c r="T1198" s="215">
        <f>S1198*H1198</f>
        <v>0</v>
      </c>
      <c r="U1198" s="41"/>
      <c r="V1198" s="41"/>
      <c r="W1198" s="41"/>
      <c r="X1198" s="41"/>
      <c r="Y1198" s="41"/>
      <c r="Z1198" s="41"/>
      <c r="AA1198" s="41"/>
      <c r="AB1198" s="41"/>
      <c r="AC1198" s="41"/>
      <c r="AD1198" s="41"/>
      <c r="AE1198" s="41"/>
      <c r="AR1198" s="216" t="s">
        <v>231</v>
      </c>
      <c r="AT1198" s="216" t="s">
        <v>141</v>
      </c>
      <c r="AU1198" s="216" t="s">
        <v>77</v>
      </c>
      <c r="AY1198" s="20" t="s">
        <v>140</v>
      </c>
      <c r="BE1198" s="217">
        <f>IF(N1198="základní",J1198,0)</f>
        <v>0</v>
      </c>
      <c r="BF1198" s="217">
        <f>IF(N1198="snížená",J1198,0)</f>
        <v>0</v>
      </c>
      <c r="BG1198" s="217">
        <f>IF(N1198="zákl. přenesená",J1198,0)</f>
        <v>0</v>
      </c>
      <c r="BH1198" s="217">
        <f>IF(N1198="sníž. přenesená",J1198,0)</f>
        <v>0</v>
      </c>
      <c r="BI1198" s="217">
        <f>IF(N1198="nulová",J1198,0)</f>
        <v>0</v>
      </c>
      <c r="BJ1198" s="20" t="s">
        <v>77</v>
      </c>
      <c r="BK1198" s="217">
        <f>ROUND(I1198*H1198,2)</f>
        <v>0</v>
      </c>
      <c r="BL1198" s="20" t="s">
        <v>231</v>
      </c>
      <c r="BM1198" s="216" t="s">
        <v>1647</v>
      </c>
    </row>
    <row r="1199" s="2" customFormat="1">
      <c r="A1199" s="41"/>
      <c r="B1199" s="42"/>
      <c r="C1199" s="43"/>
      <c r="D1199" s="218" t="s">
        <v>148</v>
      </c>
      <c r="E1199" s="43"/>
      <c r="F1199" s="219" t="s">
        <v>1648</v>
      </c>
      <c r="G1199" s="43"/>
      <c r="H1199" s="43"/>
      <c r="I1199" s="220"/>
      <c r="J1199" s="43"/>
      <c r="K1199" s="43"/>
      <c r="L1199" s="47"/>
      <c r="M1199" s="221"/>
      <c r="N1199" s="222"/>
      <c r="O1199" s="87"/>
      <c r="P1199" s="87"/>
      <c r="Q1199" s="87"/>
      <c r="R1199" s="87"/>
      <c r="S1199" s="87"/>
      <c r="T1199" s="88"/>
      <c r="U1199" s="41"/>
      <c r="V1199" s="41"/>
      <c r="W1199" s="41"/>
      <c r="X1199" s="41"/>
      <c r="Y1199" s="41"/>
      <c r="Z1199" s="41"/>
      <c r="AA1199" s="41"/>
      <c r="AB1199" s="41"/>
      <c r="AC1199" s="41"/>
      <c r="AD1199" s="41"/>
      <c r="AE1199" s="41"/>
      <c r="AT1199" s="20" t="s">
        <v>148</v>
      </c>
      <c r="AU1199" s="20" t="s">
        <v>77</v>
      </c>
    </row>
    <row r="1200" s="13" customFormat="1">
      <c r="A1200" s="13"/>
      <c r="B1200" s="223"/>
      <c r="C1200" s="224"/>
      <c r="D1200" s="225" t="s">
        <v>150</v>
      </c>
      <c r="E1200" s="226" t="s">
        <v>19</v>
      </c>
      <c r="F1200" s="227" t="s">
        <v>195</v>
      </c>
      <c r="G1200" s="224"/>
      <c r="H1200" s="226" t="s">
        <v>19</v>
      </c>
      <c r="I1200" s="228"/>
      <c r="J1200" s="224"/>
      <c r="K1200" s="224"/>
      <c r="L1200" s="229"/>
      <c r="M1200" s="230"/>
      <c r="N1200" s="231"/>
      <c r="O1200" s="231"/>
      <c r="P1200" s="231"/>
      <c r="Q1200" s="231"/>
      <c r="R1200" s="231"/>
      <c r="S1200" s="231"/>
      <c r="T1200" s="232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3" t="s">
        <v>150</v>
      </c>
      <c r="AU1200" s="233" t="s">
        <v>77</v>
      </c>
      <c r="AV1200" s="13" t="s">
        <v>77</v>
      </c>
      <c r="AW1200" s="13" t="s">
        <v>31</v>
      </c>
      <c r="AX1200" s="13" t="s">
        <v>69</v>
      </c>
      <c r="AY1200" s="233" t="s">
        <v>140</v>
      </c>
    </row>
    <row r="1201" s="14" customFormat="1">
      <c r="A1201" s="14"/>
      <c r="B1201" s="234"/>
      <c r="C1201" s="235"/>
      <c r="D1201" s="225" t="s">
        <v>150</v>
      </c>
      <c r="E1201" s="236" t="s">
        <v>19</v>
      </c>
      <c r="F1201" s="237" t="s">
        <v>1626</v>
      </c>
      <c r="G1201" s="235"/>
      <c r="H1201" s="238">
        <v>77.560000000000002</v>
      </c>
      <c r="I1201" s="239"/>
      <c r="J1201" s="235"/>
      <c r="K1201" s="235"/>
      <c r="L1201" s="240"/>
      <c r="M1201" s="241"/>
      <c r="N1201" s="242"/>
      <c r="O1201" s="242"/>
      <c r="P1201" s="242"/>
      <c r="Q1201" s="242"/>
      <c r="R1201" s="242"/>
      <c r="S1201" s="242"/>
      <c r="T1201" s="243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44" t="s">
        <v>150</v>
      </c>
      <c r="AU1201" s="244" t="s">
        <v>77</v>
      </c>
      <c r="AV1201" s="14" t="s">
        <v>79</v>
      </c>
      <c r="AW1201" s="14" t="s">
        <v>31</v>
      </c>
      <c r="AX1201" s="14" t="s">
        <v>69</v>
      </c>
      <c r="AY1201" s="244" t="s">
        <v>140</v>
      </c>
    </row>
    <row r="1202" s="15" customFormat="1">
      <c r="A1202" s="15"/>
      <c r="B1202" s="245"/>
      <c r="C1202" s="246"/>
      <c r="D1202" s="225" t="s">
        <v>150</v>
      </c>
      <c r="E1202" s="247" t="s">
        <v>19</v>
      </c>
      <c r="F1202" s="248" t="s">
        <v>226</v>
      </c>
      <c r="G1202" s="246"/>
      <c r="H1202" s="249">
        <v>77.560000000000002</v>
      </c>
      <c r="I1202" s="250"/>
      <c r="J1202" s="246"/>
      <c r="K1202" s="246"/>
      <c r="L1202" s="251"/>
      <c r="M1202" s="252"/>
      <c r="N1202" s="253"/>
      <c r="O1202" s="253"/>
      <c r="P1202" s="253"/>
      <c r="Q1202" s="253"/>
      <c r="R1202" s="253"/>
      <c r="S1202" s="253"/>
      <c r="T1202" s="254"/>
      <c r="U1202" s="15"/>
      <c r="V1202" s="15"/>
      <c r="W1202" s="15"/>
      <c r="X1202" s="15"/>
      <c r="Y1202" s="15"/>
      <c r="Z1202" s="15"/>
      <c r="AA1202" s="15"/>
      <c r="AB1202" s="15"/>
      <c r="AC1202" s="15"/>
      <c r="AD1202" s="15"/>
      <c r="AE1202" s="15"/>
      <c r="AT1202" s="255" t="s">
        <v>150</v>
      </c>
      <c r="AU1202" s="255" t="s">
        <v>77</v>
      </c>
      <c r="AV1202" s="15" t="s">
        <v>146</v>
      </c>
      <c r="AW1202" s="15" t="s">
        <v>31</v>
      </c>
      <c r="AX1202" s="15" t="s">
        <v>77</v>
      </c>
      <c r="AY1202" s="255" t="s">
        <v>140</v>
      </c>
    </row>
    <row r="1203" s="2" customFormat="1" ht="16.5" customHeight="1">
      <c r="A1203" s="41"/>
      <c r="B1203" s="42"/>
      <c r="C1203" s="205" t="s">
        <v>1649</v>
      </c>
      <c r="D1203" s="205" t="s">
        <v>141</v>
      </c>
      <c r="E1203" s="206" t="s">
        <v>1650</v>
      </c>
      <c r="F1203" s="207" t="s">
        <v>1651</v>
      </c>
      <c r="G1203" s="208" t="s">
        <v>144</v>
      </c>
      <c r="H1203" s="209">
        <v>221.83000000000001</v>
      </c>
      <c r="I1203" s="210"/>
      <c r="J1203" s="211">
        <f>ROUND(I1203*H1203,2)</f>
        <v>0</v>
      </c>
      <c r="K1203" s="207" t="s">
        <v>145</v>
      </c>
      <c r="L1203" s="47"/>
      <c r="M1203" s="212" t="s">
        <v>19</v>
      </c>
      <c r="N1203" s="213" t="s">
        <v>40</v>
      </c>
      <c r="O1203" s="87"/>
      <c r="P1203" s="214">
        <f>O1203*H1203</f>
        <v>0</v>
      </c>
      <c r="Q1203" s="214">
        <v>0.00069999999999999999</v>
      </c>
      <c r="R1203" s="214">
        <f>Q1203*H1203</f>
        <v>0.155281</v>
      </c>
      <c r="S1203" s="214">
        <v>0</v>
      </c>
      <c r="T1203" s="215">
        <f>S1203*H1203</f>
        <v>0</v>
      </c>
      <c r="U1203" s="41"/>
      <c r="V1203" s="41"/>
      <c r="W1203" s="41"/>
      <c r="X1203" s="41"/>
      <c r="Y1203" s="41"/>
      <c r="Z1203" s="41"/>
      <c r="AA1203" s="41"/>
      <c r="AB1203" s="41"/>
      <c r="AC1203" s="41"/>
      <c r="AD1203" s="41"/>
      <c r="AE1203" s="41"/>
      <c r="AR1203" s="216" t="s">
        <v>231</v>
      </c>
      <c r="AT1203" s="216" t="s">
        <v>141</v>
      </c>
      <c r="AU1203" s="216" t="s">
        <v>77</v>
      </c>
      <c r="AY1203" s="20" t="s">
        <v>140</v>
      </c>
      <c r="BE1203" s="217">
        <f>IF(N1203="základní",J1203,0)</f>
        <v>0</v>
      </c>
      <c r="BF1203" s="217">
        <f>IF(N1203="snížená",J1203,0)</f>
        <v>0</v>
      </c>
      <c r="BG1203" s="217">
        <f>IF(N1203="zákl. přenesená",J1203,0)</f>
        <v>0</v>
      </c>
      <c r="BH1203" s="217">
        <f>IF(N1203="sníž. přenesená",J1203,0)</f>
        <v>0</v>
      </c>
      <c r="BI1203" s="217">
        <f>IF(N1203="nulová",J1203,0)</f>
        <v>0</v>
      </c>
      <c r="BJ1203" s="20" t="s">
        <v>77</v>
      </c>
      <c r="BK1203" s="217">
        <f>ROUND(I1203*H1203,2)</f>
        <v>0</v>
      </c>
      <c r="BL1203" s="20" t="s">
        <v>231</v>
      </c>
      <c r="BM1203" s="216" t="s">
        <v>1652</v>
      </c>
    </row>
    <row r="1204" s="2" customFormat="1">
      <c r="A1204" s="41"/>
      <c r="B1204" s="42"/>
      <c r="C1204" s="43"/>
      <c r="D1204" s="218" t="s">
        <v>148</v>
      </c>
      <c r="E1204" s="43"/>
      <c r="F1204" s="219" t="s">
        <v>1653</v>
      </c>
      <c r="G1204" s="43"/>
      <c r="H1204" s="43"/>
      <c r="I1204" s="220"/>
      <c r="J1204" s="43"/>
      <c r="K1204" s="43"/>
      <c r="L1204" s="47"/>
      <c r="M1204" s="221"/>
      <c r="N1204" s="222"/>
      <c r="O1204" s="87"/>
      <c r="P1204" s="87"/>
      <c r="Q1204" s="87"/>
      <c r="R1204" s="87"/>
      <c r="S1204" s="87"/>
      <c r="T1204" s="88"/>
      <c r="U1204" s="41"/>
      <c r="V1204" s="41"/>
      <c r="W1204" s="41"/>
      <c r="X1204" s="41"/>
      <c r="Y1204" s="41"/>
      <c r="Z1204" s="41"/>
      <c r="AA1204" s="41"/>
      <c r="AB1204" s="41"/>
      <c r="AC1204" s="41"/>
      <c r="AD1204" s="41"/>
      <c r="AE1204" s="41"/>
      <c r="AT1204" s="20" t="s">
        <v>148</v>
      </c>
      <c r="AU1204" s="20" t="s">
        <v>77</v>
      </c>
    </row>
    <row r="1205" s="13" customFormat="1">
      <c r="A1205" s="13"/>
      <c r="B1205" s="223"/>
      <c r="C1205" s="224"/>
      <c r="D1205" s="225" t="s">
        <v>150</v>
      </c>
      <c r="E1205" s="226" t="s">
        <v>19</v>
      </c>
      <c r="F1205" s="227" t="s">
        <v>195</v>
      </c>
      <c r="G1205" s="224"/>
      <c r="H1205" s="226" t="s">
        <v>19</v>
      </c>
      <c r="I1205" s="228"/>
      <c r="J1205" s="224"/>
      <c r="K1205" s="224"/>
      <c r="L1205" s="229"/>
      <c r="M1205" s="230"/>
      <c r="N1205" s="231"/>
      <c r="O1205" s="231"/>
      <c r="P1205" s="231"/>
      <c r="Q1205" s="231"/>
      <c r="R1205" s="231"/>
      <c r="S1205" s="231"/>
      <c r="T1205" s="232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33" t="s">
        <v>150</v>
      </c>
      <c r="AU1205" s="233" t="s">
        <v>77</v>
      </c>
      <c r="AV1205" s="13" t="s">
        <v>77</v>
      </c>
      <c r="AW1205" s="13" t="s">
        <v>31</v>
      </c>
      <c r="AX1205" s="13" t="s">
        <v>69</v>
      </c>
      <c r="AY1205" s="233" t="s">
        <v>140</v>
      </c>
    </row>
    <row r="1206" s="14" customFormat="1">
      <c r="A1206" s="14"/>
      <c r="B1206" s="234"/>
      <c r="C1206" s="235"/>
      <c r="D1206" s="225" t="s">
        <v>150</v>
      </c>
      <c r="E1206" s="236" t="s">
        <v>19</v>
      </c>
      <c r="F1206" s="237" t="s">
        <v>1626</v>
      </c>
      <c r="G1206" s="235"/>
      <c r="H1206" s="238">
        <v>77.560000000000002</v>
      </c>
      <c r="I1206" s="239"/>
      <c r="J1206" s="235"/>
      <c r="K1206" s="235"/>
      <c r="L1206" s="240"/>
      <c r="M1206" s="241"/>
      <c r="N1206" s="242"/>
      <c r="O1206" s="242"/>
      <c r="P1206" s="242"/>
      <c r="Q1206" s="242"/>
      <c r="R1206" s="242"/>
      <c r="S1206" s="242"/>
      <c r="T1206" s="243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44" t="s">
        <v>150</v>
      </c>
      <c r="AU1206" s="244" t="s">
        <v>77</v>
      </c>
      <c r="AV1206" s="14" t="s">
        <v>79</v>
      </c>
      <c r="AW1206" s="14" t="s">
        <v>31</v>
      </c>
      <c r="AX1206" s="14" t="s">
        <v>69</v>
      </c>
      <c r="AY1206" s="244" t="s">
        <v>140</v>
      </c>
    </row>
    <row r="1207" s="13" customFormat="1">
      <c r="A1207" s="13"/>
      <c r="B1207" s="223"/>
      <c r="C1207" s="224"/>
      <c r="D1207" s="225" t="s">
        <v>150</v>
      </c>
      <c r="E1207" s="226" t="s">
        <v>19</v>
      </c>
      <c r="F1207" s="227" t="s">
        <v>220</v>
      </c>
      <c r="G1207" s="224"/>
      <c r="H1207" s="226" t="s">
        <v>19</v>
      </c>
      <c r="I1207" s="228"/>
      <c r="J1207" s="224"/>
      <c r="K1207" s="224"/>
      <c r="L1207" s="229"/>
      <c r="M1207" s="230"/>
      <c r="N1207" s="231"/>
      <c r="O1207" s="231"/>
      <c r="P1207" s="231"/>
      <c r="Q1207" s="231"/>
      <c r="R1207" s="231"/>
      <c r="S1207" s="231"/>
      <c r="T1207" s="232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3" t="s">
        <v>150</v>
      </c>
      <c r="AU1207" s="233" t="s">
        <v>77</v>
      </c>
      <c r="AV1207" s="13" t="s">
        <v>77</v>
      </c>
      <c r="AW1207" s="13" t="s">
        <v>31</v>
      </c>
      <c r="AX1207" s="13" t="s">
        <v>69</v>
      </c>
      <c r="AY1207" s="233" t="s">
        <v>140</v>
      </c>
    </row>
    <row r="1208" s="14" customFormat="1">
      <c r="A1208" s="14"/>
      <c r="B1208" s="234"/>
      <c r="C1208" s="235"/>
      <c r="D1208" s="225" t="s">
        <v>150</v>
      </c>
      <c r="E1208" s="236" t="s">
        <v>19</v>
      </c>
      <c r="F1208" s="237" t="s">
        <v>1632</v>
      </c>
      <c r="G1208" s="235"/>
      <c r="H1208" s="238">
        <v>76.099999999999994</v>
      </c>
      <c r="I1208" s="239"/>
      <c r="J1208" s="235"/>
      <c r="K1208" s="235"/>
      <c r="L1208" s="240"/>
      <c r="M1208" s="241"/>
      <c r="N1208" s="242"/>
      <c r="O1208" s="242"/>
      <c r="P1208" s="242"/>
      <c r="Q1208" s="242"/>
      <c r="R1208" s="242"/>
      <c r="S1208" s="242"/>
      <c r="T1208" s="243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44" t="s">
        <v>150</v>
      </c>
      <c r="AU1208" s="244" t="s">
        <v>77</v>
      </c>
      <c r="AV1208" s="14" t="s">
        <v>79</v>
      </c>
      <c r="AW1208" s="14" t="s">
        <v>31</v>
      </c>
      <c r="AX1208" s="14" t="s">
        <v>69</v>
      </c>
      <c r="AY1208" s="244" t="s">
        <v>140</v>
      </c>
    </row>
    <row r="1209" s="13" customFormat="1">
      <c r="A1209" s="13"/>
      <c r="B1209" s="223"/>
      <c r="C1209" s="224"/>
      <c r="D1209" s="225" t="s">
        <v>150</v>
      </c>
      <c r="E1209" s="226" t="s">
        <v>19</v>
      </c>
      <c r="F1209" s="227" t="s">
        <v>660</v>
      </c>
      <c r="G1209" s="224"/>
      <c r="H1209" s="226" t="s">
        <v>19</v>
      </c>
      <c r="I1209" s="228"/>
      <c r="J1209" s="224"/>
      <c r="K1209" s="224"/>
      <c r="L1209" s="229"/>
      <c r="M1209" s="230"/>
      <c r="N1209" s="231"/>
      <c r="O1209" s="231"/>
      <c r="P1209" s="231"/>
      <c r="Q1209" s="231"/>
      <c r="R1209" s="231"/>
      <c r="S1209" s="231"/>
      <c r="T1209" s="232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3" t="s">
        <v>150</v>
      </c>
      <c r="AU1209" s="233" t="s">
        <v>77</v>
      </c>
      <c r="AV1209" s="13" t="s">
        <v>77</v>
      </c>
      <c r="AW1209" s="13" t="s">
        <v>31</v>
      </c>
      <c r="AX1209" s="13" t="s">
        <v>69</v>
      </c>
      <c r="AY1209" s="233" t="s">
        <v>140</v>
      </c>
    </row>
    <row r="1210" s="14" customFormat="1">
      <c r="A1210" s="14"/>
      <c r="B1210" s="234"/>
      <c r="C1210" s="235"/>
      <c r="D1210" s="225" t="s">
        <v>150</v>
      </c>
      <c r="E1210" s="236" t="s">
        <v>19</v>
      </c>
      <c r="F1210" s="237" t="s">
        <v>1633</v>
      </c>
      <c r="G1210" s="235"/>
      <c r="H1210" s="238">
        <v>68.170000000000002</v>
      </c>
      <c r="I1210" s="239"/>
      <c r="J1210" s="235"/>
      <c r="K1210" s="235"/>
      <c r="L1210" s="240"/>
      <c r="M1210" s="241"/>
      <c r="N1210" s="242"/>
      <c r="O1210" s="242"/>
      <c r="P1210" s="242"/>
      <c r="Q1210" s="242"/>
      <c r="R1210" s="242"/>
      <c r="S1210" s="242"/>
      <c r="T1210" s="243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44" t="s">
        <v>150</v>
      </c>
      <c r="AU1210" s="244" t="s">
        <v>77</v>
      </c>
      <c r="AV1210" s="14" t="s">
        <v>79</v>
      </c>
      <c r="AW1210" s="14" t="s">
        <v>31</v>
      </c>
      <c r="AX1210" s="14" t="s">
        <v>69</v>
      </c>
      <c r="AY1210" s="244" t="s">
        <v>140</v>
      </c>
    </row>
    <row r="1211" s="15" customFormat="1">
      <c r="A1211" s="15"/>
      <c r="B1211" s="245"/>
      <c r="C1211" s="246"/>
      <c r="D1211" s="225" t="s">
        <v>150</v>
      </c>
      <c r="E1211" s="247" t="s">
        <v>19</v>
      </c>
      <c r="F1211" s="248" t="s">
        <v>226</v>
      </c>
      <c r="G1211" s="246"/>
      <c r="H1211" s="249">
        <v>221.83000000000001</v>
      </c>
      <c r="I1211" s="250"/>
      <c r="J1211" s="246"/>
      <c r="K1211" s="246"/>
      <c r="L1211" s="251"/>
      <c r="M1211" s="252"/>
      <c r="N1211" s="253"/>
      <c r="O1211" s="253"/>
      <c r="P1211" s="253"/>
      <c r="Q1211" s="253"/>
      <c r="R1211" s="253"/>
      <c r="S1211" s="253"/>
      <c r="T1211" s="254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  <c r="AE1211" s="15"/>
      <c r="AT1211" s="255" t="s">
        <v>150</v>
      </c>
      <c r="AU1211" s="255" t="s">
        <v>77</v>
      </c>
      <c r="AV1211" s="15" t="s">
        <v>146</v>
      </c>
      <c r="AW1211" s="15" t="s">
        <v>31</v>
      </c>
      <c r="AX1211" s="15" t="s">
        <v>77</v>
      </c>
      <c r="AY1211" s="255" t="s">
        <v>140</v>
      </c>
    </row>
    <row r="1212" s="2" customFormat="1" ht="24.15" customHeight="1">
      <c r="A1212" s="41"/>
      <c r="B1212" s="42"/>
      <c r="C1212" s="256" t="s">
        <v>1654</v>
      </c>
      <c r="D1212" s="256" t="s">
        <v>452</v>
      </c>
      <c r="E1212" s="257" t="s">
        <v>1655</v>
      </c>
      <c r="F1212" s="258" t="s">
        <v>1656</v>
      </c>
      <c r="G1212" s="259" t="s">
        <v>144</v>
      </c>
      <c r="H1212" s="260">
        <v>244.01300000000001</v>
      </c>
      <c r="I1212" s="261"/>
      <c r="J1212" s="262">
        <f>ROUND(I1212*H1212,2)</f>
        <v>0</v>
      </c>
      <c r="K1212" s="258" t="s">
        <v>145</v>
      </c>
      <c r="L1212" s="263"/>
      <c r="M1212" s="264" t="s">
        <v>19</v>
      </c>
      <c r="N1212" s="265" t="s">
        <v>40</v>
      </c>
      <c r="O1212" s="87"/>
      <c r="P1212" s="214">
        <f>O1212*H1212</f>
        <v>0</v>
      </c>
      <c r="Q1212" s="214">
        <v>0.0027899999999999999</v>
      </c>
      <c r="R1212" s="214">
        <f>Q1212*H1212</f>
        <v>0.68079626999999998</v>
      </c>
      <c r="S1212" s="214">
        <v>0</v>
      </c>
      <c r="T1212" s="215">
        <f>S1212*H1212</f>
        <v>0</v>
      </c>
      <c r="U1212" s="41"/>
      <c r="V1212" s="41"/>
      <c r="W1212" s="41"/>
      <c r="X1212" s="41"/>
      <c r="Y1212" s="41"/>
      <c r="Z1212" s="41"/>
      <c r="AA1212" s="41"/>
      <c r="AB1212" s="41"/>
      <c r="AC1212" s="41"/>
      <c r="AD1212" s="41"/>
      <c r="AE1212" s="41"/>
      <c r="AR1212" s="216" t="s">
        <v>327</v>
      </c>
      <c r="AT1212" s="216" t="s">
        <v>452</v>
      </c>
      <c r="AU1212" s="216" t="s">
        <v>77</v>
      </c>
      <c r="AY1212" s="20" t="s">
        <v>140</v>
      </c>
      <c r="BE1212" s="217">
        <f>IF(N1212="základní",J1212,0)</f>
        <v>0</v>
      </c>
      <c r="BF1212" s="217">
        <f>IF(N1212="snížená",J1212,0)</f>
        <v>0</v>
      </c>
      <c r="BG1212" s="217">
        <f>IF(N1212="zákl. přenesená",J1212,0)</f>
        <v>0</v>
      </c>
      <c r="BH1212" s="217">
        <f>IF(N1212="sníž. přenesená",J1212,0)</f>
        <v>0</v>
      </c>
      <c r="BI1212" s="217">
        <f>IF(N1212="nulová",J1212,0)</f>
        <v>0</v>
      </c>
      <c r="BJ1212" s="20" t="s">
        <v>77</v>
      </c>
      <c r="BK1212" s="217">
        <f>ROUND(I1212*H1212,2)</f>
        <v>0</v>
      </c>
      <c r="BL1212" s="20" t="s">
        <v>231</v>
      </c>
      <c r="BM1212" s="216" t="s">
        <v>1657</v>
      </c>
    </row>
    <row r="1213" s="14" customFormat="1">
      <c r="A1213" s="14"/>
      <c r="B1213" s="234"/>
      <c r="C1213" s="235"/>
      <c r="D1213" s="225" t="s">
        <v>150</v>
      </c>
      <c r="E1213" s="235"/>
      <c r="F1213" s="237" t="s">
        <v>1658</v>
      </c>
      <c r="G1213" s="235"/>
      <c r="H1213" s="238">
        <v>244.01300000000001</v>
      </c>
      <c r="I1213" s="239"/>
      <c r="J1213" s="235"/>
      <c r="K1213" s="235"/>
      <c r="L1213" s="240"/>
      <c r="M1213" s="241"/>
      <c r="N1213" s="242"/>
      <c r="O1213" s="242"/>
      <c r="P1213" s="242"/>
      <c r="Q1213" s="242"/>
      <c r="R1213" s="242"/>
      <c r="S1213" s="242"/>
      <c r="T1213" s="243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44" t="s">
        <v>150</v>
      </c>
      <c r="AU1213" s="244" t="s">
        <v>77</v>
      </c>
      <c r="AV1213" s="14" t="s">
        <v>79</v>
      </c>
      <c r="AW1213" s="14" t="s">
        <v>4</v>
      </c>
      <c r="AX1213" s="14" t="s">
        <v>77</v>
      </c>
      <c r="AY1213" s="244" t="s">
        <v>140</v>
      </c>
    </row>
    <row r="1214" s="2" customFormat="1" ht="16.5" customHeight="1">
      <c r="A1214" s="41"/>
      <c r="B1214" s="42"/>
      <c r="C1214" s="205" t="s">
        <v>1659</v>
      </c>
      <c r="D1214" s="205" t="s">
        <v>141</v>
      </c>
      <c r="E1214" s="206" t="s">
        <v>1660</v>
      </c>
      <c r="F1214" s="207" t="s">
        <v>1661</v>
      </c>
      <c r="G1214" s="208" t="s">
        <v>200</v>
      </c>
      <c r="H1214" s="209">
        <v>243.71199999999999</v>
      </c>
      <c r="I1214" s="210"/>
      <c r="J1214" s="211">
        <f>ROUND(I1214*H1214,2)</f>
        <v>0</v>
      </c>
      <c r="K1214" s="207" t="s">
        <v>145</v>
      </c>
      <c r="L1214" s="47"/>
      <c r="M1214" s="212" t="s">
        <v>19</v>
      </c>
      <c r="N1214" s="213" t="s">
        <v>40</v>
      </c>
      <c r="O1214" s="87"/>
      <c r="P1214" s="214">
        <f>O1214*H1214</f>
        <v>0</v>
      </c>
      <c r="Q1214" s="214">
        <v>4.5000000000000003E-05</v>
      </c>
      <c r="R1214" s="214">
        <f>Q1214*H1214</f>
        <v>0.010967040000000001</v>
      </c>
      <c r="S1214" s="214">
        <v>0</v>
      </c>
      <c r="T1214" s="215">
        <f>S1214*H1214</f>
        <v>0</v>
      </c>
      <c r="U1214" s="41"/>
      <c r="V1214" s="41"/>
      <c r="W1214" s="41"/>
      <c r="X1214" s="41"/>
      <c r="Y1214" s="41"/>
      <c r="Z1214" s="41"/>
      <c r="AA1214" s="41"/>
      <c r="AB1214" s="41"/>
      <c r="AC1214" s="41"/>
      <c r="AD1214" s="41"/>
      <c r="AE1214" s="41"/>
      <c r="AR1214" s="216" t="s">
        <v>231</v>
      </c>
      <c r="AT1214" s="216" t="s">
        <v>141</v>
      </c>
      <c r="AU1214" s="216" t="s">
        <v>77</v>
      </c>
      <c r="AY1214" s="20" t="s">
        <v>140</v>
      </c>
      <c r="BE1214" s="217">
        <f>IF(N1214="základní",J1214,0)</f>
        <v>0</v>
      </c>
      <c r="BF1214" s="217">
        <f>IF(N1214="snížená",J1214,0)</f>
        <v>0</v>
      </c>
      <c r="BG1214" s="217">
        <f>IF(N1214="zákl. přenesená",J1214,0)</f>
        <v>0</v>
      </c>
      <c r="BH1214" s="217">
        <f>IF(N1214="sníž. přenesená",J1214,0)</f>
        <v>0</v>
      </c>
      <c r="BI1214" s="217">
        <f>IF(N1214="nulová",J1214,0)</f>
        <v>0</v>
      </c>
      <c r="BJ1214" s="20" t="s">
        <v>77</v>
      </c>
      <c r="BK1214" s="217">
        <f>ROUND(I1214*H1214,2)</f>
        <v>0</v>
      </c>
      <c r="BL1214" s="20" t="s">
        <v>231</v>
      </c>
      <c r="BM1214" s="216" t="s">
        <v>1662</v>
      </c>
    </row>
    <row r="1215" s="2" customFormat="1">
      <c r="A1215" s="41"/>
      <c r="B1215" s="42"/>
      <c r="C1215" s="43"/>
      <c r="D1215" s="218" t="s">
        <v>148</v>
      </c>
      <c r="E1215" s="43"/>
      <c r="F1215" s="219" t="s">
        <v>1663</v>
      </c>
      <c r="G1215" s="43"/>
      <c r="H1215" s="43"/>
      <c r="I1215" s="220"/>
      <c r="J1215" s="43"/>
      <c r="K1215" s="43"/>
      <c r="L1215" s="47"/>
      <c r="M1215" s="221"/>
      <c r="N1215" s="222"/>
      <c r="O1215" s="87"/>
      <c r="P1215" s="87"/>
      <c r="Q1215" s="87"/>
      <c r="R1215" s="87"/>
      <c r="S1215" s="87"/>
      <c r="T1215" s="88"/>
      <c r="U1215" s="41"/>
      <c r="V1215" s="41"/>
      <c r="W1215" s="41"/>
      <c r="X1215" s="41"/>
      <c r="Y1215" s="41"/>
      <c r="Z1215" s="41"/>
      <c r="AA1215" s="41"/>
      <c r="AB1215" s="41"/>
      <c r="AC1215" s="41"/>
      <c r="AD1215" s="41"/>
      <c r="AE1215" s="41"/>
      <c r="AT1215" s="20" t="s">
        <v>148</v>
      </c>
      <c r="AU1215" s="20" t="s">
        <v>77</v>
      </c>
    </row>
    <row r="1216" s="13" customFormat="1">
      <c r="A1216" s="13"/>
      <c r="B1216" s="223"/>
      <c r="C1216" s="224"/>
      <c r="D1216" s="225" t="s">
        <v>150</v>
      </c>
      <c r="E1216" s="226" t="s">
        <v>19</v>
      </c>
      <c r="F1216" s="227" t="s">
        <v>195</v>
      </c>
      <c r="G1216" s="224"/>
      <c r="H1216" s="226" t="s">
        <v>19</v>
      </c>
      <c r="I1216" s="228"/>
      <c r="J1216" s="224"/>
      <c r="K1216" s="224"/>
      <c r="L1216" s="229"/>
      <c r="M1216" s="230"/>
      <c r="N1216" s="231"/>
      <c r="O1216" s="231"/>
      <c r="P1216" s="231"/>
      <c r="Q1216" s="231"/>
      <c r="R1216" s="231"/>
      <c r="S1216" s="231"/>
      <c r="T1216" s="232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33" t="s">
        <v>150</v>
      </c>
      <c r="AU1216" s="233" t="s">
        <v>77</v>
      </c>
      <c r="AV1216" s="13" t="s">
        <v>77</v>
      </c>
      <c r="AW1216" s="13" t="s">
        <v>31</v>
      </c>
      <c r="AX1216" s="13" t="s">
        <v>69</v>
      </c>
      <c r="AY1216" s="233" t="s">
        <v>140</v>
      </c>
    </row>
    <row r="1217" s="14" customFormat="1">
      <c r="A1217" s="14"/>
      <c r="B1217" s="234"/>
      <c r="C1217" s="235"/>
      <c r="D1217" s="225" t="s">
        <v>150</v>
      </c>
      <c r="E1217" s="236" t="s">
        <v>19</v>
      </c>
      <c r="F1217" s="237" t="s">
        <v>1664</v>
      </c>
      <c r="G1217" s="235"/>
      <c r="H1217" s="238">
        <v>75.620000000000005</v>
      </c>
      <c r="I1217" s="239"/>
      <c r="J1217" s="235"/>
      <c r="K1217" s="235"/>
      <c r="L1217" s="240"/>
      <c r="M1217" s="241"/>
      <c r="N1217" s="242"/>
      <c r="O1217" s="242"/>
      <c r="P1217" s="242"/>
      <c r="Q1217" s="242"/>
      <c r="R1217" s="242"/>
      <c r="S1217" s="242"/>
      <c r="T1217" s="243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44" t="s">
        <v>150</v>
      </c>
      <c r="AU1217" s="244" t="s">
        <v>77</v>
      </c>
      <c r="AV1217" s="14" t="s">
        <v>79</v>
      </c>
      <c r="AW1217" s="14" t="s">
        <v>31</v>
      </c>
      <c r="AX1217" s="14" t="s">
        <v>69</v>
      </c>
      <c r="AY1217" s="244" t="s">
        <v>140</v>
      </c>
    </row>
    <row r="1218" s="13" customFormat="1">
      <c r="A1218" s="13"/>
      <c r="B1218" s="223"/>
      <c r="C1218" s="224"/>
      <c r="D1218" s="225" t="s">
        <v>150</v>
      </c>
      <c r="E1218" s="226" t="s">
        <v>19</v>
      </c>
      <c r="F1218" s="227" t="s">
        <v>220</v>
      </c>
      <c r="G1218" s="224"/>
      <c r="H1218" s="226" t="s">
        <v>19</v>
      </c>
      <c r="I1218" s="228"/>
      <c r="J1218" s="224"/>
      <c r="K1218" s="224"/>
      <c r="L1218" s="229"/>
      <c r="M1218" s="230"/>
      <c r="N1218" s="231"/>
      <c r="O1218" s="231"/>
      <c r="P1218" s="231"/>
      <c r="Q1218" s="231"/>
      <c r="R1218" s="231"/>
      <c r="S1218" s="231"/>
      <c r="T1218" s="232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33" t="s">
        <v>150</v>
      </c>
      <c r="AU1218" s="233" t="s">
        <v>77</v>
      </c>
      <c r="AV1218" s="13" t="s">
        <v>77</v>
      </c>
      <c r="AW1218" s="13" t="s">
        <v>31</v>
      </c>
      <c r="AX1218" s="13" t="s">
        <v>69</v>
      </c>
      <c r="AY1218" s="233" t="s">
        <v>140</v>
      </c>
    </row>
    <row r="1219" s="14" customFormat="1">
      <c r="A1219" s="14"/>
      <c r="B1219" s="234"/>
      <c r="C1219" s="235"/>
      <c r="D1219" s="225" t="s">
        <v>150</v>
      </c>
      <c r="E1219" s="236" t="s">
        <v>19</v>
      </c>
      <c r="F1219" s="237" t="s">
        <v>1665</v>
      </c>
      <c r="G1219" s="235"/>
      <c r="H1219" s="238">
        <v>93.430000000000007</v>
      </c>
      <c r="I1219" s="239"/>
      <c r="J1219" s="235"/>
      <c r="K1219" s="235"/>
      <c r="L1219" s="240"/>
      <c r="M1219" s="241"/>
      <c r="N1219" s="242"/>
      <c r="O1219" s="242"/>
      <c r="P1219" s="242"/>
      <c r="Q1219" s="242"/>
      <c r="R1219" s="242"/>
      <c r="S1219" s="242"/>
      <c r="T1219" s="243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44" t="s">
        <v>150</v>
      </c>
      <c r="AU1219" s="244" t="s">
        <v>77</v>
      </c>
      <c r="AV1219" s="14" t="s">
        <v>79</v>
      </c>
      <c r="AW1219" s="14" t="s">
        <v>31</v>
      </c>
      <c r="AX1219" s="14" t="s">
        <v>69</v>
      </c>
      <c r="AY1219" s="244" t="s">
        <v>140</v>
      </c>
    </row>
    <row r="1220" s="13" customFormat="1">
      <c r="A1220" s="13"/>
      <c r="B1220" s="223"/>
      <c r="C1220" s="224"/>
      <c r="D1220" s="225" t="s">
        <v>150</v>
      </c>
      <c r="E1220" s="226" t="s">
        <v>19</v>
      </c>
      <c r="F1220" s="227" t="s">
        <v>660</v>
      </c>
      <c r="G1220" s="224"/>
      <c r="H1220" s="226" t="s">
        <v>19</v>
      </c>
      <c r="I1220" s="228"/>
      <c r="J1220" s="224"/>
      <c r="K1220" s="224"/>
      <c r="L1220" s="229"/>
      <c r="M1220" s="230"/>
      <c r="N1220" s="231"/>
      <c r="O1220" s="231"/>
      <c r="P1220" s="231"/>
      <c r="Q1220" s="231"/>
      <c r="R1220" s="231"/>
      <c r="S1220" s="231"/>
      <c r="T1220" s="232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33" t="s">
        <v>150</v>
      </c>
      <c r="AU1220" s="233" t="s">
        <v>77</v>
      </c>
      <c r="AV1220" s="13" t="s">
        <v>77</v>
      </c>
      <c r="AW1220" s="13" t="s">
        <v>31</v>
      </c>
      <c r="AX1220" s="13" t="s">
        <v>69</v>
      </c>
      <c r="AY1220" s="233" t="s">
        <v>140</v>
      </c>
    </row>
    <row r="1221" s="14" customFormat="1">
      <c r="A1221" s="14"/>
      <c r="B1221" s="234"/>
      <c r="C1221" s="235"/>
      <c r="D1221" s="225" t="s">
        <v>150</v>
      </c>
      <c r="E1221" s="236" t="s">
        <v>19</v>
      </c>
      <c r="F1221" s="237" t="s">
        <v>1666</v>
      </c>
      <c r="G1221" s="235"/>
      <c r="H1221" s="238">
        <v>74.662000000000006</v>
      </c>
      <c r="I1221" s="239"/>
      <c r="J1221" s="235"/>
      <c r="K1221" s="235"/>
      <c r="L1221" s="240"/>
      <c r="M1221" s="241"/>
      <c r="N1221" s="242"/>
      <c r="O1221" s="242"/>
      <c r="P1221" s="242"/>
      <c r="Q1221" s="242"/>
      <c r="R1221" s="242"/>
      <c r="S1221" s="242"/>
      <c r="T1221" s="243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44" t="s">
        <v>150</v>
      </c>
      <c r="AU1221" s="244" t="s">
        <v>77</v>
      </c>
      <c r="AV1221" s="14" t="s">
        <v>79</v>
      </c>
      <c r="AW1221" s="14" t="s">
        <v>31</v>
      </c>
      <c r="AX1221" s="14" t="s">
        <v>69</v>
      </c>
      <c r="AY1221" s="244" t="s">
        <v>140</v>
      </c>
    </row>
    <row r="1222" s="15" customFormat="1">
      <c r="A1222" s="15"/>
      <c r="B1222" s="245"/>
      <c r="C1222" s="246"/>
      <c r="D1222" s="225" t="s">
        <v>150</v>
      </c>
      <c r="E1222" s="247" t="s">
        <v>19</v>
      </c>
      <c r="F1222" s="248" t="s">
        <v>226</v>
      </c>
      <c r="G1222" s="246"/>
      <c r="H1222" s="249">
        <v>243.71199999999999</v>
      </c>
      <c r="I1222" s="250"/>
      <c r="J1222" s="246"/>
      <c r="K1222" s="246"/>
      <c r="L1222" s="251"/>
      <c r="M1222" s="252"/>
      <c r="N1222" s="253"/>
      <c r="O1222" s="253"/>
      <c r="P1222" s="253"/>
      <c r="Q1222" s="253"/>
      <c r="R1222" s="253"/>
      <c r="S1222" s="253"/>
      <c r="T1222" s="254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T1222" s="255" t="s">
        <v>150</v>
      </c>
      <c r="AU1222" s="255" t="s">
        <v>77</v>
      </c>
      <c r="AV1222" s="15" t="s">
        <v>146</v>
      </c>
      <c r="AW1222" s="15" t="s">
        <v>31</v>
      </c>
      <c r="AX1222" s="15" t="s">
        <v>77</v>
      </c>
      <c r="AY1222" s="255" t="s">
        <v>140</v>
      </c>
    </row>
    <row r="1223" s="2" customFormat="1" ht="24.15" customHeight="1">
      <c r="A1223" s="41"/>
      <c r="B1223" s="42"/>
      <c r="C1223" s="256" t="s">
        <v>1667</v>
      </c>
      <c r="D1223" s="256" t="s">
        <v>452</v>
      </c>
      <c r="E1223" s="257" t="s">
        <v>1655</v>
      </c>
      <c r="F1223" s="258" t="s">
        <v>1656</v>
      </c>
      <c r="G1223" s="259" t="s">
        <v>144</v>
      </c>
      <c r="H1223" s="260">
        <v>22.422000000000001</v>
      </c>
      <c r="I1223" s="261"/>
      <c r="J1223" s="262">
        <f>ROUND(I1223*H1223,2)</f>
        <v>0</v>
      </c>
      <c r="K1223" s="258" t="s">
        <v>145</v>
      </c>
      <c r="L1223" s="263"/>
      <c r="M1223" s="264" t="s">
        <v>19</v>
      </c>
      <c r="N1223" s="265" t="s">
        <v>40</v>
      </c>
      <c r="O1223" s="87"/>
      <c r="P1223" s="214">
        <f>O1223*H1223</f>
        <v>0</v>
      </c>
      <c r="Q1223" s="214">
        <v>0.0027899999999999999</v>
      </c>
      <c r="R1223" s="214">
        <f>Q1223*H1223</f>
        <v>0.062557379999999996</v>
      </c>
      <c r="S1223" s="214">
        <v>0</v>
      </c>
      <c r="T1223" s="215">
        <f>S1223*H1223</f>
        <v>0</v>
      </c>
      <c r="U1223" s="41"/>
      <c r="V1223" s="41"/>
      <c r="W1223" s="41"/>
      <c r="X1223" s="41"/>
      <c r="Y1223" s="41"/>
      <c r="Z1223" s="41"/>
      <c r="AA1223" s="41"/>
      <c r="AB1223" s="41"/>
      <c r="AC1223" s="41"/>
      <c r="AD1223" s="41"/>
      <c r="AE1223" s="41"/>
      <c r="AR1223" s="216" t="s">
        <v>327</v>
      </c>
      <c r="AT1223" s="216" t="s">
        <v>452</v>
      </c>
      <c r="AU1223" s="216" t="s">
        <v>77</v>
      </c>
      <c r="AY1223" s="20" t="s">
        <v>140</v>
      </c>
      <c r="BE1223" s="217">
        <f>IF(N1223="základní",J1223,0)</f>
        <v>0</v>
      </c>
      <c r="BF1223" s="217">
        <f>IF(N1223="snížená",J1223,0)</f>
        <v>0</v>
      </c>
      <c r="BG1223" s="217">
        <f>IF(N1223="zákl. přenesená",J1223,0)</f>
        <v>0</v>
      </c>
      <c r="BH1223" s="217">
        <f>IF(N1223="sníž. přenesená",J1223,0)</f>
        <v>0</v>
      </c>
      <c r="BI1223" s="217">
        <f>IF(N1223="nulová",J1223,0)</f>
        <v>0</v>
      </c>
      <c r="BJ1223" s="20" t="s">
        <v>77</v>
      </c>
      <c r="BK1223" s="217">
        <f>ROUND(I1223*H1223,2)</f>
        <v>0</v>
      </c>
      <c r="BL1223" s="20" t="s">
        <v>231</v>
      </c>
      <c r="BM1223" s="216" t="s">
        <v>1668</v>
      </c>
    </row>
    <row r="1224" s="14" customFormat="1">
      <c r="A1224" s="14"/>
      <c r="B1224" s="234"/>
      <c r="C1224" s="235"/>
      <c r="D1224" s="225" t="s">
        <v>150</v>
      </c>
      <c r="E1224" s="235"/>
      <c r="F1224" s="237" t="s">
        <v>1669</v>
      </c>
      <c r="G1224" s="235"/>
      <c r="H1224" s="238">
        <v>22.422000000000001</v>
      </c>
      <c r="I1224" s="239"/>
      <c r="J1224" s="235"/>
      <c r="K1224" s="235"/>
      <c r="L1224" s="240"/>
      <c r="M1224" s="241"/>
      <c r="N1224" s="242"/>
      <c r="O1224" s="242"/>
      <c r="P1224" s="242"/>
      <c r="Q1224" s="242"/>
      <c r="R1224" s="242"/>
      <c r="S1224" s="242"/>
      <c r="T1224" s="243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44" t="s">
        <v>150</v>
      </c>
      <c r="AU1224" s="244" t="s">
        <v>77</v>
      </c>
      <c r="AV1224" s="14" t="s">
        <v>79</v>
      </c>
      <c r="AW1224" s="14" t="s">
        <v>4</v>
      </c>
      <c r="AX1224" s="14" t="s">
        <v>77</v>
      </c>
      <c r="AY1224" s="244" t="s">
        <v>140</v>
      </c>
    </row>
    <row r="1225" s="2" customFormat="1" ht="24.15" customHeight="1">
      <c r="A1225" s="41"/>
      <c r="B1225" s="42"/>
      <c r="C1225" s="205" t="s">
        <v>1670</v>
      </c>
      <c r="D1225" s="205" t="s">
        <v>141</v>
      </c>
      <c r="E1225" s="206" t="s">
        <v>1671</v>
      </c>
      <c r="F1225" s="207" t="s">
        <v>1672</v>
      </c>
      <c r="G1225" s="208" t="s">
        <v>307</v>
      </c>
      <c r="H1225" s="209">
        <v>1.915</v>
      </c>
      <c r="I1225" s="210"/>
      <c r="J1225" s="211">
        <f>ROUND(I1225*H1225,2)</f>
        <v>0</v>
      </c>
      <c r="K1225" s="207" t="s">
        <v>145</v>
      </c>
      <c r="L1225" s="47"/>
      <c r="M1225" s="212" t="s">
        <v>19</v>
      </c>
      <c r="N1225" s="213" t="s">
        <v>40</v>
      </c>
      <c r="O1225" s="87"/>
      <c r="P1225" s="214">
        <f>O1225*H1225</f>
        <v>0</v>
      </c>
      <c r="Q1225" s="214">
        <v>0</v>
      </c>
      <c r="R1225" s="214">
        <f>Q1225*H1225</f>
        <v>0</v>
      </c>
      <c r="S1225" s="214">
        <v>0</v>
      </c>
      <c r="T1225" s="215">
        <f>S1225*H1225</f>
        <v>0</v>
      </c>
      <c r="U1225" s="41"/>
      <c r="V1225" s="41"/>
      <c r="W1225" s="41"/>
      <c r="X1225" s="41"/>
      <c r="Y1225" s="41"/>
      <c r="Z1225" s="41"/>
      <c r="AA1225" s="41"/>
      <c r="AB1225" s="41"/>
      <c r="AC1225" s="41"/>
      <c r="AD1225" s="41"/>
      <c r="AE1225" s="41"/>
      <c r="AR1225" s="216" t="s">
        <v>231</v>
      </c>
      <c r="AT1225" s="216" t="s">
        <v>141</v>
      </c>
      <c r="AU1225" s="216" t="s">
        <v>77</v>
      </c>
      <c r="AY1225" s="20" t="s">
        <v>140</v>
      </c>
      <c r="BE1225" s="217">
        <f>IF(N1225="základní",J1225,0)</f>
        <v>0</v>
      </c>
      <c r="BF1225" s="217">
        <f>IF(N1225="snížená",J1225,0)</f>
        <v>0</v>
      </c>
      <c r="BG1225" s="217">
        <f>IF(N1225="zákl. přenesená",J1225,0)</f>
        <v>0</v>
      </c>
      <c r="BH1225" s="217">
        <f>IF(N1225="sníž. přenesená",J1225,0)</f>
        <v>0</v>
      </c>
      <c r="BI1225" s="217">
        <f>IF(N1225="nulová",J1225,0)</f>
        <v>0</v>
      </c>
      <c r="BJ1225" s="20" t="s">
        <v>77</v>
      </c>
      <c r="BK1225" s="217">
        <f>ROUND(I1225*H1225,2)</f>
        <v>0</v>
      </c>
      <c r="BL1225" s="20" t="s">
        <v>231</v>
      </c>
      <c r="BM1225" s="216" t="s">
        <v>1673</v>
      </c>
    </row>
    <row r="1226" s="2" customFormat="1">
      <c r="A1226" s="41"/>
      <c r="B1226" s="42"/>
      <c r="C1226" s="43"/>
      <c r="D1226" s="218" t="s">
        <v>148</v>
      </c>
      <c r="E1226" s="43"/>
      <c r="F1226" s="219" t="s">
        <v>1674</v>
      </c>
      <c r="G1226" s="43"/>
      <c r="H1226" s="43"/>
      <c r="I1226" s="220"/>
      <c r="J1226" s="43"/>
      <c r="K1226" s="43"/>
      <c r="L1226" s="47"/>
      <c r="M1226" s="221"/>
      <c r="N1226" s="222"/>
      <c r="O1226" s="87"/>
      <c r="P1226" s="87"/>
      <c r="Q1226" s="87"/>
      <c r="R1226" s="87"/>
      <c r="S1226" s="87"/>
      <c r="T1226" s="88"/>
      <c r="U1226" s="41"/>
      <c r="V1226" s="41"/>
      <c r="W1226" s="41"/>
      <c r="X1226" s="41"/>
      <c r="Y1226" s="41"/>
      <c r="Z1226" s="41"/>
      <c r="AA1226" s="41"/>
      <c r="AB1226" s="41"/>
      <c r="AC1226" s="41"/>
      <c r="AD1226" s="41"/>
      <c r="AE1226" s="41"/>
      <c r="AT1226" s="20" t="s">
        <v>148</v>
      </c>
      <c r="AU1226" s="20" t="s">
        <v>77</v>
      </c>
    </row>
    <row r="1227" s="2" customFormat="1" ht="24.15" customHeight="1">
      <c r="A1227" s="41"/>
      <c r="B1227" s="42"/>
      <c r="C1227" s="205" t="s">
        <v>1675</v>
      </c>
      <c r="D1227" s="205" t="s">
        <v>141</v>
      </c>
      <c r="E1227" s="206" t="s">
        <v>1676</v>
      </c>
      <c r="F1227" s="207" t="s">
        <v>1677</v>
      </c>
      <c r="G1227" s="208" t="s">
        <v>307</v>
      </c>
      <c r="H1227" s="209">
        <v>1.915</v>
      </c>
      <c r="I1227" s="210"/>
      <c r="J1227" s="211">
        <f>ROUND(I1227*H1227,2)</f>
        <v>0</v>
      </c>
      <c r="K1227" s="207" t="s">
        <v>145</v>
      </c>
      <c r="L1227" s="47"/>
      <c r="M1227" s="212" t="s">
        <v>19</v>
      </c>
      <c r="N1227" s="213" t="s">
        <v>40</v>
      </c>
      <c r="O1227" s="87"/>
      <c r="P1227" s="214">
        <f>O1227*H1227</f>
        <v>0</v>
      </c>
      <c r="Q1227" s="214">
        <v>0</v>
      </c>
      <c r="R1227" s="214">
        <f>Q1227*H1227</f>
        <v>0</v>
      </c>
      <c r="S1227" s="214">
        <v>0</v>
      </c>
      <c r="T1227" s="215">
        <f>S1227*H1227</f>
        <v>0</v>
      </c>
      <c r="U1227" s="41"/>
      <c r="V1227" s="41"/>
      <c r="W1227" s="41"/>
      <c r="X1227" s="41"/>
      <c r="Y1227" s="41"/>
      <c r="Z1227" s="41"/>
      <c r="AA1227" s="41"/>
      <c r="AB1227" s="41"/>
      <c r="AC1227" s="41"/>
      <c r="AD1227" s="41"/>
      <c r="AE1227" s="41"/>
      <c r="AR1227" s="216" t="s">
        <v>231</v>
      </c>
      <c r="AT1227" s="216" t="s">
        <v>141</v>
      </c>
      <c r="AU1227" s="216" t="s">
        <v>77</v>
      </c>
      <c r="AY1227" s="20" t="s">
        <v>140</v>
      </c>
      <c r="BE1227" s="217">
        <f>IF(N1227="základní",J1227,0)</f>
        <v>0</v>
      </c>
      <c r="BF1227" s="217">
        <f>IF(N1227="snížená",J1227,0)</f>
        <v>0</v>
      </c>
      <c r="BG1227" s="217">
        <f>IF(N1227="zákl. přenesená",J1227,0)</f>
        <v>0</v>
      </c>
      <c r="BH1227" s="217">
        <f>IF(N1227="sníž. přenesená",J1227,0)</f>
        <v>0</v>
      </c>
      <c r="BI1227" s="217">
        <f>IF(N1227="nulová",J1227,0)</f>
        <v>0</v>
      </c>
      <c r="BJ1227" s="20" t="s">
        <v>77</v>
      </c>
      <c r="BK1227" s="217">
        <f>ROUND(I1227*H1227,2)</f>
        <v>0</v>
      </c>
      <c r="BL1227" s="20" t="s">
        <v>231</v>
      </c>
      <c r="BM1227" s="216" t="s">
        <v>1678</v>
      </c>
    </row>
    <row r="1228" s="2" customFormat="1">
      <c r="A1228" s="41"/>
      <c r="B1228" s="42"/>
      <c r="C1228" s="43"/>
      <c r="D1228" s="218" t="s">
        <v>148</v>
      </c>
      <c r="E1228" s="43"/>
      <c r="F1228" s="219" t="s">
        <v>1679</v>
      </c>
      <c r="G1228" s="43"/>
      <c r="H1228" s="43"/>
      <c r="I1228" s="220"/>
      <c r="J1228" s="43"/>
      <c r="K1228" s="43"/>
      <c r="L1228" s="47"/>
      <c r="M1228" s="221"/>
      <c r="N1228" s="222"/>
      <c r="O1228" s="87"/>
      <c r="P1228" s="87"/>
      <c r="Q1228" s="87"/>
      <c r="R1228" s="87"/>
      <c r="S1228" s="87"/>
      <c r="T1228" s="88"/>
      <c r="U1228" s="41"/>
      <c r="V1228" s="41"/>
      <c r="W1228" s="41"/>
      <c r="X1228" s="41"/>
      <c r="Y1228" s="41"/>
      <c r="Z1228" s="41"/>
      <c r="AA1228" s="41"/>
      <c r="AB1228" s="41"/>
      <c r="AC1228" s="41"/>
      <c r="AD1228" s="41"/>
      <c r="AE1228" s="41"/>
      <c r="AT1228" s="20" t="s">
        <v>148</v>
      </c>
      <c r="AU1228" s="20" t="s">
        <v>77</v>
      </c>
    </row>
    <row r="1229" s="12" customFormat="1" ht="25.92" customHeight="1">
      <c r="A1229" s="12"/>
      <c r="B1229" s="191"/>
      <c r="C1229" s="192"/>
      <c r="D1229" s="193" t="s">
        <v>68</v>
      </c>
      <c r="E1229" s="194" t="s">
        <v>1680</v>
      </c>
      <c r="F1229" s="194" t="s">
        <v>1681</v>
      </c>
      <c r="G1229" s="192"/>
      <c r="H1229" s="192"/>
      <c r="I1229" s="195"/>
      <c r="J1229" s="196">
        <f>BK1229</f>
        <v>0</v>
      </c>
      <c r="K1229" s="192"/>
      <c r="L1229" s="197"/>
      <c r="M1229" s="198"/>
      <c r="N1229" s="199"/>
      <c r="O1229" s="199"/>
      <c r="P1229" s="200">
        <f>SUM(P1230:P1295)</f>
        <v>0</v>
      </c>
      <c r="Q1229" s="199"/>
      <c r="R1229" s="200">
        <f>SUM(R1230:R1295)</f>
        <v>10.86669451</v>
      </c>
      <c r="S1229" s="199"/>
      <c r="T1229" s="201">
        <f>SUM(T1230:T1295)</f>
        <v>0</v>
      </c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12"/>
      <c r="AE1229" s="12"/>
      <c r="AR1229" s="202" t="s">
        <v>79</v>
      </c>
      <c r="AT1229" s="203" t="s">
        <v>68</v>
      </c>
      <c r="AU1229" s="203" t="s">
        <v>69</v>
      </c>
      <c r="AY1229" s="202" t="s">
        <v>140</v>
      </c>
      <c r="BK1229" s="204">
        <f>SUM(BK1230:BK1295)</f>
        <v>0</v>
      </c>
    </row>
    <row r="1230" s="2" customFormat="1" ht="16.5" customHeight="1">
      <c r="A1230" s="41"/>
      <c r="B1230" s="42"/>
      <c r="C1230" s="205" t="s">
        <v>1682</v>
      </c>
      <c r="D1230" s="205" t="s">
        <v>141</v>
      </c>
      <c r="E1230" s="206" t="s">
        <v>1683</v>
      </c>
      <c r="F1230" s="207" t="s">
        <v>1684</v>
      </c>
      <c r="G1230" s="208" t="s">
        <v>144</v>
      </c>
      <c r="H1230" s="209">
        <v>518.77499999999998</v>
      </c>
      <c r="I1230" s="210"/>
      <c r="J1230" s="211">
        <f>ROUND(I1230*H1230,2)</f>
        <v>0</v>
      </c>
      <c r="K1230" s="207" t="s">
        <v>145</v>
      </c>
      <c r="L1230" s="47"/>
      <c r="M1230" s="212" t="s">
        <v>19</v>
      </c>
      <c r="N1230" s="213" t="s">
        <v>40</v>
      </c>
      <c r="O1230" s="87"/>
      <c r="P1230" s="214">
        <f>O1230*H1230</f>
        <v>0</v>
      </c>
      <c r="Q1230" s="214">
        <v>0.00029999999999999997</v>
      </c>
      <c r="R1230" s="214">
        <f>Q1230*H1230</f>
        <v>0.15563249999999998</v>
      </c>
      <c r="S1230" s="214">
        <v>0</v>
      </c>
      <c r="T1230" s="215">
        <f>S1230*H1230</f>
        <v>0</v>
      </c>
      <c r="U1230" s="41"/>
      <c r="V1230" s="41"/>
      <c r="W1230" s="41"/>
      <c r="X1230" s="41"/>
      <c r="Y1230" s="41"/>
      <c r="Z1230" s="41"/>
      <c r="AA1230" s="41"/>
      <c r="AB1230" s="41"/>
      <c r="AC1230" s="41"/>
      <c r="AD1230" s="41"/>
      <c r="AE1230" s="41"/>
      <c r="AR1230" s="216" t="s">
        <v>231</v>
      </c>
      <c r="AT1230" s="216" t="s">
        <v>141</v>
      </c>
      <c r="AU1230" s="216" t="s">
        <v>77</v>
      </c>
      <c r="AY1230" s="20" t="s">
        <v>140</v>
      </c>
      <c r="BE1230" s="217">
        <f>IF(N1230="základní",J1230,0)</f>
        <v>0</v>
      </c>
      <c r="BF1230" s="217">
        <f>IF(N1230="snížená",J1230,0)</f>
        <v>0</v>
      </c>
      <c r="BG1230" s="217">
        <f>IF(N1230="zákl. přenesená",J1230,0)</f>
        <v>0</v>
      </c>
      <c r="BH1230" s="217">
        <f>IF(N1230="sníž. přenesená",J1230,0)</f>
        <v>0</v>
      </c>
      <c r="BI1230" s="217">
        <f>IF(N1230="nulová",J1230,0)</f>
        <v>0</v>
      </c>
      <c r="BJ1230" s="20" t="s">
        <v>77</v>
      </c>
      <c r="BK1230" s="217">
        <f>ROUND(I1230*H1230,2)</f>
        <v>0</v>
      </c>
      <c r="BL1230" s="20" t="s">
        <v>231</v>
      </c>
      <c r="BM1230" s="216" t="s">
        <v>1685</v>
      </c>
    </row>
    <row r="1231" s="2" customFormat="1">
      <c r="A1231" s="41"/>
      <c r="B1231" s="42"/>
      <c r="C1231" s="43"/>
      <c r="D1231" s="218" t="s">
        <v>148</v>
      </c>
      <c r="E1231" s="43"/>
      <c r="F1231" s="219" t="s">
        <v>1686</v>
      </c>
      <c r="G1231" s="43"/>
      <c r="H1231" s="43"/>
      <c r="I1231" s="220"/>
      <c r="J1231" s="43"/>
      <c r="K1231" s="43"/>
      <c r="L1231" s="47"/>
      <c r="M1231" s="221"/>
      <c r="N1231" s="222"/>
      <c r="O1231" s="87"/>
      <c r="P1231" s="87"/>
      <c r="Q1231" s="87"/>
      <c r="R1231" s="87"/>
      <c r="S1231" s="87"/>
      <c r="T1231" s="88"/>
      <c r="U1231" s="41"/>
      <c r="V1231" s="41"/>
      <c r="W1231" s="41"/>
      <c r="X1231" s="41"/>
      <c r="Y1231" s="41"/>
      <c r="Z1231" s="41"/>
      <c r="AA1231" s="41"/>
      <c r="AB1231" s="41"/>
      <c r="AC1231" s="41"/>
      <c r="AD1231" s="41"/>
      <c r="AE1231" s="41"/>
      <c r="AT1231" s="20" t="s">
        <v>148</v>
      </c>
      <c r="AU1231" s="20" t="s">
        <v>77</v>
      </c>
    </row>
    <row r="1232" s="13" customFormat="1">
      <c r="A1232" s="13"/>
      <c r="B1232" s="223"/>
      <c r="C1232" s="224"/>
      <c r="D1232" s="225" t="s">
        <v>150</v>
      </c>
      <c r="E1232" s="226" t="s">
        <v>19</v>
      </c>
      <c r="F1232" s="227" t="s">
        <v>151</v>
      </c>
      <c r="G1232" s="224"/>
      <c r="H1232" s="226" t="s">
        <v>19</v>
      </c>
      <c r="I1232" s="228"/>
      <c r="J1232" s="224"/>
      <c r="K1232" s="224"/>
      <c r="L1232" s="229"/>
      <c r="M1232" s="230"/>
      <c r="N1232" s="231"/>
      <c r="O1232" s="231"/>
      <c r="P1232" s="231"/>
      <c r="Q1232" s="231"/>
      <c r="R1232" s="231"/>
      <c r="S1232" s="231"/>
      <c r="T1232" s="232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33" t="s">
        <v>150</v>
      </c>
      <c r="AU1232" s="233" t="s">
        <v>77</v>
      </c>
      <c r="AV1232" s="13" t="s">
        <v>77</v>
      </c>
      <c r="AW1232" s="13" t="s">
        <v>31</v>
      </c>
      <c r="AX1232" s="13" t="s">
        <v>69</v>
      </c>
      <c r="AY1232" s="233" t="s">
        <v>140</v>
      </c>
    </row>
    <row r="1233" s="14" customFormat="1">
      <c r="A1233" s="14"/>
      <c r="B1233" s="234"/>
      <c r="C1233" s="235"/>
      <c r="D1233" s="225" t="s">
        <v>150</v>
      </c>
      <c r="E1233" s="236" t="s">
        <v>19</v>
      </c>
      <c r="F1233" s="237" t="s">
        <v>1687</v>
      </c>
      <c r="G1233" s="235"/>
      <c r="H1233" s="238">
        <v>12.810000000000001</v>
      </c>
      <c r="I1233" s="239"/>
      <c r="J1233" s="235"/>
      <c r="K1233" s="235"/>
      <c r="L1233" s="240"/>
      <c r="M1233" s="241"/>
      <c r="N1233" s="242"/>
      <c r="O1233" s="242"/>
      <c r="P1233" s="242"/>
      <c r="Q1233" s="242"/>
      <c r="R1233" s="242"/>
      <c r="S1233" s="242"/>
      <c r="T1233" s="243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44" t="s">
        <v>150</v>
      </c>
      <c r="AU1233" s="244" t="s">
        <v>77</v>
      </c>
      <c r="AV1233" s="14" t="s">
        <v>79</v>
      </c>
      <c r="AW1233" s="14" t="s">
        <v>31</v>
      </c>
      <c r="AX1233" s="14" t="s">
        <v>69</v>
      </c>
      <c r="AY1233" s="244" t="s">
        <v>140</v>
      </c>
    </row>
    <row r="1234" s="14" customFormat="1">
      <c r="A1234" s="14"/>
      <c r="B1234" s="234"/>
      <c r="C1234" s="235"/>
      <c r="D1234" s="225" t="s">
        <v>150</v>
      </c>
      <c r="E1234" s="236" t="s">
        <v>19</v>
      </c>
      <c r="F1234" s="237" t="s">
        <v>1688</v>
      </c>
      <c r="G1234" s="235"/>
      <c r="H1234" s="238">
        <v>44.414999999999999</v>
      </c>
      <c r="I1234" s="239"/>
      <c r="J1234" s="235"/>
      <c r="K1234" s="235"/>
      <c r="L1234" s="240"/>
      <c r="M1234" s="241"/>
      <c r="N1234" s="242"/>
      <c r="O1234" s="242"/>
      <c r="P1234" s="242"/>
      <c r="Q1234" s="242"/>
      <c r="R1234" s="242"/>
      <c r="S1234" s="242"/>
      <c r="T1234" s="243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44" t="s">
        <v>150</v>
      </c>
      <c r="AU1234" s="244" t="s">
        <v>77</v>
      </c>
      <c r="AV1234" s="14" t="s">
        <v>79</v>
      </c>
      <c r="AW1234" s="14" t="s">
        <v>31</v>
      </c>
      <c r="AX1234" s="14" t="s">
        <v>69</v>
      </c>
      <c r="AY1234" s="244" t="s">
        <v>140</v>
      </c>
    </row>
    <row r="1235" s="14" customFormat="1">
      <c r="A1235" s="14"/>
      <c r="B1235" s="234"/>
      <c r="C1235" s="235"/>
      <c r="D1235" s="225" t="s">
        <v>150</v>
      </c>
      <c r="E1235" s="236" t="s">
        <v>19</v>
      </c>
      <c r="F1235" s="237" t="s">
        <v>1689</v>
      </c>
      <c r="G1235" s="235"/>
      <c r="H1235" s="238">
        <v>37.770000000000003</v>
      </c>
      <c r="I1235" s="239"/>
      <c r="J1235" s="235"/>
      <c r="K1235" s="235"/>
      <c r="L1235" s="240"/>
      <c r="M1235" s="241"/>
      <c r="N1235" s="242"/>
      <c r="O1235" s="242"/>
      <c r="P1235" s="242"/>
      <c r="Q1235" s="242"/>
      <c r="R1235" s="242"/>
      <c r="S1235" s="242"/>
      <c r="T1235" s="243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44" t="s">
        <v>150</v>
      </c>
      <c r="AU1235" s="244" t="s">
        <v>77</v>
      </c>
      <c r="AV1235" s="14" t="s">
        <v>79</v>
      </c>
      <c r="AW1235" s="14" t="s">
        <v>31</v>
      </c>
      <c r="AX1235" s="14" t="s">
        <v>69</v>
      </c>
      <c r="AY1235" s="244" t="s">
        <v>140</v>
      </c>
    </row>
    <row r="1236" s="14" customFormat="1">
      <c r="A1236" s="14"/>
      <c r="B1236" s="234"/>
      <c r="C1236" s="235"/>
      <c r="D1236" s="225" t="s">
        <v>150</v>
      </c>
      <c r="E1236" s="236" t="s">
        <v>19</v>
      </c>
      <c r="F1236" s="237" t="s">
        <v>1690</v>
      </c>
      <c r="G1236" s="235"/>
      <c r="H1236" s="238">
        <v>-1.98</v>
      </c>
      <c r="I1236" s="239"/>
      <c r="J1236" s="235"/>
      <c r="K1236" s="235"/>
      <c r="L1236" s="240"/>
      <c r="M1236" s="241"/>
      <c r="N1236" s="242"/>
      <c r="O1236" s="242"/>
      <c r="P1236" s="242"/>
      <c r="Q1236" s="242"/>
      <c r="R1236" s="242"/>
      <c r="S1236" s="242"/>
      <c r="T1236" s="243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44" t="s">
        <v>150</v>
      </c>
      <c r="AU1236" s="244" t="s">
        <v>77</v>
      </c>
      <c r="AV1236" s="14" t="s">
        <v>79</v>
      </c>
      <c r="AW1236" s="14" t="s">
        <v>31</v>
      </c>
      <c r="AX1236" s="14" t="s">
        <v>69</v>
      </c>
      <c r="AY1236" s="244" t="s">
        <v>140</v>
      </c>
    </row>
    <row r="1237" s="13" customFormat="1">
      <c r="A1237" s="13"/>
      <c r="B1237" s="223"/>
      <c r="C1237" s="224"/>
      <c r="D1237" s="225" t="s">
        <v>150</v>
      </c>
      <c r="E1237" s="226" t="s">
        <v>19</v>
      </c>
      <c r="F1237" s="227" t="s">
        <v>195</v>
      </c>
      <c r="G1237" s="224"/>
      <c r="H1237" s="226" t="s">
        <v>19</v>
      </c>
      <c r="I1237" s="228"/>
      <c r="J1237" s="224"/>
      <c r="K1237" s="224"/>
      <c r="L1237" s="229"/>
      <c r="M1237" s="230"/>
      <c r="N1237" s="231"/>
      <c r="O1237" s="231"/>
      <c r="P1237" s="231"/>
      <c r="Q1237" s="231"/>
      <c r="R1237" s="231"/>
      <c r="S1237" s="231"/>
      <c r="T1237" s="232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33" t="s">
        <v>150</v>
      </c>
      <c r="AU1237" s="233" t="s">
        <v>77</v>
      </c>
      <c r="AV1237" s="13" t="s">
        <v>77</v>
      </c>
      <c r="AW1237" s="13" t="s">
        <v>31</v>
      </c>
      <c r="AX1237" s="13" t="s">
        <v>69</v>
      </c>
      <c r="AY1237" s="233" t="s">
        <v>140</v>
      </c>
    </row>
    <row r="1238" s="14" customFormat="1">
      <c r="A1238" s="14"/>
      <c r="B1238" s="234"/>
      <c r="C1238" s="235"/>
      <c r="D1238" s="225" t="s">
        <v>150</v>
      </c>
      <c r="E1238" s="236" t="s">
        <v>19</v>
      </c>
      <c r="F1238" s="237" t="s">
        <v>1691</v>
      </c>
      <c r="G1238" s="235"/>
      <c r="H1238" s="238">
        <v>243.536</v>
      </c>
      <c r="I1238" s="239"/>
      <c r="J1238" s="235"/>
      <c r="K1238" s="235"/>
      <c r="L1238" s="240"/>
      <c r="M1238" s="241"/>
      <c r="N1238" s="242"/>
      <c r="O1238" s="242"/>
      <c r="P1238" s="242"/>
      <c r="Q1238" s="242"/>
      <c r="R1238" s="242"/>
      <c r="S1238" s="242"/>
      <c r="T1238" s="243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44" t="s">
        <v>150</v>
      </c>
      <c r="AU1238" s="244" t="s">
        <v>77</v>
      </c>
      <c r="AV1238" s="14" t="s">
        <v>79</v>
      </c>
      <c r="AW1238" s="14" t="s">
        <v>31</v>
      </c>
      <c r="AX1238" s="14" t="s">
        <v>69</v>
      </c>
      <c r="AY1238" s="244" t="s">
        <v>140</v>
      </c>
    </row>
    <row r="1239" s="14" customFormat="1">
      <c r="A1239" s="14"/>
      <c r="B1239" s="234"/>
      <c r="C1239" s="235"/>
      <c r="D1239" s="225" t="s">
        <v>150</v>
      </c>
      <c r="E1239" s="236" t="s">
        <v>19</v>
      </c>
      <c r="F1239" s="237" t="s">
        <v>1692</v>
      </c>
      <c r="G1239" s="235"/>
      <c r="H1239" s="238">
        <v>-26.399999999999999</v>
      </c>
      <c r="I1239" s="239"/>
      <c r="J1239" s="235"/>
      <c r="K1239" s="235"/>
      <c r="L1239" s="240"/>
      <c r="M1239" s="241"/>
      <c r="N1239" s="242"/>
      <c r="O1239" s="242"/>
      <c r="P1239" s="242"/>
      <c r="Q1239" s="242"/>
      <c r="R1239" s="242"/>
      <c r="S1239" s="242"/>
      <c r="T1239" s="243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44" t="s">
        <v>150</v>
      </c>
      <c r="AU1239" s="244" t="s">
        <v>77</v>
      </c>
      <c r="AV1239" s="14" t="s">
        <v>79</v>
      </c>
      <c r="AW1239" s="14" t="s">
        <v>31</v>
      </c>
      <c r="AX1239" s="14" t="s">
        <v>69</v>
      </c>
      <c r="AY1239" s="244" t="s">
        <v>140</v>
      </c>
    </row>
    <row r="1240" s="13" customFormat="1">
      <c r="A1240" s="13"/>
      <c r="B1240" s="223"/>
      <c r="C1240" s="224"/>
      <c r="D1240" s="225" t="s">
        <v>150</v>
      </c>
      <c r="E1240" s="226" t="s">
        <v>19</v>
      </c>
      <c r="F1240" s="227" t="s">
        <v>220</v>
      </c>
      <c r="G1240" s="224"/>
      <c r="H1240" s="226" t="s">
        <v>19</v>
      </c>
      <c r="I1240" s="228"/>
      <c r="J1240" s="224"/>
      <c r="K1240" s="224"/>
      <c r="L1240" s="229"/>
      <c r="M1240" s="230"/>
      <c r="N1240" s="231"/>
      <c r="O1240" s="231"/>
      <c r="P1240" s="231"/>
      <c r="Q1240" s="231"/>
      <c r="R1240" s="231"/>
      <c r="S1240" s="231"/>
      <c r="T1240" s="232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33" t="s">
        <v>150</v>
      </c>
      <c r="AU1240" s="233" t="s">
        <v>77</v>
      </c>
      <c r="AV1240" s="13" t="s">
        <v>77</v>
      </c>
      <c r="AW1240" s="13" t="s">
        <v>31</v>
      </c>
      <c r="AX1240" s="13" t="s">
        <v>69</v>
      </c>
      <c r="AY1240" s="233" t="s">
        <v>140</v>
      </c>
    </row>
    <row r="1241" s="14" customFormat="1">
      <c r="A1241" s="14"/>
      <c r="B1241" s="234"/>
      <c r="C1241" s="235"/>
      <c r="D1241" s="225" t="s">
        <v>150</v>
      </c>
      <c r="E1241" s="236" t="s">
        <v>19</v>
      </c>
      <c r="F1241" s="237" t="s">
        <v>1693</v>
      </c>
      <c r="G1241" s="235"/>
      <c r="H1241" s="238">
        <v>223.32400000000001</v>
      </c>
      <c r="I1241" s="239"/>
      <c r="J1241" s="235"/>
      <c r="K1241" s="235"/>
      <c r="L1241" s="240"/>
      <c r="M1241" s="241"/>
      <c r="N1241" s="242"/>
      <c r="O1241" s="242"/>
      <c r="P1241" s="242"/>
      <c r="Q1241" s="242"/>
      <c r="R1241" s="242"/>
      <c r="S1241" s="242"/>
      <c r="T1241" s="243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44" t="s">
        <v>150</v>
      </c>
      <c r="AU1241" s="244" t="s">
        <v>77</v>
      </c>
      <c r="AV1241" s="14" t="s">
        <v>79</v>
      </c>
      <c r="AW1241" s="14" t="s">
        <v>31</v>
      </c>
      <c r="AX1241" s="14" t="s">
        <v>69</v>
      </c>
      <c r="AY1241" s="244" t="s">
        <v>140</v>
      </c>
    </row>
    <row r="1242" s="14" customFormat="1">
      <c r="A1242" s="14"/>
      <c r="B1242" s="234"/>
      <c r="C1242" s="235"/>
      <c r="D1242" s="225" t="s">
        <v>150</v>
      </c>
      <c r="E1242" s="236" t="s">
        <v>19</v>
      </c>
      <c r="F1242" s="237" t="s">
        <v>1694</v>
      </c>
      <c r="G1242" s="235"/>
      <c r="H1242" s="238">
        <v>-14.699999999999999</v>
      </c>
      <c r="I1242" s="239"/>
      <c r="J1242" s="235"/>
      <c r="K1242" s="235"/>
      <c r="L1242" s="240"/>
      <c r="M1242" s="241"/>
      <c r="N1242" s="242"/>
      <c r="O1242" s="242"/>
      <c r="P1242" s="242"/>
      <c r="Q1242" s="242"/>
      <c r="R1242" s="242"/>
      <c r="S1242" s="242"/>
      <c r="T1242" s="243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44" t="s">
        <v>150</v>
      </c>
      <c r="AU1242" s="244" t="s">
        <v>77</v>
      </c>
      <c r="AV1242" s="14" t="s">
        <v>79</v>
      </c>
      <c r="AW1242" s="14" t="s">
        <v>31</v>
      </c>
      <c r="AX1242" s="14" t="s">
        <v>69</v>
      </c>
      <c r="AY1242" s="244" t="s">
        <v>140</v>
      </c>
    </row>
    <row r="1243" s="15" customFormat="1">
      <c r="A1243" s="15"/>
      <c r="B1243" s="245"/>
      <c r="C1243" s="246"/>
      <c r="D1243" s="225" t="s">
        <v>150</v>
      </c>
      <c r="E1243" s="247" t="s">
        <v>19</v>
      </c>
      <c r="F1243" s="248" t="s">
        <v>226</v>
      </c>
      <c r="G1243" s="246"/>
      <c r="H1243" s="249">
        <v>518.77499999999998</v>
      </c>
      <c r="I1243" s="250"/>
      <c r="J1243" s="246"/>
      <c r="K1243" s="246"/>
      <c r="L1243" s="251"/>
      <c r="M1243" s="252"/>
      <c r="N1243" s="253"/>
      <c r="O1243" s="253"/>
      <c r="P1243" s="253"/>
      <c r="Q1243" s="253"/>
      <c r="R1243" s="253"/>
      <c r="S1243" s="253"/>
      <c r="T1243" s="254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T1243" s="255" t="s">
        <v>150</v>
      </c>
      <c r="AU1243" s="255" t="s">
        <v>77</v>
      </c>
      <c r="AV1243" s="15" t="s">
        <v>146</v>
      </c>
      <c r="AW1243" s="15" t="s">
        <v>31</v>
      </c>
      <c r="AX1243" s="15" t="s">
        <v>77</v>
      </c>
      <c r="AY1243" s="255" t="s">
        <v>140</v>
      </c>
    </row>
    <row r="1244" s="2" customFormat="1" ht="16.5" customHeight="1">
      <c r="A1244" s="41"/>
      <c r="B1244" s="42"/>
      <c r="C1244" s="205" t="s">
        <v>1695</v>
      </c>
      <c r="D1244" s="205" t="s">
        <v>141</v>
      </c>
      <c r="E1244" s="206" t="s">
        <v>1696</v>
      </c>
      <c r="F1244" s="207" t="s">
        <v>1697</v>
      </c>
      <c r="G1244" s="208" t="s">
        <v>144</v>
      </c>
      <c r="H1244" s="209">
        <v>9.5399999999999991</v>
      </c>
      <c r="I1244" s="210"/>
      <c r="J1244" s="211">
        <f>ROUND(I1244*H1244,2)</f>
        <v>0</v>
      </c>
      <c r="K1244" s="207" t="s">
        <v>145</v>
      </c>
      <c r="L1244" s="47"/>
      <c r="M1244" s="212" t="s">
        <v>19</v>
      </c>
      <c r="N1244" s="213" t="s">
        <v>40</v>
      </c>
      <c r="O1244" s="87"/>
      <c r="P1244" s="214">
        <f>O1244*H1244</f>
        <v>0</v>
      </c>
      <c r="Q1244" s="214">
        <v>0.0015</v>
      </c>
      <c r="R1244" s="214">
        <f>Q1244*H1244</f>
        <v>0.01431</v>
      </c>
      <c r="S1244" s="214">
        <v>0</v>
      </c>
      <c r="T1244" s="215">
        <f>S1244*H1244</f>
        <v>0</v>
      </c>
      <c r="U1244" s="41"/>
      <c r="V1244" s="41"/>
      <c r="W1244" s="41"/>
      <c r="X1244" s="41"/>
      <c r="Y1244" s="41"/>
      <c r="Z1244" s="41"/>
      <c r="AA1244" s="41"/>
      <c r="AB1244" s="41"/>
      <c r="AC1244" s="41"/>
      <c r="AD1244" s="41"/>
      <c r="AE1244" s="41"/>
      <c r="AR1244" s="216" t="s">
        <v>231</v>
      </c>
      <c r="AT1244" s="216" t="s">
        <v>141</v>
      </c>
      <c r="AU1244" s="216" t="s">
        <v>77</v>
      </c>
      <c r="AY1244" s="20" t="s">
        <v>140</v>
      </c>
      <c r="BE1244" s="217">
        <f>IF(N1244="základní",J1244,0)</f>
        <v>0</v>
      </c>
      <c r="BF1244" s="217">
        <f>IF(N1244="snížená",J1244,0)</f>
        <v>0</v>
      </c>
      <c r="BG1244" s="217">
        <f>IF(N1244="zákl. přenesená",J1244,0)</f>
        <v>0</v>
      </c>
      <c r="BH1244" s="217">
        <f>IF(N1244="sníž. přenesená",J1244,0)</f>
        <v>0</v>
      </c>
      <c r="BI1244" s="217">
        <f>IF(N1244="nulová",J1244,0)</f>
        <v>0</v>
      </c>
      <c r="BJ1244" s="20" t="s">
        <v>77</v>
      </c>
      <c r="BK1244" s="217">
        <f>ROUND(I1244*H1244,2)</f>
        <v>0</v>
      </c>
      <c r="BL1244" s="20" t="s">
        <v>231</v>
      </c>
      <c r="BM1244" s="216" t="s">
        <v>1698</v>
      </c>
    </row>
    <row r="1245" s="2" customFormat="1">
      <c r="A1245" s="41"/>
      <c r="B1245" s="42"/>
      <c r="C1245" s="43"/>
      <c r="D1245" s="218" t="s">
        <v>148</v>
      </c>
      <c r="E1245" s="43"/>
      <c r="F1245" s="219" t="s">
        <v>1699</v>
      </c>
      <c r="G1245" s="43"/>
      <c r="H1245" s="43"/>
      <c r="I1245" s="220"/>
      <c r="J1245" s="43"/>
      <c r="K1245" s="43"/>
      <c r="L1245" s="47"/>
      <c r="M1245" s="221"/>
      <c r="N1245" s="222"/>
      <c r="O1245" s="87"/>
      <c r="P1245" s="87"/>
      <c r="Q1245" s="87"/>
      <c r="R1245" s="87"/>
      <c r="S1245" s="87"/>
      <c r="T1245" s="88"/>
      <c r="U1245" s="41"/>
      <c r="V1245" s="41"/>
      <c r="W1245" s="41"/>
      <c r="X1245" s="41"/>
      <c r="Y1245" s="41"/>
      <c r="Z1245" s="41"/>
      <c r="AA1245" s="41"/>
      <c r="AB1245" s="41"/>
      <c r="AC1245" s="41"/>
      <c r="AD1245" s="41"/>
      <c r="AE1245" s="41"/>
      <c r="AT1245" s="20" t="s">
        <v>148</v>
      </c>
      <c r="AU1245" s="20" t="s">
        <v>77</v>
      </c>
    </row>
    <row r="1246" s="13" customFormat="1">
      <c r="A1246" s="13"/>
      <c r="B1246" s="223"/>
      <c r="C1246" s="224"/>
      <c r="D1246" s="225" t="s">
        <v>150</v>
      </c>
      <c r="E1246" s="226" t="s">
        <v>19</v>
      </c>
      <c r="F1246" s="227" t="s">
        <v>195</v>
      </c>
      <c r="G1246" s="224"/>
      <c r="H1246" s="226" t="s">
        <v>19</v>
      </c>
      <c r="I1246" s="228"/>
      <c r="J1246" s="224"/>
      <c r="K1246" s="224"/>
      <c r="L1246" s="229"/>
      <c r="M1246" s="230"/>
      <c r="N1246" s="231"/>
      <c r="O1246" s="231"/>
      <c r="P1246" s="231"/>
      <c r="Q1246" s="231"/>
      <c r="R1246" s="231"/>
      <c r="S1246" s="231"/>
      <c r="T1246" s="232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33" t="s">
        <v>150</v>
      </c>
      <c r="AU1246" s="233" t="s">
        <v>77</v>
      </c>
      <c r="AV1246" s="13" t="s">
        <v>77</v>
      </c>
      <c r="AW1246" s="13" t="s">
        <v>31</v>
      </c>
      <c r="AX1246" s="13" t="s">
        <v>69</v>
      </c>
      <c r="AY1246" s="233" t="s">
        <v>140</v>
      </c>
    </row>
    <row r="1247" s="14" customFormat="1">
      <c r="A1247" s="14"/>
      <c r="B1247" s="234"/>
      <c r="C1247" s="235"/>
      <c r="D1247" s="225" t="s">
        <v>150</v>
      </c>
      <c r="E1247" s="236" t="s">
        <v>19</v>
      </c>
      <c r="F1247" s="237" t="s">
        <v>1700</v>
      </c>
      <c r="G1247" s="235"/>
      <c r="H1247" s="238">
        <v>9.5399999999999991</v>
      </c>
      <c r="I1247" s="239"/>
      <c r="J1247" s="235"/>
      <c r="K1247" s="235"/>
      <c r="L1247" s="240"/>
      <c r="M1247" s="241"/>
      <c r="N1247" s="242"/>
      <c r="O1247" s="242"/>
      <c r="P1247" s="242"/>
      <c r="Q1247" s="242"/>
      <c r="R1247" s="242"/>
      <c r="S1247" s="242"/>
      <c r="T1247" s="243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44" t="s">
        <v>150</v>
      </c>
      <c r="AU1247" s="244" t="s">
        <v>77</v>
      </c>
      <c r="AV1247" s="14" t="s">
        <v>79</v>
      </c>
      <c r="AW1247" s="14" t="s">
        <v>31</v>
      </c>
      <c r="AX1247" s="14" t="s">
        <v>69</v>
      </c>
      <c r="AY1247" s="244" t="s">
        <v>140</v>
      </c>
    </row>
    <row r="1248" s="15" customFormat="1">
      <c r="A1248" s="15"/>
      <c r="B1248" s="245"/>
      <c r="C1248" s="246"/>
      <c r="D1248" s="225" t="s">
        <v>150</v>
      </c>
      <c r="E1248" s="247" t="s">
        <v>19</v>
      </c>
      <c r="F1248" s="248" t="s">
        <v>226</v>
      </c>
      <c r="G1248" s="246"/>
      <c r="H1248" s="249">
        <v>9.5399999999999991</v>
      </c>
      <c r="I1248" s="250"/>
      <c r="J1248" s="246"/>
      <c r="K1248" s="246"/>
      <c r="L1248" s="251"/>
      <c r="M1248" s="252"/>
      <c r="N1248" s="253"/>
      <c r="O1248" s="253"/>
      <c r="P1248" s="253"/>
      <c r="Q1248" s="253"/>
      <c r="R1248" s="253"/>
      <c r="S1248" s="253"/>
      <c r="T1248" s="254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T1248" s="255" t="s">
        <v>150</v>
      </c>
      <c r="AU1248" s="255" t="s">
        <v>77</v>
      </c>
      <c r="AV1248" s="15" t="s">
        <v>146</v>
      </c>
      <c r="AW1248" s="15" t="s">
        <v>31</v>
      </c>
      <c r="AX1248" s="15" t="s">
        <v>77</v>
      </c>
      <c r="AY1248" s="255" t="s">
        <v>140</v>
      </c>
    </row>
    <row r="1249" s="2" customFormat="1" ht="16.5" customHeight="1">
      <c r="A1249" s="41"/>
      <c r="B1249" s="42"/>
      <c r="C1249" s="205" t="s">
        <v>1701</v>
      </c>
      <c r="D1249" s="205" t="s">
        <v>141</v>
      </c>
      <c r="E1249" s="206" t="s">
        <v>1702</v>
      </c>
      <c r="F1249" s="207" t="s">
        <v>1703</v>
      </c>
      <c r="G1249" s="208" t="s">
        <v>200</v>
      </c>
      <c r="H1249" s="209">
        <v>3.1800000000000002</v>
      </c>
      <c r="I1249" s="210"/>
      <c r="J1249" s="211">
        <f>ROUND(I1249*H1249,2)</f>
        <v>0</v>
      </c>
      <c r="K1249" s="207" t="s">
        <v>145</v>
      </c>
      <c r="L1249" s="47"/>
      <c r="M1249" s="212" t="s">
        <v>19</v>
      </c>
      <c r="N1249" s="213" t="s">
        <v>40</v>
      </c>
      <c r="O1249" s="87"/>
      <c r="P1249" s="214">
        <f>O1249*H1249</f>
        <v>0</v>
      </c>
      <c r="Q1249" s="214">
        <v>0.00032200000000000002</v>
      </c>
      <c r="R1249" s="214">
        <f>Q1249*H1249</f>
        <v>0.0010239600000000002</v>
      </c>
      <c r="S1249" s="214">
        <v>0</v>
      </c>
      <c r="T1249" s="215">
        <f>S1249*H1249</f>
        <v>0</v>
      </c>
      <c r="U1249" s="41"/>
      <c r="V1249" s="41"/>
      <c r="W1249" s="41"/>
      <c r="X1249" s="41"/>
      <c r="Y1249" s="41"/>
      <c r="Z1249" s="41"/>
      <c r="AA1249" s="41"/>
      <c r="AB1249" s="41"/>
      <c r="AC1249" s="41"/>
      <c r="AD1249" s="41"/>
      <c r="AE1249" s="41"/>
      <c r="AR1249" s="216" t="s">
        <v>231</v>
      </c>
      <c r="AT1249" s="216" t="s">
        <v>141</v>
      </c>
      <c r="AU1249" s="216" t="s">
        <v>77</v>
      </c>
      <c r="AY1249" s="20" t="s">
        <v>140</v>
      </c>
      <c r="BE1249" s="217">
        <f>IF(N1249="základní",J1249,0)</f>
        <v>0</v>
      </c>
      <c r="BF1249" s="217">
        <f>IF(N1249="snížená",J1249,0)</f>
        <v>0</v>
      </c>
      <c r="BG1249" s="217">
        <f>IF(N1249="zákl. přenesená",J1249,0)</f>
        <v>0</v>
      </c>
      <c r="BH1249" s="217">
        <f>IF(N1249="sníž. přenesená",J1249,0)</f>
        <v>0</v>
      </c>
      <c r="BI1249" s="217">
        <f>IF(N1249="nulová",J1249,0)</f>
        <v>0</v>
      </c>
      <c r="BJ1249" s="20" t="s">
        <v>77</v>
      </c>
      <c r="BK1249" s="217">
        <f>ROUND(I1249*H1249,2)</f>
        <v>0</v>
      </c>
      <c r="BL1249" s="20" t="s">
        <v>231</v>
      </c>
      <c r="BM1249" s="216" t="s">
        <v>1704</v>
      </c>
    </row>
    <row r="1250" s="2" customFormat="1">
      <c r="A1250" s="41"/>
      <c r="B1250" s="42"/>
      <c r="C1250" s="43"/>
      <c r="D1250" s="218" t="s">
        <v>148</v>
      </c>
      <c r="E1250" s="43"/>
      <c r="F1250" s="219" t="s">
        <v>1705</v>
      </c>
      <c r="G1250" s="43"/>
      <c r="H1250" s="43"/>
      <c r="I1250" s="220"/>
      <c r="J1250" s="43"/>
      <c r="K1250" s="43"/>
      <c r="L1250" s="47"/>
      <c r="M1250" s="221"/>
      <c r="N1250" s="222"/>
      <c r="O1250" s="87"/>
      <c r="P1250" s="87"/>
      <c r="Q1250" s="87"/>
      <c r="R1250" s="87"/>
      <c r="S1250" s="87"/>
      <c r="T1250" s="88"/>
      <c r="U1250" s="41"/>
      <c r="V1250" s="41"/>
      <c r="W1250" s="41"/>
      <c r="X1250" s="41"/>
      <c r="Y1250" s="41"/>
      <c r="Z1250" s="41"/>
      <c r="AA1250" s="41"/>
      <c r="AB1250" s="41"/>
      <c r="AC1250" s="41"/>
      <c r="AD1250" s="41"/>
      <c r="AE1250" s="41"/>
      <c r="AT1250" s="20" t="s">
        <v>148</v>
      </c>
      <c r="AU1250" s="20" t="s">
        <v>77</v>
      </c>
    </row>
    <row r="1251" s="13" customFormat="1">
      <c r="A1251" s="13"/>
      <c r="B1251" s="223"/>
      <c r="C1251" s="224"/>
      <c r="D1251" s="225" t="s">
        <v>150</v>
      </c>
      <c r="E1251" s="226" t="s">
        <v>19</v>
      </c>
      <c r="F1251" s="227" t="s">
        <v>195</v>
      </c>
      <c r="G1251" s="224"/>
      <c r="H1251" s="226" t="s">
        <v>19</v>
      </c>
      <c r="I1251" s="228"/>
      <c r="J1251" s="224"/>
      <c r="K1251" s="224"/>
      <c r="L1251" s="229"/>
      <c r="M1251" s="230"/>
      <c r="N1251" s="231"/>
      <c r="O1251" s="231"/>
      <c r="P1251" s="231"/>
      <c r="Q1251" s="231"/>
      <c r="R1251" s="231"/>
      <c r="S1251" s="231"/>
      <c r="T1251" s="232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33" t="s">
        <v>150</v>
      </c>
      <c r="AU1251" s="233" t="s">
        <v>77</v>
      </c>
      <c r="AV1251" s="13" t="s">
        <v>77</v>
      </c>
      <c r="AW1251" s="13" t="s">
        <v>31</v>
      </c>
      <c r="AX1251" s="13" t="s">
        <v>69</v>
      </c>
      <c r="AY1251" s="233" t="s">
        <v>140</v>
      </c>
    </row>
    <row r="1252" s="14" customFormat="1">
      <c r="A1252" s="14"/>
      <c r="B1252" s="234"/>
      <c r="C1252" s="235"/>
      <c r="D1252" s="225" t="s">
        <v>150</v>
      </c>
      <c r="E1252" s="236" t="s">
        <v>19</v>
      </c>
      <c r="F1252" s="237" t="s">
        <v>1706</v>
      </c>
      <c r="G1252" s="235"/>
      <c r="H1252" s="238">
        <v>3.1800000000000002</v>
      </c>
      <c r="I1252" s="239"/>
      <c r="J1252" s="235"/>
      <c r="K1252" s="235"/>
      <c r="L1252" s="240"/>
      <c r="M1252" s="241"/>
      <c r="N1252" s="242"/>
      <c r="O1252" s="242"/>
      <c r="P1252" s="242"/>
      <c r="Q1252" s="242"/>
      <c r="R1252" s="242"/>
      <c r="S1252" s="242"/>
      <c r="T1252" s="243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44" t="s">
        <v>150</v>
      </c>
      <c r="AU1252" s="244" t="s">
        <v>77</v>
      </c>
      <c r="AV1252" s="14" t="s">
        <v>79</v>
      </c>
      <c r="AW1252" s="14" t="s">
        <v>31</v>
      </c>
      <c r="AX1252" s="14" t="s">
        <v>69</v>
      </c>
      <c r="AY1252" s="244" t="s">
        <v>140</v>
      </c>
    </row>
    <row r="1253" s="15" customFormat="1">
      <c r="A1253" s="15"/>
      <c r="B1253" s="245"/>
      <c r="C1253" s="246"/>
      <c r="D1253" s="225" t="s">
        <v>150</v>
      </c>
      <c r="E1253" s="247" t="s">
        <v>19</v>
      </c>
      <c r="F1253" s="248" t="s">
        <v>226</v>
      </c>
      <c r="G1253" s="246"/>
      <c r="H1253" s="249">
        <v>3.1800000000000002</v>
      </c>
      <c r="I1253" s="250"/>
      <c r="J1253" s="246"/>
      <c r="K1253" s="246"/>
      <c r="L1253" s="251"/>
      <c r="M1253" s="252"/>
      <c r="N1253" s="253"/>
      <c r="O1253" s="253"/>
      <c r="P1253" s="253"/>
      <c r="Q1253" s="253"/>
      <c r="R1253" s="253"/>
      <c r="S1253" s="253"/>
      <c r="T1253" s="254"/>
      <c r="U1253" s="15"/>
      <c r="V1253" s="15"/>
      <c r="W1253" s="15"/>
      <c r="X1253" s="15"/>
      <c r="Y1253" s="15"/>
      <c r="Z1253" s="15"/>
      <c r="AA1253" s="15"/>
      <c r="AB1253" s="15"/>
      <c r="AC1253" s="15"/>
      <c r="AD1253" s="15"/>
      <c r="AE1253" s="15"/>
      <c r="AT1253" s="255" t="s">
        <v>150</v>
      </c>
      <c r="AU1253" s="255" t="s">
        <v>77</v>
      </c>
      <c r="AV1253" s="15" t="s">
        <v>146</v>
      </c>
      <c r="AW1253" s="15" t="s">
        <v>31</v>
      </c>
      <c r="AX1253" s="15" t="s">
        <v>77</v>
      </c>
      <c r="AY1253" s="255" t="s">
        <v>140</v>
      </c>
    </row>
    <row r="1254" s="2" customFormat="1" ht="24.15" customHeight="1">
      <c r="A1254" s="41"/>
      <c r="B1254" s="42"/>
      <c r="C1254" s="205" t="s">
        <v>1707</v>
      </c>
      <c r="D1254" s="205" t="s">
        <v>141</v>
      </c>
      <c r="E1254" s="206" t="s">
        <v>1708</v>
      </c>
      <c r="F1254" s="207" t="s">
        <v>1709</v>
      </c>
      <c r="G1254" s="208" t="s">
        <v>144</v>
      </c>
      <c r="H1254" s="209">
        <v>518.77499999999998</v>
      </c>
      <c r="I1254" s="210"/>
      <c r="J1254" s="211">
        <f>ROUND(I1254*H1254,2)</f>
        <v>0</v>
      </c>
      <c r="K1254" s="207" t="s">
        <v>145</v>
      </c>
      <c r="L1254" s="47"/>
      <c r="M1254" s="212" t="s">
        <v>19</v>
      </c>
      <c r="N1254" s="213" t="s">
        <v>40</v>
      </c>
      <c r="O1254" s="87"/>
      <c r="P1254" s="214">
        <f>O1254*H1254</f>
        <v>0</v>
      </c>
      <c r="Q1254" s="214">
        <v>0.0060499999999999998</v>
      </c>
      <c r="R1254" s="214">
        <f>Q1254*H1254</f>
        <v>3.1385887499999998</v>
      </c>
      <c r="S1254" s="214">
        <v>0</v>
      </c>
      <c r="T1254" s="215">
        <f>S1254*H1254</f>
        <v>0</v>
      </c>
      <c r="U1254" s="41"/>
      <c r="V1254" s="41"/>
      <c r="W1254" s="41"/>
      <c r="X1254" s="41"/>
      <c r="Y1254" s="41"/>
      <c r="Z1254" s="41"/>
      <c r="AA1254" s="41"/>
      <c r="AB1254" s="41"/>
      <c r="AC1254" s="41"/>
      <c r="AD1254" s="41"/>
      <c r="AE1254" s="41"/>
      <c r="AR1254" s="216" t="s">
        <v>231</v>
      </c>
      <c r="AT1254" s="216" t="s">
        <v>141</v>
      </c>
      <c r="AU1254" s="216" t="s">
        <v>77</v>
      </c>
      <c r="AY1254" s="20" t="s">
        <v>140</v>
      </c>
      <c r="BE1254" s="217">
        <f>IF(N1254="základní",J1254,0)</f>
        <v>0</v>
      </c>
      <c r="BF1254" s="217">
        <f>IF(N1254="snížená",J1254,0)</f>
        <v>0</v>
      </c>
      <c r="BG1254" s="217">
        <f>IF(N1254="zákl. přenesená",J1254,0)</f>
        <v>0</v>
      </c>
      <c r="BH1254" s="217">
        <f>IF(N1254="sníž. přenesená",J1254,0)</f>
        <v>0</v>
      </c>
      <c r="BI1254" s="217">
        <f>IF(N1254="nulová",J1254,0)</f>
        <v>0</v>
      </c>
      <c r="BJ1254" s="20" t="s">
        <v>77</v>
      </c>
      <c r="BK1254" s="217">
        <f>ROUND(I1254*H1254,2)</f>
        <v>0</v>
      </c>
      <c r="BL1254" s="20" t="s">
        <v>231</v>
      </c>
      <c r="BM1254" s="216" t="s">
        <v>1710</v>
      </c>
    </row>
    <row r="1255" s="2" customFormat="1">
      <c r="A1255" s="41"/>
      <c r="B1255" s="42"/>
      <c r="C1255" s="43"/>
      <c r="D1255" s="218" t="s">
        <v>148</v>
      </c>
      <c r="E1255" s="43"/>
      <c r="F1255" s="219" t="s">
        <v>1711</v>
      </c>
      <c r="G1255" s="43"/>
      <c r="H1255" s="43"/>
      <c r="I1255" s="220"/>
      <c r="J1255" s="43"/>
      <c r="K1255" s="43"/>
      <c r="L1255" s="47"/>
      <c r="M1255" s="221"/>
      <c r="N1255" s="222"/>
      <c r="O1255" s="87"/>
      <c r="P1255" s="87"/>
      <c r="Q1255" s="87"/>
      <c r="R1255" s="87"/>
      <c r="S1255" s="87"/>
      <c r="T1255" s="88"/>
      <c r="U1255" s="41"/>
      <c r="V1255" s="41"/>
      <c r="W1255" s="41"/>
      <c r="X1255" s="41"/>
      <c r="Y1255" s="41"/>
      <c r="Z1255" s="41"/>
      <c r="AA1255" s="41"/>
      <c r="AB1255" s="41"/>
      <c r="AC1255" s="41"/>
      <c r="AD1255" s="41"/>
      <c r="AE1255" s="41"/>
      <c r="AT1255" s="20" t="s">
        <v>148</v>
      </c>
      <c r="AU1255" s="20" t="s">
        <v>77</v>
      </c>
    </row>
    <row r="1256" s="13" customFormat="1">
      <c r="A1256" s="13"/>
      <c r="B1256" s="223"/>
      <c r="C1256" s="224"/>
      <c r="D1256" s="225" t="s">
        <v>150</v>
      </c>
      <c r="E1256" s="226" t="s">
        <v>19</v>
      </c>
      <c r="F1256" s="227" t="s">
        <v>151</v>
      </c>
      <c r="G1256" s="224"/>
      <c r="H1256" s="226" t="s">
        <v>19</v>
      </c>
      <c r="I1256" s="228"/>
      <c r="J1256" s="224"/>
      <c r="K1256" s="224"/>
      <c r="L1256" s="229"/>
      <c r="M1256" s="230"/>
      <c r="N1256" s="231"/>
      <c r="O1256" s="231"/>
      <c r="P1256" s="231"/>
      <c r="Q1256" s="231"/>
      <c r="R1256" s="231"/>
      <c r="S1256" s="231"/>
      <c r="T1256" s="232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33" t="s">
        <v>150</v>
      </c>
      <c r="AU1256" s="233" t="s">
        <v>77</v>
      </c>
      <c r="AV1256" s="13" t="s">
        <v>77</v>
      </c>
      <c r="AW1256" s="13" t="s">
        <v>31</v>
      </c>
      <c r="AX1256" s="13" t="s">
        <v>69</v>
      </c>
      <c r="AY1256" s="233" t="s">
        <v>140</v>
      </c>
    </row>
    <row r="1257" s="14" customFormat="1">
      <c r="A1257" s="14"/>
      <c r="B1257" s="234"/>
      <c r="C1257" s="235"/>
      <c r="D1257" s="225" t="s">
        <v>150</v>
      </c>
      <c r="E1257" s="236" t="s">
        <v>19</v>
      </c>
      <c r="F1257" s="237" t="s">
        <v>1687</v>
      </c>
      <c r="G1257" s="235"/>
      <c r="H1257" s="238">
        <v>12.810000000000001</v>
      </c>
      <c r="I1257" s="239"/>
      <c r="J1257" s="235"/>
      <c r="K1257" s="235"/>
      <c r="L1257" s="240"/>
      <c r="M1257" s="241"/>
      <c r="N1257" s="242"/>
      <c r="O1257" s="242"/>
      <c r="P1257" s="242"/>
      <c r="Q1257" s="242"/>
      <c r="R1257" s="242"/>
      <c r="S1257" s="242"/>
      <c r="T1257" s="243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44" t="s">
        <v>150</v>
      </c>
      <c r="AU1257" s="244" t="s">
        <v>77</v>
      </c>
      <c r="AV1257" s="14" t="s">
        <v>79</v>
      </c>
      <c r="AW1257" s="14" t="s">
        <v>31</v>
      </c>
      <c r="AX1257" s="14" t="s">
        <v>69</v>
      </c>
      <c r="AY1257" s="244" t="s">
        <v>140</v>
      </c>
    </row>
    <row r="1258" s="14" customFormat="1">
      <c r="A1258" s="14"/>
      <c r="B1258" s="234"/>
      <c r="C1258" s="235"/>
      <c r="D1258" s="225" t="s">
        <v>150</v>
      </c>
      <c r="E1258" s="236" t="s">
        <v>19</v>
      </c>
      <c r="F1258" s="237" t="s">
        <v>1688</v>
      </c>
      <c r="G1258" s="235"/>
      <c r="H1258" s="238">
        <v>44.414999999999999</v>
      </c>
      <c r="I1258" s="239"/>
      <c r="J1258" s="235"/>
      <c r="K1258" s="235"/>
      <c r="L1258" s="240"/>
      <c r="M1258" s="241"/>
      <c r="N1258" s="242"/>
      <c r="O1258" s="242"/>
      <c r="P1258" s="242"/>
      <c r="Q1258" s="242"/>
      <c r="R1258" s="242"/>
      <c r="S1258" s="242"/>
      <c r="T1258" s="243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44" t="s">
        <v>150</v>
      </c>
      <c r="AU1258" s="244" t="s">
        <v>77</v>
      </c>
      <c r="AV1258" s="14" t="s">
        <v>79</v>
      </c>
      <c r="AW1258" s="14" t="s">
        <v>31</v>
      </c>
      <c r="AX1258" s="14" t="s">
        <v>69</v>
      </c>
      <c r="AY1258" s="244" t="s">
        <v>140</v>
      </c>
    </row>
    <row r="1259" s="14" customFormat="1">
      <c r="A1259" s="14"/>
      <c r="B1259" s="234"/>
      <c r="C1259" s="235"/>
      <c r="D1259" s="225" t="s">
        <v>150</v>
      </c>
      <c r="E1259" s="236" t="s">
        <v>19</v>
      </c>
      <c r="F1259" s="237" t="s">
        <v>1689</v>
      </c>
      <c r="G1259" s="235"/>
      <c r="H1259" s="238">
        <v>37.770000000000003</v>
      </c>
      <c r="I1259" s="239"/>
      <c r="J1259" s="235"/>
      <c r="K1259" s="235"/>
      <c r="L1259" s="240"/>
      <c r="M1259" s="241"/>
      <c r="N1259" s="242"/>
      <c r="O1259" s="242"/>
      <c r="P1259" s="242"/>
      <c r="Q1259" s="242"/>
      <c r="R1259" s="242"/>
      <c r="S1259" s="242"/>
      <c r="T1259" s="243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44" t="s">
        <v>150</v>
      </c>
      <c r="AU1259" s="244" t="s">
        <v>77</v>
      </c>
      <c r="AV1259" s="14" t="s">
        <v>79</v>
      </c>
      <c r="AW1259" s="14" t="s">
        <v>31</v>
      </c>
      <c r="AX1259" s="14" t="s">
        <v>69</v>
      </c>
      <c r="AY1259" s="244" t="s">
        <v>140</v>
      </c>
    </row>
    <row r="1260" s="14" customFormat="1">
      <c r="A1260" s="14"/>
      <c r="B1260" s="234"/>
      <c r="C1260" s="235"/>
      <c r="D1260" s="225" t="s">
        <v>150</v>
      </c>
      <c r="E1260" s="236" t="s">
        <v>19</v>
      </c>
      <c r="F1260" s="237" t="s">
        <v>1690</v>
      </c>
      <c r="G1260" s="235"/>
      <c r="H1260" s="238">
        <v>-1.98</v>
      </c>
      <c r="I1260" s="239"/>
      <c r="J1260" s="235"/>
      <c r="K1260" s="235"/>
      <c r="L1260" s="240"/>
      <c r="M1260" s="241"/>
      <c r="N1260" s="242"/>
      <c r="O1260" s="242"/>
      <c r="P1260" s="242"/>
      <c r="Q1260" s="242"/>
      <c r="R1260" s="242"/>
      <c r="S1260" s="242"/>
      <c r="T1260" s="243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44" t="s">
        <v>150</v>
      </c>
      <c r="AU1260" s="244" t="s">
        <v>77</v>
      </c>
      <c r="AV1260" s="14" t="s">
        <v>79</v>
      </c>
      <c r="AW1260" s="14" t="s">
        <v>31</v>
      </c>
      <c r="AX1260" s="14" t="s">
        <v>69</v>
      </c>
      <c r="AY1260" s="244" t="s">
        <v>140</v>
      </c>
    </row>
    <row r="1261" s="13" customFormat="1">
      <c r="A1261" s="13"/>
      <c r="B1261" s="223"/>
      <c r="C1261" s="224"/>
      <c r="D1261" s="225" t="s">
        <v>150</v>
      </c>
      <c r="E1261" s="226" t="s">
        <v>19</v>
      </c>
      <c r="F1261" s="227" t="s">
        <v>195</v>
      </c>
      <c r="G1261" s="224"/>
      <c r="H1261" s="226" t="s">
        <v>19</v>
      </c>
      <c r="I1261" s="228"/>
      <c r="J1261" s="224"/>
      <c r="K1261" s="224"/>
      <c r="L1261" s="229"/>
      <c r="M1261" s="230"/>
      <c r="N1261" s="231"/>
      <c r="O1261" s="231"/>
      <c r="P1261" s="231"/>
      <c r="Q1261" s="231"/>
      <c r="R1261" s="231"/>
      <c r="S1261" s="231"/>
      <c r="T1261" s="232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33" t="s">
        <v>150</v>
      </c>
      <c r="AU1261" s="233" t="s">
        <v>77</v>
      </c>
      <c r="AV1261" s="13" t="s">
        <v>77</v>
      </c>
      <c r="AW1261" s="13" t="s">
        <v>31</v>
      </c>
      <c r="AX1261" s="13" t="s">
        <v>69</v>
      </c>
      <c r="AY1261" s="233" t="s">
        <v>140</v>
      </c>
    </row>
    <row r="1262" s="14" customFormat="1">
      <c r="A1262" s="14"/>
      <c r="B1262" s="234"/>
      <c r="C1262" s="235"/>
      <c r="D1262" s="225" t="s">
        <v>150</v>
      </c>
      <c r="E1262" s="236" t="s">
        <v>19</v>
      </c>
      <c r="F1262" s="237" t="s">
        <v>1691</v>
      </c>
      <c r="G1262" s="235"/>
      <c r="H1262" s="238">
        <v>243.536</v>
      </c>
      <c r="I1262" s="239"/>
      <c r="J1262" s="235"/>
      <c r="K1262" s="235"/>
      <c r="L1262" s="240"/>
      <c r="M1262" s="241"/>
      <c r="N1262" s="242"/>
      <c r="O1262" s="242"/>
      <c r="P1262" s="242"/>
      <c r="Q1262" s="242"/>
      <c r="R1262" s="242"/>
      <c r="S1262" s="242"/>
      <c r="T1262" s="243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T1262" s="244" t="s">
        <v>150</v>
      </c>
      <c r="AU1262" s="244" t="s">
        <v>77</v>
      </c>
      <c r="AV1262" s="14" t="s">
        <v>79</v>
      </c>
      <c r="AW1262" s="14" t="s">
        <v>31</v>
      </c>
      <c r="AX1262" s="14" t="s">
        <v>69</v>
      </c>
      <c r="AY1262" s="244" t="s">
        <v>140</v>
      </c>
    </row>
    <row r="1263" s="14" customFormat="1">
      <c r="A1263" s="14"/>
      <c r="B1263" s="234"/>
      <c r="C1263" s="235"/>
      <c r="D1263" s="225" t="s">
        <v>150</v>
      </c>
      <c r="E1263" s="236" t="s">
        <v>19</v>
      </c>
      <c r="F1263" s="237" t="s">
        <v>1692</v>
      </c>
      <c r="G1263" s="235"/>
      <c r="H1263" s="238">
        <v>-26.399999999999999</v>
      </c>
      <c r="I1263" s="239"/>
      <c r="J1263" s="235"/>
      <c r="K1263" s="235"/>
      <c r="L1263" s="240"/>
      <c r="M1263" s="241"/>
      <c r="N1263" s="242"/>
      <c r="O1263" s="242"/>
      <c r="P1263" s="242"/>
      <c r="Q1263" s="242"/>
      <c r="R1263" s="242"/>
      <c r="S1263" s="242"/>
      <c r="T1263" s="243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44" t="s">
        <v>150</v>
      </c>
      <c r="AU1263" s="244" t="s">
        <v>77</v>
      </c>
      <c r="AV1263" s="14" t="s">
        <v>79</v>
      </c>
      <c r="AW1263" s="14" t="s">
        <v>31</v>
      </c>
      <c r="AX1263" s="14" t="s">
        <v>69</v>
      </c>
      <c r="AY1263" s="244" t="s">
        <v>140</v>
      </c>
    </row>
    <row r="1264" s="13" customFormat="1">
      <c r="A1264" s="13"/>
      <c r="B1264" s="223"/>
      <c r="C1264" s="224"/>
      <c r="D1264" s="225" t="s">
        <v>150</v>
      </c>
      <c r="E1264" s="226" t="s">
        <v>19</v>
      </c>
      <c r="F1264" s="227" t="s">
        <v>220</v>
      </c>
      <c r="G1264" s="224"/>
      <c r="H1264" s="226" t="s">
        <v>19</v>
      </c>
      <c r="I1264" s="228"/>
      <c r="J1264" s="224"/>
      <c r="K1264" s="224"/>
      <c r="L1264" s="229"/>
      <c r="M1264" s="230"/>
      <c r="N1264" s="231"/>
      <c r="O1264" s="231"/>
      <c r="P1264" s="231"/>
      <c r="Q1264" s="231"/>
      <c r="R1264" s="231"/>
      <c r="S1264" s="231"/>
      <c r="T1264" s="232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33" t="s">
        <v>150</v>
      </c>
      <c r="AU1264" s="233" t="s">
        <v>77</v>
      </c>
      <c r="AV1264" s="13" t="s">
        <v>77</v>
      </c>
      <c r="AW1264" s="13" t="s">
        <v>31</v>
      </c>
      <c r="AX1264" s="13" t="s">
        <v>69</v>
      </c>
      <c r="AY1264" s="233" t="s">
        <v>140</v>
      </c>
    </row>
    <row r="1265" s="14" customFormat="1">
      <c r="A1265" s="14"/>
      <c r="B1265" s="234"/>
      <c r="C1265" s="235"/>
      <c r="D1265" s="225" t="s">
        <v>150</v>
      </c>
      <c r="E1265" s="236" t="s">
        <v>19</v>
      </c>
      <c r="F1265" s="237" t="s">
        <v>1693</v>
      </c>
      <c r="G1265" s="235"/>
      <c r="H1265" s="238">
        <v>223.32400000000001</v>
      </c>
      <c r="I1265" s="239"/>
      <c r="J1265" s="235"/>
      <c r="K1265" s="235"/>
      <c r="L1265" s="240"/>
      <c r="M1265" s="241"/>
      <c r="N1265" s="242"/>
      <c r="O1265" s="242"/>
      <c r="P1265" s="242"/>
      <c r="Q1265" s="242"/>
      <c r="R1265" s="242"/>
      <c r="S1265" s="242"/>
      <c r="T1265" s="243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44" t="s">
        <v>150</v>
      </c>
      <c r="AU1265" s="244" t="s">
        <v>77</v>
      </c>
      <c r="AV1265" s="14" t="s">
        <v>79</v>
      </c>
      <c r="AW1265" s="14" t="s">
        <v>31</v>
      </c>
      <c r="AX1265" s="14" t="s">
        <v>69</v>
      </c>
      <c r="AY1265" s="244" t="s">
        <v>140</v>
      </c>
    </row>
    <row r="1266" s="14" customFormat="1">
      <c r="A1266" s="14"/>
      <c r="B1266" s="234"/>
      <c r="C1266" s="235"/>
      <c r="D1266" s="225" t="s">
        <v>150</v>
      </c>
      <c r="E1266" s="236" t="s">
        <v>19</v>
      </c>
      <c r="F1266" s="237" t="s">
        <v>1694</v>
      </c>
      <c r="G1266" s="235"/>
      <c r="H1266" s="238">
        <v>-14.699999999999999</v>
      </c>
      <c r="I1266" s="239"/>
      <c r="J1266" s="235"/>
      <c r="K1266" s="235"/>
      <c r="L1266" s="240"/>
      <c r="M1266" s="241"/>
      <c r="N1266" s="242"/>
      <c r="O1266" s="242"/>
      <c r="P1266" s="242"/>
      <c r="Q1266" s="242"/>
      <c r="R1266" s="242"/>
      <c r="S1266" s="242"/>
      <c r="T1266" s="243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44" t="s">
        <v>150</v>
      </c>
      <c r="AU1266" s="244" t="s">
        <v>77</v>
      </c>
      <c r="AV1266" s="14" t="s">
        <v>79</v>
      </c>
      <c r="AW1266" s="14" t="s">
        <v>31</v>
      </c>
      <c r="AX1266" s="14" t="s">
        <v>69</v>
      </c>
      <c r="AY1266" s="244" t="s">
        <v>140</v>
      </c>
    </row>
    <row r="1267" s="15" customFormat="1">
      <c r="A1267" s="15"/>
      <c r="B1267" s="245"/>
      <c r="C1267" s="246"/>
      <c r="D1267" s="225" t="s">
        <v>150</v>
      </c>
      <c r="E1267" s="247" t="s">
        <v>19</v>
      </c>
      <c r="F1267" s="248" t="s">
        <v>226</v>
      </c>
      <c r="G1267" s="246"/>
      <c r="H1267" s="249">
        <v>518.77499999999998</v>
      </c>
      <c r="I1267" s="250"/>
      <c r="J1267" s="246"/>
      <c r="K1267" s="246"/>
      <c r="L1267" s="251"/>
      <c r="M1267" s="252"/>
      <c r="N1267" s="253"/>
      <c r="O1267" s="253"/>
      <c r="P1267" s="253"/>
      <c r="Q1267" s="253"/>
      <c r="R1267" s="253"/>
      <c r="S1267" s="253"/>
      <c r="T1267" s="254"/>
      <c r="U1267" s="15"/>
      <c r="V1267" s="15"/>
      <c r="W1267" s="15"/>
      <c r="X1267" s="15"/>
      <c r="Y1267" s="15"/>
      <c r="Z1267" s="15"/>
      <c r="AA1267" s="15"/>
      <c r="AB1267" s="15"/>
      <c r="AC1267" s="15"/>
      <c r="AD1267" s="15"/>
      <c r="AE1267" s="15"/>
      <c r="AT1267" s="255" t="s">
        <v>150</v>
      </c>
      <c r="AU1267" s="255" t="s">
        <v>77</v>
      </c>
      <c r="AV1267" s="15" t="s">
        <v>146</v>
      </c>
      <c r="AW1267" s="15" t="s">
        <v>31</v>
      </c>
      <c r="AX1267" s="15" t="s">
        <v>77</v>
      </c>
      <c r="AY1267" s="255" t="s">
        <v>140</v>
      </c>
    </row>
    <row r="1268" s="2" customFormat="1" ht="16.5" customHeight="1">
      <c r="A1268" s="41"/>
      <c r="B1268" s="42"/>
      <c r="C1268" s="256" t="s">
        <v>1712</v>
      </c>
      <c r="D1268" s="256" t="s">
        <v>452</v>
      </c>
      <c r="E1268" s="257" t="s">
        <v>1713</v>
      </c>
      <c r="F1268" s="258" t="s">
        <v>1714</v>
      </c>
      <c r="G1268" s="259" t="s">
        <v>144</v>
      </c>
      <c r="H1268" s="260">
        <v>570.65300000000002</v>
      </c>
      <c r="I1268" s="261"/>
      <c r="J1268" s="262">
        <f>ROUND(I1268*H1268,2)</f>
        <v>0</v>
      </c>
      <c r="K1268" s="258" t="s">
        <v>145</v>
      </c>
      <c r="L1268" s="263"/>
      <c r="M1268" s="264" t="s">
        <v>19</v>
      </c>
      <c r="N1268" s="265" t="s">
        <v>40</v>
      </c>
      <c r="O1268" s="87"/>
      <c r="P1268" s="214">
        <f>O1268*H1268</f>
        <v>0</v>
      </c>
      <c r="Q1268" s="214">
        <v>0.0129</v>
      </c>
      <c r="R1268" s="214">
        <f>Q1268*H1268</f>
        <v>7.3614237000000005</v>
      </c>
      <c r="S1268" s="214">
        <v>0</v>
      </c>
      <c r="T1268" s="215">
        <f>S1268*H1268</f>
        <v>0</v>
      </c>
      <c r="U1268" s="41"/>
      <c r="V1268" s="41"/>
      <c r="W1268" s="41"/>
      <c r="X1268" s="41"/>
      <c r="Y1268" s="41"/>
      <c r="Z1268" s="41"/>
      <c r="AA1268" s="41"/>
      <c r="AB1268" s="41"/>
      <c r="AC1268" s="41"/>
      <c r="AD1268" s="41"/>
      <c r="AE1268" s="41"/>
      <c r="AR1268" s="216" t="s">
        <v>327</v>
      </c>
      <c r="AT1268" s="216" t="s">
        <v>452</v>
      </c>
      <c r="AU1268" s="216" t="s">
        <v>77</v>
      </c>
      <c r="AY1268" s="20" t="s">
        <v>140</v>
      </c>
      <c r="BE1268" s="217">
        <f>IF(N1268="základní",J1268,0)</f>
        <v>0</v>
      </c>
      <c r="BF1268" s="217">
        <f>IF(N1268="snížená",J1268,0)</f>
        <v>0</v>
      </c>
      <c r="BG1268" s="217">
        <f>IF(N1268="zákl. přenesená",J1268,0)</f>
        <v>0</v>
      </c>
      <c r="BH1268" s="217">
        <f>IF(N1268="sníž. přenesená",J1268,0)</f>
        <v>0</v>
      </c>
      <c r="BI1268" s="217">
        <f>IF(N1268="nulová",J1268,0)</f>
        <v>0</v>
      </c>
      <c r="BJ1268" s="20" t="s">
        <v>77</v>
      </c>
      <c r="BK1268" s="217">
        <f>ROUND(I1268*H1268,2)</f>
        <v>0</v>
      </c>
      <c r="BL1268" s="20" t="s">
        <v>231</v>
      </c>
      <c r="BM1268" s="216" t="s">
        <v>1715</v>
      </c>
    </row>
    <row r="1269" s="14" customFormat="1">
      <c r="A1269" s="14"/>
      <c r="B1269" s="234"/>
      <c r="C1269" s="235"/>
      <c r="D1269" s="225" t="s">
        <v>150</v>
      </c>
      <c r="E1269" s="235"/>
      <c r="F1269" s="237" t="s">
        <v>1716</v>
      </c>
      <c r="G1269" s="235"/>
      <c r="H1269" s="238">
        <v>570.65300000000002</v>
      </c>
      <c r="I1269" s="239"/>
      <c r="J1269" s="235"/>
      <c r="K1269" s="235"/>
      <c r="L1269" s="240"/>
      <c r="M1269" s="241"/>
      <c r="N1269" s="242"/>
      <c r="O1269" s="242"/>
      <c r="P1269" s="242"/>
      <c r="Q1269" s="242"/>
      <c r="R1269" s="242"/>
      <c r="S1269" s="242"/>
      <c r="T1269" s="243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44" t="s">
        <v>150</v>
      </c>
      <c r="AU1269" s="244" t="s">
        <v>77</v>
      </c>
      <c r="AV1269" s="14" t="s">
        <v>79</v>
      </c>
      <c r="AW1269" s="14" t="s">
        <v>4</v>
      </c>
      <c r="AX1269" s="14" t="s">
        <v>77</v>
      </c>
      <c r="AY1269" s="244" t="s">
        <v>140</v>
      </c>
    </row>
    <row r="1270" s="2" customFormat="1" ht="24.15" customHeight="1">
      <c r="A1270" s="41"/>
      <c r="B1270" s="42"/>
      <c r="C1270" s="205" t="s">
        <v>1717</v>
      </c>
      <c r="D1270" s="205" t="s">
        <v>141</v>
      </c>
      <c r="E1270" s="206" t="s">
        <v>1718</v>
      </c>
      <c r="F1270" s="207" t="s">
        <v>1719</v>
      </c>
      <c r="G1270" s="208" t="s">
        <v>200</v>
      </c>
      <c r="H1270" s="209">
        <v>18</v>
      </c>
      <c r="I1270" s="210"/>
      <c r="J1270" s="211">
        <f>ROUND(I1270*H1270,2)</f>
        <v>0</v>
      </c>
      <c r="K1270" s="207" t="s">
        <v>145</v>
      </c>
      <c r="L1270" s="47"/>
      <c r="M1270" s="212" t="s">
        <v>19</v>
      </c>
      <c r="N1270" s="213" t="s">
        <v>40</v>
      </c>
      <c r="O1270" s="87"/>
      <c r="P1270" s="214">
        <f>O1270*H1270</f>
        <v>0</v>
      </c>
      <c r="Q1270" s="214">
        <v>0.002</v>
      </c>
      <c r="R1270" s="214">
        <f>Q1270*H1270</f>
        <v>0.036000000000000004</v>
      </c>
      <c r="S1270" s="214">
        <v>0</v>
      </c>
      <c r="T1270" s="215">
        <f>S1270*H1270</f>
        <v>0</v>
      </c>
      <c r="U1270" s="41"/>
      <c r="V1270" s="41"/>
      <c r="W1270" s="41"/>
      <c r="X1270" s="41"/>
      <c r="Y1270" s="41"/>
      <c r="Z1270" s="41"/>
      <c r="AA1270" s="41"/>
      <c r="AB1270" s="41"/>
      <c r="AC1270" s="41"/>
      <c r="AD1270" s="41"/>
      <c r="AE1270" s="41"/>
      <c r="AR1270" s="216" t="s">
        <v>231</v>
      </c>
      <c r="AT1270" s="216" t="s">
        <v>141</v>
      </c>
      <c r="AU1270" s="216" t="s">
        <v>77</v>
      </c>
      <c r="AY1270" s="20" t="s">
        <v>140</v>
      </c>
      <c r="BE1270" s="217">
        <f>IF(N1270="základní",J1270,0)</f>
        <v>0</v>
      </c>
      <c r="BF1270" s="217">
        <f>IF(N1270="snížená",J1270,0)</f>
        <v>0</v>
      </c>
      <c r="BG1270" s="217">
        <f>IF(N1270="zákl. přenesená",J1270,0)</f>
        <v>0</v>
      </c>
      <c r="BH1270" s="217">
        <f>IF(N1270="sníž. přenesená",J1270,0)</f>
        <v>0</v>
      </c>
      <c r="BI1270" s="217">
        <f>IF(N1270="nulová",J1270,0)</f>
        <v>0</v>
      </c>
      <c r="BJ1270" s="20" t="s">
        <v>77</v>
      </c>
      <c r="BK1270" s="217">
        <f>ROUND(I1270*H1270,2)</f>
        <v>0</v>
      </c>
      <c r="BL1270" s="20" t="s">
        <v>231</v>
      </c>
      <c r="BM1270" s="216" t="s">
        <v>1720</v>
      </c>
    </row>
    <row r="1271" s="2" customFormat="1">
      <c r="A1271" s="41"/>
      <c r="B1271" s="42"/>
      <c r="C1271" s="43"/>
      <c r="D1271" s="218" t="s">
        <v>148</v>
      </c>
      <c r="E1271" s="43"/>
      <c r="F1271" s="219" t="s">
        <v>1721</v>
      </c>
      <c r="G1271" s="43"/>
      <c r="H1271" s="43"/>
      <c r="I1271" s="220"/>
      <c r="J1271" s="43"/>
      <c r="K1271" s="43"/>
      <c r="L1271" s="47"/>
      <c r="M1271" s="221"/>
      <c r="N1271" s="222"/>
      <c r="O1271" s="87"/>
      <c r="P1271" s="87"/>
      <c r="Q1271" s="87"/>
      <c r="R1271" s="87"/>
      <c r="S1271" s="87"/>
      <c r="T1271" s="88"/>
      <c r="U1271" s="41"/>
      <c r="V1271" s="41"/>
      <c r="W1271" s="41"/>
      <c r="X1271" s="41"/>
      <c r="Y1271" s="41"/>
      <c r="Z1271" s="41"/>
      <c r="AA1271" s="41"/>
      <c r="AB1271" s="41"/>
      <c r="AC1271" s="41"/>
      <c r="AD1271" s="41"/>
      <c r="AE1271" s="41"/>
      <c r="AT1271" s="20" t="s">
        <v>148</v>
      </c>
      <c r="AU1271" s="20" t="s">
        <v>77</v>
      </c>
    </row>
    <row r="1272" s="13" customFormat="1">
      <c r="A1272" s="13"/>
      <c r="B1272" s="223"/>
      <c r="C1272" s="224"/>
      <c r="D1272" s="225" t="s">
        <v>150</v>
      </c>
      <c r="E1272" s="226" t="s">
        <v>19</v>
      </c>
      <c r="F1272" s="227" t="s">
        <v>151</v>
      </c>
      <c r="G1272" s="224"/>
      <c r="H1272" s="226" t="s">
        <v>19</v>
      </c>
      <c r="I1272" s="228"/>
      <c r="J1272" s="224"/>
      <c r="K1272" s="224"/>
      <c r="L1272" s="229"/>
      <c r="M1272" s="230"/>
      <c r="N1272" s="231"/>
      <c r="O1272" s="231"/>
      <c r="P1272" s="231"/>
      <c r="Q1272" s="231"/>
      <c r="R1272" s="231"/>
      <c r="S1272" s="231"/>
      <c r="T1272" s="232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33" t="s">
        <v>150</v>
      </c>
      <c r="AU1272" s="233" t="s">
        <v>77</v>
      </c>
      <c r="AV1272" s="13" t="s">
        <v>77</v>
      </c>
      <c r="AW1272" s="13" t="s">
        <v>31</v>
      </c>
      <c r="AX1272" s="13" t="s">
        <v>69</v>
      </c>
      <c r="AY1272" s="233" t="s">
        <v>140</v>
      </c>
    </row>
    <row r="1273" s="14" customFormat="1">
      <c r="A1273" s="14"/>
      <c r="B1273" s="234"/>
      <c r="C1273" s="235"/>
      <c r="D1273" s="225" t="s">
        <v>150</v>
      </c>
      <c r="E1273" s="236" t="s">
        <v>19</v>
      </c>
      <c r="F1273" s="237" t="s">
        <v>1722</v>
      </c>
      <c r="G1273" s="235"/>
      <c r="H1273" s="238">
        <v>3.6000000000000001</v>
      </c>
      <c r="I1273" s="239"/>
      <c r="J1273" s="235"/>
      <c r="K1273" s="235"/>
      <c r="L1273" s="240"/>
      <c r="M1273" s="241"/>
      <c r="N1273" s="242"/>
      <c r="O1273" s="242"/>
      <c r="P1273" s="242"/>
      <c r="Q1273" s="242"/>
      <c r="R1273" s="242"/>
      <c r="S1273" s="242"/>
      <c r="T1273" s="243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44" t="s">
        <v>150</v>
      </c>
      <c r="AU1273" s="244" t="s">
        <v>77</v>
      </c>
      <c r="AV1273" s="14" t="s">
        <v>79</v>
      </c>
      <c r="AW1273" s="14" t="s">
        <v>31</v>
      </c>
      <c r="AX1273" s="14" t="s">
        <v>69</v>
      </c>
      <c r="AY1273" s="244" t="s">
        <v>140</v>
      </c>
    </row>
    <row r="1274" s="13" customFormat="1">
      <c r="A1274" s="13"/>
      <c r="B1274" s="223"/>
      <c r="C1274" s="224"/>
      <c r="D1274" s="225" t="s">
        <v>150</v>
      </c>
      <c r="E1274" s="226" t="s">
        <v>19</v>
      </c>
      <c r="F1274" s="227" t="s">
        <v>195</v>
      </c>
      <c r="G1274" s="224"/>
      <c r="H1274" s="226" t="s">
        <v>19</v>
      </c>
      <c r="I1274" s="228"/>
      <c r="J1274" s="224"/>
      <c r="K1274" s="224"/>
      <c r="L1274" s="229"/>
      <c r="M1274" s="230"/>
      <c r="N1274" s="231"/>
      <c r="O1274" s="231"/>
      <c r="P1274" s="231"/>
      <c r="Q1274" s="231"/>
      <c r="R1274" s="231"/>
      <c r="S1274" s="231"/>
      <c r="T1274" s="232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33" t="s">
        <v>150</v>
      </c>
      <c r="AU1274" s="233" t="s">
        <v>77</v>
      </c>
      <c r="AV1274" s="13" t="s">
        <v>77</v>
      </c>
      <c r="AW1274" s="13" t="s">
        <v>31</v>
      </c>
      <c r="AX1274" s="13" t="s">
        <v>69</v>
      </c>
      <c r="AY1274" s="233" t="s">
        <v>140</v>
      </c>
    </row>
    <row r="1275" s="14" customFormat="1">
      <c r="A1275" s="14"/>
      <c r="B1275" s="234"/>
      <c r="C1275" s="235"/>
      <c r="D1275" s="225" t="s">
        <v>150</v>
      </c>
      <c r="E1275" s="236" t="s">
        <v>19</v>
      </c>
      <c r="F1275" s="237" t="s">
        <v>1723</v>
      </c>
      <c r="G1275" s="235"/>
      <c r="H1275" s="238">
        <v>10.800000000000001</v>
      </c>
      <c r="I1275" s="239"/>
      <c r="J1275" s="235"/>
      <c r="K1275" s="235"/>
      <c r="L1275" s="240"/>
      <c r="M1275" s="241"/>
      <c r="N1275" s="242"/>
      <c r="O1275" s="242"/>
      <c r="P1275" s="242"/>
      <c r="Q1275" s="242"/>
      <c r="R1275" s="242"/>
      <c r="S1275" s="242"/>
      <c r="T1275" s="243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44" t="s">
        <v>150</v>
      </c>
      <c r="AU1275" s="244" t="s">
        <v>77</v>
      </c>
      <c r="AV1275" s="14" t="s">
        <v>79</v>
      </c>
      <c r="AW1275" s="14" t="s">
        <v>31</v>
      </c>
      <c r="AX1275" s="14" t="s">
        <v>69</v>
      </c>
      <c r="AY1275" s="244" t="s">
        <v>140</v>
      </c>
    </row>
    <row r="1276" s="13" customFormat="1">
      <c r="A1276" s="13"/>
      <c r="B1276" s="223"/>
      <c r="C1276" s="224"/>
      <c r="D1276" s="225" t="s">
        <v>150</v>
      </c>
      <c r="E1276" s="226" t="s">
        <v>19</v>
      </c>
      <c r="F1276" s="227" t="s">
        <v>220</v>
      </c>
      <c r="G1276" s="224"/>
      <c r="H1276" s="226" t="s">
        <v>19</v>
      </c>
      <c r="I1276" s="228"/>
      <c r="J1276" s="224"/>
      <c r="K1276" s="224"/>
      <c r="L1276" s="229"/>
      <c r="M1276" s="230"/>
      <c r="N1276" s="231"/>
      <c r="O1276" s="231"/>
      <c r="P1276" s="231"/>
      <c r="Q1276" s="231"/>
      <c r="R1276" s="231"/>
      <c r="S1276" s="231"/>
      <c r="T1276" s="232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33" t="s">
        <v>150</v>
      </c>
      <c r="AU1276" s="233" t="s">
        <v>77</v>
      </c>
      <c r="AV1276" s="13" t="s">
        <v>77</v>
      </c>
      <c r="AW1276" s="13" t="s">
        <v>31</v>
      </c>
      <c r="AX1276" s="13" t="s">
        <v>69</v>
      </c>
      <c r="AY1276" s="233" t="s">
        <v>140</v>
      </c>
    </row>
    <row r="1277" s="14" customFormat="1">
      <c r="A1277" s="14"/>
      <c r="B1277" s="234"/>
      <c r="C1277" s="235"/>
      <c r="D1277" s="225" t="s">
        <v>150</v>
      </c>
      <c r="E1277" s="236" t="s">
        <v>19</v>
      </c>
      <c r="F1277" s="237" t="s">
        <v>1724</v>
      </c>
      <c r="G1277" s="235"/>
      <c r="H1277" s="238">
        <v>3.6000000000000001</v>
      </c>
      <c r="I1277" s="239"/>
      <c r="J1277" s="235"/>
      <c r="K1277" s="235"/>
      <c r="L1277" s="240"/>
      <c r="M1277" s="241"/>
      <c r="N1277" s="242"/>
      <c r="O1277" s="242"/>
      <c r="P1277" s="242"/>
      <c r="Q1277" s="242"/>
      <c r="R1277" s="242"/>
      <c r="S1277" s="242"/>
      <c r="T1277" s="243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44" t="s">
        <v>150</v>
      </c>
      <c r="AU1277" s="244" t="s">
        <v>77</v>
      </c>
      <c r="AV1277" s="14" t="s">
        <v>79</v>
      </c>
      <c r="AW1277" s="14" t="s">
        <v>31</v>
      </c>
      <c r="AX1277" s="14" t="s">
        <v>69</v>
      </c>
      <c r="AY1277" s="244" t="s">
        <v>140</v>
      </c>
    </row>
    <row r="1278" s="15" customFormat="1">
      <c r="A1278" s="15"/>
      <c r="B1278" s="245"/>
      <c r="C1278" s="246"/>
      <c r="D1278" s="225" t="s">
        <v>150</v>
      </c>
      <c r="E1278" s="247" t="s">
        <v>19</v>
      </c>
      <c r="F1278" s="248" t="s">
        <v>226</v>
      </c>
      <c r="G1278" s="246"/>
      <c r="H1278" s="249">
        <v>18</v>
      </c>
      <c r="I1278" s="250"/>
      <c r="J1278" s="246"/>
      <c r="K1278" s="246"/>
      <c r="L1278" s="251"/>
      <c r="M1278" s="252"/>
      <c r="N1278" s="253"/>
      <c r="O1278" s="253"/>
      <c r="P1278" s="253"/>
      <c r="Q1278" s="253"/>
      <c r="R1278" s="253"/>
      <c r="S1278" s="253"/>
      <c r="T1278" s="254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T1278" s="255" t="s">
        <v>150</v>
      </c>
      <c r="AU1278" s="255" t="s">
        <v>77</v>
      </c>
      <c r="AV1278" s="15" t="s">
        <v>146</v>
      </c>
      <c r="AW1278" s="15" t="s">
        <v>31</v>
      </c>
      <c r="AX1278" s="15" t="s">
        <v>77</v>
      </c>
      <c r="AY1278" s="255" t="s">
        <v>140</v>
      </c>
    </row>
    <row r="1279" s="2" customFormat="1" ht="16.5" customHeight="1">
      <c r="A1279" s="41"/>
      <c r="B1279" s="42"/>
      <c r="C1279" s="256" t="s">
        <v>1725</v>
      </c>
      <c r="D1279" s="256" t="s">
        <v>452</v>
      </c>
      <c r="E1279" s="257" t="s">
        <v>1713</v>
      </c>
      <c r="F1279" s="258" t="s">
        <v>1714</v>
      </c>
      <c r="G1279" s="259" t="s">
        <v>144</v>
      </c>
      <c r="H1279" s="260">
        <v>7.9199999999999999</v>
      </c>
      <c r="I1279" s="261"/>
      <c r="J1279" s="262">
        <f>ROUND(I1279*H1279,2)</f>
        <v>0</v>
      </c>
      <c r="K1279" s="258" t="s">
        <v>145</v>
      </c>
      <c r="L1279" s="263"/>
      <c r="M1279" s="264" t="s">
        <v>19</v>
      </c>
      <c r="N1279" s="265" t="s">
        <v>40</v>
      </c>
      <c r="O1279" s="87"/>
      <c r="P1279" s="214">
        <f>O1279*H1279</f>
        <v>0</v>
      </c>
      <c r="Q1279" s="214">
        <v>0.0129</v>
      </c>
      <c r="R1279" s="214">
        <f>Q1279*H1279</f>
        <v>0.102168</v>
      </c>
      <c r="S1279" s="214">
        <v>0</v>
      </c>
      <c r="T1279" s="215">
        <f>S1279*H1279</f>
        <v>0</v>
      </c>
      <c r="U1279" s="41"/>
      <c r="V1279" s="41"/>
      <c r="W1279" s="41"/>
      <c r="X1279" s="41"/>
      <c r="Y1279" s="41"/>
      <c r="Z1279" s="41"/>
      <c r="AA1279" s="41"/>
      <c r="AB1279" s="41"/>
      <c r="AC1279" s="41"/>
      <c r="AD1279" s="41"/>
      <c r="AE1279" s="41"/>
      <c r="AR1279" s="216" t="s">
        <v>327</v>
      </c>
      <c r="AT1279" s="216" t="s">
        <v>452</v>
      </c>
      <c r="AU1279" s="216" t="s">
        <v>77</v>
      </c>
      <c r="AY1279" s="20" t="s">
        <v>140</v>
      </c>
      <c r="BE1279" s="217">
        <f>IF(N1279="základní",J1279,0)</f>
        <v>0</v>
      </c>
      <c r="BF1279" s="217">
        <f>IF(N1279="snížená",J1279,0)</f>
        <v>0</v>
      </c>
      <c r="BG1279" s="217">
        <f>IF(N1279="zákl. přenesená",J1279,0)</f>
        <v>0</v>
      </c>
      <c r="BH1279" s="217">
        <f>IF(N1279="sníž. přenesená",J1279,0)</f>
        <v>0</v>
      </c>
      <c r="BI1279" s="217">
        <f>IF(N1279="nulová",J1279,0)</f>
        <v>0</v>
      </c>
      <c r="BJ1279" s="20" t="s">
        <v>77</v>
      </c>
      <c r="BK1279" s="217">
        <f>ROUND(I1279*H1279,2)</f>
        <v>0</v>
      </c>
      <c r="BL1279" s="20" t="s">
        <v>231</v>
      </c>
      <c r="BM1279" s="216" t="s">
        <v>1726</v>
      </c>
    </row>
    <row r="1280" s="14" customFormat="1">
      <c r="A1280" s="14"/>
      <c r="B1280" s="234"/>
      <c r="C1280" s="235"/>
      <c r="D1280" s="225" t="s">
        <v>150</v>
      </c>
      <c r="E1280" s="235"/>
      <c r="F1280" s="237" t="s">
        <v>1727</v>
      </c>
      <c r="G1280" s="235"/>
      <c r="H1280" s="238">
        <v>7.9199999999999999</v>
      </c>
      <c r="I1280" s="239"/>
      <c r="J1280" s="235"/>
      <c r="K1280" s="235"/>
      <c r="L1280" s="240"/>
      <c r="M1280" s="241"/>
      <c r="N1280" s="242"/>
      <c r="O1280" s="242"/>
      <c r="P1280" s="242"/>
      <c r="Q1280" s="242"/>
      <c r="R1280" s="242"/>
      <c r="S1280" s="242"/>
      <c r="T1280" s="243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44" t="s">
        <v>150</v>
      </c>
      <c r="AU1280" s="244" t="s">
        <v>77</v>
      </c>
      <c r="AV1280" s="14" t="s">
        <v>79</v>
      </c>
      <c r="AW1280" s="14" t="s">
        <v>4</v>
      </c>
      <c r="AX1280" s="14" t="s">
        <v>77</v>
      </c>
      <c r="AY1280" s="244" t="s">
        <v>140</v>
      </c>
    </row>
    <row r="1281" s="2" customFormat="1" ht="24.15" customHeight="1">
      <c r="A1281" s="41"/>
      <c r="B1281" s="42"/>
      <c r="C1281" s="205" t="s">
        <v>1728</v>
      </c>
      <c r="D1281" s="205" t="s">
        <v>141</v>
      </c>
      <c r="E1281" s="206" t="s">
        <v>1729</v>
      </c>
      <c r="F1281" s="207" t="s">
        <v>1730</v>
      </c>
      <c r="G1281" s="208" t="s">
        <v>200</v>
      </c>
      <c r="H1281" s="209">
        <v>12.1</v>
      </c>
      <c r="I1281" s="210"/>
      <c r="J1281" s="211">
        <f>ROUND(I1281*H1281,2)</f>
        <v>0</v>
      </c>
      <c r="K1281" s="207" t="s">
        <v>145</v>
      </c>
      <c r="L1281" s="47"/>
      <c r="M1281" s="212" t="s">
        <v>19</v>
      </c>
      <c r="N1281" s="213" t="s">
        <v>40</v>
      </c>
      <c r="O1281" s="87"/>
      <c r="P1281" s="214">
        <f>O1281*H1281</f>
        <v>0</v>
      </c>
      <c r="Q1281" s="214">
        <v>0.00097999999999999997</v>
      </c>
      <c r="R1281" s="214">
        <f>Q1281*H1281</f>
        <v>0.011857999999999999</v>
      </c>
      <c r="S1281" s="214">
        <v>0</v>
      </c>
      <c r="T1281" s="215">
        <f>S1281*H1281</f>
        <v>0</v>
      </c>
      <c r="U1281" s="41"/>
      <c r="V1281" s="41"/>
      <c r="W1281" s="41"/>
      <c r="X1281" s="41"/>
      <c r="Y1281" s="41"/>
      <c r="Z1281" s="41"/>
      <c r="AA1281" s="41"/>
      <c r="AB1281" s="41"/>
      <c r="AC1281" s="41"/>
      <c r="AD1281" s="41"/>
      <c r="AE1281" s="41"/>
      <c r="AR1281" s="216" t="s">
        <v>231</v>
      </c>
      <c r="AT1281" s="216" t="s">
        <v>141</v>
      </c>
      <c r="AU1281" s="216" t="s">
        <v>77</v>
      </c>
      <c r="AY1281" s="20" t="s">
        <v>140</v>
      </c>
      <c r="BE1281" s="217">
        <f>IF(N1281="základní",J1281,0)</f>
        <v>0</v>
      </c>
      <c r="BF1281" s="217">
        <f>IF(N1281="snížená",J1281,0)</f>
        <v>0</v>
      </c>
      <c r="BG1281" s="217">
        <f>IF(N1281="zákl. přenesená",J1281,0)</f>
        <v>0</v>
      </c>
      <c r="BH1281" s="217">
        <f>IF(N1281="sníž. přenesená",J1281,0)</f>
        <v>0</v>
      </c>
      <c r="BI1281" s="217">
        <f>IF(N1281="nulová",J1281,0)</f>
        <v>0</v>
      </c>
      <c r="BJ1281" s="20" t="s">
        <v>77</v>
      </c>
      <c r="BK1281" s="217">
        <f>ROUND(I1281*H1281,2)</f>
        <v>0</v>
      </c>
      <c r="BL1281" s="20" t="s">
        <v>231</v>
      </c>
      <c r="BM1281" s="216" t="s">
        <v>1731</v>
      </c>
    </row>
    <row r="1282" s="2" customFormat="1">
      <c r="A1282" s="41"/>
      <c r="B1282" s="42"/>
      <c r="C1282" s="43"/>
      <c r="D1282" s="218" t="s">
        <v>148</v>
      </c>
      <c r="E1282" s="43"/>
      <c r="F1282" s="219" t="s">
        <v>1732</v>
      </c>
      <c r="G1282" s="43"/>
      <c r="H1282" s="43"/>
      <c r="I1282" s="220"/>
      <c r="J1282" s="43"/>
      <c r="K1282" s="43"/>
      <c r="L1282" s="47"/>
      <c r="M1282" s="221"/>
      <c r="N1282" s="222"/>
      <c r="O1282" s="87"/>
      <c r="P1282" s="87"/>
      <c r="Q1282" s="87"/>
      <c r="R1282" s="87"/>
      <c r="S1282" s="87"/>
      <c r="T1282" s="88"/>
      <c r="U1282" s="41"/>
      <c r="V1282" s="41"/>
      <c r="W1282" s="41"/>
      <c r="X1282" s="41"/>
      <c r="Y1282" s="41"/>
      <c r="Z1282" s="41"/>
      <c r="AA1282" s="41"/>
      <c r="AB1282" s="41"/>
      <c r="AC1282" s="41"/>
      <c r="AD1282" s="41"/>
      <c r="AE1282" s="41"/>
      <c r="AT1282" s="20" t="s">
        <v>148</v>
      </c>
      <c r="AU1282" s="20" t="s">
        <v>77</v>
      </c>
    </row>
    <row r="1283" s="13" customFormat="1">
      <c r="A1283" s="13"/>
      <c r="B1283" s="223"/>
      <c r="C1283" s="224"/>
      <c r="D1283" s="225" t="s">
        <v>150</v>
      </c>
      <c r="E1283" s="226" t="s">
        <v>19</v>
      </c>
      <c r="F1283" s="227" t="s">
        <v>151</v>
      </c>
      <c r="G1283" s="224"/>
      <c r="H1283" s="226" t="s">
        <v>19</v>
      </c>
      <c r="I1283" s="228"/>
      <c r="J1283" s="224"/>
      <c r="K1283" s="224"/>
      <c r="L1283" s="229"/>
      <c r="M1283" s="230"/>
      <c r="N1283" s="231"/>
      <c r="O1283" s="231"/>
      <c r="P1283" s="231"/>
      <c r="Q1283" s="231"/>
      <c r="R1283" s="231"/>
      <c r="S1283" s="231"/>
      <c r="T1283" s="232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33" t="s">
        <v>150</v>
      </c>
      <c r="AU1283" s="233" t="s">
        <v>77</v>
      </c>
      <c r="AV1283" s="13" t="s">
        <v>77</v>
      </c>
      <c r="AW1283" s="13" t="s">
        <v>31</v>
      </c>
      <c r="AX1283" s="13" t="s">
        <v>69</v>
      </c>
      <c r="AY1283" s="233" t="s">
        <v>140</v>
      </c>
    </row>
    <row r="1284" s="14" customFormat="1">
      <c r="A1284" s="14"/>
      <c r="B1284" s="234"/>
      <c r="C1284" s="235"/>
      <c r="D1284" s="225" t="s">
        <v>150</v>
      </c>
      <c r="E1284" s="236" t="s">
        <v>19</v>
      </c>
      <c r="F1284" s="237" t="s">
        <v>1733</v>
      </c>
      <c r="G1284" s="235"/>
      <c r="H1284" s="238">
        <v>7.7000000000000002</v>
      </c>
      <c r="I1284" s="239"/>
      <c r="J1284" s="235"/>
      <c r="K1284" s="235"/>
      <c r="L1284" s="240"/>
      <c r="M1284" s="241"/>
      <c r="N1284" s="242"/>
      <c r="O1284" s="242"/>
      <c r="P1284" s="242"/>
      <c r="Q1284" s="242"/>
      <c r="R1284" s="242"/>
      <c r="S1284" s="242"/>
      <c r="T1284" s="243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44" t="s">
        <v>150</v>
      </c>
      <c r="AU1284" s="244" t="s">
        <v>77</v>
      </c>
      <c r="AV1284" s="14" t="s">
        <v>79</v>
      </c>
      <c r="AW1284" s="14" t="s">
        <v>31</v>
      </c>
      <c r="AX1284" s="14" t="s">
        <v>69</v>
      </c>
      <c r="AY1284" s="244" t="s">
        <v>140</v>
      </c>
    </row>
    <row r="1285" s="13" customFormat="1">
      <c r="A1285" s="13"/>
      <c r="B1285" s="223"/>
      <c r="C1285" s="224"/>
      <c r="D1285" s="225" t="s">
        <v>150</v>
      </c>
      <c r="E1285" s="226" t="s">
        <v>19</v>
      </c>
      <c r="F1285" s="227" t="s">
        <v>195</v>
      </c>
      <c r="G1285" s="224"/>
      <c r="H1285" s="226" t="s">
        <v>19</v>
      </c>
      <c r="I1285" s="228"/>
      <c r="J1285" s="224"/>
      <c r="K1285" s="224"/>
      <c r="L1285" s="229"/>
      <c r="M1285" s="230"/>
      <c r="N1285" s="231"/>
      <c r="O1285" s="231"/>
      <c r="P1285" s="231"/>
      <c r="Q1285" s="231"/>
      <c r="R1285" s="231"/>
      <c r="S1285" s="231"/>
      <c r="T1285" s="232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33" t="s">
        <v>150</v>
      </c>
      <c r="AU1285" s="233" t="s">
        <v>77</v>
      </c>
      <c r="AV1285" s="13" t="s">
        <v>77</v>
      </c>
      <c r="AW1285" s="13" t="s">
        <v>31</v>
      </c>
      <c r="AX1285" s="13" t="s">
        <v>69</v>
      </c>
      <c r="AY1285" s="233" t="s">
        <v>140</v>
      </c>
    </row>
    <row r="1286" s="14" customFormat="1">
      <c r="A1286" s="14"/>
      <c r="B1286" s="234"/>
      <c r="C1286" s="235"/>
      <c r="D1286" s="225" t="s">
        <v>150</v>
      </c>
      <c r="E1286" s="236" t="s">
        <v>19</v>
      </c>
      <c r="F1286" s="237" t="s">
        <v>1734</v>
      </c>
      <c r="G1286" s="235"/>
      <c r="H1286" s="238">
        <v>3.2999999999999998</v>
      </c>
      <c r="I1286" s="239"/>
      <c r="J1286" s="235"/>
      <c r="K1286" s="235"/>
      <c r="L1286" s="240"/>
      <c r="M1286" s="241"/>
      <c r="N1286" s="242"/>
      <c r="O1286" s="242"/>
      <c r="P1286" s="242"/>
      <c r="Q1286" s="242"/>
      <c r="R1286" s="242"/>
      <c r="S1286" s="242"/>
      <c r="T1286" s="243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44" t="s">
        <v>150</v>
      </c>
      <c r="AU1286" s="244" t="s">
        <v>77</v>
      </c>
      <c r="AV1286" s="14" t="s">
        <v>79</v>
      </c>
      <c r="AW1286" s="14" t="s">
        <v>31</v>
      </c>
      <c r="AX1286" s="14" t="s">
        <v>69</v>
      </c>
      <c r="AY1286" s="244" t="s">
        <v>140</v>
      </c>
    </row>
    <row r="1287" s="13" customFormat="1">
      <c r="A1287" s="13"/>
      <c r="B1287" s="223"/>
      <c r="C1287" s="224"/>
      <c r="D1287" s="225" t="s">
        <v>150</v>
      </c>
      <c r="E1287" s="226" t="s">
        <v>19</v>
      </c>
      <c r="F1287" s="227" t="s">
        <v>220</v>
      </c>
      <c r="G1287" s="224"/>
      <c r="H1287" s="226" t="s">
        <v>19</v>
      </c>
      <c r="I1287" s="228"/>
      <c r="J1287" s="224"/>
      <c r="K1287" s="224"/>
      <c r="L1287" s="229"/>
      <c r="M1287" s="230"/>
      <c r="N1287" s="231"/>
      <c r="O1287" s="231"/>
      <c r="P1287" s="231"/>
      <c r="Q1287" s="231"/>
      <c r="R1287" s="231"/>
      <c r="S1287" s="231"/>
      <c r="T1287" s="232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33" t="s">
        <v>150</v>
      </c>
      <c r="AU1287" s="233" t="s">
        <v>77</v>
      </c>
      <c r="AV1287" s="13" t="s">
        <v>77</v>
      </c>
      <c r="AW1287" s="13" t="s">
        <v>31</v>
      </c>
      <c r="AX1287" s="13" t="s">
        <v>69</v>
      </c>
      <c r="AY1287" s="233" t="s">
        <v>140</v>
      </c>
    </row>
    <row r="1288" s="14" customFormat="1">
      <c r="A1288" s="14"/>
      <c r="B1288" s="234"/>
      <c r="C1288" s="235"/>
      <c r="D1288" s="225" t="s">
        <v>150</v>
      </c>
      <c r="E1288" s="236" t="s">
        <v>19</v>
      </c>
      <c r="F1288" s="237" t="s">
        <v>1735</v>
      </c>
      <c r="G1288" s="235"/>
      <c r="H1288" s="238">
        <v>1.1000000000000001</v>
      </c>
      <c r="I1288" s="239"/>
      <c r="J1288" s="235"/>
      <c r="K1288" s="235"/>
      <c r="L1288" s="240"/>
      <c r="M1288" s="241"/>
      <c r="N1288" s="242"/>
      <c r="O1288" s="242"/>
      <c r="P1288" s="242"/>
      <c r="Q1288" s="242"/>
      <c r="R1288" s="242"/>
      <c r="S1288" s="242"/>
      <c r="T1288" s="243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244" t="s">
        <v>150</v>
      </c>
      <c r="AU1288" s="244" t="s">
        <v>77</v>
      </c>
      <c r="AV1288" s="14" t="s">
        <v>79</v>
      </c>
      <c r="AW1288" s="14" t="s">
        <v>31</v>
      </c>
      <c r="AX1288" s="14" t="s">
        <v>69</v>
      </c>
      <c r="AY1288" s="244" t="s">
        <v>140</v>
      </c>
    </row>
    <row r="1289" s="15" customFormat="1">
      <c r="A1289" s="15"/>
      <c r="B1289" s="245"/>
      <c r="C1289" s="246"/>
      <c r="D1289" s="225" t="s">
        <v>150</v>
      </c>
      <c r="E1289" s="247" t="s">
        <v>19</v>
      </c>
      <c r="F1289" s="248" t="s">
        <v>226</v>
      </c>
      <c r="G1289" s="246"/>
      <c r="H1289" s="249">
        <v>12.1</v>
      </c>
      <c r="I1289" s="250"/>
      <c r="J1289" s="246"/>
      <c r="K1289" s="246"/>
      <c r="L1289" s="251"/>
      <c r="M1289" s="252"/>
      <c r="N1289" s="253"/>
      <c r="O1289" s="253"/>
      <c r="P1289" s="253"/>
      <c r="Q1289" s="253"/>
      <c r="R1289" s="253"/>
      <c r="S1289" s="253"/>
      <c r="T1289" s="254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T1289" s="255" t="s">
        <v>150</v>
      </c>
      <c r="AU1289" s="255" t="s">
        <v>77</v>
      </c>
      <c r="AV1289" s="15" t="s">
        <v>146</v>
      </c>
      <c r="AW1289" s="15" t="s">
        <v>31</v>
      </c>
      <c r="AX1289" s="15" t="s">
        <v>77</v>
      </c>
      <c r="AY1289" s="255" t="s">
        <v>140</v>
      </c>
    </row>
    <row r="1290" s="2" customFormat="1" ht="16.5" customHeight="1">
      <c r="A1290" s="41"/>
      <c r="B1290" s="42"/>
      <c r="C1290" s="256" t="s">
        <v>1736</v>
      </c>
      <c r="D1290" s="256" t="s">
        <v>452</v>
      </c>
      <c r="E1290" s="257" t="s">
        <v>1737</v>
      </c>
      <c r="F1290" s="258" t="s">
        <v>1738</v>
      </c>
      <c r="G1290" s="259" t="s">
        <v>144</v>
      </c>
      <c r="H1290" s="260">
        <v>3.8719999999999999</v>
      </c>
      <c r="I1290" s="261"/>
      <c r="J1290" s="262">
        <f>ROUND(I1290*H1290,2)</f>
        <v>0</v>
      </c>
      <c r="K1290" s="258" t="s">
        <v>145</v>
      </c>
      <c r="L1290" s="263"/>
      <c r="M1290" s="264" t="s">
        <v>19</v>
      </c>
      <c r="N1290" s="265" t="s">
        <v>40</v>
      </c>
      <c r="O1290" s="87"/>
      <c r="P1290" s="214">
        <f>O1290*H1290</f>
        <v>0</v>
      </c>
      <c r="Q1290" s="214">
        <v>0.0118</v>
      </c>
      <c r="R1290" s="214">
        <f>Q1290*H1290</f>
        <v>0.045689599999999997</v>
      </c>
      <c r="S1290" s="214">
        <v>0</v>
      </c>
      <c r="T1290" s="215">
        <f>S1290*H1290</f>
        <v>0</v>
      </c>
      <c r="U1290" s="41"/>
      <c r="V1290" s="41"/>
      <c r="W1290" s="41"/>
      <c r="X1290" s="41"/>
      <c r="Y1290" s="41"/>
      <c r="Z1290" s="41"/>
      <c r="AA1290" s="41"/>
      <c r="AB1290" s="41"/>
      <c r="AC1290" s="41"/>
      <c r="AD1290" s="41"/>
      <c r="AE1290" s="41"/>
      <c r="AR1290" s="216" t="s">
        <v>327</v>
      </c>
      <c r="AT1290" s="216" t="s">
        <v>452</v>
      </c>
      <c r="AU1290" s="216" t="s">
        <v>77</v>
      </c>
      <c r="AY1290" s="20" t="s">
        <v>140</v>
      </c>
      <c r="BE1290" s="217">
        <f>IF(N1290="základní",J1290,0)</f>
        <v>0</v>
      </c>
      <c r="BF1290" s="217">
        <f>IF(N1290="snížená",J1290,0)</f>
        <v>0</v>
      </c>
      <c r="BG1290" s="217">
        <f>IF(N1290="zákl. přenesená",J1290,0)</f>
        <v>0</v>
      </c>
      <c r="BH1290" s="217">
        <f>IF(N1290="sníž. přenesená",J1290,0)</f>
        <v>0</v>
      </c>
      <c r="BI1290" s="217">
        <f>IF(N1290="nulová",J1290,0)</f>
        <v>0</v>
      </c>
      <c r="BJ1290" s="20" t="s">
        <v>77</v>
      </c>
      <c r="BK1290" s="217">
        <f>ROUND(I1290*H1290,2)</f>
        <v>0</v>
      </c>
      <c r="BL1290" s="20" t="s">
        <v>231</v>
      </c>
      <c r="BM1290" s="216" t="s">
        <v>1739</v>
      </c>
    </row>
    <row r="1291" s="14" customFormat="1">
      <c r="A1291" s="14"/>
      <c r="B1291" s="234"/>
      <c r="C1291" s="235"/>
      <c r="D1291" s="225" t="s">
        <v>150</v>
      </c>
      <c r="E1291" s="235"/>
      <c r="F1291" s="237" t="s">
        <v>1740</v>
      </c>
      <c r="G1291" s="235"/>
      <c r="H1291" s="238">
        <v>3.8719999999999999</v>
      </c>
      <c r="I1291" s="239"/>
      <c r="J1291" s="235"/>
      <c r="K1291" s="235"/>
      <c r="L1291" s="240"/>
      <c r="M1291" s="241"/>
      <c r="N1291" s="242"/>
      <c r="O1291" s="242"/>
      <c r="P1291" s="242"/>
      <c r="Q1291" s="242"/>
      <c r="R1291" s="242"/>
      <c r="S1291" s="242"/>
      <c r="T1291" s="243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44" t="s">
        <v>150</v>
      </c>
      <c r="AU1291" s="244" t="s">
        <v>77</v>
      </c>
      <c r="AV1291" s="14" t="s">
        <v>79</v>
      </c>
      <c r="AW1291" s="14" t="s">
        <v>4</v>
      </c>
      <c r="AX1291" s="14" t="s">
        <v>77</v>
      </c>
      <c r="AY1291" s="244" t="s">
        <v>140</v>
      </c>
    </row>
    <row r="1292" s="2" customFormat="1" ht="24.15" customHeight="1">
      <c r="A1292" s="41"/>
      <c r="B1292" s="42"/>
      <c r="C1292" s="205" t="s">
        <v>1741</v>
      </c>
      <c r="D1292" s="205" t="s">
        <v>141</v>
      </c>
      <c r="E1292" s="206" t="s">
        <v>1742</v>
      </c>
      <c r="F1292" s="207" t="s">
        <v>1743</v>
      </c>
      <c r="G1292" s="208" t="s">
        <v>307</v>
      </c>
      <c r="H1292" s="209">
        <v>10.867000000000001</v>
      </c>
      <c r="I1292" s="210"/>
      <c r="J1292" s="211">
        <f>ROUND(I1292*H1292,2)</f>
        <v>0</v>
      </c>
      <c r="K1292" s="207" t="s">
        <v>145</v>
      </c>
      <c r="L1292" s="47"/>
      <c r="M1292" s="212" t="s">
        <v>19</v>
      </c>
      <c r="N1292" s="213" t="s">
        <v>40</v>
      </c>
      <c r="O1292" s="87"/>
      <c r="P1292" s="214">
        <f>O1292*H1292</f>
        <v>0</v>
      </c>
      <c r="Q1292" s="214">
        <v>0</v>
      </c>
      <c r="R1292" s="214">
        <f>Q1292*H1292</f>
        <v>0</v>
      </c>
      <c r="S1292" s="214">
        <v>0</v>
      </c>
      <c r="T1292" s="215">
        <f>S1292*H1292</f>
        <v>0</v>
      </c>
      <c r="U1292" s="41"/>
      <c r="V1292" s="41"/>
      <c r="W1292" s="41"/>
      <c r="X1292" s="41"/>
      <c r="Y1292" s="41"/>
      <c r="Z1292" s="41"/>
      <c r="AA1292" s="41"/>
      <c r="AB1292" s="41"/>
      <c r="AC1292" s="41"/>
      <c r="AD1292" s="41"/>
      <c r="AE1292" s="41"/>
      <c r="AR1292" s="216" t="s">
        <v>231</v>
      </c>
      <c r="AT1292" s="216" t="s">
        <v>141</v>
      </c>
      <c r="AU1292" s="216" t="s">
        <v>77</v>
      </c>
      <c r="AY1292" s="20" t="s">
        <v>140</v>
      </c>
      <c r="BE1292" s="217">
        <f>IF(N1292="základní",J1292,0)</f>
        <v>0</v>
      </c>
      <c r="BF1292" s="217">
        <f>IF(N1292="snížená",J1292,0)</f>
        <v>0</v>
      </c>
      <c r="BG1292" s="217">
        <f>IF(N1292="zákl. přenesená",J1292,0)</f>
        <v>0</v>
      </c>
      <c r="BH1292" s="217">
        <f>IF(N1292="sníž. přenesená",J1292,0)</f>
        <v>0</v>
      </c>
      <c r="BI1292" s="217">
        <f>IF(N1292="nulová",J1292,0)</f>
        <v>0</v>
      </c>
      <c r="BJ1292" s="20" t="s">
        <v>77</v>
      </c>
      <c r="BK1292" s="217">
        <f>ROUND(I1292*H1292,2)</f>
        <v>0</v>
      </c>
      <c r="BL1292" s="20" t="s">
        <v>231</v>
      </c>
      <c r="BM1292" s="216" t="s">
        <v>1744</v>
      </c>
    </row>
    <row r="1293" s="2" customFormat="1">
      <c r="A1293" s="41"/>
      <c r="B1293" s="42"/>
      <c r="C1293" s="43"/>
      <c r="D1293" s="218" t="s">
        <v>148</v>
      </c>
      <c r="E1293" s="43"/>
      <c r="F1293" s="219" t="s">
        <v>1745</v>
      </c>
      <c r="G1293" s="43"/>
      <c r="H1293" s="43"/>
      <c r="I1293" s="220"/>
      <c r="J1293" s="43"/>
      <c r="K1293" s="43"/>
      <c r="L1293" s="47"/>
      <c r="M1293" s="221"/>
      <c r="N1293" s="222"/>
      <c r="O1293" s="87"/>
      <c r="P1293" s="87"/>
      <c r="Q1293" s="87"/>
      <c r="R1293" s="87"/>
      <c r="S1293" s="87"/>
      <c r="T1293" s="88"/>
      <c r="U1293" s="41"/>
      <c r="V1293" s="41"/>
      <c r="W1293" s="41"/>
      <c r="X1293" s="41"/>
      <c r="Y1293" s="41"/>
      <c r="Z1293" s="41"/>
      <c r="AA1293" s="41"/>
      <c r="AB1293" s="41"/>
      <c r="AC1293" s="41"/>
      <c r="AD1293" s="41"/>
      <c r="AE1293" s="41"/>
      <c r="AT1293" s="20" t="s">
        <v>148</v>
      </c>
      <c r="AU1293" s="20" t="s">
        <v>77</v>
      </c>
    </row>
    <row r="1294" s="2" customFormat="1" ht="24.15" customHeight="1">
      <c r="A1294" s="41"/>
      <c r="B1294" s="42"/>
      <c r="C1294" s="205" t="s">
        <v>1746</v>
      </c>
      <c r="D1294" s="205" t="s">
        <v>141</v>
      </c>
      <c r="E1294" s="206" t="s">
        <v>1747</v>
      </c>
      <c r="F1294" s="207" t="s">
        <v>1748</v>
      </c>
      <c r="G1294" s="208" t="s">
        <v>307</v>
      </c>
      <c r="H1294" s="209">
        <v>10.867000000000001</v>
      </c>
      <c r="I1294" s="210"/>
      <c r="J1294" s="211">
        <f>ROUND(I1294*H1294,2)</f>
        <v>0</v>
      </c>
      <c r="K1294" s="207" t="s">
        <v>145</v>
      </c>
      <c r="L1294" s="47"/>
      <c r="M1294" s="212" t="s">
        <v>19</v>
      </c>
      <c r="N1294" s="213" t="s">
        <v>40</v>
      </c>
      <c r="O1294" s="87"/>
      <c r="P1294" s="214">
        <f>O1294*H1294</f>
        <v>0</v>
      </c>
      <c r="Q1294" s="214">
        <v>0</v>
      </c>
      <c r="R1294" s="214">
        <f>Q1294*H1294</f>
        <v>0</v>
      </c>
      <c r="S1294" s="214">
        <v>0</v>
      </c>
      <c r="T1294" s="215">
        <f>S1294*H1294</f>
        <v>0</v>
      </c>
      <c r="U1294" s="41"/>
      <c r="V1294" s="41"/>
      <c r="W1294" s="41"/>
      <c r="X1294" s="41"/>
      <c r="Y1294" s="41"/>
      <c r="Z1294" s="41"/>
      <c r="AA1294" s="41"/>
      <c r="AB1294" s="41"/>
      <c r="AC1294" s="41"/>
      <c r="AD1294" s="41"/>
      <c r="AE1294" s="41"/>
      <c r="AR1294" s="216" t="s">
        <v>231</v>
      </c>
      <c r="AT1294" s="216" t="s">
        <v>141</v>
      </c>
      <c r="AU1294" s="216" t="s">
        <v>77</v>
      </c>
      <c r="AY1294" s="20" t="s">
        <v>140</v>
      </c>
      <c r="BE1294" s="217">
        <f>IF(N1294="základní",J1294,0)</f>
        <v>0</v>
      </c>
      <c r="BF1294" s="217">
        <f>IF(N1294="snížená",J1294,0)</f>
        <v>0</v>
      </c>
      <c r="BG1294" s="217">
        <f>IF(N1294="zákl. přenesená",J1294,0)</f>
        <v>0</v>
      </c>
      <c r="BH1294" s="217">
        <f>IF(N1294="sníž. přenesená",J1294,0)</f>
        <v>0</v>
      </c>
      <c r="BI1294" s="217">
        <f>IF(N1294="nulová",J1294,0)</f>
        <v>0</v>
      </c>
      <c r="BJ1294" s="20" t="s">
        <v>77</v>
      </c>
      <c r="BK1294" s="217">
        <f>ROUND(I1294*H1294,2)</f>
        <v>0</v>
      </c>
      <c r="BL1294" s="20" t="s">
        <v>231</v>
      </c>
      <c r="BM1294" s="216" t="s">
        <v>1749</v>
      </c>
    </row>
    <row r="1295" s="2" customFormat="1">
      <c r="A1295" s="41"/>
      <c r="B1295" s="42"/>
      <c r="C1295" s="43"/>
      <c r="D1295" s="218" t="s">
        <v>148</v>
      </c>
      <c r="E1295" s="43"/>
      <c r="F1295" s="219" t="s">
        <v>1750</v>
      </c>
      <c r="G1295" s="43"/>
      <c r="H1295" s="43"/>
      <c r="I1295" s="220"/>
      <c r="J1295" s="43"/>
      <c r="K1295" s="43"/>
      <c r="L1295" s="47"/>
      <c r="M1295" s="221"/>
      <c r="N1295" s="222"/>
      <c r="O1295" s="87"/>
      <c r="P1295" s="87"/>
      <c r="Q1295" s="87"/>
      <c r="R1295" s="87"/>
      <c r="S1295" s="87"/>
      <c r="T1295" s="88"/>
      <c r="U1295" s="41"/>
      <c r="V1295" s="41"/>
      <c r="W1295" s="41"/>
      <c r="X1295" s="41"/>
      <c r="Y1295" s="41"/>
      <c r="Z1295" s="41"/>
      <c r="AA1295" s="41"/>
      <c r="AB1295" s="41"/>
      <c r="AC1295" s="41"/>
      <c r="AD1295" s="41"/>
      <c r="AE1295" s="41"/>
      <c r="AT1295" s="20" t="s">
        <v>148</v>
      </c>
      <c r="AU1295" s="20" t="s">
        <v>77</v>
      </c>
    </row>
    <row r="1296" s="12" customFormat="1" ht="25.92" customHeight="1">
      <c r="A1296" s="12"/>
      <c r="B1296" s="191"/>
      <c r="C1296" s="192"/>
      <c r="D1296" s="193" t="s">
        <v>68</v>
      </c>
      <c r="E1296" s="194" t="s">
        <v>1751</v>
      </c>
      <c r="F1296" s="194" t="s">
        <v>1752</v>
      </c>
      <c r="G1296" s="192"/>
      <c r="H1296" s="192"/>
      <c r="I1296" s="195"/>
      <c r="J1296" s="196">
        <f>BK1296</f>
        <v>0</v>
      </c>
      <c r="K1296" s="192"/>
      <c r="L1296" s="197"/>
      <c r="M1296" s="198"/>
      <c r="N1296" s="199"/>
      <c r="O1296" s="199"/>
      <c r="P1296" s="200">
        <f>SUM(P1297:P1337)</f>
        <v>0</v>
      </c>
      <c r="Q1296" s="199"/>
      <c r="R1296" s="200">
        <f>SUM(R1297:R1337)</f>
        <v>0.84667862520000003</v>
      </c>
      <c r="S1296" s="199"/>
      <c r="T1296" s="201">
        <f>SUM(T1297:T1337)</f>
        <v>0</v>
      </c>
      <c r="U1296" s="12"/>
      <c r="V1296" s="12"/>
      <c r="W1296" s="12"/>
      <c r="X1296" s="12"/>
      <c r="Y1296" s="12"/>
      <c r="Z1296" s="12"/>
      <c r="AA1296" s="12"/>
      <c r="AB1296" s="12"/>
      <c r="AC1296" s="12"/>
      <c r="AD1296" s="12"/>
      <c r="AE1296" s="12"/>
      <c r="AR1296" s="202" t="s">
        <v>79</v>
      </c>
      <c r="AT1296" s="203" t="s">
        <v>68</v>
      </c>
      <c r="AU1296" s="203" t="s">
        <v>69</v>
      </c>
      <c r="AY1296" s="202" t="s">
        <v>140</v>
      </c>
      <c r="BK1296" s="204">
        <f>SUM(BK1297:BK1337)</f>
        <v>0</v>
      </c>
    </row>
    <row r="1297" s="2" customFormat="1" ht="16.5" customHeight="1">
      <c r="A1297" s="41"/>
      <c r="B1297" s="42"/>
      <c r="C1297" s="205" t="s">
        <v>1753</v>
      </c>
      <c r="D1297" s="205" t="s">
        <v>141</v>
      </c>
      <c r="E1297" s="206" t="s">
        <v>1754</v>
      </c>
      <c r="F1297" s="207" t="s">
        <v>1755</v>
      </c>
      <c r="G1297" s="208" t="s">
        <v>144</v>
      </c>
      <c r="H1297" s="209">
        <v>472</v>
      </c>
      <c r="I1297" s="210"/>
      <c r="J1297" s="211">
        <f>ROUND(I1297*H1297,2)</f>
        <v>0</v>
      </c>
      <c r="K1297" s="207" t="s">
        <v>145</v>
      </c>
      <c r="L1297" s="47"/>
      <c r="M1297" s="212" t="s">
        <v>19</v>
      </c>
      <c r="N1297" s="213" t="s">
        <v>40</v>
      </c>
      <c r="O1297" s="87"/>
      <c r="P1297" s="214">
        <f>O1297*H1297</f>
        <v>0</v>
      </c>
      <c r="Q1297" s="214">
        <v>2.4232000000000001E-05</v>
      </c>
      <c r="R1297" s="214">
        <f>Q1297*H1297</f>
        <v>0.011437504000000001</v>
      </c>
      <c r="S1297" s="214">
        <v>0</v>
      </c>
      <c r="T1297" s="215">
        <f>S1297*H1297</f>
        <v>0</v>
      </c>
      <c r="U1297" s="41"/>
      <c r="V1297" s="41"/>
      <c r="W1297" s="41"/>
      <c r="X1297" s="41"/>
      <c r="Y1297" s="41"/>
      <c r="Z1297" s="41"/>
      <c r="AA1297" s="41"/>
      <c r="AB1297" s="41"/>
      <c r="AC1297" s="41"/>
      <c r="AD1297" s="41"/>
      <c r="AE1297" s="41"/>
      <c r="AR1297" s="216" t="s">
        <v>231</v>
      </c>
      <c r="AT1297" s="216" t="s">
        <v>141</v>
      </c>
      <c r="AU1297" s="216" t="s">
        <v>77</v>
      </c>
      <c r="AY1297" s="20" t="s">
        <v>140</v>
      </c>
      <c r="BE1297" s="217">
        <f>IF(N1297="základní",J1297,0)</f>
        <v>0</v>
      </c>
      <c r="BF1297" s="217">
        <f>IF(N1297="snížená",J1297,0)</f>
        <v>0</v>
      </c>
      <c r="BG1297" s="217">
        <f>IF(N1297="zákl. přenesená",J1297,0)</f>
        <v>0</v>
      </c>
      <c r="BH1297" s="217">
        <f>IF(N1297="sníž. přenesená",J1297,0)</f>
        <v>0</v>
      </c>
      <c r="BI1297" s="217">
        <f>IF(N1297="nulová",J1297,0)</f>
        <v>0</v>
      </c>
      <c r="BJ1297" s="20" t="s">
        <v>77</v>
      </c>
      <c r="BK1297" s="217">
        <f>ROUND(I1297*H1297,2)</f>
        <v>0</v>
      </c>
      <c r="BL1297" s="20" t="s">
        <v>231</v>
      </c>
      <c r="BM1297" s="216" t="s">
        <v>1756</v>
      </c>
    </row>
    <row r="1298" s="2" customFormat="1">
      <c r="A1298" s="41"/>
      <c r="B1298" s="42"/>
      <c r="C1298" s="43"/>
      <c r="D1298" s="218" t="s">
        <v>148</v>
      </c>
      <c r="E1298" s="43"/>
      <c r="F1298" s="219" t="s">
        <v>1757</v>
      </c>
      <c r="G1298" s="43"/>
      <c r="H1298" s="43"/>
      <c r="I1298" s="220"/>
      <c r="J1298" s="43"/>
      <c r="K1298" s="43"/>
      <c r="L1298" s="47"/>
      <c r="M1298" s="221"/>
      <c r="N1298" s="222"/>
      <c r="O1298" s="87"/>
      <c r="P1298" s="87"/>
      <c r="Q1298" s="87"/>
      <c r="R1298" s="87"/>
      <c r="S1298" s="87"/>
      <c r="T1298" s="88"/>
      <c r="U1298" s="41"/>
      <c r="V1298" s="41"/>
      <c r="W1298" s="41"/>
      <c r="X1298" s="41"/>
      <c r="Y1298" s="41"/>
      <c r="Z1298" s="41"/>
      <c r="AA1298" s="41"/>
      <c r="AB1298" s="41"/>
      <c r="AC1298" s="41"/>
      <c r="AD1298" s="41"/>
      <c r="AE1298" s="41"/>
      <c r="AT1298" s="20" t="s">
        <v>148</v>
      </c>
      <c r="AU1298" s="20" t="s">
        <v>77</v>
      </c>
    </row>
    <row r="1299" s="13" customFormat="1">
      <c r="A1299" s="13"/>
      <c r="B1299" s="223"/>
      <c r="C1299" s="224"/>
      <c r="D1299" s="225" t="s">
        <v>150</v>
      </c>
      <c r="E1299" s="226" t="s">
        <v>19</v>
      </c>
      <c r="F1299" s="227" t="s">
        <v>1758</v>
      </c>
      <c r="G1299" s="224"/>
      <c r="H1299" s="226" t="s">
        <v>19</v>
      </c>
      <c r="I1299" s="228"/>
      <c r="J1299" s="224"/>
      <c r="K1299" s="224"/>
      <c r="L1299" s="229"/>
      <c r="M1299" s="230"/>
      <c r="N1299" s="231"/>
      <c r="O1299" s="231"/>
      <c r="P1299" s="231"/>
      <c r="Q1299" s="231"/>
      <c r="R1299" s="231"/>
      <c r="S1299" s="231"/>
      <c r="T1299" s="232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33" t="s">
        <v>150</v>
      </c>
      <c r="AU1299" s="233" t="s">
        <v>77</v>
      </c>
      <c r="AV1299" s="13" t="s">
        <v>77</v>
      </c>
      <c r="AW1299" s="13" t="s">
        <v>31</v>
      </c>
      <c r="AX1299" s="13" t="s">
        <v>69</v>
      </c>
      <c r="AY1299" s="233" t="s">
        <v>140</v>
      </c>
    </row>
    <row r="1300" s="14" customFormat="1">
      <c r="A1300" s="14"/>
      <c r="B1300" s="234"/>
      <c r="C1300" s="235"/>
      <c r="D1300" s="225" t="s">
        <v>150</v>
      </c>
      <c r="E1300" s="236" t="s">
        <v>19</v>
      </c>
      <c r="F1300" s="237" t="s">
        <v>896</v>
      </c>
      <c r="G1300" s="235"/>
      <c r="H1300" s="238">
        <v>132</v>
      </c>
      <c r="I1300" s="239"/>
      <c r="J1300" s="235"/>
      <c r="K1300" s="235"/>
      <c r="L1300" s="240"/>
      <c r="M1300" s="241"/>
      <c r="N1300" s="242"/>
      <c r="O1300" s="242"/>
      <c r="P1300" s="242"/>
      <c r="Q1300" s="242"/>
      <c r="R1300" s="242"/>
      <c r="S1300" s="242"/>
      <c r="T1300" s="243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44" t="s">
        <v>150</v>
      </c>
      <c r="AU1300" s="244" t="s">
        <v>77</v>
      </c>
      <c r="AV1300" s="14" t="s">
        <v>79</v>
      </c>
      <c r="AW1300" s="14" t="s">
        <v>31</v>
      </c>
      <c r="AX1300" s="14" t="s">
        <v>69</v>
      </c>
      <c r="AY1300" s="244" t="s">
        <v>140</v>
      </c>
    </row>
    <row r="1301" s="13" customFormat="1">
      <c r="A1301" s="13"/>
      <c r="B1301" s="223"/>
      <c r="C1301" s="224"/>
      <c r="D1301" s="225" t="s">
        <v>150</v>
      </c>
      <c r="E1301" s="226" t="s">
        <v>19</v>
      </c>
      <c r="F1301" s="227" t="s">
        <v>1759</v>
      </c>
      <c r="G1301" s="224"/>
      <c r="H1301" s="226" t="s">
        <v>19</v>
      </c>
      <c r="I1301" s="228"/>
      <c r="J1301" s="224"/>
      <c r="K1301" s="224"/>
      <c r="L1301" s="229"/>
      <c r="M1301" s="230"/>
      <c r="N1301" s="231"/>
      <c r="O1301" s="231"/>
      <c r="P1301" s="231"/>
      <c r="Q1301" s="231"/>
      <c r="R1301" s="231"/>
      <c r="S1301" s="231"/>
      <c r="T1301" s="232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33" t="s">
        <v>150</v>
      </c>
      <c r="AU1301" s="233" t="s">
        <v>77</v>
      </c>
      <c r="AV1301" s="13" t="s">
        <v>77</v>
      </c>
      <c r="AW1301" s="13" t="s">
        <v>31</v>
      </c>
      <c r="AX1301" s="13" t="s">
        <v>69</v>
      </c>
      <c r="AY1301" s="233" t="s">
        <v>140</v>
      </c>
    </row>
    <row r="1302" s="14" customFormat="1">
      <c r="A1302" s="14"/>
      <c r="B1302" s="234"/>
      <c r="C1302" s="235"/>
      <c r="D1302" s="225" t="s">
        <v>150</v>
      </c>
      <c r="E1302" s="236" t="s">
        <v>19</v>
      </c>
      <c r="F1302" s="237" t="s">
        <v>943</v>
      </c>
      <c r="G1302" s="235"/>
      <c r="H1302" s="238">
        <v>140</v>
      </c>
      <c r="I1302" s="239"/>
      <c r="J1302" s="235"/>
      <c r="K1302" s="235"/>
      <c r="L1302" s="240"/>
      <c r="M1302" s="241"/>
      <c r="N1302" s="242"/>
      <c r="O1302" s="242"/>
      <c r="P1302" s="242"/>
      <c r="Q1302" s="242"/>
      <c r="R1302" s="242"/>
      <c r="S1302" s="242"/>
      <c r="T1302" s="243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44" t="s">
        <v>150</v>
      </c>
      <c r="AU1302" s="244" t="s">
        <v>77</v>
      </c>
      <c r="AV1302" s="14" t="s">
        <v>79</v>
      </c>
      <c r="AW1302" s="14" t="s">
        <v>31</v>
      </c>
      <c r="AX1302" s="14" t="s">
        <v>69</v>
      </c>
      <c r="AY1302" s="244" t="s">
        <v>140</v>
      </c>
    </row>
    <row r="1303" s="13" customFormat="1">
      <c r="A1303" s="13"/>
      <c r="B1303" s="223"/>
      <c r="C1303" s="224"/>
      <c r="D1303" s="225" t="s">
        <v>150</v>
      </c>
      <c r="E1303" s="226" t="s">
        <v>19</v>
      </c>
      <c r="F1303" s="227" t="s">
        <v>1760</v>
      </c>
      <c r="G1303" s="224"/>
      <c r="H1303" s="226" t="s">
        <v>19</v>
      </c>
      <c r="I1303" s="228"/>
      <c r="J1303" s="224"/>
      <c r="K1303" s="224"/>
      <c r="L1303" s="229"/>
      <c r="M1303" s="230"/>
      <c r="N1303" s="231"/>
      <c r="O1303" s="231"/>
      <c r="P1303" s="231"/>
      <c r="Q1303" s="231"/>
      <c r="R1303" s="231"/>
      <c r="S1303" s="231"/>
      <c r="T1303" s="232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33" t="s">
        <v>150</v>
      </c>
      <c r="AU1303" s="233" t="s">
        <v>77</v>
      </c>
      <c r="AV1303" s="13" t="s">
        <v>77</v>
      </c>
      <c r="AW1303" s="13" t="s">
        <v>31</v>
      </c>
      <c r="AX1303" s="13" t="s">
        <v>69</v>
      </c>
      <c r="AY1303" s="233" t="s">
        <v>140</v>
      </c>
    </row>
    <row r="1304" s="14" customFormat="1">
      <c r="A1304" s="14"/>
      <c r="B1304" s="234"/>
      <c r="C1304" s="235"/>
      <c r="D1304" s="225" t="s">
        <v>150</v>
      </c>
      <c r="E1304" s="236" t="s">
        <v>19</v>
      </c>
      <c r="F1304" s="237" t="s">
        <v>1281</v>
      </c>
      <c r="G1304" s="235"/>
      <c r="H1304" s="238">
        <v>200</v>
      </c>
      <c r="I1304" s="239"/>
      <c r="J1304" s="235"/>
      <c r="K1304" s="235"/>
      <c r="L1304" s="240"/>
      <c r="M1304" s="241"/>
      <c r="N1304" s="242"/>
      <c r="O1304" s="242"/>
      <c r="P1304" s="242"/>
      <c r="Q1304" s="242"/>
      <c r="R1304" s="242"/>
      <c r="S1304" s="242"/>
      <c r="T1304" s="243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44" t="s">
        <v>150</v>
      </c>
      <c r="AU1304" s="244" t="s">
        <v>77</v>
      </c>
      <c r="AV1304" s="14" t="s">
        <v>79</v>
      </c>
      <c r="AW1304" s="14" t="s">
        <v>31</v>
      </c>
      <c r="AX1304" s="14" t="s">
        <v>69</v>
      </c>
      <c r="AY1304" s="244" t="s">
        <v>140</v>
      </c>
    </row>
    <row r="1305" s="15" customFormat="1">
      <c r="A1305" s="15"/>
      <c r="B1305" s="245"/>
      <c r="C1305" s="246"/>
      <c r="D1305" s="225" t="s">
        <v>150</v>
      </c>
      <c r="E1305" s="247" t="s">
        <v>19</v>
      </c>
      <c r="F1305" s="248" t="s">
        <v>226</v>
      </c>
      <c r="G1305" s="246"/>
      <c r="H1305" s="249">
        <v>472</v>
      </c>
      <c r="I1305" s="250"/>
      <c r="J1305" s="246"/>
      <c r="K1305" s="246"/>
      <c r="L1305" s="251"/>
      <c r="M1305" s="252"/>
      <c r="N1305" s="253"/>
      <c r="O1305" s="253"/>
      <c r="P1305" s="253"/>
      <c r="Q1305" s="253"/>
      <c r="R1305" s="253"/>
      <c r="S1305" s="253"/>
      <c r="T1305" s="254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  <c r="AE1305" s="15"/>
      <c r="AT1305" s="255" t="s">
        <v>150</v>
      </c>
      <c r="AU1305" s="255" t="s">
        <v>77</v>
      </c>
      <c r="AV1305" s="15" t="s">
        <v>146</v>
      </c>
      <c r="AW1305" s="15" t="s">
        <v>31</v>
      </c>
      <c r="AX1305" s="15" t="s">
        <v>77</v>
      </c>
      <c r="AY1305" s="255" t="s">
        <v>140</v>
      </c>
    </row>
    <row r="1306" s="2" customFormat="1" ht="24.15" customHeight="1">
      <c r="A1306" s="41"/>
      <c r="B1306" s="42"/>
      <c r="C1306" s="205" t="s">
        <v>1761</v>
      </c>
      <c r="D1306" s="205" t="s">
        <v>141</v>
      </c>
      <c r="E1306" s="206" t="s">
        <v>1762</v>
      </c>
      <c r="F1306" s="207" t="s">
        <v>1763</v>
      </c>
      <c r="G1306" s="208" t="s">
        <v>144</v>
      </c>
      <c r="H1306" s="209">
        <v>627.42899999999997</v>
      </c>
      <c r="I1306" s="210"/>
      <c r="J1306" s="211">
        <f>ROUND(I1306*H1306,2)</f>
        <v>0</v>
      </c>
      <c r="K1306" s="207" t="s">
        <v>145</v>
      </c>
      <c r="L1306" s="47"/>
      <c r="M1306" s="212" t="s">
        <v>19</v>
      </c>
      <c r="N1306" s="213" t="s">
        <v>40</v>
      </c>
      <c r="O1306" s="87"/>
      <c r="P1306" s="214">
        <f>O1306*H1306</f>
        <v>0</v>
      </c>
      <c r="Q1306" s="214">
        <v>0.0004504</v>
      </c>
      <c r="R1306" s="214">
        <f>Q1306*H1306</f>
        <v>0.28259402159999997</v>
      </c>
      <c r="S1306" s="214">
        <v>0</v>
      </c>
      <c r="T1306" s="215">
        <f>S1306*H1306</f>
        <v>0</v>
      </c>
      <c r="U1306" s="41"/>
      <c r="V1306" s="41"/>
      <c r="W1306" s="41"/>
      <c r="X1306" s="41"/>
      <c r="Y1306" s="41"/>
      <c r="Z1306" s="41"/>
      <c r="AA1306" s="41"/>
      <c r="AB1306" s="41"/>
      <c r="AC1306" s="41"/>
      <c r="AD1306" s="41"/>
      <c r="AE1306" s="41"/>
      <c r="AR1306" s="216" t="s">
        <v>231</v>
      </c>
      <c r="AT1306" s="216" t="s">
        <v>141</v>
      </c>
      <c r="AU1306" s="216" t="s">
        <v>77</v>
      </c>
      <c r="AY1306" s="20" t="s">
        <v>140</v>
      </c>
      <c r="BE1306" s="217">
        <f>IF(N1306="základní",J1306,0)</f>
        <v>0</v>
      </c>
      <c r="BF1306" s="217">
        <f>IF(N1306="snížená",J1306,0)</f>
        <v>0</v>
      </c>
      <c r="BG1306" s="217">
        <f>IF(N1306="zákl. přenesená",J1306,0)</f>
        <v>0</v>
      </c>
      <c r="BH1306" s="217">
        <f>IF(N1306="sníž. přenesená",J1306,0)</f>
        <v>0</v>
      </c>
      <c r="BI1306" s="217">
        <f>IF(N1306="nulová",J1306,0)</f>
        <v>0</v>
      </c>
      <c r="BJ1306" s="20" t="s">
        <v>77</v>
      </c>
      <c r="BK1306" s="217">
        <f>ROUND(I1306*H1306,2)</f>
        <v>0</v>
      </c>
      <c r="BL1306" s="20" t="s">
        <v>231</v>
      </c>
      <c r="BM1306" s="216" t="s">
        <v>1764</v>
      </c>
    </row>
    <row r="1307" s="2" customFormat="1">
      <c r="A1307" s="41"/>
      <c r="B1307" s="42"/>
      <c r="C1307" s="43"/>
      <c r="D1307" s="218" t="s">
        <v>148</v>
      </c>
      <c r="E1307" s="43"/>
      <c r="F1307" s="219" t="s">
        <v>1765</v>
      </c>
      <c r="G1307" s="43"/>
      <c r="H1307" s="43"/>
      <c r="I1307" s="220"/>
      <c r="J1307" s="43"/>
      <c r="K1307" s="43"/>
      <c r="L1307" s="47"/>
      <c r="M1307" s="221"/>
      <c r="N1307" s="222"/>
      <c r="O1307" s="87"/>
      <c r="P1307" s="87"/>
      <c r="Q1307" s="87"/>
      <c r="R1307" s="87"/>
      <c r="S1307" s="87"/>
      <c r="T1307" s="88"/>
      <c r="U1307" s="41"/>
      <c r="V1307" s="41"/>
      <c r="W1307" s="41"/>
      <c r="X1307" s="41"/>
      <c r="Y1307" s="41"/>
      <c r="Z1307" s="41"/>
      <c r="AA1307" s="41"/>
      <c r="AB1307" s="41"/>
      <c r="AC1307" s="41"/>
      <c r="AD1307" s="41"/>
      <c r="AE1307" s="41"/>
      <c r="AT1307" s="20" t="s">
        <v>148</v>
      </c>
      <c r="AU1307" s="20" t="s">
        <v>77</v>
      </c>
    </row>
    <row r="1308" s="13" customFormat="1">
      <c r="A1308" s="13"/>
      <c r="B1308" s="223"/>
      <c r="C1308" s="224"/>
      <c r="D1308" s="225" t="s">
        <v>150</v>
      </c>
      <c r="E1308" s="226" t="s">
        <v>19</v>
      </c>
      <c r="F1308" s="227" t="s">
        <v>1766</v>
      </c>
      <c r="G1308" s="224"/>
      <c r="H1308" s="226" t="s">
        <v>19</v>
      </c>
      <c r="I1308" s="228"/>
      <c r="J1308" s="224"/>
      <c r="K1308" s="224"/>
      <c r="L1308" s="229"/>
      <c r="M1308" s="230"/>
      <c r="N1308" s="231"/>
      <c r="O1308" s="231"/>
      <c r="P1308" s="231"/>
      <c r="Q1308" s="231"/>
      <c r="R1308" s="231"/>
      <c r="S1308" s="231"/>
      <c r="T1308" s="232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33" t="s">
        <v>150</v>
      </c>
      <c r="AU1308" s="233" t="s">
        <v>77</v>
      </c>
      <c r="AV1308" s="13" t="s">
        <v>77</v>
      </c>
      <c r="AW1308" s="13" t="s">
        <v>31</v>
      </c>
      <c r="AX1308" s="13" t="s">
        <v>69</v>
      </c>
      <c r="AY1308" s="233" t="s">
        <v>140</v>
      </c>
    </row>
    <row r="1309" s="14" customFormat="1">
      <c r="A1309" s="14"/>
      <c r="B1309" s="234"/>
      <c r="C1309" s="235"/>
      <c r="D1309" s="225" t="s">
        <v>150</v>
      </c>
      <c r="E1309" s="236" t="s">
        <v>19</v>
      </c>
      <c r="F1309" s="237" t="s">
        <v>1767</v>
      </c>
      <c r="G1309" s="235"/>
      <c r="H1309" s="238">
        <v>207.429</v>
      </c>
      <c r="I1309" s="239"/>
      <c r="J1309" s="235"/>
      <c r="K1309" s="235"/>
      <c r="L1309" s="240"/>
      <c r="M1309" s="241"/>
      <c r="N1309" s="242"/>
      <c r="O1309" s="242"/>
      <c r="P1309" s="242"/>
      <c r="Q1309" s="242"/>
      <c r="R1309" s="242"/>
      <c r="S1309" s="242"/>
      <c r="T1309" s="243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44" t="s">
        <v>150</v>
      </c>
      <c r="AU1309" s="244" t="s">
        <v>77</v>
      </c>
      <c r="AV1309" s="14" t="s">
        <v>79</v>
      </c>
      <c r="AW1309" s="14" t="s">
        <v>31</v>
      </c>
      <c r="AX1309" s="14" t="s">
        <v>69</v>
      </c>
      <c r="AY1309" s="244" t="s">
        <v>140</v>
      </c>
    </row>
    <row r="1310" s="13" customFormat="1">
      <c r="A1310" s="13"/>
      <c r="B1310" s="223"/>
      <c r="C1310" s="224"/>
      <c r="D1310" s="225" t="s">
        <v>150</v>
      </c>
      <c r="E1310" s="226" t="s">
        <v>19</v>
      </c>
      <c r="F1310" s="227" t="s">
        <v>1768</v>
      </c>
      <c r="G1310" s="224"/>
      <c r="H1310" s="226" t="s">
        <v>19</v>
      </c>
      <c r="I1310" s="228"/>
      <c r="J1310" s="224"/>
      <c r="K1310" s="224"/>
      <c r="L1310" s="229"/>
      <c r="M1310" s="230"/>
      <c r="N1310" s="231"/>
      <c r="O1310" s="231"/>
      <c r="P1310" s="231"/>
      <c r="Q1310" s="231"/>
      <c r="R1310" s="231"/>
      <c r="S1310" s="231"/>
      <c r="T1310" s="232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33" t="s">
        <v>150</v>
      </c>
      <c r="AU1310" s="233" t="s">
        <v>77</v>
      </c>
      <c r="AV1310" s="13" t="s">
        <v>77</v>
      </c>
      <c r="AW1310" s="13" t="s">
        <v>31</v>
      </c>
      <c r="AX1310" s="13" t="s">
        <v>69</v>
      </c>
      <c r="AY1310" s="233" t="s">
        <v>140</v>
      </c>
    </row>
    <row r="1311" s="14" customFormat="1">
      <c r="A1311" s="14"/>
      <c r="B1311" s="234"/>
      <c r="C1311" s="235"/>
      <c r="D1311" s="225" t="s">
        <v>150</v>
      </c>
      <c r="E1311" s="236" t="s">
        <v>19</v>
      </c>
      <c r="F1311" s="237" t="s">
        <v>1769</v>
      </c>
      <c r="G1311" s="235"/>
      <c r="H1311" s="238">
        <v>220</v>
      </c>
      <c r="I1311" s="239"/>
      <c r="J1311" s="235"/>
      <c r="K1311" s="235"/>
      <c r="L1311" s="240"/>
      <c r="M1311" s="241"/>
      <c r="N1311" s="242"/>
      <c r="O1311" s="242"/>
      <c r="P1311" s="242"/>
      <c r="Q1311" s="242"/>
      <c r="R1311" s="242"/>
      <c r="S1311" s="242"/>
      <c r="T1311" s="243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44" t="s">
        <v>150</v>
      </c>
      <c r="AU1311" s="244" t="s">
        <v>77</v>
      </c>
      <c r="AV1311" s="14" t="s">
        <v>79</v>
      </c>
      <c r="AW1311" s="14" t="s">
        <v>31</v>
      </c>
      <c r="AX1311" s="14" t="s">
        <v>69</v>
      </c>
      <c r="AY1311" s="244" t="s">
        <v>140</v>
      </c>
    </row>
    <row r="1312" s="13" customFormat="1">
      <c r="A1312" s="13"/>
      <c r="B1312" s="223"/>
      <c r="C1312" s="224"/>
      <c r="D1312" s="225" t="s">
        <v>150</v>
      </c>
      <c r="E1312" s="226" t="s">
        <v>19</v>
      </c>
      <c r="F1312" s="227" t="s">
        <v>1760</v>
      </c>
      <c r="G1312" s="224"/>
      <c r="H1312" s="226" t="s">
        <v>19</v>
      </c>
      <c r="I1312" s="228"/>
      <c r="J1312" s="224"/>
      <c r="K1312" s="224"/>
      <c r="L1312" s="229"/>
      <c r="M1312" s="230"/>
      <c r="N1312" s="231"/>
      <c r="O1312" s="231"/>
      <c r="P1312" s="231"/>
      <c r="Q1312" s="231"/>
      <c r="R1312" s="231"/>
      <c r="S1312" s="231"/>
      <c r="T1312" s="232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33" t="s">
        <v>150</v>
      </c>
      <c r="AU1312" s="233" t="s">
        <v>77</v>
      </c>
      <c r="AV1312" s="13" t="s">
        <v>77</v>
      </c>
      <c r="AW1312" s="13" t="s">
        <v>31</v>
      </c>
      <c r="AX1312" s="13" t="s">
        <v>69</v>
      </c>
      <c r="AY1312" s="233" t="s">
        <v>140</v>
      </c>
    </row>
    <row r="1313" s="14" customFormat="1">
      <c r="A1313" s="14"/>
      <c r="B1313" s="234"/>
      <c r="C1313" s="235"/>
      <c r="D1313" s="225" t="s">
        <v>150</v>
      </c>
      <c r="E1313" s="236" t="s">
        <v>19</v>
      </c>
      <c r="F1313" s="237" t="s">
        <v>1281</v>
      </c>
      <c r="G1313" s="235"/>
      <c r="H1313" s="238">
        <v>200</v>
      </c>
      <c r="I1313" s="239"/>
      <c r="J1313" s="235"/>
      <c r="K1313" s="235"/>
      <c r="L1313" s="240"/>
      <c r="M1313" s="241"/>
      <c r="N1313" s="242"/>
      <c r="O1313" s="242"/>
      <c r="P1313" s="242"/>
      <c r="Q1313" s="242"/>
      <c r="R1313" s="242"/>
      <c r="S1313" s="242"/>
      <c r="T1313" s="243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44" t="s">
        <v>150</v>
      </c>
      <c r="AU1313" s="244" t="s">
        <v>77</v>
      </c>
      <c r="AV1313" s="14" t="s">
        <v>79</v>
      </c>
      <c r="AW1313" s="14" t="s">
        <v>31</v>
      </c>
      <c r="AX1313" s="14" t="s">
        <v>69</v>
      </c>
      <c r="AY1313" s="244" t="s">
        <v>140</v>
      </c>
    </row>
    <row r="1314" s="15" customFormat="1">
      <c r="A1314" s="15"/>
      <c r="B1314" s="245"/>
      <c r="C1314" s="246"/>
      <c r="D1314" s="225" t="s">
        <v>150</v>
      </c>
      <c r="E1314" s="247" t="s">
        <v>19</v>
      </c>
      <c r="F1314" s="248" t="s">
        <v>226</v>
      </c>
      <c r="G1314" s="246"/>
      <c r="H1314" s="249">
        <v>627.42899999999997</v>
      </c>
      <c r="I1314" s="250"/>
      <c r="J1314" s="246"/>
      <c r="K1314" s="246"/>
      <c r="L1314" s="251"/>
      <c r="M1314" s="252"/>
      <c r="N1314" s="253"/>
      <c r="O1314" s="253"/>
      <c r="P1314" s="253"/>
      <c r="Q1314" s="253"/>
      <c r="R1314" s="253"/>
      <c r="S1314" s="253"/>
      <c r="T1314" s="254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T1314" s="255" t="s">
        <v>150</v>
      </c>
      <c r="AU1314" s="255" t="s">
        <v>77</v>
      </c>
      <c r="AV1314" s="15" t="s">
        <v>146</v>
      </c>
      <c r="AW1314" s="15" t="s">
        <v>31</v>
      </c>
      <c r="AX1314" s="15" t="s">
        <v>77</v>
      </c>
      <c r="AY1314" s="255" t="s">
        <v>140</v>
      </c>
    </row>
    <row r="1315" s="2" customFormat="1" ht="16.5" customHeight="1">
      <c r="A1315" s="41"/>
      <c r="B1315" s="42"/>
      <c r="C1315" s="205" t="s">
        <v>1770</v>
      </c>
      <c r="D1315" s="205" t="s">
        <v>141</v>
      </c>
      <c r="E1315" s="206" t="s">
        <v>1771</v>
      </c>
      <c r="F1315" s="207" t="s">
        <v>1772</v>
      </c>
      <c r="G1315" s="208" t="s">
        <v>144</v>
      </c>
      <c r="H1315" s="209">
        <v>427.42899999999997</v>
      </c>
      <c r="I1315" s="210"/>
      <c r="J1315" s="211">
        <f>ROUND(I1315*H1315,2)</f>
        <v>0</v>
      </c>
      <c r="K1315" s="207" t="s">
        <v>145</v>
      </c>
      <c r="L1315" s="47"/>
      <c r="M1315" s="212" t="s">
        <v>19</v>
      </c>
      <c r="N1315" s="213" t="s">
        <v>40</v>
      </c>
      <c r="O1315" s="87"/>
      <c r="P1315" s="214">
        <f>O1315*H1315</f>
        <v>0</v>
      </c>
      <c r="Q1315" s="214">
        <v>0.00057499999999999999</v>
      </c>
      <c r="R1315" s="214">
        <f>Q1315*H1315</f>
        <v>0.24577167499999997</v>
      </c>
      <c r="S1315" s="214">
        <v>0</v>
      </c>
      <c r="T1315" s="215">
        <f>S1315*H1315</f>
        <v>0</v>
      </c>
      <c r="U1315" s="41"/>
      <c r="V1315" s="41"/>
      <c r="W1315" s="41"/>
      <c r="X1315" s="41"/>
      <c r="Y1315" s="41"/>
      <c r="Z1315" s="41"/>
      <c r="AA1315" s="41"/>
      <c r="AB1315" s="41"/>
      <c r="AC1315" s="41"/>
      <c r="AD1315" s="41"/>
      <c r="AE1315" s="41"/>
      <c r="AR1315" s="216" t="s">
        <v>231</v>
      </c>
      <c r="AT1315" s="216" t="s">
        <v>141</v>
      </c>
      <c r="AU1315" s="216" t="s">
        <v>77</v>
      </c>
      <c r="AY1315" s="20" t="s">
        <v>140</v>
      </c>
      <c r="BE1315" s="217">
        <f>IF(N1315="základní",J1315,0)</f>
        <v>0</v>
      </c>
      <c r="BF1315" s="217">
        <f>IF(N1315="snížená",J1315,0)</f>
        <v>0</v>
      </c>
      <c r="BG1315" s="217">
        <f>IF(N1315="zákl. přenesená",J1315,0)</f>
        <v>0</v>
      </c>
      <c r="BH1315" s="217">
        <f>IF(N1315="sníž. přenesená",J1315,0)</f>
        <v>0</v>
      </c>
      <c r="BI1315" s="217">
        <f>IF(N1315="nulová",J1315,0)</f>
        <v>0</v>
      </c>
      <c r="BJ1315" s="20" t="s">
        <v>77</v>
      </c>
      <c r="BK1315" s="217">
        <f>ROUND(I1315*H1315,2)</f>
        <v>0</v>
      </c>
      <c r="BL1315" s="20" t="s">
        <v>231</v>
      </c>
      <c r="BM1315" s="216" t="s">
        <v>1773</v>
      </c>
    </row>
    <row r="1316" s="2" customFormat="1">
      <c r="A1316" s="41"/>
      <c r="B1316" s="42"/>
      <c r="C1316" s="43"/>
      <c r="D1316" s="218" t="s">
        <v>148</v>
      </c>
      <c r="E1316" s="43"/>
      <c r="F1316" s="219" t="s">
        <v>1774</v>
      </c>
      <c r="G1316" s="43"/>
      <c r="H1316" s="43"/>
      <c r="I1316" s="220"/>
      <c r="J1316" s="43"/>
      <c r="K1316" s="43"/>
      <c r="L1316" s="47"/>
      <c r="M1316" s="221"/>
      <c r="N1316" s="222"/>
      <c r="O1316" s="87"/>
      <c r="P1316" s="87"/>
      <c r="Q1316" s="87"/>
      <c r="R1316" s="87"/>
      <c r="S1316" s="87"/>
      <c r="T1316" s="88"/>
      <c r="U1316" s="41"/>
      <c r="V1316" s="41"/>
      <c r="W1316" s="41"/>
      <c r="X1316" s="41"/>
      <c r="Y1316" s="41"/>
      <c r="Z1316" s="41"/>
      <c r="AA1316" s="41"/>
      <c r="AB1316" s="41"/>
      <c r="AC1316" s="41"/>
      <c r="AD1316" s="41"/>
      <c r="AE1316" s="41"/>
      <c r="AT1316" s="20" t="s">
        <v>148</v>
      </c>
      <c r="AU1316" s="20" t="s">
        <v>77</v>
      </c>
    </row>
    <row r="1317" s="13" customFormat="1">
      <c r="A1317" s="13"/>
      <c r="B1317" s="223"/>
      <c r="C1317" s="224"/>
      <c r="D1317" s="225" t="s">
        <v>150</v>
      </c>
      <c r="E1317" s="226" t="s">
        <v>19</v>
      </c>
      <c r="F1317" s="227" t="s">
        <v>1766</v>
      </c>
      <c r="G1317" s="224"/>
      <c r="H1317" s="226" t="s">
        <v>19</v>
      </c>
      <c r="I1317" s="228"/>
      <c r="J1317" s="224"/>
      <c r="K1317" s="224"/>
      <c r="L1317" s="229"/>
      <c r="M1317" s="230"/>
      <c r="N1317" s="231"/>
      <c r="O1317" s="231"/>
      <c r="P1317" s="231"/>
      <c r="Q1317" s="231"/>
      <c r="R1317" s="231"/>
      <c r="S1317" s="231"/>
      <c r="T1317" s="232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33" t="s">
        <v>150</v>
      </c>
      <c r="AU1317" s="233" t="s">
        <v>77</v>
      </c>
      <c r="AV1317" s="13" t="s">
        <v>77</v>
      </c>
      <c r="AW1317" s="13" t="s">
        <v>31</v>
      </c>
      <c r="AX1317" s="13" t="s">
        <v>69</v>
      </c>
      <c r="AY1317" s="233" t="s">
        <v>140</v>
      </c>
    </row>
    <row r="1318" s="14" customFormat="1">
      <c r="A1318" s="14"/>
      <c r="B1318" s="234"/>
      <c r="C1318" s="235"/>
      <c r="D1318" s="225" t="s">
        <v>150</v>
      </c>
      <c r="E1318" s="236" t="s">
        <v>19</v>
      </c>
      <c r="F1318" s="237" t="s">
        <v>1767</v>
      </c>
      <c r="G1318" s="235"/>
      <c r="H1318" s="238">
        <v>207.429</v>
      </c>
      <c r="I1318" s="239"/>
      <c r="J1318" s="235"/>
      <c r="K1318" s="235"/>
      <c r="L1318" s="240"/>
      <c r="M1318" s="241"/>
      <c r="N1318" s="242"/>
      <c r="O1318" s="242"/>
      <c r="P1318" s="242"/>
      <c r="Q1318" s="242"/>
      <c r="R1318" s="242"/>
      <c r="S1318" s="242"/>
      <c r="T1318" s="243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44" t="s">
        <v>150</v>
      </c>
      <c r="AU1318" s="244" t="s">
        <v>77</v>
      </c>
      <c r="AV1318" s="14" t="s">
        <v>79</v>
      </c>
      <c r="AW1318" s="14" t="s">
        <v>31</v>
      </c>
      <c r="AX1318" s="14" t="s">
        <v>69</v>
      </c>
      <c r="AY1318" s="244" t="s">
        <v>140</v>
      </c>
    </row>
    <row r="1319" s="13" customFormat="1">
      <c r="A1319" s="13"/>
      <c r="B1319" s="223"/>
      <c r="C1319" s="224"/>
      <c r="D1319" s="225" t="s">
        <v>150</v>
      </c>
      <c r="E1319" s="226" t="s">
        <v>19</v>
      </c>
      <c r="F1319" s="227" t="s">
        <v>1768</v>
      </c>
      <c r="G1319" s="224"/>
      <c r="H1319" s="226" t="s">
        <v>19</v>
      </c>
      <c r="I1319" s="228"/>
      <c r="J1319" s="224"/>
      <c r="K1319" s="224"/>
      <c r="L1319" s="229"/>
      <c r="M1319" s="230"/>
      <c r="N1319" s="231"/>
      <c r="O1319" s="231"/>
      <c r="P1319" s="231"/>
      <c r="Q1319" s="231"/>
      <c r="R1319" s="231"/>
      <c r="S1319" s="231"/>
      <c r="T1319" s="232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33" t="s">
        <v>150</v>
      </c>
      <c r="AU1319" s="233" t="s">
        <v>77</v>
      </c>
      <c r="AV1319" s="13" t="s">
        <v>77</v>
      </c>
      <c r="AW1319" s="13" t="s">
        <v>31</v>
      </c>
      <c r="AX1319" s="13" t="s">
        <v>69</v>
      </c>
      <c r="AY1319" s="233" t="s">
        <v>140</v>
      </c>
    </row>
    <row r="1320" s="14" customFormat="1">
      <c r="A1320" s="14"/>
      <c r="B1320" s="234"/>
      <c r="C1320" s="235"/>
      <c r="D1320" s="225" t="s">
        <v>150</v>
      </c>
      <c r="E1320" s="236" t="s">
        <v>19</v>
      </c>
      <c r="F1320" s="237" t="s">
        <v>1769</v>
      </c>
      <c r="G1320" s="235"/>
      <c r="H1320" s="238">
        <v>220</v>
      </c>
      <c r="I1320" s="239"/>
      <c r="J1320" s="235"/>
      <c r="K1320" s="235"/>
      <c r="L1320" s="240"/>
      <c r="M1320" s="241"/>
      <c r="N1320" s="242"/>
      <c r="O1320" s="242"/>
      <c r="P1320" s="242"/>
      <c r="Q1320" s="242"/>
      <c r="R1320" s="242"/>
      <c r="S1320" s="242"/>
      <c r="T1320" s="243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44" t="s">
        <v>150</v>
      </c>
      <c r="AU1320" s="244" t="s">
        <v>77</v>
      </c>
      <c r="AV1320" s="14" t="s">
        <v>79</v>
      </c>
      <c r="AW1320" s="14" t="s">
        <v>31</v>
      </c>
      <c r="AX1320" s="14" t="s">
        <v>69</v>
      </c>
      <c r="AY1320" s="244" t="s">
        <v>140</v>
      </c>
    </row>
    <row r="1321" s="15" customFormat="1">
      <c r="A1321" s="15"/>
      <c r="B1321" s="245"/>
      <c r="C1321" s="246"/>
      <c r="D1321" s="225" t="s">
        <v>150</v>
      </c>
      <c r="E1321" s="247" t="s">
        <v>19</v>
      </c>
      <c r="F1321" s="248" t="s">
        <v>226</v>
      </c>
      <c r="G1321" s="246"/>
      <c r="H1321" s="249">
        <v>427.42899999999997</v>
      </c>
      <c r="I1321" s="250"/>
      <c r="J1321" s="246"/>
      <c r="K1321" s="246"/>
      <c r="L1321" s="251"/>
      <c r="M1321" s="252"/>
      <c r="N1321" s="253"/>
      <c r="O1321" s="253"/>
      <c r="P1321" s="253"/>
      <c r="Q1321" s="253"/>
      <c r="R1321" s="253"/>
      <c r="S1321" s="253"/>
      <c r="T1321" s="254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T1321" s="255" t="s">
        <v>150</v>
      </c>
      <c r="AU1321" s="255" t="s">
        <v>77</v>
      </c>
      <c r="AV1321" s="15" t="s">
        <v>146</v>
      </c>
      <c r="AW1321" s="15" t="s">
        <v>31</v>
      </c>
      <c r="AX1321" s="15" t="s">
        <v>77</v>
      </c>
      <c r="AY1321" s="255" t="s">
        <v>140</v>
      </c>
    </row>
    <row r="1322" s="2" customFormat="1" ht="16.5" customHeight="1">
      <c r="A1322" s="41"/>
      <c r="B1322" s="42"/>
      <c r="C1322" s="205" t="s">
        <v>1775</v>
      </c>
      <c r="D1322" s="205" t="s">
        <v>141</v>
      </c>
      <c r="E1322" s="206" t="s">
        <v>1776</v>
      </c>
      <c r="F1322" s="207" t="s">
        <v>1777</v>
      </c>
      <c r="G1322" s="208" t="s">
        <v>144</v>
      </c>
      <c r="H1322" s="209">
        <v>10</v>
      </c>
      <c r="I1322" s="210"/>
      <c r="J1322" s="211">
        <f>ROUND(I1322*H1322,2)</f>
        <v>0</v>
      </c>
      <c r="K1322" s="207" t="s">
        <v>145</v>
      </c>
      <c r="L1322" s="47"/>
      <c r="M1322" s="212" t="s">
        <v>19</v>
      </c>
      <c r="N1322" s="213" t="s">
        <v>40</v>
      </c>
      <c r="O1322" s="87"/>
      <c r="P1322" s="214">
        <f>O1322*H1322</f>
        <v>0</v>
      </c>
      <c r="Q1322" s="214">
        <v>0.00014375</v>
      </c>
      <c r="R1322" s="214">
        <f>Q1322*H1322</f>
        <v>0.0014375</v>
      </c>
      <c r="S1322" s="214">
        <v>0</v>
      </c>
      <c r="T1322" s="215">
        <f>S1322*H1322</f>
        <v>0</v>
      </c>
      <c r="U1322" s="41"/>
      <c r="V1322" s="41"/>
      <c r="W1322" s="41"/>
      <c r="X1322" s="41"/>
      <c r="Y1322" s="41"/>
      <c r="Z1322" s="41"/>
      <c r="AA1322" s="41"/>
      <c r="AB1322" s="41"/>
      <c r="AC1322" s="41"/>
      <c r="AD1322" s="41"/>
      <c r="AE1322" s="41"/>
      <c r="AR1322" s="216" t="s">
        <v>231</v>
      </c>
      <c r="AT1322" s="216" t="s">
        <v>141</v>
      </c>
      <c r="AU1322" s="216" t="s">
        <v>77</v>
      </c>
      <c r="AY1322" s="20" t="s">
        <v>140</v>
      </c>
      <c r="BE1322" s="217">
        <f>IF(N1322="základní",J1322,0)</f>
        <v>0</v>
      </c>
      <c r="BF1322" s="217">
        <f>IF(N1322="snížená",J1322,0)</f>
        <v>0</v>
      </c>
      <c r="BG1322" s="217">
        <f>IF(N1322="zákl. přenesená",J1322,0)</f>
        <v>0</v>
      </c>
      <c r="BH1322" s="217">
        <f>IF(N1322="sníž. přenesená",J1322,0)</f>
        <v>0</v>
      </c>
      <c r="BI1322" s="217">
        <f>IF(N1322="nulová",J1322,0)</f>
        <v>0</v>
      </c>
      <c r="BJ1322" s="20" t="s">
        <v>77</v>
      </c>
      <c r="BK1322" s="217">
        <f>ROUND(I1322*H1322,2)</f>
        <v>0</v>
      </c>
      <c r="BL1322" s="20" t="s">
        <v>231</v>
      </c>
      <c r="BM1322" s="216" t="s">
        <v>1778</v>
      </c>
    </row>
    <row r="1323" s="2" customFormat="1">
      <c r="A1323" s="41"/>
      <c r="B1323" s="42"/>
      <c r="C1323" s="43"/>
      <c r="D1323" s="218" t="s">
        <v>148</v>
      </c>
      <c r="E1323" s="43"/>
      <c r="F1323" s="219" t="s">
        <v>1779</v>
      </c>
      <c r="G1323" s="43"/>
      <c r="H1323" s="43"/>
      <c r="I1323" s="220"/>
      <c r="J1323" s="43"/>
      <c r="K1323" s="43"/>
      <c r="L1323" s="47"/>
      <c r="M1323" s="221"/>
      <c r="N1323" s="222"/>
      <c r="O1323" s="87"/>
      <c r="P1323" s="87"/>
      <c r="Q1323" s="87"/>
      <c r="R1323" s="87"/>
      <c r="S1323" s="87"/>
      <c r="T1323" s="88"/>
      <c r="U1323" s="41"/>
      <c r="V1323" s="41"/>
      <c r="W1323" s="41"/>
      <c r="X1323" s="41"/>
      <c r="Y1323" s="41"/>
      <c r="Z1323" s="41"/>
      <c r="AA1323" s="41"/>
      <c r="AB1323" s="41"/>
      <c r="AC1323" s="41"/>
      <c r="AD1323" s="41"/>
      <c r="AE1323" s="41"/>
      <c r="AT1323" s="20" t="s">
        <v>148</v>
      </c>
      <c r="AU1323" s="20" t="s">
        <v>77</v>
      </c>
    </row>
    <row r="1324" s="13" customFormat="1">
      <c r="A1324" s="13"/>
      <c r="B1324" s="223"/>
      <c r="C1324" s="224"/>
      <c r="D1324" s="225" t="s">
        <v>150</v>
      </c>
      <c r="E1324" s="226" t="s">
        <v>19</v>
      </c>
      <c r="F1324" s="227" t="s">
        <v>151</v>
      </c>
      <c r="G1324" s="224"/>
      <c r="H1324" s="226" t="s">
        <v>19</v>
      </c>
      <c r="I1324" s="228"/>
      <c r="J1324" s="224"/>
      <c r="K1324" s="224"/>
      <c r="L1324" s="229"/>
      <c r="M1324" s="230"/>
      <c r="N1324" s="231"/>
      <c r="O1324" s="231"/>
      <c r="P1324" s="231"/>
      <c r="Q1324" s="231"/>
      <c r="R1324" s="231"/>
      <c r="S1324" s="231"/>
      <c r="T1324" s="232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33" t="s">
        <v>150</v>
      </c>
      <c r="AU1324" s="233" t="s">
        <v>77</v>
      </c>
      <c r="AV1324" s="13" t="s">
        <v>77</v>
      </c>
      <c r="AW1324" s="13" t="s">
        <v>31</v>
      </c>
      <c r="AX1324" s="13" t="s">
        <v>69</v>
      </c>
      <c r="AY1324" s="233" t="s">
        <v>140</v>
      </c>
    </row>
    <row r="1325" s="14" customFormat="1">
      <c r="A1325" s="14"/>
      <c r="B1325" s="234"/>
      <c r="C1325" s="235"/>
      <c r="D1325" s="225" t="s">
        <v>150</v>
      </c>
      <c r="E1325" s="236" t="s">
        <v>19</v>
      </c>
      <c r="F1325" s="237" t="s">
        <v>1780</v>
      </c>
      <c r="G1325" s="235"/>
      <c r="H1325" s="238">
        <v>10</v>
      </c>
      <c r="I1325" s="239"/>
      <c r="J1325" s="235"/>
      <c r="K1325" s="235"/>
      <c r="L1325" s="240"/>
      <c r="M1325" s="241"/>
      <c r="N1325" s="242"/>
      <c r="O1325" s="242"/>
      <c r="P1325" s="242"/>
      <c r="Q1325" s="242"/>
      <c r="R1325" s="242"/>
      <c r="S1325" s="242"/>
      <c r="T1325" s="243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44" t="s">
        <v>150</v>
      </c>
      <c r="AU1325" s="244" t="s">
        <v>77</v>
      </c>
      <c r="AV1325" s="14" t="s">
        <v>79</v>
      </c>
      <c r="AW1325" s="14" t="s">
        <v>31</v>
      </c>
      <c r="AX1325" s="14" t="s">
        <v>77</v>
      </c>
      <c r="AY1325" s="244" t="s">
        <v>140</v>
      </c>
    </row>
    <row r="1326" s="2" customFormat="1" ht="16.5" customHeight="1">
      <c r="A1326" s="41"/>
      <c r="B1326" s="42"/>
      <c r="C1326" s="205" t="s">
        <v>1781</v>
      </c>
      <c r="D1326" s="205" t="s">
        <v>141</v>
      </c>
      <c r="E1326" s="206" t="s">
        <v>1782</v>
      </c>
      <c r="F1326" s="207" t="s">
        <v>1783</v>
      </c>
      <c r="G1326" s="208" t="s">
        <v>144</v>
      </c>
      <c r="H1326" s="209">
        <v>10</v>
      </c>
      <c r="I1326" s="210"/>
      <c r="J1326" s="211">
        <f>ROUND(I1326*H1326,2)</f>
        <v>0</v>
      </c>
      <c r="K1326" s="207" t="s">
        <v>145</v>
      </c>
      <c r="L1326" s="47"/>
      <c r="M1326" s="212" t="s">
        <v>19</v>
      </c>
      <c r="N1326" s="213" t="s">
        <v>40</v>
      </c>
      <c r="O1326" s="87"/>
      <c r="P1326" s="214">
        <f>O1326*H1326</f>
        <v>0</v>
      </c>
      <c r="Q1326" s="214">
        <v>0.00012305000000000001</v>
      </c>
      <c r="R1326" s="214">
        <f>Q1326*H1326</f>
        <v>0.0012305</v>
      </c>
      <c r="S1326" s="214">
        <v>0</v>
      </c>
      <c r="T1326" s="215">
        <f>S1326*H1326</f>
        <v>0</v>
      </c>
      <c r="U1326" s="41"/>
      <c r="V1326" s="41"/>
      <c r="W1326" s="41"/>
      <c r="X1326" s="41"/>
      <c r="Y1326" s="41"/>
      <c r="Z1326" s="41"/>
      <c r="AA1326" s="41"/>
      <c r="AB1326" s="41"/>
      <c r="AC1326" s="41"/>
      <c r="AD1326" s="41"/>
      <c r="AE1326" s="41"/>
      <c r="AR1326" s="216" t="s">
        <v>231</v>
      </c>
      <c r="AT1326" s="216" t="s">
        <v>141</v>
      </c>
      <c r="AU1326" s="216" t="s">
        <v>77</v>
      </c>
      <c r="AY1326" s="20" t="s">
        <v>140</v>
      </c>
      <c r="BE1326" s="217">
        <f>IF(N1326="základní",J1326,0)</f>
        <v>0</v>
      </c>
      <c r="BF1326" s="217">
        <f>IF(N1326="snížená",J1326,0)</f>
        <v>0</v>
      </c>
      <c r="BG1326" s="217">
        <f>IF(N1326="zákl. přenesená",J1326,0)</f>
        <v>0</v>
      </c>
      <c r="BH1326" s="217">
        <f>IF(N1326="sníž. přenesená",J1326,0)</f>
        <v>0</v>
      </c>
      <c r="BI1326" s="217">
        <f>IF(N1326="nulová",J1326,0)</f>
        <v>0</v>
      </c>
      <c r="BJ1326" s="20" t="s">
        <v>77</v>
      </c>
      <c r="BK1326" s="217">
        <f>ROUND(I1326*H1326,2)</f>
        <v>0</v>
      </c>
      <c r="BL1326" s="20" t="s">
        <v>231</v>
      </c>
      <c r="BM1326" s="216" t="s">
        <v>1784</v>
      </c>
    </row>
    <row r="1327" s="2" customFormat="1">
      <c r="A1327" s="41"/>
      <c r="B1327" s="42"/>
      <c r="C1327" s="43"/>
      <c r="D1327" s="218" t="s">
        <v>148</v>
      </c>
      <c r="E1327" s="43"/>
      <c r="F1327" s="219" t="s">
        <v>1785</v>
      </c>
      <c r="G1327" s="43"/>
      <c r="H1327" s="43"/>
      <c r="I1327" s="220"/>
      <c r="J1327" s="43"/>
      <c r="K1327" s="43"/>
      <c r="L1327" s="47"/>
      <c r="M1327" s="221"/>
      <c r="N1327" s="222"/>
      <c r="O1327" s="87"/>
      <c r="P1327" s="87"/>
      <c r="Q1327" s="87"/>
      <c r="R1327" s="87"/>
      <c r="S1327" s="87"/>
      <c r="T1327" s="88"/>
      <c r="U1327" s="41"/>
      <c r="V1327" s="41"/>
      <c r="W1327" s="41"/>
      <c r="X1327" s="41"/>
      <c r="Y1327" s="41"/>
      <c r="Z1327" s="41"/>
      <c r="AA1327" s="41"/>
      <c r="AB1327" s="41"/>
      <c r="AC1327" s="41"/>
      <c r="AD1327" s="41"/>
      <c r="AE1327" s="41"/>
      <c r="AT1327" s="20" t="s">
        <v>148</v>
      </c>
      <c r="AU1327" s="20" t="s">
        <v>77</v>
      </c>
    </row>
    <row r="1328" s="2" customFormat="1" ht="16.5" customHeight="1">
      <c r="A1328" s="41"/>
      <c r="B1328" s="42"/>
      <c r="C1328" s="205" t="s">
        <v>1786</v>
      </c>
      <c r="D1328" s="205" t="s">
        <v>141</v>
      </c>
      <c r="E1328" s="206" t="s">
        <v>1787</v>
      </c>
      <c r="F1328" s="207" t="s">
        <v>1788</v>
      </c>
      <c r="G1328" s="208" t="s">
        <v>144</v>
      </c>
      <c r="H1328" s="209">
        <v>10</v>
      </c>
      <c r="I1328" s="210"/>
      <c r="J1328" s="211">
        <f>ROUND(I1328*H1328,2)</f>
        <v>0</v>
      </c>
      <c r="K1328" s="207" t="s">
        <v>145</v>
      </c>
      <c r="L1328" s="47"/>
      <c r="M1328" s="212" t="s">
        <v>19</v>
      </c>
      <c r="N1328" s="213" t="s">
        <v>40</v>
      </c>
      <c r="O1328" s="87"/>
      <c r="P1328" s="214">
        <f>O1328*H1328</f>
        <v>0</v>
      </c>
      <c r="Q1328" s="214">
        <v>0.00012305000000000001</v>
      </c>
      <c r="R1328" s="214">
        <f>Q1328*H1328</f>
        <v>0.0012305</v>
      </c>
      <c r="S1328" s="214">
        <v>0</v>
      </c>
      <c r="T1328" s="215">
        <f>S1328*H1328</f>
        <v>0</v>
      </c>
      <c r="U1328" s="41"/>
      <c r="V1328" s="41"/>
      <c r="W1328" s="41"/>
      <c r="X1328" s="41"/>
      <c r="Y1328" s="41"/>
      <c r="Z1328" s="41"/>
      <c r="AA1328" s="41"/>
      <c r="AB1328" s="41"/>
      <c r="AC1328" s="41"/>
      <c r="AD1328" s="41"/>
      <c r="AE1328" s="41"/>
      <c r="AR1328" s="216" t="s">
        <v>231</v>
      </c>
      <c r="AT1328" s="216" t="s">
        <v>141</v>
      </c>
      <c r="AU1328" s="216" t="s">
        <v>77</v>
      </c>
      <c r="AY1328" s="20" t="s">
        <v>140</v>
      </c>
      <c r="BE1328" s="217">
        <f>IF(N1328="základní",J1328,0)</f>
        <v>0</v>
      </c>
      <c r="BF1328" s="217">
        <f>IF(N1328="snížená",J1328,0)</f>
        <v>0</v>
      </c>
      <c r="BG1328" s="217">
        <f>IF(N1328="zákl. přenesená",J1328,0)</f>
        <v>0</v>
      </c>
      <c r="BH1328" s="217">
        <f>IF(N1328="sníž. přenesená",J1328,0)</f>
        <v>0</v>
      </c>
      <c r="BI1328" s="217">
        <f>IF(N1328="nulová",J1328,0)</f>
        <v>0</v>
      </c>
      <c r="BJ1328" s="20" t="s">
        <v>77</v>
      </c>
      <c r="BK1328" s="217">
        <f>ROUND(I1328*H1328,2)</f>
        <v>0</v>
      </c>
      <c r="BL1328" s="20" t="s">
        <v>231</v>
      </c>
      <c r="BM1328" s="216" t="s">
        <v>1789</v>
      </c>
    </row>
    <row r="1329" s="2" customFormat="1">
      <c r="A1329" s="41"/>
      <c r="B1329" s="42"/>
      <c r="C1329" s="43"/>
      <c r="D1329" s="218" t="s">
        <v>148</v>
      </c>
      <c r="E1329" s="43"/>
      <c r="F1329" s="219" t="s">
        <v>1790</v>
      </c>
      <c r="G1329" s="43"/>
      <c r="H1329" s="43"/>
      <c r="I1329" s="220"/>
      <c r="J1329" s="43"/>
      <c r="K1329" s="43"/>
      <c r="L1329" s="47"/>
      <c r="M1329" s="221"/>
      <c r="N1329" s="222"/>
      <c r="O1329" s="87"/>
      <c r="P1329" s="87"/>
      <c r="Q1329" s="87"/>
      <c r="R1329" s="87"/>
      <c r="S1329" s="87"/>
      <c r="T1329" s="88"/>
      <c r="U1329" s="41"/>
      <c r="V1329" s="41"/>
      <c r="W1329" s="41"/>
      <c r="X1329" s="41"/>
      <c r="Y1329" s="41"/>
      <c r="Z1329" s="41"/>
      <c r="AA1329" s="41"/>
      <c r="AB1329" s="41"/>
      <c r="AC1329" s="41"/>
      <c r="AD1329" s="41"/>
      <c r="AE1329" s="41"/>
      <c r="AT1329" s="20" t="s">
        <v>148</v>
      </c>
      <c r="AU1329" s="20" t="s">
        <v>77</v>
      </c>
    </row>
    <row r="1330" s="2" customFormat="1" ht="24.15" customHeight="1">
      <c r="A1330" s="41"/>
      <c r="B1330" s="42"/>
      <c r="C1330" s="205" t="s">
        <v>1791</v>
      </c>
      <c r="D1330" s="205" t="s">
        <v>141</v>
      </c>
      <c r="E1330" s="206" t="s">
        <v>1792</v>
      </c>
      <c r="F1330" s="207" t="s">
        <v>1793</v>
      </c>
      <c r="G1330" s="208" t="s">
        <v>144</v>
      </c>
      <c r="H1330" s="209">
        <v>337.37200000000001</v>
      </c>
      <c r="I1330" s="210"/>
      <c r="J1330" s="211">
        <f>ROUND(I1330*H1330,2)</f>
        <v>0</v>
      </c>
      <c r="K1330" s="207" t="s">
        <v>145</v>
      </c>
      <c r="L1330" s="47"/>
      <c r="M1330" s="212" t="s">
        <v>19</v>
      </c>
      <c r="N1330" s="213" t="s">
        <v>40</v>
      </c>
      <c r="O1330" s="87"/>
      <c r="P1330" s="214">
        <f>O1330*H1330</f>
        <v>0</v>
      </c>
      <c r="Q1330" s="214">
        <v>0.00017325000000000001</v>
      </c>
      <c r="R1330" s="214">
        <f>Q1330*H1330</f>
        <v>0.058449699000000008</v>
      </c>
      <c r="S1330" s="214">
        <v>0</v>
      </c>
      <c r="T1330" s="215">
        <f>S1330*H1330</f>
        <v>0</v>
      </c>
      <c r="U1330" s="41"/>
      <c r="V1330" s="41"/>
      <c r="W1330" s="41"/>
      <c r="X1330" s="41"/>
      <c r="Y1330" s="41"/>
      <c r="Z1330" s="41"/>
      <c r="AA1330" s="41"/>
      <c r="AB1330" s="41"/>
      <c r="AC1330" s="41"/>
      <c r="AD1330" s="41"/>
      <c r="AE1330" s="41"/>
      <c r="AR1330" s="216" t="s">
        <v>231</v>
      </c>
      <c r="AT1330" s="216" t="s">
        <v>141</v>
      </c>
      <c r="AU1330" s="216" t="s">
        <v>77</v>
      </c>
      <c r="AY1330" s="20" t="s">
        <v>140</v>
      </c>
      <c r="BE1330" s="217">
        <f>IF(N1330="základní",J1330,0)</f>
        <v>0</v>
      </c>
      <c r="BF1330" s="217">
        <f>IF(N1330="snížená",J1330,0)</f>
        <v>0</v>
      </c>
      <c r="BG1330" s="217">
        <f>IF(N1330="zákl. přenesená",J1330,0)</f>
        <v>0</v>
      </c>
      <c r="BH1330" s="217">
        <f>IF(N1330="sníž. přenesená",J1330,0)</f>
        <v>0</v>
      </c>
      <c r="BI1330" s="217">
        <f>IF(N1330="nulová",J1330,0)</f>
        <v>0</v>
      </c>
      <c r="BJ1330" s="20" t="s">
        <v>77</v>
      </c>
      <c r="BK1330" s="217">
        <f>ROUND(I1330*H1330,2)</f>
        <v>0</v>
      </c>
      <c r="BL1330" s="20" t="s">
        <v>231</v>
      </c>
      <c r="BM1330" s="216" t="s">
        <v>1794</v>
      </c>
    </row>
    <row r="1331" s="2" customFormat="1">
      <c r="A1331" s="41"/>
      <c r="B1331" s="42"/>
      <c r="C1331" s="43"/>
      <c r="D1331" s="218" t="s">
        <v>148</v>
      </c>
      <c r="E1331" s="43"/>
      <c r="F1331" s="219" t="s">
        <v>1795</v>
      </c>
      <c r="G1331" s="43"/>
      <c r="H1331" s="43"/>
      <c r="I1331" s="220"/>
      <c r="J1331" s="43"/>
      <c r="K1331" s="43"/>
      <c r="L1331" s="47"/>
      <c r="M1331" s="221"/>
      <c r="N1331" s="222"/>
      <c r="O1331" s="87"/>
      <c r="P1331" s="87"/>
      <c r="Q1331" s="87"/>
      <c r="R1331" s="87"/>
      <c r="S1331" s="87"/>
      <c r="T1331" s="88"/>
      <c r="U1331" s="41"/>
      <c r="V1331" s="41"/>
      <c r="W1331" s="41"/>
      <c r="X1331" s="41"/>
      <c r="Y1331" s="41"/>
      <c r="Z1331" s="41"/>
      <c r="AA1331" s="41"/>
      <c r="AB1331" s="41"/>
      <c r="AC1331" s="41"/>
      <c r="AD1331" s="41"/>
      <c r="AE1331" s="41"/>
      <c r="AT1331" s="20" t="s">
        <v>148</v>
      </c>
      <c r="AU1331" s="20" t="s">
        <v>77</v>
      </c>
    </row>
    <row r="1332" s="2" customFormat="1" ht="24.15" customHeight="1">
      <c r="A1332" s="41"/>
      <c r="B1332" s="42"/>
      <c r="C1332" s="205" t="s">
        <v>1796</v>
      </c>
      <c r="D1332" s="205" t="s">
        <v>141</v>
      </c>
      <c r="E1332" s="206" t="s">
        <v>1797</v>
      </c>
      <c r="F1332" s="207" t="s">
        <v>1798</v>
      </c>
      <c r="G1332" s="208" t="s">
        <v>144</v>
      </c>
      <c r="H1332" s="209">
        <v>337.37200000000001</v>
      </c>
      <c r="I1332" s="210"/>
      <c r="J1332" s="211">
        <f>ROUND(I1332*H1332,2)</f>
        <v>0</v>
      </c>
      <c r="K1332" s="207" t="s">
        <v>145</v>
      </c>
      <c r="L1332" s="47"/>
      <c r="M1332" s="212" t="s">
        <v>19</v>
      </c>
      <c r="N1332" s="213" t="s">
        <v>40</v>
      </c>
      <c r="O1332" s="87"/>
      <c r="P1332" s="214">
        <f>O1332*H1332</f>
        <v>0</v>
      </c>
      <c r="Q1332" s="214">
        <v>0.00072480000000000005</v>
      </c>
      <c r="R1332" s="214">
        <f>Q1332*H1332</f>
        <v>0.24452722560000004</v>
      </c>
      <c r="S1332" s="214">
        <v>0</v>
      </c>
      <c r="T1332" s="215">
        <f>S1332*H1332</f>
        <v>0</v>
      </c>
      <c r="U1332" s="41"/>
      <c r="V1332" s="41"/>
      <c r="W1332" s="41"/>
      <c r="X1332" s="41"/>
      <c r="Y1332" s="41"/>
      <c r="Z1332" s="41"/>
      <c r="AA1332" s="41"/>
      <c r="AB1332" s="41"/>
      <c r="AC1332" s="41"/>
      <c r="AD1332" s="41"/>
      <c r="AE1332" s="41"/>
      <c r="AR1332" s="216" t="s">
        <v>231</v>
      </c>
      <c r="AT1332" s="216" t="s">
        <v>141</v>
      </c>
      <c r="AU1332" s="216" t="s">
        <v>77</v>
      </c>
      <c r="AY1332" s="20" t="s">
        <v>140</v>
      </c>
      <c r="BE1332" s="217">
        <f>IF(N1332="základní",J1332,0)</f>
        <v>0</v>
      </c>
      <c r="BF1332" s="217">
        <f>IF(N1332="snížená",J1332,0)</f>
        <v>0</v>
      </c>
      <c r="BG1332" s="217">
        <f>IF(N1332="zákl. přenesená",J1332,0)</f>
        <v>0</v>
      </c>
      <c r="BH1332" s="217">
        <f>IF(N1332="sníž. přenesená",J1332,0)</f>
        <v>0</v>
      </c>
      <c r="BI1332" s="217">
        <f>IF(N1332="nulová",J1332,0)</f>
        <v>0</v>
      </c>
      <c r="BJ1332" s="20" t="s">
        <v>77</v>
      </c>
      <c r="BK1332" s="217">
        <f>ROUND(I1332*H1332,2)</f>
        <v>0</v>
      </c>
      <c r="BL1332" s="20" t="s">
        <v>231</v>
      </c>
      <c r="BM1332" s="216" t="s">
        <v>1799</v>
      </c>
    </row>
    <row r="1333" s="2" customFormat="1">
      <c r="A1333" s="41"/>
      <c r="B1333" s="42"/>
      <c r="C1333" s="43"/>
      <c r="D1333" s="218" t="s">
        <v>148</v>
      </c>
      <c r="E1333" s="43"/>
      <c r="F1333" s="219" t="s">
        <v>1800</v>
      </c>
      <c r="G1333" s="43"/>
      <c r="H1333" s="43"/>
      <c r="I1333" s="220"/>
      <c r="J1333" s="43"/>
      <c r="K1333" s="43"/>
      <c r="L1333" s="47"/>
      <c r="M1333" s="221"/>
      <c r="N1333" s="222"/>
      <c r="O1333" s="87"/>
      <c r="P1333" s="87"/>
      <c r="Q1333" s="87"/>
      <c r="R1333" s="87"/>
      <c r="S1333" s="87"/>
      <c r="T1333" s="88"/>
      <c r="U1333" s="41"/>
      <c r="V1333" s="41"/>
      <c r="W1333" s="41"/>
      <c r="X1333" s="41"/>
      <c r="Y1333" s="41"/>
      <c r="Z1333" s="41"/>
      <c r="AA1333" s="41"/>
      <c r="AB1333" s="41"/>
      <c r="AC1333" s="41"/>
      <c r="AD1333" s="41"/>
      <c r="AE1333" s="41"/>
      <c r="AT1333" s="20" t="s">
        <v>148</v>
      </c>
      <c r="AU1333" s="20" t="s">
        <v>77</v>
      </c>
    </row>
    <row r="1334" s="13" customFormat="1">
      <c r="A1334" s="13"/>
      <c r="B1334" s="223"/>
      <c r="C1334" s="224"/>
      <c r="D1334" s="225" t="s">
        <v>150</v>
      </c>
      <c r="E1334" s="226" t="s">
        <v>19</v>
      </c>
      <c r="F1334" s="227" t="s">
        <v>151</v>
      </c>
      <c r="G1334" s="224"/>
      <c r="H1334" s="226" t="s">
        <v>19</v>
      </c>
      <c r="I1334" s="228"/>
      <c r="J1334" s="224"/>
      <c r="K1334" s="224"/>
      <c r="L1334" s="229"/>
      <c r="M1334" s="230"/>
      <c r="N1334" s="231"/>
      <c r="O1334" s="231"/>
      <c r="P1334" s="231"/>
      <c r="Q1334" s="231"/>
      <c r="R1334" s="231"/>
      <c r="S1334" s="231"/>
      <c r="T1334" s="232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33" t="s">
        <v>150</v>
      </c>
      <c r="AU1334" s="233" t="s">
        <v>77</v>
      </c>
      <c r="AV1334" s="13" t="s">
        <v>77</v>
      </c>
      <c r="AW1334" s="13" t="s">
        <v>31</v>
      </c>
      <c r="AX1334" s="13" t="s">
        <v>69</v>
      </c>
      <c r="AY1334" s="233" t="s">
        <v>140</v>
      </c>
    </row>
    <row r="1335" s="14" customFormat="1">
      <c r="A1335" s="14"/>
      <c r="B1335" s="234"/>
      <c r="C1335" s="235"/>
      <c r="D1335" s="225" t="s">
        <v>150</v>
      </c>
      <c r="E1335" s="236" t="s">
        <v>19</v>
      </c>
      <c r="F1335" s="237" t="s">
        <v>362</v>
      </c>
      <c r="G1335" s="235"/>
      <c r="H1335" s="238">
        <v>243.50299999999999</v>
      </c>
      <c r="I1335" s="239"/>
      <c r="J1335" s="235"/>
      <c r="K1335" s="235"/>
      <c r="L1335" s="240"/>
      <c r="M1335" s="241"/>
      <c r="N1335" s="242"/>
      <c r="O1335" s="242"/>
      <c r="P1335" s="242"/>
      <c r="Q1335" s="242"/>
      <c r="R1335" s="242"/>
      <c r="S1335" s="242"/>
      <c r="T1335" s="243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44" t="s">
        <v>150</v>
      </c>
      <c r="AU1335" s="244" t="s">
        <v>77</v>
      </c>
      <c r="AV1335" s="14" t="s">
        <v>79</v>
      </c>
      <c r="AW1335" s="14" t="s">
        <v>31</v>
      </c>
      <c r="AX1335" s="14" t="s">
        <v>69</v>
      </c>
      <c r="AY1335" s="244" t="s">
        <v>140</v>
      </c>
    </row>
    <row r="1336" s="14" customFormat="1">
      <c r="A1336" s="14"/>
      <c r="B1336" s="234"/>
      <c r="C1336" s="235"/>
      <c r="D1336" s="225" t="s">
        <v>150</v>
      </c>
      <c r="E1336" s="236" t="s">
        <v>19</v>
      </c>
      <c r="F1336" s="237" t="s">
        <v>338</v>
      </c>
      <c r="G1336" s="235"/>
      <c r="H1336" s="238">
        <v>93.869</v>
      </c>
      <c r="I1336" s="239"/>
      <c r="J1336" s="235"/>
      <c r="K1336" s="235"/>
      <c r="L1336" s="240"/>
      <c r="M1336" s="241"/>
      <c r="N1336" s="242"/>
      <c r="O1336" s="242"/>
      <c r="P1336" s="242"/>
      <c r="Q1336" s="242"/>
      <c r="R1336" s="242"/>
      <c r="S1336" s="242"/>
      <c r="T1336" s="243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44" t="s">
        <v>150</v>
      </c>
      <c r="AU1336" s="244" t="s">
        <v>77</v>
      </c>
      <c r="AV1336" s="14" t="s">
        <v>79</v>
      </c>
      <c r="AW1336" s="14" t="s">
        <v>31</v>
      </c>
      <c r="AX1336" s="14" t="s">
        <v>69</v>
      </c>
      <c r="AY1336" s="244" t="s">
        <v>140</v>
      </c>
    </row>
    <row r="1337" s="15" customFormat="1">
      <c r="A1337" s="15"/>
      <c r="B1337" s="245"/>
      <c r="C1337" s="246"/>
      <c r="D1337" s="225" t="s">
        <v>150</v>
      </c>
      <c r="E1337" s="247" t="s">
        <v>19</v>
      </c>
      <c r="F1337" s="248" t="s">
        <v>226</v>
      </c>
      <c r="G1337" s="246"/>
      <c r="H1337" s="249">
        <v>337.37200000000001</v>
      </c>
      <c r="I1337" s="250"/>
      <c r="J1337" s="246"/>
      <c r="K1337" s="246"/>
      <c r="L1337" s="251"/>
      <c r="M1337" s="252"/>
      <c r="N1337" s="253"/>
      <c r="O1337" s="253"/>
      <c r="P1337" s="253"/>
      <c r="Q1337" s="253"/>
      <c r="R1337" s="253"/>
      <c r="S1337" s="253"/>
      <c r="T1337" s="254"/>
      <c r="U1337" s="15"/>
      <c r="V1337" s="15"/>
      <c r="W1337" s="15"/>
      <c r="X1337" s="15"/>
      <c r="Y1337" s="15"/>
      <c r="Z1337" s="15"/>
      <c r="AA1337" s="15"/>
      <c r="AB1337" s="15"/>
      <c r="AC1337" s="15"/>
      <c r="AD1337" s="15"/>
      <c r="AE1337" s="15"/>
      <c r="AT1337" s="255" t="s">
        <v>150</v>
      </c>
      <c r="AU1337" s="255" t="s">
        <v>77</v>
      </c>
      <c r="AV1337" s="15" t="s">
        <v>146</v>
      </c>
      <c r="AW1337" s="15" t="s">
        <v>31</v>
      </c>
      <c r="AX1337" s="15" t="s">
        <v>77</v>
      </c>
      <c r="AY1337" s="255" t="s">
        <v>140</v>
      </c>
    </row>
    <row r="1338" s="12" customFormat="1" ht="25.92" customHeight="1">
      <c r="A1338" s="12"/>
      <c r="B1338" s="191"/>
      <c r="C1338" s="192"/>
      <c r="D1338" s="193" t="s">
        <v>68</v>
      </c>
      <c r="E1338" s="194" t="s">
        <v>1801</v>
      </c>
      <c r="F1338" s="194" t="s">
        <v>1802</v>
      </c>
      <c r="G1338" s="192"/>
      <c r="H1338" s="192"/>
      <c r="I1338" s="195"/>
      <c r="J1338" s="196">
        <f>BK1338</f>
        <v>0</v>
      </c>
      <c r="K1338" s="192"/>
      <c r="L1338" s="197"/>
      <c r="M1338" s="198"/>
      <c r="N1338" s="199"/>
      <c r="O1338" s="199"/>
      <c r="P1338" s="200">
        <f>SUM(P1339:P1384)</f>
        <v>0</v>
      </c>
      <c r="Q1338" s="199"/>
      <c r="R1338" s="200">
        <f>SUM(R1339:R1384)</f>
        <v>0.58487085510000003</v>
      </c>
      <c r="S1338" s="199"/>
      <c r="T1338" s="201">
        <f>SUM(T1339:T1384)</f>
        <v>0</v>
      </c>
      <c r="U1338" s="12"/>
      <c r="V1338" s="12"/>
      <c r="W1338" s="12"/>
      <c r="X1338" s="12"/>
      <c r="Y1338" s="12"/>
      <c r="Z1338" s="12"/>
      <c r="AA1338" s="12"/>
      <c r="AB1338" s="12"/>
      <c r="AC1338" s="12"/>
      <c r="AD1338" s="12"/>
      <c r="AE1338" s="12"/>
      <c r="AR1338" s="202" t="s">
        <v>79</v>
      </c>
      <c r="AT1338" s="203" t="s">
        <v>68</v>
      </c>
      <c r="AU1338" s="203" t="s">
        <v>69</v>
      </c>
      <c r="AY1338" s="202" t="s">
        <v>140</v>
      </c>
      <c r="BK1338" s="204">
        <f>SUM(BK1339:BK1384)</f>
        <v>0</v>
      </c>
    </row>
    <row r="1339" s="2" customFormat="1" ht="16.5" customHeight="1">
      <c r="A1339" s="41"/>
      <c r="B1339" s="42"/>
      <c r="C1339" s="205" t="s">
        <v>1803</v>
      </c>
      <c r="D1339" s="205" t="s">
        <v>141</v>
      </c>
      <c r="E1339" s="206" t="s">
        <v>1804</v>
      </c>
      <c r="F1339" s="207" t="s">
        <v>1805</v>
      </c>
      <c r="G1339" s="208" t="s">
        <v>144</v>
      </c>
      <c r="H1339" s="209">
        <v>243.50299999999999</v>
      </c>
      <c r="I1339" s="210"/>
      <c r="J1339" s="211">
        <f>ROUND(I1339*H1339,2)</f>
        <v>0</v>
      </c>
      <c r="K1339" s="207" t="s">
        <v>145</v>
      </c>
      <c r="L1339" s="47"/>
      <c r="M1339" s="212" t="s">
        <v>19</v>
      </c>
      <c r="N1339" s="213" t="s">
        <v>40</v>
      </c>
      <c r="O1339" s="87"/>
      <c r="P1339" s="214">
        <f>O1339*H1339</f>
        <v>0</v>
      </c>
      <c r="Q1339" s="214">
        <v>0.00025250000000000001</v>
      </c>
      <c r="R1339" s="214">
        <f>Q1339*H1339</f>
        <v>0.0614845075</v>
      </c>
      <c r="S1339" s="214">
        <v>0</v>
      </c>
      <c r="T1339" s="215">
        <f>S1339*H1339</f>
        <v>0</v>
      </c>
      <c r="U1339" s="41"/>
      <c r="V1339" s="41"/>
      <c r="W1339" s="41"/>
      <c r="X1339" s="41"/>
      <c r="Y1339" s="41"/>
      <c r="Z1339" s="41"/>
      <c r="AA1339" s="41"/>
      <c r="AB1339" s="41"/>
      <c r="AC1339" s="41"/>
      <c r="AD1339" s="41"/>
      <c r="AE1339" s="41"/>
      <c r="AR1339" s="216" t="s">
        <v>231</v>
      </c>
      <c r="AT1339" s="216" t="s">
        <v>141</v>
      </c>
      <c r="AU1339" s="216" t="s">
        <v>77</v>
      </c>
      <c r="AY1339" s="20" t="s">
        <v>140</v>
      </c>
      <c r="BE1339" s="217">
        <f>IF(N1339="základní",J1339,0)</f>
        <v>0</v>
      </c>
      <c r="BF1339" s="217">
        <f>IF(N1339="snížená",J1339,0)</f>
        <v>0</v>
      </c>
      <c r="BG1339" s="217">
        <f>IF(N1339="zákl. přenesená",J1339,0)</f>
        <v>0</v>
      </c>
      <c r="BH1339" s="217">
        <f>IF(N1339="sníž. přenesená",J1339,0)</f>
        <v>0</v>
      </c>
      <c r="BI1339" s="217">
        <f>IF(N1339="nulová",J1339,0)</f>
        <v>0</v>
      </c>
      <c r="BJ1339" s="20" t="s">
        <v>77</v>
      </c>
      <c r="BK1339" s="217">
        <f>ROUND(I1339*H1339,2)</f>
        <v>0</v>
      </c>
      <c r="BL1339" s="20" t="s">
        <v>231</v>
      </c>
      <c r="BM1339" s="216" t="s">
        <v>1806</v>
      </c>
    </row>
    <row r="1340" s="2" customFormat="1">
      <c r="A1340" s="41"/>
      <c r="B1340" s="42"/>
      <c r="C1340" s="43"/>
      <c r="D1340" s="218" t="s">
        <v>148</v>
      </c>
      <c r="E1340" s="43"/>
      <c r="F1340" s="219" t="s">
        <v>1807</v>
      </c>
      <c r="G1340" s="43"/>
      <c r="H1340" s="43"/>
      <c r="I1340" s="220"/>
      <c r="J1340" s="43"/>
      <c r="K1340" s="43"/>
      <c r="L1340" s="47"/>
      <c r="M1340" s="221"/>
      <c r="N1340" s="222"/>
      <c r="O1340" s="87"/>
      <c r="P1340" s="87"/>
      <c r="Q1340" s="87"/>
      <c r="R1340" s="87"/>
      <c r="S1340" s="87"/>
      <c r="T1340" s="88"/>
      <c r="U1340" s="41"/>
      <c r="V1340" s="41"/>
      <c r="W1340" s="41"/>
      <c r="X1340" s="41"/>
      <c r="Y1340" s="41"/>
      <c r="Z1340" s="41"/>
      <c r="AA1340" s="41"/>
      <c r="AB1340" s="41"/>
      <c r="AC1340" s="41"/>
      <c r="AD1340" s="41"/>
      <c r="AE1340" s="41"/>
      <c r="AT1340" s="20" t="s">
        <v>148</v>
      </c>
      <c r="AU1340" s="20" t="s">
        <v>77</v>
      </c>
    </row>
    <row r="1341" s="13" customFormat="1">
      <c r="A1341" s="13"/>
      <c r="B1341" s="223"/>
      <c r="C1341" s="224"/>
      <c r="D1341" s="225" t="s">
        <v>150</v>
      </c>
      <c r="E1341" s="226" t="s">
        <v>19</v>
      </c>
      <c r="F1341" s="227" t="s">
        <v>151</v>
      </c>
      <c r="G1341" s="224"/>
      <c r="H1341" s="226" t="s">
        <v>19</v>
      </c>
      <c r="I1341" s="228"/>
      <c r="J1341" s="224"/>
      <c r="K1341" s="224"/>
      <c r="L1341" s="229"/>
      <c r="M1341" s="230"/>
      <c r="N1341" s="231"/>
      <c r="O1341" s="231"/>
      <c r="P1341" s="231"/>
      <c r="Q1341" s="231"/>
      <c r="R1341" s="231"/>
      <c r="S1341" s="231"/>
      <c r="T1341" s="232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33" t="s">
        <v>150</v>
      </c>
      <c r="AU1341" s="233" t="s">
        <v>77</v>
      </c>
      <c r="AV1341" s="13" t="s">
        <v>77</v>
      </c>
      <c r="AW1341" s="13" t="s">
        <v>31</v>
      </c>
      <c r="AX1341" s="13" t="s">
        <v>69</v>
      </c>
      <c r="AY1341" s="233" t="s">
        <v>140</v>
      </c>
    </row>
    <row r="1342" s="14" customFormat="1">
      <c r="A1342" s="14"/>
      <c r="B1342" s="234"/>
      <c r="C1342" s="235"/>
      <c r="D1342" s="225" t="s">
        <v>150</v>
      </c>
      <c r="E1342" s="236" t="s">
        <v>19</v>
      </c>
      <c r="F1342" s="237" t="s">
        <v>362</v>
      </c>
      <c r="G1342" s="235"/>
      <c r="H1342" s="238">
        <v>243.50299999999999</v>
      </c>
      <c r="I1342" s="239"/>
      <c r="J1342" s="235"/>
      <c r="K1342" s="235"/>
      <c r="L1342" s="240"/>
      <c r="M1342" s="241"/>
      <c r="N1342" s="242"/>
      <c r="O1342" s="242"/>
      <c r="P1342" s="242"/>
      <c r="Q1342" s="242"/>
      <c r="R1342" s="242"/>
      <c r="S1342" s="242"/>
      <c r="T1342" s="243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44" t="s">
        <v>150</v>
      </c>
      <c r="AU1342" s="244" t="s">
        <v>77</v>
      </c>
      <c r="AV1342" s="14" t="s">
        <v>79</v>
      </c>
      <c r="AW1342" s="14" t="s">
        <v>31</v>
      </c>
      <c r="AX1342" s="14" t="s">
        <v>77</v>
      </c>
      <c r="AY1342" s="244" t="s">
        <v>140</v>
      </c>
    </row>
    <row r="1343" s="2" customFormat="1" ht="16.5" customHeight="1">
      <c r="A1343" s="41"/>
      <c r="B1343" s="42"/>
      <c r="C1343" s="205" t="s">
        <v>1808</v>
      </c>
      <c r="D1343" s="205" t="s">
        <v>141</v>
      </c>
      <c r="E1343" s="206" t="s">
        <v>1809</v>
      </c>
      <c r="F1343" s="207" t="s">
        <v>1810</v>
      </c>
      <c r="G1343" s="208" t="s">
        <v>144</v>
      </c>
      <c r="H1343" s="209">
        <v>719.59900000000005</v>
      </c>
      <c r="I1343" s="210"/>
      <c r="J1343" s="211">
        <f>ROUND(I1343*H1343,2)</f>
        <v>0</v>
      </c>
      <c r="K1343" s="207" t="s">
        <v>145</v>
      </c>
      <c r="L1343" s="47"/>
      <c r="M1343" s="212" t="s">
        <v>19</v>
      </c>
      <c r="N1343" s="213" t="s">
        <v>40</v>
      </c>
      <c r="O1343" s="87"/>
      <c r="P1343" s="214">
        <f>O1343*H1343</f>
        <v>0</v>
      </c>
      <c r="Q1343" s="214">
        <v>0.00020120000000000001</v>
      </c>
      <c r="R1343" s="214">
        <f>Q1343*H1343</f>
        <v>0.14478331880000001</v>
      </c>
      <c r="S1343" s="214">
        <v>0</v>
      </c>
      <c r="T1343" s="215">
        <f>S1343*H1343</f>
        <v>0</v>
      </c>
      <c r="U1343" s="41"/>
      <c r="V1343" s="41"/>
      <c r="W1343" s="41"/>
      <c r="X1343" s="41"/>
      <c r="Y1343" s="41"/>
      <c r="Z1343" s="41"/>
      <c r="AA1343" s="41"/>
      <c r="AB1343" s="41"/>
      <c r="AC1343" s="41"/>
      <c r="AD1343" s="41"/>
      <c r="AE1343" s="41"/>
      <c r="AR1343" s="216" t="s">
        <v>231</v>
      </c>
      <c r="AT1343" s="216" t="s">
        <v>141</v>
      </c>
      <c r="AU1343" s="216" t="s">
        <v>77</v>
      </c>
      <c r="AY1343" s="20" t="s">
        <v>140</v>
      </c>
      <c r="BE1343" s="217">
        <f>IF(N1343="základní",J1343,0)</f>
        <v>0</v>
      </c>
      <c r="BF1343" s="217">
        <f>IF(N1343="snížená",J1343,0)</f>
        <v>0</v>
      </c>
      <c r="BG1343" s="217">
        <f>IF(N1343="zákl. přenesená",J1343,0)</f>
        <v>0</v>
      </c>
      <c r="BH1343" s="217">
        <f>IF(N1343="sníž. přenesená",J1343,0)</f>
        <v>0</v>
      </c>
      <c r="BI1343" s="217">
        <f>IF(N1343="nulová",J1343,0)</f>
        <v>0</v>
      </c>
      <c r="BJ1343" s="20" t="s">
        <v>77</v>
      </c>
      <c r="BK1343" s="217">
        <f>ROUND(I1343*H1343,2)</f>
        <v>0</v>
      </c>
      <c r="BL1343" s="20" t="s">
        <v>231</v>
      </c>
      <c r="BM1343" s="216" t="s">
        <v>1811</v>
      </c>
    </row>
    <row r="1344" s="2" customFormat="1">
      <c r="A1344" s="41"/>
      <c r="B1344" s="42"/>
      <c r="C1344" s="43"/>
      <c r="D1344" s="218" t="s">
        <v>148</v>
      </c>
      <c r="E1344" s="43"/>
      <c r="F1344" s="219" t="s">
        <v>1812</v>
      </c>
      <c r="G1344" s="43"/>
      <c r="H1344" s="43"/>
      <c r="I1344" s="220"/>
      <c r="J1344" s="43"/>
      <c r="K1344" s="43"/>
      <c r="L1344" s="47"/>
      <c r="M1344" s="221"/>
      <c r="N1344" s="222"/>
      <c r="O1344" s="87"/>
      <c r="P1344" s="87"/>
      <c r="Q1344" s="87"/>
      <c r="R1344" s="87"/>
      <c r="S1344" s="87"/>
      <c r="T1344" s="88"/>
      <c r="U1344" s="41"/>
      <c r="V1344" s="41"/>
      <c r="W1344" s="41"/>
      <c r="X1344" s="41"/>
      <c r="Y1344" s="41"/>
      <c r="Z1344" s="41"/>
      <c r="AA1344" s="41"/>
      <c r="AB1344" s="41"/>
      <c r="AC1344" s="41"/>
      <c r="AD1344" s="41"/>
      <c r="AE1344" s="41"/>
      <c r="AT1344" s="20" t="s">
        <v>148</v>
      </c>
      <c r="AU1344" s="20" t="s">
        <v>77</v>
      </c>
    </row>
    <row r="1345" s="13" customFormat="1">
      <c r="A1345" s="13"/>
      <c r="B1345" s="223"/>
      <c r="C1345" s="224"/>
      <c r="D1345" s="225" t="s">
        <v>150</v>
      </c>
      <c r="E1345" s="226" t="s">
        <v>19</v>
      </c>
      <c r="F1345" s="227" t="s">
        <v>195</v>
      </c>
      <c r="G1345" s="224"/>
      <c r="H1345" s="226" t="s">
        <v>19</v>
      </c>
      <c r="I1345" s="228"/>
      <c r="J1345" s="224"/>
      <c r="K1345" s="224"/>
      <c r="L1345" s="229"/>
      <c r="M1345" s="230"/>
      <c r="N1345" s="231"/>
      <c r="O1345" s="231"/>
      <c r="P1345" s="231"/>
      <c r="Q1345" s="231"/>
      <c r="R1345" s="231"/>
      <c r="S1345" s="231"/>
      <c r="T1345" s="232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33" t="s">
        <v>150</v>
      </c>
      <c r="AU1345" s="233" t="s">
        <v>77</v>
      </c>
      <c r="AV1345" s="13" t="s">
        <v>77</v>
      </c>
      <c r="AW1345" s="13" t="s">
        <v>31</v>
      </c>
      <c r="AX1345" s="13" t="s">
        <v>69</v>
      </c>
      <c r="AY1345" s="233" t="s">
        <v>140</v>
      </c>
    </row>
    <row r="1346" s="14" customFormat="1">
      <c r="A1346" s="14"/>
      <c r="B1346" s="234"/>
      <c r="C1346" s="235"/>
      <c r="D1346" s="225" t="s">
        <v>150</v>
      </c>
      <c r="E1346" s="236" t="s">
        <v>19</v>
      </c>
      <c r="F1346" s="237" t="s">
        <v>375</v>
      </c>
      <c r="G1346" s="235"/>
      <c r="H1346" s="238">
        <v>7.4740000000000002</v>
      </c>
      <c r="I1346" s="239"/>
      <c r="J1346" s="235"/>
      <c r="K1346" s="235"/>
      <c r="L1346" s="240"/>
      <c r="M1346" s="241"/>
      <c r="N1346" s="242"/>
      <c r="O1346" s="242"/>
      <c r="P1346" s="242"/>
      <c r="Q1346" s="242"/>
      <c r="R1346" s="242"/>
      <c r="S1346" s="242"/>
      <c r="T1346" s="243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44" t="s">
        <v>150</v>
      </c>
      <c r="AU1346" s="244" t="s">
        <v>77</v>
      </c>
      <c r="AV1346" s="14" t="s">
        <v>79</v>
      </c>
      <c r="AW1346" s="14" t="s">
        <v>31</v>
      </c>
      <c r="AX1346" s="14" t="s">
        <v>69</v>
      </c>
      <c r="AY1346" s="244" t="s">
        <v>140</v>
      </c>
    </row>
    <row r="1347" s="13" customFormat="1">
      <c r="A1347" s="13"/>
      <c r="B1347" s="223"/>
      <c r="C1347" s="224"/>
      <c r="D1347" s="225" t="s">
        <v>150</v>
      </c>
      <c r="E1347" s="226" t="s">
        <v>19</v>
      </c>
      <c r="F1347" s="227" t="s">
        <v>195</v>
      </c>
      <c r="G1347" s="224"/>
      <c r="H1347" s="226" t="s">
        <v>19</v>
      </c>
      <c r="I1347" s="228"/>
      <c r="J1347" s="224"/>
      <c r="K1347" s="224"/>
      <c r="L1347" s="229"/>
      <c r="M1347" s="230"/>
      <c r="N1347" s="231"/>
      <c r="O1347" s="231"/>
      <c r="P1347" s="231"/>
      <c r="Q1347" s="231"/>
      <c r="R1347" s="231"/>
      <c r="S1347" s="231"/>
      <c r="T1347" s="232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33" t="s">
        <v>150</v>
      </c>
      <c r="AU1347" s="233" t="s">
        <v>77</v>
      </c>
      <c r="AV1347" s="13" t="s">
        <v>77</v>
      </c>
      <c r="AW1347" s="13" t="s">
        <v>31</v>
      </c>
      <c r="AX1347" s="13" t="s">
        <v>69</v>
      </c>
      <c r="AY1347" s="233" t="s">
        <v>140</v>
      </c>
    </row>
    <row r="1348" s="14" customFormat="1">
      <c r="A1348" s="14"/>
      <c r="B1348" s="234"/>
      <c r="C1348" s="235"/>
      <c r="D1348" s="225" t="s">
        <v>150</v>
      </c>
      <c r="E1348" s="236" t="s">
        <v>19</v>
      </c>
      <c r="F1348" s="237" t="s">
        <v>196</v>
      </c>
      <c r="G1348" s="235"/>
      <c r="H1348" s="238">
        <v>10.35</v>
      </c>
      <c r="I1348" s="239"/>
      <c r="J1348" s="235"/>
      <c r="K1348" s="235"/>
      <c r="L1348" s="240"/>
      <c r="M1348" s="241"/>
      <c r="N1348" s="242"/>
      <c r="O1348" s="242"/>
      <c r="P1348" s="242"/>
      <c r="Q1348" s="242"/>
      <c r="R1348" s="242"/>
      <c r="S1348" s="242"/>
      <c r="T1348" s="243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44" t="s">
        <v>150</v>
      </c>
      <c r="AU1348" s="244" t="s">
        <v>77</v>
      </c>
      <c r="AV1348" s="14" t="s">
        <v>79</v>
      </c>
      <c r="AW1348" s="14" t="s">
        <v>31</v>
      </c>
      <c r="AX1348" s="14" t="s">
        <v>69</v>
      </c>
      <c r="AY1348" s="244" t="s">
        <v>140</v>
      </c>
    </row>
    <row r="1349" s="14" customFormat="1">
      <c r="A1349" s="14"/>
      <c r="B1349" s="234"/>
      <c r="C1349" s="235"/>
      <c r="D1349" s="225" t="s">
        <v>150</v>
      </c>
      <c r="E1349" s="236" t="s">
        <v>19</v>
      </c>
      <c r="F1349" s="237" t="s">
        <v>376</v>
      </c>
      <c r="G1349" s="235"/>
      <c r="H1349" s="238">
        <v>413.65499999999997</v>
      </c>
      <c r="I1349" s="239"/>
      <c r="J1349" s="235"/>
      <c r="K1349" s="235"/>
      <c r="L1349" s="240"/>
      <c r="M1349" s="241"/>
      <c r="N1349" s="242"/>
      <c r="O1349" s="242"/>
      <c r="P1349" s="242"/>
      <c r="Q1349" s="242"/>
      <c r="R1349" s="242"/>
      <c r="S1349" s="242"/>
      <c r="T1349" s="243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44" t="s">
        <v>150</v>
      </c>
      <c r="AU1349" s="244" t="s">
        <v>77</v>
      </c>
      <c r="AV1349" s="14" t="s">
        <v>79</v>
      </c>
      <c r="AW1349" s="14" t="s">
        <v>31</v>
      </c>
      <c r="AX1349" s="14" t="s">
        <v>69</v>
      </c>
      <c r="AY1349" s="244" t="s">
        <v>140</v>
      </c>
    </row>
    <row r="1350" s="13" customFormat="1">
      <c r="A1350" s="13"/>
      <c r="B1350" s="223"/>
      <c r="C1350" s="224"/>
      <c r="D1350" s="225" t="s">
        <v>150</v>
      </c>
      <c r="E1350" s="226" t="s">
        <v>19</v>
      </c>
      <c r="F1350" s="227" t="s">
        <v>220</v>
      </c>
      <c r="G1350" s="224"/>
      <c r="H1350" s="226" t="s">
        <v>19</v>
      </c>
      <c r="I1350" s="228"/>
      <c r="J1350" s="224"/>
      <c r="K1350" s="224"/>
      <c r="L1350" s="229"/>
      <c r="M1350" s="230"/>
      <c r="N1350" s="231"/>
      <c r="O1350" s="231"/>
      <c r="P1350" s="231"/>
      <c r="Q1350" s="231"/>
      <c r="R1350" s="231"/>
      <c r="S1350" s="231"/>
      <c r="T1350" s="232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33" t="s">
        <v>150</v>
      </c>
      <c r="AU1350" s="233" t="s">
        <v>77</v>
      </c>
      <c r="AV1350" s="13" t="s">
        <v>77</v>
      </c>
      <c r="AW1350" s="13" t="s">
        <v>31</v>
      </c>
      <c r="AX1350" s="13" t="s">
        <v>69</v>
      </c>
      <c r="AY1350" s="233" t="s">
        <v>140</v>
      </c>
    </row>
    <row r="1351" s="14" customFormat="1">
      <c r="A1351" s="14"/>
      <c r="B1351" s="234"/>
      <c r="C1351" s="235"/>
      <c r="D1351" s="225" t="s">
        <v>150</v>
      </c>
      <c r="E1351" s="236" t="s">
        <v>19</v>
      </c>
      <c r="F1351" s="237" t="s">
        <v>377</v>
      </c>
      <c r="G1351" s="235"/>
      <c r="H1351" s="238">
        <v>288.12</v>
      </c>
      <c r="I1351" s="239"/>
      <c r="J1351" s="235"/>
      <c r="K1351" s="235"/>
      <c r="L1351" s="240"/>
      <c r="M1351" s="241"/>
      <c r="N1351" s="242"/>
      <c r="O1351" s="242"/>
      <c r="P1351" s="242"/>
      <c r="Q1351" s="242"/>
      <c r="R1351" s="242"/>
      <c r="S1351" s="242"/>
      <c r="T1351" s="243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44" t="s">
        <v>150</v>
      </c>
      <c r="AU1351" s="244" t="s">
        <v>77</v>
      </c>
      <c r="AV1351" s="14" t="s">
        <v>79</v>
      </c>
      <c r="AW1351" s="14" t="s">
        <v>31</v>
      </c>
      <c r="AX1351" s="14" t="s">
        <v>69</v>
      </c>
      <c r="AY1351" s="244" t="s">
        <v>140</v>
      </c>
    </row>
    <row r="1352" s="15" customFormat="1">
      <c r="A1352" s="15"/>
      <c r="B1352" s="245"/>
      <c r="C1352" s="246"/>
      <c r="D1352" s="225" t="s">
        <v>150</v>
      </c>
      <c r="E1352" s="247" t="s">
        <v>19</v>
      </c>
      <c r="F1352" s="248" t="s">
        <v>226</v>
      </c>
      <c r="G1352" s="246"/>
      <c r="H1352" s="249">
        <v>719.59900000000005</v>
      </c>
      <c r="I1352" s="250"/>
      <c r="J1352" s="246"/>
      <c r="K1352" s="246"/>
      <c r="L1352" s="251"/>
      <c r="M1352" s="252"/>
      <c r="N1352" s="253"/>
      <c r="O1352" s="253"/>
      <c r="P1352" s="253"/>
      <c r="Q1352" s="253"/>
      <c r="R1352" s="253"/>
      <c r="S1352" s="253"/>
      <c r="T1352" s="254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T1352" s="255" t="s">
        <v>150</v>
      </c>
      <c r="AU1352" s="255" t="s">
        <v>77</v>
      </c>
      <c r="AV1352" s="15" t="s">
        <v>146</v>
      </c>
      <c r="AW1352" s="15" t="s">
        <v>31</v>
      </c>
      <c r="AX1352" s="15" t="s">
        <v>77</v>
      </c>
      <c r="AY1352" s="255" t="s">
        <v>140</v>
      </c>
    </row>
    <row r="1353" s="2" customFormat="1" ht="24.15" customHeight="1">
      <c r="A1353" s="41"/>
      <c r="B1353" s="42"/>
      <c r="C1353" s="205" t="s">
        <v>1813</v>
      </c>
      <c r="D1353" s="205" t="s">
        <v>141</v>
      </c>
      <c r="E1353" s="206" t="s">
        <v>1814</v>
      </c>
      <c r="F1353" s="207" t="s">
        <v>1815</v>
      </c>
      <c r="G1353" s="208" t="s">
        <v>144</v>
      </c>
      <c r="H1353" s="209">
        <v>1465.182</v>
      </c>
      <c r="I1353" s="210"/>
      <c r="J1353" s="211">
        <f>ROUND(I1353*H1353,2)</f>
        <v>0</v>
      </c>
      <c r="K1353" s="207" t="s">
        <v>145</v>
      </c>
      <c r="L1353" s="47"/>
      <c r="M1353" s="212" t="s">
        <v>19</v>
      </c>
      <c r="N1353" s="213" t="s">
        <v>40</v>
      </c>
      <c r="O1353" s="87"/>
      <c r="P1353" s="214">
        <f>O1353*H1353</f>
        <v>0</v>
      </c>
      <c r="Q1353" s="214">
        <v>0.00025839999999999999</v>
      </c>
      <c r="R1353" s="214">
        <f>Q1353*H1353</f>
        <v>0.37860302880000002</v>
      </c>
      <c r="S1353" s="214">
        <v>0</v>
      </c>
      <c r="T1353" s="215">
        <f>S1353*H1353</f>
        <v>0</v>
      </c>
      <c r="U1353" s="41"/>
      <c r="V1353" s="41"/>
      <c r="W1353" s="41"/>
      <c r="X1353" s="41"/>
      <c r="Y1353" s="41"/>
      <c r="Z1353" s="41"/>
      <c r="AA1353" s="41"/>
      <c r="AB1353" s="41"/>
      <c r="AC1353" s="41"/>
      <c r="AD1353" s="41"/>
      <c r="AE1353" s="41"/>
      <c r="AR1353" s="216" t="s">
        <v>231</v>
      </c>
      <c r="AT1353" s="216" t="s">
        <v>141</v>
      </c>
      <c r="AU1353" s="216" t="s">
        <v>77</v>
      </c>
      <c r="AY1353" s="20" t="s">
        <v>140</v>
      </c>
      <c r="BE1353" s="217">
        <f>IF(N1353="základní",J1353,0)</f>
        <v>0</v>
      </c>
      <c r="BF1353" s="217">
        <f>IF(N1353="snížená",J1353,0)</f>
        <v>0</v>
      </c>
      <c r="BG1353" s="217">
        <f>IF(N1353="zákl. přenesená",J1353,0)</f>
        <v>0</v>
      </c>
      <c r="BH1353" s="217">
        <f>IF(N1353="sníž. přenesená",J1353,0)</f>
        <v>0</v>
      </c>
      <c r="BI1353" s="217">
        <f>IF(N1353="nulová",J1353,0)</f>
        <v>0</v>
      </c>
      <c r="BJ1353" s="20" t="s">
        <v>77</v>
      </c>
      <c r="BK1353" s="217">
        <f>ROUND(I1353*H1353,2)</f>
        <v>0</v>
      </c>
      <c r="BL1353" s="20" t="s">
        <v>231</v>
      </c>
      <c r="BM1353" s="216" t="s">
        <v>1816</v>
      </c>
    </row>
    <row r="1354" s="2" customFormat="1">
      <c r="A1354" s="41"/>
      <c r="B1354" s="42"/>
      <c r="C1354" s="43"/>
      <c r="D1354" s="218" t="s">
        <v>148</v>
      </c>
      <c r="E1354" s="43"/>
      <c r="F1354" s="219" t="s">
        <v>1817</v>
      </c>
      <c r="G1354" s="43"/>
      <c r="H1354" s="43"/>
      <c r="I1354" s="220"/>
      <c r="J1354" s="43"/>
      <c r="K1354" s="43"/>
      <c r="L1354" s="47"/>
      <c r="M1354" s="221"/>
      <c r="N1354" s="222"/>
      <c r="O1354" s="87"/>
      <c r="P1354" s="87"/>
      <c r="Q1354" s="87"/>
      <c r="R1354" s="87"/>
      <c r="S1354" s="87"/>
      <c r="T1354" s="88"/>
      <c r="U1354" s="41"/>
      <c r="V1354" s="41"/>
      <c r="W1354" s="41"/>
      <c r="X1354" s="41"/>
      <c r="Y1354" s="41"/>
      <c r="Z1354" s="41"/>
      <c r="AA1354" s="41"/>
      <c r="AB1354" s="41"/>
      <c r="AC1354" s="41"/>
      <c r="AD1354" s="41"/>
      <c r="AE1354" s="41"/>
      <c r="AT1354" s="20" t="s">
        <v>148</v>
      </c>
      <c r="AU1354" s="20" t="s">
        <v>77</v>
      </c>
    </row>
    <row r="1355" s="13" customFormat="1">
      <c r="A1355" s="13"/>
      <c r="B1355" s="223"/>
      <c r="C1355" s="224"/>
      <c r="D1355" s="225" t="s">
        <v>150</v>
      </c>
      <c r="E1355" s="226" t="s">
        <v>19</v>
      </c>
      <c r="F1355" s="227" t="s">
        <v>220</v>
      </c>
      <c r="G1355" s="224"/>
      <c r="H1355" s="226" t="s">
        <v>19</v>
      </c>
      <c r="I1355" s="228"/>
      <c r="J1355" s="224"/>
      <c r="K1355" s="224"/>
      <c r="L1355" s="229"/>
      <c r="M1355" s="230"/>
      <c r="N1355" s="231"/>
      <c r="O1355" s="231"/>
      <c r="P1355" s="231"/>
      <c r="Q1355" s="231"/>
      <c r="R1355" s="231"/>
      <c r="S1355" s="231"/>
      <c r="T1355" s="232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33" t="s">
        <v>150</v>
      </c>
      <c r="AU1355" s="233" t="s">
        <v>77</v>
      </c>
      <c r="AV1355" s="13" t="s">
        <v>77</v>
      </c>
      <c r="AW1355" s="13" t="s">
        <v>31</v>
      </c>
      <c r="AX1355" s="13" t="s">
        <v>69</v>
      </c>
      <c r="AY1355" s="233" t="s">
        <v>140</v>
      </c>
    </row>
    <row r="1356" s="14" customFormat="1">
      <c r="A1356" s="14"/>
      <c r="B1356" s="234"/>
      <c r="C1356" s="235"/>
      <c r="D1356" s="225" t="s">
        <v>150</v>
      </c>
      <c r="E1356" s="236" t="s">
        <v>19</v>
      </c>
      <c r="F1356" s="237" t="s">
        <v>1072</v>
      </c>
      <c r="G1356" s="235"/>
      <c r="H1356" s="238">
        <v>83.921000000000006</v>
      </c>
      <c r="I1356" s="239"/>
      <c r="J1356" s="235"/>
      <c r="K1356" s="235"/>
      <c r="L1356" s="240"/>
      <c r="M1356" s="241"/>
      <c r="N1356" s="242"/>
      <c r="O1356" s="242"/>
      <c r="P1356" s="242"/>
      <c r="Q1356" s="242"/>
      <c r="R1356" s="242"/>
      <c r="S1356" s="242"/>
      <c r="T1356" s="243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44" t="s">
        <v>150</v>
      </c>
      <c r="AU1356" s="244" t="s">
        <v>77</v>
      </c>
      <c r="AV1356" s="14" t="s">
        <v>79</v>
      </c>
      <c r="AW1356" s="14" t="s">
        <v>31</v>
      </c>
      <c r="AX1356" s="14" t="s">
        <v>69</v>
      </c>
      <c r="AY1356" s="244" t="s">
        <v>140</v>
      </c>
    </row>
    <row r="1357" s="13" customFormat="1">
      <c r="A1357" s="13"/>
      <c r="B1357" s="223"/>
      <c r="C1357" s="224"/>
      <c r="D1357" s="225" t="s">
        <v>150</v>
      </c>
      <c r="E1357" s="226" t="s">
        <v>19</v>
      </c>
      <c r="F1357" s="227" t="s">
        <v>660</v>
      </c>
      <c r="G1357" s="224"/>
      <c r="H1357" s="226" t="s">
        <v>19</v>
      </c>
      <c r="I1357" s="228"/>
      <c r="J1357" s="224"/>
      <c r="K1357" s="224"/>
      <c r="L1357" s="229"/>
      <c r="M1357" s="230"/>
      <c r="N1357" s="231"/>
      <c r="O1357" s="231"/>
      <c r="P1357" s="231"/>
      <c r="Q1357" s="231"/>
      <c r="R1357" s="231"/>
      <c r="S1357" s="231"/>
      <c r="T1357" s="232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33" t="s">
        <v>150</v>
      </c>
      <c r="AU1357" s="233" t="s">
        <v>77</v>
      </c>
      <c r="AV1357" s="13" t="s">
        <v>77</v>
      </c>
      <c r="AW1357" s="13" t="s">
        <v>31</v>
      </c>
      <c r="AX1357" s="13" t="s">
        <v>69</v>
      </c>
      <c r="AY1357" s="233" t="s">
        <v>140</v>
      </c>
    </row>
    <row r="1358" s="14" customFormat="1">
      <c r="A1358" s="14"/>
      <c r="B1358" s="234"/>
      <c r="C1358" s="235"/>
      <c r="D1358" s="225" t="s">
        <v>150</v>
      </c>
      <c r="E1358" s="236" t="s">
        <v>19</v>
      </c>
      <c r="F1358" s="237" t="s">
        <v>1073</v>
      </c>
      <c r="G1358" s="235"/>
      <c r="H1358" s="238">
        <v>5.2000000000000002</v>
      </c>
      <c r="I1358" s="239"/>
      <c r="J1358" s="235"/>
      <c r="K1358" s="235"/>
      <c r="L1358" s="240"/>
      <c r="M1358" s="241"/>
      <c r="N1358" s="242"/>
      <c r="O1358" s="242"/>
      <c r="P1358" s="242"/>
      <c r="Q1358" s="242"/>
      <c r="R1358" s="242"/>
      <c r="S1358" s="242"/>
      <c r="T1358" s="243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44" t="s">
        <v>150</v>
      </c>
      <c r="AU1358" s="244" t="s">
        <v>77</v>
      </c>
      <c r="AV1358" s="14" t="s">
        <v>79</v>
      </c>
      <c r="AW1358" s="14" t="s">
        <v>31</v>
      </c>
      <c r="AX1358" s="14" t="s">
        <v>69</v>
      </c>
      <c r="AY1358" s="244" t="s">
        <v>140</v>
      </c>
    </row>
    <row r="1359" s="13" customFormat="1">
      <c r="A1359" s="13"/>
      <c r="B1359" s="223"/>
      <c r="C1359" s="224"/>
      <c r="D1359" s="225" t="s">
        <v>150</v>
      </c>
      <c r="E1359" s="226" t="s">
        <v>19</v>
      </c>
      <c r="F1359" s="227" t="s">
        <v>660</v>
      </c>
      <c r="G1359" s="224"/>
      <c r="H1359" s="226" t="s">
        <v>19</v>
      </c>
      <c r="I1359" s="228"/>
      <c r="J1359" s="224"/>
      <c r="K1359" s="224"/>
      <c r="L1359" s="229"/>
      <c r="M1359" s="230"/>
      <c r="N1359" s="231"/>
      <c r="O1359" s="231"/>
      <c r="P1359" s="231"/>
      <c r="Q1359" s="231"/>
      <c r="R1359" s="231"/>
      <c r="S1359" s="231"/>
      <c r="T1359" s="232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33" t="s">
        <v>150</v>
      </c>
      <c r="AU1359" s="233" t="s">
        <v>77</v>
      </c>
      <c r="AV1359" s="13" t="s">
        <v>77</v>
      </c>
      <c r="AW1359" s="13" t="s">
        <v>31</v>
      </c>
      <c r="AX1359" s="13" t="s">
        <v>69</v>
      </c>
      <c r="AY1359" s="233" t="s">
        <v>140</v>
      </c>
    </row>
    <row r="1360" s="14" customFormat="1">
      <c r="A1360" s="14"/>
      <c r="B1360" s="234"/>
      <c r="C1360" s="235"/>
      <c r="D1360" s="225" t="s">
        <v>150</v>
      </c>
      <c r="E1360" s="236" t="s">
        <v>19</v>
      </c>
      <c r="F1360" s="237" t="s">
        <v>1079</v>
      </c>
      <c r="G1360" s="235"/>
      <c r="H1360" s="238">
        <v>53.859000000000002</v>
      </c>
      <c r="I1360" s="239"/>
      <c r="J1360" s="235"/>
      <c r="K1360" s="235"/>
      <c r="L1360" s="240"/>
      <c r="M1360" s="241"/>
      <c r="N1360" s="242"/>
      <c r="O1360" s="242"/>
      <c r="P1360" s="242"/>
      <c r="Q1360" s="242"/>
      <c r="R1360" s="242"/>
      <c r="S1360" s="242"/>
      <c r="T1360" s="243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44" t="s">
        <v>150</v>
      </c>
      <c r="AU1360" s="244" t="s">
        <v>77</v>
      </c>
      <c r="AV1360" s="14" t="s">
        <v>79</v>
      </c>
      <c r="AW1360" s="14" t="s">
        <v>31</v>
      </c>
      <c r="AX1360" s="14" t="s">
        <v>69</v>
      </c>
      <c r="AY1360" s="244" t="s">
        <v>140</v>
      </c>
    </row>
    <row r="1361" s="13" customFormat="1">
      <c r="A1361" s="13"/>
      <c r="B1361" s="223"/>
      <c r="C1361" s="224"/>
      <c r="D1361" s="225" t="s">
        <v>150</v>
      </c>
      <c r="E1361" s="226" t="s">
        <v>19</v>
      </c>
      <c r="F1361" s="227" t="s">
        <v>660</v>
      </c>
      <c r="G1361" s="224"/>
      <c r="H1361" s="226" t="s">
        <v>19</v>
      </c>
      <c r="I1361" s="228"/>
      <c r="J1361" s="224"/>
      <c r="K1361" s="224"/>
      <c r="L1361" s="229"/>
      <c r="M1361" s="230"/>
      <c r="N1361" s="231"/>
      <c r="O1361" s="231"/>
      <c r="P1361" s="231"/>
      <c r="Q1361" s="231"/>
      <c r="R1361" s="231"/>
      <c r="S1361" s="231"/>
      <c r="T1361" s="232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33" t="s">
        <v>150</v>
      </c>
      <c r="AU1361" s="233" t="s">
        <v>77</v>
      </c>
      <c r="AV1361" s="13" t="s">
        <v>77</v>
      </c>
      <c r="AW1361" s="13" t="s">
        <v>31</v>
      </c>
      <c r="AX1361" s="13" t="s">
        <v>69</v>
      </c>
      <c r="AY1361" s="233" t="s">
        <v>140</v>
      </c>
    </row>
    <row r="1362" s="14" customFormat="1">
      <c r="A1362" s="14"/>
      <c r="B1362" s="234"/>
      <c r="C1362" s="235"/>
      <c r="D1362" s="225" t="s">
        <v>150</v>
      </c>
      <c r="E1362" s="236" t="s">
        <v>19</v>
      </c>
      <c r="F1362" s="237" t="s">
        <v>1085</v>
      </c>
      <c r="G1362" s="235"/>
      <c r="H1362" s="238">
        <v>71.760000000000005</v>
      </c>
      <c r="I1362" s="239"/>
      <c r="J1362" s="235"/>
      <c r="K1362" s="235"/>
      <c r="L1362" s="240"/>
      <c r="M1362" s="241"/>
      <c r="N1362" s="242"/>
      <c r="O1362" s="242"/>
      <c r="P1362" s="242"/>
      <c r="Q1362" s="242"/>
      <c r="R1362" s="242"/>
      <c r="S1362" s="242"/>
      <c r="T1362" s="243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T1362" s="244" t="s">
        <v>150</v>
      </c>
      <c r="AU1362" s="244" t="s">
        <v>77</v>
      </c>
      <c r="AV1362" s="14" t="s">
        <v>79</v>
      </c>
      <c r="AW1362" s="14" t="s">
        <v>31</v>
      </c>
      <c r="AX1362" s="14" t="s">
        <v>69</v>
      </c>
      <c r="AY1362" s="244" t="s">
        <v>140</v>
      </c>
    </row>
    <row r="1363" s="13" customFormat="1">
      <c r="A1363" s="13"/>
      <c r="B1363" s="223"/>
      <c r="C1363" s="224"/>
      <c r="D1363" s="225" t="s">
        <v>150</v>
      </c>
      <c r="E1363" s="226" t="s">
        <v>19</v>
      </c>
      <c r="F1363" s="227" t="s">
        <v>220</v>
      </c>
      <c r="G1363" s="224"/>
      <c r="H1363" s="226" t="s">
        <v>19</v>
      </c>
      <c r="I1363" s="228"/>
      <c r="J1363" s="224"/>
      <c r="K1363" s="224"/>
      <c r="L1363" s="229"/>
      <c r="M1363" s="230"/>
      <c r="N1363" s="231"/>
      <c r="O1363" s="231"/>
      <c r="P1363" s="231"/>
      <c r="Q1363" s="231"/>
      <c r="R1363" s="231"/>
      <c r="S1363" s="231"/>
      <c r="T1363" s="232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33" t="s">
        <v>150</v>
      </c>
      <c r="AU1363" s="233" t="s">
        <v>77</v>
      </c>
      <c r="AV1363" s="13" t="s">
        <v>77</v>
      </c>
      <c r="AW1363" s="13" t="s">
        <v>31</v>
      </c>
      <c r="AX1363" s="13" t="s">
        <v>69</v>
      </c>
      <c r="AY1363" s="233" t="s">
        <v>140</v>
      </c>
    </row>
    <row r="1364" s="14" customFormat="1">
      <c r="A1364" s="14"/>
      <c r="B1364" s="234"/>
      <c r="C1364" s="235"/>
      <c r="D1364" s="225" t="s">
        <v>150</v>
      </c>
      <c r="E1364" s="236" t="s">
        <v>19</v>
      </c>
      <c r="F1364" s="237" t="s">
        <v>1091</v>
      </c>
      <c r="G1364" s="235"/>
      <c r="H1364" s="238">
        <v>135.858</v>
      </c>
      <c r="I1364" s="239"/>
      <c r="J1364" s="235"/>
      <c r="K1364" s="235"/>
      <c r="L1364" s="240"/>
      <c r="M1364" s="241"/>
      <c r="N1364" s="242"/>
      <c r="O1364" s="242"/>
      <c r="P1364" s="242"/>
      <c r="Q1364" s="242"/>
      <c r="R1364" s="242"/>
      <c r="S1364" s="242"/>
      <c r="T1364" s="243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T1364" s="244" t="s">
        <v>150</v>
      </c>
      <c r="AU1364" s="244" t="s">
        <v>77</v>
      </c>
      <c r="AV1364" s="14" t="s">
        <v>79</v>
      </c>
      <c r="AW1364" s="14" t="s">
        <v>31</v>
      </c>
      <c r="AX1364" s="14" t="s">
        <v>69</v>
      </c>
      <c r="AY1364" s="244" t="s">
        <v>140</v>
      </c>
    </row>
    <row r="1365" s="13" customFormat="1">
      <c r="A1365" s="13"/>
      <c r="B1365" s="223"/>
      <c r="C1365" s="224"/>
      <c r="D1365" s="225" t="s">
        <v>150</v>
      </c>
      <c r="E1365" s="226" t="s">
        <v>19</v>
      </c>
      <c r="F1365" s="227" t="s">
        <v>660</v>
      </c>
      <c r="G1365" s="224"/>
      <c r="H1365" s="226" t="s">
        <v>19</v>
      </c>
      <c r="I1365" s="228"/>
      <c r="J1365" s="224"/>
      <c r="K1365" s="224"/>
      <c r="L1365" s="229"/>
      <c r="M1365" s="230"/>
      <c r="N1365" s="231"/>
      <c r="O1365" s="231"/>
      <c r="P1365" s="231"/>
      <c r="Q1365" s="231"/>
      <c r="R1365" s="231"/>
      <c r="S1365" s="231"/>
      <c r="T1365" s="232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33" t="s">
        <v>150</v>
      </c>
      <c r="AU1365" s="233" t="s">
        <v>77</v>
      </c>
      <c r="AV1365" s="13" t="s">
        <v>77</v>
      </c>
      <c r="AW1365" s="13" t="s">
        <v>31</v>
      </c>
      <c r="AX1365" s="13" t="s">
        <v>69</v>
      </c>
      <c r="AY1365" s="233" t="s">
        <v>140</v>
      </c>
    </row>
    <row r="1366" s="14" customFormat="1">
      <c r="A1366" s="14"/>
      <c r="B1366" s="234"/>
      <c r="C1366" s="235"/>
      <c r="D1366" s="225" t="s">
        <v>150</v>
      </c>
      <c r="E1366" s="236" t="s">
        <v>19</v>
      </c>
      <c r="F1366" s="237" t="s">
        <v>1109</v>
      </c>
      <c r="G1366" s="235"/>
      <c r="H1366" s="238">
        <v>9.3149999999999995</v>
      </c>
      <c r="I1366" s="239"/>
      <c r="J1366" s="235"/>
      <c r="K1366" s="235"/>
      <c r="L1366" s="240"/>
      <c r="M1366" s="241"/>
      <c r="N1366" s="242"/>
      <c r="O1366" s="242"/>
      <c r="P1366" s="242"/>
      <c r="Q1366" s="242"/>
      <c r="R1366" s="242"/>
      <c r="S1366" s="242"/>
      <c r="T1366" s="243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44" t="s">
        <v>150</v>
      </c>
      <c r="AU1366" s="244" t="s">
        <v>77</v>
      </c>
      <c r="AV1366" s="14" t="s">
        <v>79</v>
      </c>
      <c r="AW1366" s="14" t="s">
        <v>31</v>
      </c>
      <c r="AX1366" s="14" t="s">
        <v>69</v>
      </c>
      <c r="AY1366" s="244" t="s">
        <v>140</v>
      </c>
    </row>
    <row r="1367" s="13" customFormat="1">
      <c r="A1367" s="13"/>
      <c r="B1367" s="223"/>
      <c r="C1367" s="224"/>
      <c r="D1367" s="225" t="s">
        <v>150</v>
      </c>
      <c r="E1367" s="226" t="s">
        <v>19</v>
      </c>
      <c r="F1367" s="227" t="s">
        <v>195</v>
      </c>
      <c r="G1367" s="224"/>
      <c r="H1367" s="226" t="s">
        <v>19</v>
      </c>
      <c r="I1367" s="228"/>
      <c r="J1367" s="224"/>
      <c r="K1367" s="224"/>
      <c r="L1367" s="229"/>
      <c r="M1367" s="230"/>
      <c r="N1367" s="231"/>
      <c r="O1367" s="231"/>
      <c r="P1367" s="231"/>
      <c r="Q1367" s="231"/>
      <c r="R1367" s="231"/>
      <c r="S1367" s="231"/>
      <c r="T1367" s="232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33" t="s">
        <v>150</v>
      </c>
      <c r="AU1367" s="233" t="s">
        <v>77</v>
      </c>
      <c r="AV1367" s="13" t="s">
        <v>77</v>
      </c>
      <c r="AW1367" s="13" t="s">
        <v>31</v>
      </c>
      <c r="AX1367" s="13" t="s">
        <v>69</v>
      </c>
      <c r="AY1367" s="233" t="s">
        <v>140</v>
      </c>
    </row>
    <row r="1368" s="14" customFormat="1">
      <c r="A1368" s="14"/>
      <c r="B1368" s="234"/>
      <c r="C1368" s="235"/>
      <c r="D1368" s="225" t="s">
        <v>150</v>
      </c>
      <c r="E1368" s="236" t="s">
        <v>19</v>
      </c>
      <c r="F1368" s="237" t="s">
        <v>1115</v>
      </c>
      <c r="G1368" s="235"/>
      <c r="H1368" s="238">
        <v>109.90000000000001</v>
      </c>
      <c r="I1368" s="239"/>
      <c r="J1368" s="235"/>
      <c r="K1368" s="235"/>
      <c r="L1368" s="240"/>
      <c r="M1368" s="241"/>
      <c r="N1368" s="242"/>
      <c r="O1368" s="242"/>
      <c r="P1368" s="242"/>
      <c r="Q1368" s="242"/>
      <c r="R1368" s="242"/>
      <c r="S1368" s="242"/>
      <c r="T1368" s="243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44" t="s">
        <v>150</v>
      </c>
      <c r="AU1368" s="244" t="s">
        <v>77</v>
      </c>
      <c r="AV1368" s="14" t="s">
        <v>79</v>
      </c>
      <c r="AW1368" s="14" t="s">
        <v>31</v>
      </c>
      <c r="AX1368" s="14" t="s">
        <v>69</v>
      </c>
      <c r="AY1368" s="244" t="s">
        <v>140</v>
      </c>
    </row>
    <row r="1369" s="13" customFormat="1">
      <c r="A1369" s="13"/>
      <c r="B1369" s="223"/>
      <c r="C1369" s="224"/>
      <c r="D1369" s="225" t="s">
        <v>150</v>
      </c>
      <c r="E1369" s="226" t="s">
        <v>19</v>
      </c>
      <c r="F1369" s="227" t="s">
        <v>220</v>
      </c>
      <c r="G1369" s="224"/>
      <c r="H1369" s="226" t="s">
        <v>19</v>
      </c>
      <c r="I1369" s="228"/>
      <c r="J1369" s="224"/>
      <c r="K1369" s="224"/>
      <c r="L1369" s="229"/>
      <c r="M1369" s="230"/>
      <c r="N1369" s="231"/>
      <c r="O1369" s="231"/>
      <c r="P1369" s="231"/>
      <c r="Q1369" s="231"/>
      <c r="R1369" s="231"/>
      <c r="S1369" s="231"/>
      <c r="T1369" s="232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33" t="s">
        <v>150</v>
      </c>
      <c r="AU1369" s="233" t="s">
        <v>77</v>
      </c>
      <c r="AV1369" s="13" t="s">
        <v>77</v>
      </c>
      <c r="AW1369" s="13" t="s">
        <v>31</v>
      </c>
      <c r="AX1369" s="13" t="s">
        <v>69</v>
      </c>
      <c r="AY1369" s="233" t="s">
        <v>140</v>
      </c>
    </row>
    <row r="1370" s="14" customFormat="1">
      <c r="A1370" s="14"/>
      <c r="B1370" s="234"/>
      <c r="C1370" s="235"/>
      <c r="D1370" s="225" t="s">
        <v>150</v>
      </c>
      <c r="E1370" s="236" t="s">
        <v>19</v>
      </c>
      <c r="F1370" s="237" t="s">
        <v>1116</v>
      </c>
      <c r="G1370" s="235"/>
      <c r="H1370" s="238">
        <v>121.63</v>
      </c>
      <c r="I1370" s="239"/>
      <c r="J1370" s="235"/>
      <c r="K1370" s="235"/>
      <c r="L1370" s="240"/>
      <c r="M1370" s="241"/>
      <c r="N1370" s="242"/>
      <c r="O1370" s="242"/>
      <c r="P1370" s="242"/>
      <c r="Q1370" s="242"/>
      <c r="R1370" s="242"/>
      <c r="S1370" s="242"/>
      <c r="T1370" s="243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44" t="s">
        <v>150</v>
      </c>
      <c r="AU1370" s="244" t="s">
        <v>77</v>
      </c>
      <c r="AV1370" s="14" t="s">
        <v>79</v>
      </c>
      <c r="AW1370" s="14" t="s">
        <v>31</v>
      </c>
      <c r="AX1370" s="14" t="s">
        <v>69</v>
      </c>
      <c r="AY1370" s="244" t="s">
        <v>140</v>
      </c>
    </row>
    <row r="1371" s="13" customFormat="1">
      <c r="A1371" s="13"/>
      <c r="B1371" s="223"/>
      <c r="C1371" s="224"/>
      <c r="D1371" s="225" t="s">
        <v>150</v>
      </c>
      <c r="E1371" s="226" t="s">
        <v>19</v>
      </c>
      <c r="F1371" s="227" t="s">
        <v>195</v>
      </c>
      <c r="G1371" s="224"/>
      <c r="H1371" s="226" t="s">
        <v>19</v>
      </c>
      <c r="I1371" s="228"/>
      <c r="J1371" s="224"/>
      <c r="K1371" s="224"/>
      <c r="L1371" s="229"/>
      <c r="M1371" s="230"/>
      <c r="N1371" s="231"/>
      <c r="O1371" s="231"/>
      <c r="P1371" s="231"/>
      <c r="Q1371" s="231"/>
      <c r="R1371" s="231"/>
      <c r="S1371" s="231"/>
      <c r="T1371" s="232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33" t="s">
        <v>150</v>
      </c>
      <c r="AU1371" s="233" t="s">
        <v>77</v>
      </c>
      <c r="AV1371" s="13" t="s">
        <v>77</v>
      </c>
      <c r="AW1371" s="13" t="s">
        <v>31</v>
      </c>
      <c r="AX1371" s="13" t="s">
        <v>69</v>
      </c>
      <c r="AY1371" s="233" t="s">
        <v>140</v>
      </c>
    </row>
    <row r="1372" s="14" customFormat="1">
      <c r="A1372" s="14"/>
      <c r="B1372" s="234"/>
      <c r="C1372" s="235"/>
      <c r="D1372" s="225" t="s">
        <v>150</v>
      </c>
      <c r="E1372" s="236" t="s">
        <v>19</v>
      </c>
      <c r="F1372" s="237" t="s">
        <v>1122</v>
      </c>
      <c r="G1372" s="235"/>
      <c r="H1372" s="238">
        <v>17.969999999999999</v>
      </c>
      <c r="I1372" s="239"/>
      <c r="J1372" s="235"/>
      <c r="K1372" s="235"/>
      <c r="L1372" s="240"/>
      <c r="M1372" s="241"/>
      <c r="N1372" s="242"/>
      <c r="O1372" s="242"/>
      <c r="P1372" s="242"/>
      <c r="Q1372" s="242"/>
      <c r="R1372" s="242"/>
      <c r="S1372" s="242"/>
      <c r="T1372" s="243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T1372" s="244" t="s">
        <v>150</v>
      </c>
      <c r="AU1372" s="244" t="s">
        <v>77</v>
      </c>
      <c r="AV1372" s="14" t="s">
        <v>79</v>
      </c>
      <c r="AW1372" s="14" t="s">
        <v>31</v>
      </c>
      <c r="AX1372" s="14" t="s">
        <v>69</v>
      </c>
      <c r="AY1372" s="244" t="s">
        <v>140</v>
      </c>
    </row>
    <row r="1373" s="13" customFormat="1">
      <c r="A1373" s="13"/>
      <c r="B1373" s="223"/>
      <c r="C1373" s="224"/>
      <c r="D1373" s="225" t="s">
        <v>150</v>
      </c>
      <c r="E1373" s="226" t="s">
        <v>19</v>
      </c>
      <c r="F1373" s="227" t="s">
        <v>660</v>
      </c>
      <c r="G1373" s="224"/>
      <c r="H1373" s="226" t="s">
        <v>19</v>
      </c>
      <c r="I1373" s="228"/>
      <c r="J1373" s="224"/>
      <c r="K1373" s="224"/>
      <c r="L1373" s="229"/>
      <c r="M1373" s="230"/>
      <c r="N1373" s="231"/>
      <c r="O1373" s="231"/>
      <c r="P1373" s="231"/>
      <c r="Q1373" s="231"/>
      <c r="R1373" s="231"/>
      <c r="S1373" s="231"/>
      <c r="T1373" s="232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33" t="s">
        <v>150</v>
      </c>
      <c r="AU1373" s="233" t="s">
        <v>77</v>
      </c>
      <c r="AV1373" s="13" t="s">
        <v>77</v>
      </c>
      <c r="AW1373" s="13" t="s">
        <v>31</v>
      </c>
      <c r="AX1373" s="13" t="s">
        <v>69</v>
      </c>
      <c r="AY1373" s="233" t="s">
        <v>140</v>
      </c>
    </row>
    <row r="1374" s="14" customFormat="1">
      <c r="A1374" s="14"/>
      <c r="B1374" s="234"/>
      <c r="C1374" s="235"/>
      <c r="D1374" s="225" t="s">
        <v>150</v>
      </c>
      <c r="E1374" s="236" t="s">
        <v>19</v>
      </c>
      <c r="F1374" s="237" t="s">
        <v>1128</v>
      </c>
      <c r="G1374" s="235"/>
      <c r="H1374" s="238">
        <v>136.16999999999999</v>
      </c>
      <c r="I1374" s="239"/>
      <c r="J1374" s="235"/>
      <c r="K1374" s="235"/>
      <c r="L1374" s="240"/>
      <c r="M1374" s="241"/>
      <c r="N1374" s="242"/>
      <c r="O1374" s="242"/>
      <c r="P1374" s="242"/>
      <c r="Q1374" s="242"/>
      <c r="R1374" s="242"/>
      <c r="S1374" s="242"/>
      <c r="T1374" s="243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T1374" s="244" t="s">
        <v>150</v>
      </c>
      <c r="AU1374" s="244" t="s">
        <v>77</v>
      </c>
      <c r="AV1374" s="14" t="s">
        <v>79</v>
      </c>
      <c r="AW1374" s="14" t="s">
        <v>31</v>
      </c>
      <c r="AX1374" s="14" t="s">
        <v>69</v>
      </c>
      <c r="AY1374" s="244" t="s">
        <v>140</v>
      </c>
    </row>
    <row r="1375" s="16" customFormat="1">
      <c r="A1375" s="16"/>
      <c r="B1375" s="269"/>
      <c r="C1375" s="270"/>
      <c r="D1375" s="225" t="s">
        <v>150</v>
      </c>
      <c r="E1375" s="271" t="s">
        <v>19</v>
      </c>
      <c r="F1375" s="272" t="s">
        <v>1818</v>
      </c>
      <c r="G1375" s="270"/>
      <c r="H1375" s="273">
        <v>745.58299999999997</v>
      </c>
      <c r="I1375" s="274"/>
      <c r="J1375" s="270"/>
      <c r="K1375" s="270"/>
      <c r="L1375" s="275"/>
      <c r="M1375" s="276"/>
      <c r="N1375" s="277"/>
      <c r="O1375" s="277"/>
      <c r="P1375" s="277"/>
      <c r="Q1375" s="277"/>
      <c r="R1375" s="277"/>
      <c r="S1375" s="277"/>
      <c r="T1375" s="278"/>
      <c r="U1375" s="16"/>
      <c r="V1375" s="16"/>
      <c r="W1375" s="16"/>
      <c r="X1375" s="16"/>
      <c r="Y1375" s="16"/>
      <c r="Z1375" s="16"/>
      <c r="AA1375" s="16"/>
      <c r="AB1375" s="16"/>
      <c r="AC1375" s="16"/>
      <c r="AD1375" s="16"/>
      <c r="AE1375" s="16"/>
      <c r="AT1375" s="279" t="s">
        <v>150</v>
      </c>
      <c r="AU1375" s="279" t="s">
        <v>77</v>
      </c>
      <c r="AV1375" s="16" t="s">
        <v>157</v>
      </c>
      <c r="AW1375" s="16" t="s">
        <v>31</v>
      </c>
      <c r="AX1375" s="16" t="s">
        <v>69</v>
      </c>
      <c r="AY1375" s="279" t="s">
        <v>140</v>
      </c>
    </row>
    <row r="1376" s="13" customFormat="1">
      <c r="A1376" s="13"/>
      <c r="B1376" s="223"/>
      <c r="C1376" s="224"/>
      <c r="D1376" s="225" t="s">
        <v>150</v>
      </c>
      <c r="E1376" s="226" t="s">
        <v>19</v>
      </c>
      <c r="F1376" s="227" t="s">
        <v>195</v>
      </c>
      <c r="G1376" s="224"/>
      <c r="H1376" s="226" t="s">
        <v>19</v>
      </c>
      <c r="I1376" s="228"/>
      <c r="J1376" s="224"/>
      <c r="K1376" s="224"/>
      <c r="L1376" s="229"/>
      <c r="M1376" s="230"/>
      <c r="N1376" s="231"/>
      <c r="O1376" s="231"/>
      <c r="P1376" s="231"/>
      <c r="Q1376" s="231"/>
      <c r="R1376" s="231"/>
      <c r="S1376" s="231"/>
      <c r="T1376" s="232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33" t="s">
        <v>150</v>
      </c>
      <c r="AU1376" s="233" t="s">
        <v>77</v>
      </c>
      <c r="AV1376" s="13" t="s">
        <v>77</v>
      </c>
      <c r="AW1376" s="13" t="s">
        <v>31</v>
      </c>
      <c r="AX1376" s="13" t="s">
        <v>69</v>
      </c>
      <c r="AY1376" s="233" t="s">
        <v>140</v>
      </c>
    </row>
    <row r="1377" s="14" customFormat="1">
      <c r="A1377" s="14"/>
      <c r="B1377" s="234"/>
      <c r="C1377" s="235"/>
      <c r="D1377" s="225" t="s">
        <v>150</v>
      </c>
      <c r="E1377" s="236" t="s">
        <v>19</v>
      </c>
      <c r="F1377" s="237" t="s">
        <v>375</v>
      </c>
      <c r="G1377" s="235"/>
      <c r="H1377" s="238">
        <v>7.4740000000000002</v>
      </c>
      <c r="I1377" s="239"/>
      <c r="J1377" s="235"/>
      <c r="K1377" s="235"/>
      <c r="L1377" s="240"/>
      <c r="M1377" s="241"/>
      <c r="N1377" s="242"/>
      <c r="O1377" s="242"/>
      <c r="P1377" s="242"/>
      <c r="Q1377" s="242"/>
      <c r="R1377" s="242"/>
      <c r="S1377" s="242"/>
      <c r="T1377" s="243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T1377" s="244" t="s">
        <v>150</v>
      </c>
      <c r="AU1377" s="244" t="s">
        <v>77</v>
      </c>
      <c r="AV1377" s="14" t="s">
        <v>79</v>
      </c>
      <c r="AW1377" s="14" t="s">
        <v>31</v>
      </c>
      <c r="AX1377" s="14" t="s">
        <v>69</v>
      </c>
      <c r="AY1377" s="244" t="s">
        <v>140</v>
      </c>
    </row>
    <row r="1378" s="13" customFormat="1">
      <c r="A1378" s="13"/>
      <c r="B1378" s="223"/>
      <c r="C1378" s="224"/>
      <c r="D1378" s="225" t="s">
        <v>150</v>
      </c>
      <c r="E1378" s="226" t="s">
        <v>19</v>
      </c>
      <c r="F1378" s="227" t="s">
        <v>195</v>
      </c>
      <c r="G1378" s="224"/>
      <c r="H1378" s="226" t="s">
        <v>19</v>
      </c>
      <c r="I1378" s="228"/>
      <c r="J1378" s="224"/>
      <c r="K1378" s="224"/>
      <c r="L1378" s="229"/>
      <c r="M1378" s="230"/>
      <c r="N1378" s="231"/>
      <c r="O1378" s="231"/>
      <c r="P1378" s="231"/>
      <c r="Q1378" s="231"/>
      <c r="R1378" s="231"/>
      <c r="S1378" s="231"/>
      <c r="T1378" s="232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33" t="s">
        <v>150</v>
      </c>
      <c r="AU1378" s="233" t="s">
        <v>77</v>
      </c>
      <c r="AV1378" s="13" t="s">
        <v>77</v>
      </c>
      <c r="AW1378" s="13" t="s">
        <v>31</v>
      </c>
      <c r="AX1378" s="13" t="s">
        <v>69</v>
      </c>
      <c r="AY1378" s="233" t="s">
        <v>140</v>
      </c>
    </row>
    <row r="1379" s="14" customFormat="1">
      <c r="A1379" s="14"/>
      <c r="B1379" s="234"/>
      <c r="C1379" s="235"/>
      <c r="D1379" s="225" t="s">
        <v>150</v>
      </c>
      <c r="E1379" s="236" t="s">
        <v>19</v>
      </c>
      <c r="F1379" s="237" t="s">
        <v>196</v>
      </c>
      <c r="G1379" s="235"/>
      <c r="H1379" s="238">
        <v>10.35</v>
      </c>
      <c r="I1379" s="239"/>
      <c r="J1379" s="235"/>
      <c r="K1379" s="235"/>
      <c r="L1379" s="240"/>
      <c r="M1379" s="241"/>
      <c r="N1379" s="242"/>
      <c r="O1379" s="242"/>
      <c r="P1379" s="242"/>
      <c r="Q1379" s="242"/>
      <c r="R1379" s="242"/>
      <c r="S1379" s="242"/>
      <c r="T1379" s="243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T1379" s="244" t="s">
        <v>150</v>
      </c>
      <c r="AU1379" s="244" t="s">
        <v>77</v>
      </c>
      <c r="AV1379" s="14" t="s">
        <v>79</v>
      </c>
      <c r="AW1379" s="14" t="s">
        <v>31</v>
      </c>
      <c r="AX1379" s="14" t="s">
        <v>69</v>
      </c>
      <c r="AY1379" s="244" t="s">
        <v>140</v>
      </c>
    </row>
    <row r="1380" s="14" customFormat="1">
      <c r="A1380" s="14"/>
      <c r="B1380" s="234"/>
      <c r="C1380" s="235"/>
      <c r="D1380" s="225" t="s">
        <v>150</v>
      </c>
      <c r="E1380" s="236" t="s">
        <v>19</v>
      </c>
      <c r="F1380" s="237" t="s">
        <v>376</v>
      </c>
      <c r="G1380" s="235"/>
      <c r="H1380" s="238">
        <v>413.65499999999997</v>
      </c>
      <c r="I1380" s="239"/>
      <c r="J1380" s="235"/>
      <c r="K1380" s="235"/>
      <c r="L1380" s="240"/>
      <c r="M1380" s="241"/>
      <c r="N1380" s="242"/>
      <c r="O1380" s="242"/>
      <c r="P1380" s="242"/>
      <c r="Q1380" s="242"/>
      <c r="R1380" s="242"/>
      <c r="S1380" s="242"/>
      <c r="T1380" s="243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T1380" s="244" t="s">
        <v>150</v>
      </c>
      <c r="AU1380" s="244" t="s">
        <v>77</v>
      </c>
      <c r="AV1380" s="14" t="s">
        <v>79</v>
      </c>
      <c r="AW1380" s="14" t="s">
        <v>31</v>
      </c>
      <c r="AX1380" s="14" t="s">
        <v>69</v>
      </c>
      <c r="AY1380" s="244" t="s">
        <v>140</v>
      </c>
    </row>
    <row r="1381" s="13" customFormat="1">
      <c r="A1381" s="13"/>
      <c r="B1381" s="223"/>
      <c r="C1381" s="224"/>
      <c r="D1381" s="225" t="s">
        <v>150</v>
      </c>
      <c r="E1381" s="226" t="s">
        <v>19</v>
      </c>
      <c r="F1381" s="227" t="s">
        <v>220</v>
      </c>
      <c r="G1381" s="224"/>
      <c r="H1381" s="226" t="s">
        <v>19</v>
      </c>
      <c r="I1381" s="228"/>
      <c r="J1381" s="224"/>
      <c r="K1381" s="224"/>
      <c r="L1381" s="229"/>
      <c r="M1381" s="230"/>
      <c r="N1381" s="231"/>
      <c r="O1381" s="231"/>
      <c r="P1381" s="231"/>
      <c r="Q1381" s="231"/>
      <c r="R1381" s="231"/>
      <c r="S1381" s="231"/>
      <c r="T1381" s="232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33" t="s">
        <v>150</v>
      </c>
      <c r="AU1381" s="233" t="s">
        <v>77</v>
      </c>
      <c r="AV1381" s="13" t="s">
        <v>77</v>
      </c>
      <c r="AW1381" s="13" t="s">
        <v>31</v>
      </c>
      <c r="AX1381" s="13" t="s">
        <v>69</v>
      </c>
      <c r="AY1381" s="233" t="s">
        <v>140</v>
      </c>
    </row>
    <row r="1382" s="14" customFormat="1">
      <c r="A1382" s="14"/>
      <c r="B1382" s="234"/>
      <c r="C1382" s="235"/>
      <c r="D1382" s="225" t="s">
        <v>150</v>
      </c>
      <c r="E1382" s="236" t="s">
        <v>19</v>
      </c>
      <c r="F1382" s="237" t="s">
        <v>377</v>
      </c>
      <c r="G1382" s="235"/>
      <c r="H1382" s="238">
        <v>288.12</v>
      </c>
      <c r="I1382" s="239"/>
      <c r="J1382" s="235"/>
      <c r="K1382" s="235"/>
      <c r="L1382" s="240"/>
      <c r="M1382" s="241"/>
      <c r="N1382" s="242"/>
      <c r="O1382" s="242"/>
      <c r="P1382" s="242"/>
      <c r="Q1382" s="242"/>
      <c r="R1382" s="242"/>
      <c r="S1382" s="242"/>
      <c r="T1382" s="243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44" t="s">
        <v>150</v>
      </c>
      <c r="AU1382" s="244" t="s">
        <v>77</v>
      </c>
      <c r="AV1382" s="14" t="s">
        <v>79</v>
      </c>
      <c r="AW1382" s="14" t="s">
        <v>31</v>
      </c>
      <c r="AX1382" s="14" t="s">
        <v>69</v>
      </c>
      <c r="AY1382" s="244" t="s">
        <v>140</v>
      </c>
    </row>
    <row r="1383" s="16" customFormat="1">
      <c r="A1383" s="16"/>
      <c r="B1383" s="269"/>
      <c r="C1383" s="270"/>
      <c r="D1383" s="225" t="s">
        <v>150</v>
      </c>
      <c r="E1383" s="271" t="s">
        <v>19</v>
      </c>
      <c r="F1383" s="272" t="s">
        <v>1819</v>
      </c>
      <c r="G1383" s="270"/>
      <c r="H1383" s="273">
        <v>719.59900000000005</v>
      </c>
      <c r="I1383" s="274"/>
      <c r="J1383" s="270"/>
      <c r="K1383" s="270"/>
      <c r="L1383" s="275"/>
      <c r="M1383" s="276"/>
      <c r="N1383" s="277"/>
      <c r="O1383" s="277"/>
      <c r="P1383" s="277"/>
      <c r="Q1383" s="277"/>
      <c r="R1383" s="277"/>
      <c r="S1383" s="277"/>
      <c r="T1383" s="278"/>
      <c r="U1383" s="16"/>
      <c r="V1383" s="16"/>
      <c r="W1383" s="16"/>
      <c r="X1383" s="16"/>
      <c r="Y1383" s="16"/>
      <c r="Z1383" s="16"/>
      <c r="AA1383" s="16"/>
      <c r="AB1383" s="16"/>
      <c r="AC1383" s="16"/>
      <c r="AD1383" s="16"/>
      <c r="AE1383" s="16"/>
      <c r="AT1383" s="279" t="s">
        <v>150</v>
      </c>
      <c r="AU1383" s="279" t="s">
        <v>77</v>
      </c>
      <c r="AV1383" s="16" t="s">
        <v>157</v>
      </c>
      <c r="AW1383" s="16" t="s">
        <v>31</v>
      </c>
      <c r="AX1383" s="16" t="s">
        <v>69</v>
      </c>
      <c r="AY1383" s="279" t="s">
        <v>140</v>
      </c>
    </row>
    <row r="1384" s="15" customFormat="1">
      <c r="A1384" s="15"/>
      <c r="B1384" s="245"/>
      <c r="C1384" s="246"/>
      <c r="D1384" s="225" t="s">
        <v>150</v>
      </c>
      <c r="E1384" s="247" t="s">
        <v>19</v>
      </c>
      <c r="F1384" s="248" t="s">
        <v>226</v>
      </c>
      <c r="G1384" s="246"/>
      <c r="H1384" s="249">
        <v>1465.182</v>
      </c>
      <c r="I1384" s="250"/>
      <c r="J1384" s="246"/>
      <c r="K1384" s="246"/>
      <c r="L1384" s="251"/>
      <c r="M1384" s="252"/>
      <c r="N1384" s="253"/>
      <c r="O1384" s="253"/>
      <c r="P1384" s="253"/>
      <c r="Q1384" s="253"/>
      <c r="R1384" s="253"/>
      <c r="S1384" s="253"/>
      <c r="T1384" s="254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  <c r="AE1384" s="15"/>
      <c r="AT1384" s="255" t="s">
        <v>150</v>
      </c>
      <c r="AU1384" s="255" t="s">
        <v>77</v>
      </c>
      <c r="AV1384" s="15" t="s">
        <v>146</v>
      </c>
      <c r="AW1384" s="15" t="s">
        <v>31</v>
      </c>
      <c r="AX1384" s="15" t="s">
        <v>77</v>
      </c>
      <c r="AY1384" s="255" t="s">
        <v>140</v>
      </c>
    </row>
    <row r="1385" s="12" customFormat="1" ht="25.92" customHeight="1">
      <c r="A1385" s="12"/>
      <c r="B1385" s="191"/>
      <c r="C1385" s="192"/>
      <c r="D1385" s="193" t="s">
        <v>68</v>
      </c>
      <c r="E1385" s="194" t="s">
        <v>1820</v>
      </c>
      <c r="F1385" s="194" t="s">
        <v>1821</v>
      </c>
      <c r="G1385" s="192"/>
      <c r="H1385" s="192"/>
      <c r="I1385" s="195"/>
      <c r="J1385" s="196">
        <f>BK1385</f>
        <v>0</v>
      </c>
      <c r="K1385" s="192"/>
      <c r="L1385" s="197"/>
      <c r="M1385" s="198"/>
      <c r="N1385" s="199"/>
      <c r="O1385" s="199"/>
      <c r="P1385" s="200">
        <f>P1386+P1391+P1394+P1397</f>
        <v>0</v>
      </c>
      <c r="Q1385" s="199"/>
      <c r="R1385" s="200">
        <f>R1386+R1391+R1394+R1397</f>
        <v>0</v>
      </c>
      <c r="S1385" s="199"/>
      <c r="T1385" s="201">
        <f>T1386+T1391+T1394+T1397</f>
        <v>0</v>
      </c>
      <c r="U1385" s="12"/>
      <c r="V1385" s="12"/>
      <c r="W1385" s="12"/>
      <c r="X1385" s="12"/>
      <c r="Y1385" s="12"/>
      <c r="Z1385" s="12"/>
      <c r="AA1385" s="12"/>
      <c r="AB1385" s="12"/>
      <c r="AC1385" s="12"/>
      <c r="AD1385" s="12"/>
      <c r="AE1385" s="12"/>
      <c r="AR1385" s="202" t="s">
        <v>168</v>
      </c>
      <c r="AT1385" s="203" t="s">
        <v>68</v>
      </c>
      <c r="AU1385" s="203" t="s">
        <v>69</v>
      </c>
      <c r="AY1385" s="202" t="s">
        <v>140</v>
      </c>
      <c r="BK1385" s="204">
        <f>BK1386+BK1391+BK1394+BK1397</f>
        <v>0</v>
      </c>
    </row>
    <row r="1386" s="12" customFormat="1" ht="22.8" customHeight="1">
      <c r="A1386" s="12"/>
      <c r="B1386" s="191"/>
      <c r="C1386" s="192"/>
      <c r="D1386" s="193" t="s">
        <v>68</v>
      </c>
      <c r="E1386" s="267" t="s">
        <v>1822</v>
      </c>
      <c r="F1386" s="267" t="s">
        <v>1823</v>
      </c>
      <c r="G1386" s="192"/>
      <c r="H1386" s="192"/>
      <c r="I1386" s="195"/>
      <c r="J1386" s="268">
        <f>BK1386</f>
        <v>0</v>
      </c>
      <c r="K1386" s="192"/>
      <c r="L1386" s="197"/>
      <c r="M1386" s="198"/>
      <c r="N1386" s="199"/>
      <c r="O1386" s="199"/>
      <c r="P1386" s="200">
        <f>SUM(P1387:P1390)</f>
        <v>0</v>
      </c>
      <c r="Q1386" s="199"/>
      <c r="R1386" s="200">
        <f>SUM(R1387:R1390)</f>
        <v>0</v>
      </c>
      <c r="S1386" s="199"/>
      <c r="T1386" s="201">
        <f>SUM(T1387:T1390)</f>
        <v>0</v>
      </c>
      <c r="U1386" s="12"/>
      <c r="V1386" s="12"/>
      <c r="W1386" s="12"/>
      <c r="X1386" s="12"/>
      <c r="Y1386" s="12"/>
      <c r="Z1386" s="12"/>
      <c r="AA1386" s="12"/>
      <c r="AB1386" s="12"/>
      <c r="AC1386" s="12"/>
      <c r="AD1386" s="12"/>
      <c r="AE1386" s="12"/>
      <c r="AR1386" s="202" t="s">
        <v>168</v>
      </c>
      <c r="AT1386" s="203" t="s">
        <v>68</v>
      </c>
      <c r="AU1386" s="203" t="s">
        <v>77</v>
      </c>
      <c r="AY1386" s="202" t="s">
        <v>140</v>
      </c>
      <c r="BK1386" s="204">
        <f>SUM(BK1387:BK1390)</f>
        <v>0</v>
      </c>
    </row>
    <row r="1387" s="2" customFormat="1" ht="16.5" customHeight="1">
      <c r="A1387" s="41"/>
      <c r="B1387" s="42"/>
      <c r="C1387" s="205" t="s">
        <v>1824</v>
      </c>
      <c r="D1387" s="205" t="s">
        <v>141</v>
      </c>
      <c r="E1387" s="206" t="s">
        <v>1825</v>
      </c>
      <c r="F1387" s="207" t="s">
        <v>1826</v>
      </c>
      <c r="G1387" s="208" t="s">
        <v>1472</v>
      </c>
      <c r="H1387" s="209">
        <v>1</v>
      </c>
      <c r="I1387" s="210"/>
      <c r="J1387" s="211">
        <f>ROUND(I1387*H1387,2)</f>
        <v>0</v>
      </c>
      <c r="K1387" s="207" t="s">
        <v>989</v>
      </c>
      <c r="L1387" s="47"/>
      <c r="M1387" s="212" t="s">
        <v>19</v>
      </c>
      <c r="N1387" s="213" t="s">
        <v>40</v>
      </c>
      <c r="O1387" s="87"/>
      <c r="P1387" s="214">
        <f>O1387*H1387</f>
        <v>0</v>
      </c>
      <c r="Q1387" s="214">
        <v>0</v>
      </c>
      <c r="R1387" s="214">
        <f>Q1387*H1387</f>
        <v>0</v>
      </c>
      <c r="S1387" s="214">
        <v>0</v>
      </c>
      <c r="T1387" s="215">
        <f>S1387*H1387</f>
        <v>0</v>
      </c>
      <c r="U1387" s="41"/>
      <c r="V1387" s="41"/>
      <c r="W1387" s="41"/>
      <c r="X1387" s="41"/>
      <c r="Y1387" s="41"/>
      <c r="Z1387" s="41"/>
      <c r="AA1387" s="41"/>
      <c r="AB1387" s="41"/>
      <c r="AC1387" s="41"/>
      <c r="AD1387" s="41"/>
      <c r="AE1387" s="41"/>
      <c r="AR1387" s="216" t="s">
        <v>1827</v>
      </c>
      <c r="AT1387" s="216" t="s">
        <v>141</v>
      </c>
      <c r="AU1387" s="216" t="s">
        <v>79</v>
      </c>
      <c r="AY1387" s="20" t="s">
        <v>140</v>
      </c>
      <c r="BE1387" s="217">
        <f>IF(N1387="základní",J1387,0)</f>
        <v>0</v>
      </c>
      <c r="BF1387" s="217">
        <f>IF(N1387="snížená",J1387,0)</f>
        <v>0</v>
      </c>
      <c r="BG1387" s="217">
        <f>IF(N1387="zákl. přenesená",J1387,0)</f>
        <v>0</v>
      </c>
      <c r="BH1387" s="217">
        <f>IF(N1387="sníž. přenesená",J1387,0)</f>
        <v>0</v>
      </c>
      <c r="BI1387" s="217">
        <f>IF(N1387="nulová",J1387,0)</f>
        <v>0</v>
      </c>
      <c r="BJ1387" s="20" t="s">
        <v>77</v>
      </c>
      <c r="BK1387" s="217">
        <f>ROUND(I1387*H1387,2)</f>
        <v>0</v>
      </c>
      <c r="BL1387" s="20" t="s">
        <v>1827</v>
      </c>
      <c r="BM1387" s="216" t="s">
        <v>1828</v>
      </c>
    </row>
    <row r="1388" s="2" customFormat="1">
      <c r="A1388" s="41"/>
      <c r="B1388" s="42"/>
      <c r="C1388" s="43"/>
      <c r="D1388" s="218" t="s">
        <v>148</v>
      </c>
      <c r="E1388" s="43"/>
      <c r="F1388" s="219" t="s">
        <v>1829</v>
      </c>
      <c r="G1388" s="43"/>
      <c r="H1388" s="43"/>
      <c r="I1388" s="220"/>
      <c r="J1388" s="43"/>
      <c r="K1388" s="43"/>
      <c r="L1388" s="47"/>
      <c r="M1388" s="221"/>
      <c r="N1388" s="222"/>
      <c r="O1388" s="87"/>
      <c r="P1388" s="87"/>
      <c r="Q1388" s="87"/>
      <c r="R1388" s="87"/>
      <c r="S1388" s="87"/>
      <c r="T1388" s="88"/>
      <c r="U1388" s="41"/>
      <c r="V1388" s="41"/>
      <c r="W1388" s="41"/>
      <c r="X1388" s="41"/>
      <c r="Y1388" s="41"/>
      <c r="Z1388" s="41"/>
      <c r="AA1388" s="41"/>
      <c r="AB1388" s="41"/>
      <c r="AC1388" s="41"/>
      <c r="AD1388" s="41"/>
      <c r="AE1388" s="41"/>
      <c r="AT1388" s="20" t="s">
        <v>148</v>
      </c>
      <c r="AU1388" s="20" t="s">
        <v>79</v>
      </c>
    </row>
    <row r="1389" s="2" customFormat="1" ht="16.5" customHeight="1">
      <c r="A1389" s="41"/>
      <c r="B1389" s="42"/>
      <c r="C1389" s="205" t="s">
        <v>1830</v>
      </c>
      <c r="D1389" s="205" t="s">
        <v>141</v>
      </c>
      <c r="E1389" s="206" t="s">
        <v>1831</v>
      </c>
      <c r="F1389" s="207" t="s">
        <v>1832</v>
      </c>
      <c r="G1389" s="208" t="s">
        <v>1472</v>
      </c>
      <c r="H1389" s="209">
        <v>1</v>
      </c>
      <c r="I1389" s="210"/>
      <c r="J1389" s="211">
        <f>ROUND(I1389*H1389,2)</f>
        <v>0</v>
      </c>
      <c r="K1389" s="207" t="s">
        <v>989</v>
      </c>
      <c r="L1389" s="47"/>
      <c r="M1389" s="212" t="s">
        <v>19</v>
      </c>
      <c r="N1389" s="213" t="s">
        <v>40</v>
      </c>
      <c r="O1389" s="87"/>
      <c r="P1389" s="214">
        <f>O1389*H1389</f>
        <v>0</v>
      </c>
      <c r="Q1389" s="214">
        <v>0</v>
      </c>
      <c r="R1389" s="214">
        <f>Q1389*H1389</f>
        <v>0</v>
      </c>
      <c r="S1389" s="214">
        <v>0</v>
      </c>
      <c r="T1389" s="215">
        <f>S1389*H1389</f>
        <v>0</v>
      </c>
      <c r="U1389" s="41"/>
      <c r="V1389" s="41"/>
      <c r="W1389" s="41"/>
      <c r="X1389" s="41"/>
      <c r="Y1389" s="41"/>
      <c r="Z1389" s="41"/>
      <c r="AA1389" s="41"/>
      <c r="AB1389" s="41"/>
      <c r="AC1389" s="41"/>
      <c r="AD1389" s="41"/>
      <c r="AE1389" s="41"/>
      <c r="AR1389" s="216" t="s">
        <v>1827</v>
      </c>
      <c r="AT1389" s="216" t="s">
        <v>141</v>
      </c>
      <c r="AU1389" s="216" t="s">
        <v>79</v>
      </c>
      <c r="AY1389" s="20" t="s">
        <v>140</v>
      </c>
      <c r="BE1389" s="217">
        <f>IF(N1389="základní",J1389,0)</f>
        <v>0</v>
      </c>
      <c r="BF1389" s="217">
        <f>IF(N1389="snížená",J1389,0)</f>
        <v>0</v>
      </c>
      <c r="BG1389" s="217">
        <f>IF(N1389="zákl. přenesená",J1389,0)</f>
        <v>0</v>
      </c>
      <c r="BH1389" s="217">
        <f>IF(N1389="sníž. přenesená",J1389,0)</f>
        <v>0</v>
      </c>
      <c r="BI1389" s="217">
        <f>IF(N1389="nulová",J1389,0)</f>
        <v>0</v>
      </c>
      <c r="BJ1389" s="20" t="s">
        <v>77</v>
      </c>
      <c r="BK1389" s="217">
        <f>ROUND(I1389*H1389,2)</f>
        <v>0</v>
      </c>
      <c r="BL1389" s="20" t="s">
        <v>1827</v>
      </c>
      <c r="BM1389" s="216" t="s">
        <v>1833</v>
      </c>
    </row>
    <row r="1390" s="2" customFormat="1">
      <c r="A1390" s="41"/>
      <c r="B1390" s="42"/>
      <c r="C1390" s="43"/>
      <c r="D1390" s="218" t="s">
        <v>148</v>
      </c>
      <c r="E1390" s="43"/>
      <c r="F1390" s="219" t="s">
        <v>1834</v>
      </c>
      <c r="G1390" s="43"/>
      <c r="H1390" s="43"/>
      <c r="I1390" s="220"/>
      <c r="J1390" s="43"/>
      <c r="K1390" s="43"/>
      <c r="L1390" s="47"/>
      <c r="M1390" s="221"/>
      <c r="N1390" s="222"/>
      <c r="O1390" s="87"/>
      <c r="P1390" s="87"/>
      <c r="Q1390" s="87"/>
      <c r="R1390" s="87"/>
      <c r="S1390" s="87"/>
      <c r="T1390" s="88"/>
      <c r="U1390" s="41"/>
      <c r="V1390" s="41"/>
      <c r="W1390" s="41"/>
      <c r="X1390" s="41"/>
      <c r="Y1390" s="41"/>
      <c r="Z1390" s="41"/>
      <c r="AA1390" s="41"/>
      <c r="AB1390" s="41"/>
      <c r="AC1390" s="41"/>
      <c r="AD1390" s="41"/>
      <c r="AE1390" s="41"/>
      <c r="AT1390" s="20" t="s">
        <v>148</v>
      </c>
      <c r="AU1390" s="20" t="s">
        <v>79</v>
      </c>
    </row>
    <row r="1391" s="12" customFormat="1" ht="22.8" customHeight="1">
      <c r="A1391" s="12"/>
      <c r="B1391" s="191"/>
      <c r="C1391" s="192"/>
      <c r="D1391" s="193" t="s">
        <v>68</v>
      </c>
      <c r="E1391" s="267" t="s">
        <v>1835</v>
      </c>
      <c r="F1391" s="267" t="s">
        <v>1836</v>
      </c>
      <c r="G1391" s="192"/>
      <c r="H1391" s="192"/>
      <c r="I1391" s="195"/>
      <c r="J1391" s="268">
        <f>BK1391</f>
        <v>0</v>
      </c>
      <c r="K1391" s="192"/>
      <c r="L1391" s="197"/>
      <c r="M1391" s="198"/>
      <c r="N1391" s="199"/>
      <c r="O1391" s="199"/>
      <c r="P1391" s="200">
        <f>SUM(P1392:P1393)</f>
        <v>0</v>
      </c>
      <c r="Q1391" s="199"/>
      <c r="R1391" s="200">
        <f>SUM(R1392:R1393)</f>
        <v>0</v>
      </c>
      <c r="S1391" s="199"/>
      <c r="T1391" s="201">
        <f>SUM(T1392:T1393)</f>
        <v>0</v>
      </c>
      <c r="U1391" s="12"/>
      <c r="V1391" s="12"/>
      <c r="W1391" s="12"/>
      <c r="X1391" s="12"/>
      <c r="Y1391" s="12"/>
      <c r="Z1391" s="12"/>
      <c r="AA1391" s="12"/>
      <c r="AB1391" s="12"/>
      <c r="AC1391" s="12"/>
      <c r="AD1391" s="12"/>
      <c r="AE1391" s="12"/>
      <c r="AR1391" s="202" t="s">
        <v>168</v>
      </c>
      <c r="AT1391" s="203" t="s">
        <v>68</v>
      </c>
      <c r="AU1391" s="203" t="s">
        <v>77</v>
      </c>
      <c r="AY1391" s="202" t="s">
        <v>140</v>
      </c>
      <c r="BK1391" s="204">
        <f>SUM(BK1392:BK1393)</f>
        <v>0</v>
      </c>
    </row>
    <row r="1392" s="2" customFormat="1" ht="16.5" customHeight="1">
      <c r="A1392" s="41"/>
      <c r="B1392" s="42"/>
      <c r="C1392" s="205" t="s">
        <v>1837</v>
      </c>
      <c r="D1392" s="205" t="s">
        <v>141</v>
      </c>
      <c r="E1392" s="206" t="s">
        <v>1838</v>
      </c>
      <c r="F1392" s="207" t="s">
        <v>1836</v>
      </c>
      <c r="G1392" s="208" t="s">
        <v>1472</v>
      </c>
      <c r="H1392" s="209">
        <v>1</v>
      </c>
      <c r="I1392" s="210"/>
      <c r="J1392" s="211">
        <f>ROUND(I1392*H1392,2)</f>
        <v>0</v>
      </c>
      <c r="K1392" s="207" t="s">
        <v>989</v>
      </c>
      <c r="L1392" s="47"/>
      <c r="M1392" s="212" t="s">
        <v>19</v>
      </c>
      <c r="N1392" s="213" t="s">
        <v>40</v>
      </c>
      <c r="O1392" s="87"/>
      <c r="P1392" s="214">
        <f>O1392*H1392</f>
        <v>0</v>
      </c>
      <c r="Q1392" s="214">
        <v>0</v>
      </c>
      <c r="R1392" s="214">
        <f>Q1392*H1392</f>
        <v>0</v>
      </c>
      <c r="S1392" s="214">
        <v>0</v>
      </c>
      <c r="T1392" s="215">
        <f>S1392*H1392</f>
        <v>0</v>
      </c>
      <c r="U1392" s="41"/>
      <c r="V1392" s="41"/>
      <c r="W1392" s="41"/>
      <c r="X1392" s="41"/>
      <c r="Y1392" s="41"/>
      <c r="Z1392" s="41"/>
      <c r="AA1392" s="41"/>
      <c r="AB1392" s="41"/>
      <c r="AC1392" s="41"/>
      <c r="AD1392" s="41"/>
      <c r="AE1392" s="41"/>
      <c r="AR1392" s="216" t="s">
        <v>1827</v>
      </c>
      <c r="AT1392" s="216" t="s">
        <v>141</v>
      </c>
      <c r="AU1392" s="216" t="s">
        <v>79</v>
      </c>
      <c r="AY1392" s="20" t="s">
        <v>140</v>
      </c>
      <c r="BE1392" s="217">
        <f>IF(N1392="základní",J1392,0)</f>
        <v>0</v>
      </c>
      <c r="BF1392" s="217">
        <f>IF(N1392="snížená",J1392,0)</f>
        <v>0</v>
      </c>
      <c r="BG1392" s="217">
        <f>IF(N1392="zákl. přenesená",J1392,0)</f>
        <v>0</v>
      </c>
      <c r="BH1392" s="217">
        <f>IF(N1392="sníž. přenesená",J1392,0)</f>
        <v>0</v>
      </c>
      <c r="BI1392" s="217">
        <f>IF(N1392="nulová",J1392,0)</f>
        <v>0</v>
      </c>
      <c r="BJ1392" s="20" t="s">
        <v>77</v>
      </c>
      <c r="BK1392" s="217">
        <f>ROUND(I1392*H1392,2)</f>
        <v>0</v>
      </c>
      <c r="BL1392" s="20" t="s">
        <v>1827</v>
      </c>
      <c r="BM1392" s="216" t="s">
        <v>1839</v>
      </c>
    </row>
    <row r="1393" s="2" customFormat="1">
      <c r="A1393" s="41"/>
      <c r="B1393" s="42"/>
      <c r="C1393" s="43"/>
      <c r="D1393" s="218" t="s">
        <v>148</v>
      </c>
      <c r="E1393" s="43"/>
      <c r="F1393" s="219" t="s">
        <v>1840</v>
      </c>
      <c r="G1393" s="43"/>
      <c r="H1393" s="43"/>
      <c r="I1393" s="220"/>
      <c r="J1393" s="43"/>
      <c r="K1393" s="43"/>
      <c r="L1393" s="47"/>
      <c r="M1393" s="221"/>
      <c r="N1393" s="222"/>
      <c r="O1393" s="87"/>
      <c r="P1393" s="87"/>
      <c r="Q1393" s="87"/>
      <c r="R1393" s="87"/>
      <c r="S1393" s="87"/>
      <c r="T1393" s="88"/>
      <c r="U1393" s="41"/>
      <c r="V1393" s="41"/>
      <c r="W1393" s="41"/>
      <c r="X1393" s="41"/>
      <c r="Y1393" s="41"/>
      <c r="Z1393" s="41"/>
      <c r="AA1393" s="41"/>
      <c r="AB1393" s="41"/>
      <c r="AC1393" s="41"/>
      <c r="AD1393" s="41"/>
      <c r="AE1393" s="41"/>
      <c r="AT1393" s="20" t="s">
        <v>148</v>
      </c>
      <c r="AU1393" s="20" t="s">
        <v>79</v>
      </c>
    </row>
    <row r="1394" s="12" customFormat="1" ht="22.8" customHeight="1">
      <c r="A1394" s="12"/>
      <c r="B1394" s="191"/>
      <c r="C1394" s="192"/>
      <c r="D1394" s="193" t="s">
        <v>68</v>
      </c>
      <c r="E1394" s="267" t="s">
        <v>1841</v>
      </c>
      <c r="F1394" s="267" t="s">
        <v>1842</v>
      </c>
      <c r="G1394" s="192"/>
      <c r="H1394" s="192"/>
      <c r="I1394" s="195"/>
      <c r="J1394" s="268">
        <f>BK1394</f>
        <v>0</v>
      </c>
      <c r="K1394" s="192"/>
      <c r="L1394" s="197"/>
      <c r="M1394" s="198"/>
      <c r="N1394" s="199"/>
      <c r="O1394" s="199"/>
      <c r="P1394" s="200">
        <f>SUM(P1395:P1396)</f>
        <v>0</v>
      </c>
      <c r="Q1394" s="199"/>
      <c r="R1394" s="200">
        <f>SUM(R1395:R1396)</f>
        <v>0</v>
      </c>
      <c r="S1394" s="199"/>
      <c r="T1394" s="201">
        <f>SUM(T1395:T1396)</f>
        <v>0</v>
      </c>
      <c r="U1394" s="12"/>
      <c r="V1394" s="12"/>
      <c r="W1394" s="12"/>
      <c r="X1394" s="12"/>
      <c r="Y1394" s="12"/>
      <c r="Z1394" s="12"/>
      <c r="AA1394" s="12"/>
      <c r="AB1394" s="12"/>
      <c r="AC1394" s="12"/>
      <c r="AD1394" s="12"/>
      <c r="AE1394" s="12"/>
      <c r="AR1394" s="202" t="s">
        <v>168</v>
      </c>
      <c r="AT1394" s="203" t="s">
        <v>68</v>
      </c>
      <c r="AU1394" s="203" t="s">
        <v>77</v>
      </c>
      <c r="AY1394" s="202" t="s">
        <v>140</v>
      </c>
      <c r="BK1394" s="204">
        <f>SUM(BK1395:BK1396)</f>
        <v>0</v>
      </c>
    </row>
    <row r="1395" s="2" customFormat="1" ht="16.5" customHeight="1">
      <c r="A1395" s="41"/>
      <c r="B1395" s="42"/>
      <c r="C1395" s="205" t="s">
        <v>1843</v>
      </c>
      <c r="D1395" s="205" t="s">
        <v>141</v>
      </c>
      <c r="E1395" s="206" t="s">
        <v>1844</v>
      </c>
      <c r="F1395" s="207" t="s">
        <v>1845</v>
      </c>
      <c r="G1395" s="208" t="s">
        <v>1472</v>
      </c>
      <c r="H1395" s="209">
        <v>1</v>
      </c>
      <c r="I1395" s="210"/>
      <c r="J1395" s="211">
        <f>ROUND(I1395*H1395,2)</f>
        <v>0</v>
      </c>
      <c r="K1395" s="207" t="s">
        <v>989</v>
      </c>
      <c r="L1395" s="47"/>
      <c r="M1395" s="212" t="s">
        <v>19</v>
      </c>
      <c r="N1395" s="213" t="s">
        <v>40</v>
      </c>
      <c r="O1395" s="87"/>
      <c r="P1395" s="214">
        <f>O1395*H1395</f>
        <v>0</v>
      </c>
      <c r="Q1395" s="214">
        <v>0</v>
      </c>
      <c r="R1395" s="214">
        <f>Q1395*H1395</f>
        <v>0</v>
      </c>
      <c r="S1395" s="214">
        <v>0</v>
      </c>
      <c r="T1395" s="215">
        <f>S1395*H1395</f>
        <v>0</v>
      </c>
      <c r="U1395" s="41"/>
      <c r="V1395" s="41"/>
      <c r="W1395" s="41"/>
      <c r="X1395" s="41"/>
      <c r="Y1395" s="41"/>
      <c r="Z1395" s="41"/>
      <c r="AA1395" s="41"/>
      <c r="AB1395" s="41"/>
      <c r="AC1395" s="41"/>
      <c r="AD1395" s="41"/>
      <c r="AE1395" s="41"/>
      <c r="AR1395" s="216" t="s">
        <v>1827</v>
      </c>
      <c r="AT1395" s="216" t="s">
        <v>141</v>
      </c>
      <c r="AU1395" s="216" t="s">
        <v>79</v>
      </c>
      <c r="AY1395" s="20" t="s">
        <v>140</v>
      </c>
      <c r="BE1395" s="217">
        <f>IF(N1395="základní",J1395,0)</f>
        <v>0</v>
      </c>
      <c r="BF1395" s="217">
        <f>IF(N1395="snížená",J1395,0)</f>
        <v>0</v>
      </c>
      <c r="BG1395" s="217">
        <f>IF(N1395="zákl. přenesená",J1395,0)</f>
        <v>0</v>
      </c>
      <c r="BH1395" s="217">
        <f>IF(N1395="sníž. přenesená",J1395,0)</f>
        <v>0</v>
      </c>
      <c r="BI1395" s="217">
        <f>IF(N1395="nulová",J1395,0)</f>
        <v>0</v>
      </c>
      <c r="BJ1395" s="20" t="s">
        <v>77</v>
      </c>
      <c r="BK1395" s="217">
        <f>ROUND(I1395*H1395,2)</f>
        <v>0</v>
      </c>
      <c r="BL1395" s="20" t="s">
        <v>1827</v>
      </c>
      <c r="BM1395" s="216" t="s">
        <v>1846</v>
      </c>
    </row>
    <row r="1396" s="2" customFormat="1">
      <c r="A1396" s="41"/>
      <c r="B1396" s="42"/>
      <c r="C1396" s="43"/>
      <c r="D1396" s="218" t="s">
        <v>148</v>
      </c>
      <c r="E1396" s="43"/>
      <c r="F1396" s="219" t="s">
        <v>1847</v>
      </c>
      <c r="G1396" s="43"/>
      <c r="H1396" s="43"/>
      <c r="I1396" s="220"/>
      <c r="J1396" s="43"/>
      <c r="K1396" s="43"/>
      <c r="L1396" s="47"/>
      <c r="M1396" s="221"/>
      <c r="N1396" s="222"/>
      <c r="O1396" s="87"/>
      <c r="P1396" s="87"/>
      <c r="Q1396" s="87"/>
      <c r="R1396" s="87"/>
      <c r="S1396" s="87"/>
      <c r="T1396" s="88"/>
      <c r="U1396" s="41"/>
      <c r="V1396" s="41"/>
      <c r="W1396" s="41"/>
      <c r="X1396" s="41"/>
      <c r="Y1396" s="41"/>
      <c r="Z1396" s="41"/>
      <c r="AA1396" s="41"/>
      <c r="AB1396" s="41"/>
      <c r="AC1396" s="41"/>
      <c r="AD1396" s="41"/>
      <c r="AE1396" s="41"/>
      <c r="AT1396" s="20" t="s">
        <v>148</v>
      </c>
      <c r="AU1396" s="20" t="s">
        <v>79</v>
      </c>
    </row>
    <row r="1397" s="12" customFormat="1" ht="22.8" customHeight="1">
      <c r="A1397" s="12"/>
      <c r="B1397" s="191"/>
      <c r="C1397" s="192"/>
      <c r="D1397" s="193" t="s">
        <v>68</v>
      </c>
      <c r="E1397" s="267" t="s">
        <v>1848</v>
      </c>
      <c r="F1397" s="267" t="s">
        <v>1849</v>
      </c>
      <c r="G1397" s="192"/>
      <c r="H1397" s="192"/>
      <c r="I1397" s="195"/>
      <c r="J1397" s="268">
        <f>BK1397</f>
        <v>0</v>
      </c>
      <c r="K1397" s="192"/>
      <c r="L1397" s="197"/>
      <c r="M1397" s="198"/>
      <c r="N1397" s="199"/>
      <c r="O1397" s="199"/>
      <c r="P1397" s="200">
        <f>SUM(P1398:P1399)</f>
        <v>0</v>
      </c>
      <c r="Q1397" s="199"/>
      <c r="R1397" s="200">
        <f>SUM(R1398:R1399)</f>
        <v>0</v>
      </c>
      <c r="S1397" s="199"/>
      <c r="T1397" s="201">
        <f>SUM(T1398:T1399)</f>
        <v>0</v>
      </c>
      <c r="U1397" s="12"/>
      <c r="V1397" s="12"/>
      <c r="W1397" s="12"/>
      <c r="X1397" s="12"/>
      <c r="Y1397" s="12"/>
      <c r="Z1397" s="12"/>
      <c r="AA1397" s="12"/>
      <c r="AB1397" s="12"/>
      <c r="AC1397" s="12"/>
      <c r="AD1397" s="12"/>
      <c r="AE1397" s="12"/>
      <c r="AR1397" s="202" t="s">
        <v>168</v>
      </c>
      <c r="AT1397" s="203" t="s">
        <v>68</v>
      </c>
      <c r="AU1397" s="203" t="s">
        <v>77</v>
      </c>
      <c r="AY1397" s="202" t="s">
        <v>140</v>
      </c>
      <c r="BK1397" s="204">
        <f>SUM(BK1398:BK1399)</f>
        <v>0</v>
      </c>
    </row>
    <row r="1398" s="2" customFormat="1" ht="16.5" customHeight="1">
      <c r="A1398" s="41"/>
      <c r="B1398" s="42"/>
      <c r="C1398" s="205" t="s">
        <v>1850</v>
      </c>
      <c r="D1398" s="205" t="s">
        <v>141</v>
      </c>
      <c r="E1398" s="206" t="s">
        <v>1851</v>
      </c>
      <c r="F1398" s="207" t="s">
        <v>1849</v>
      </c>
      <c r="G1398" s="208" t="s">
        <v>1472</v>
      </c>
      <c r="H1398" s="209">
        <v>1</v>
      </c>
      <c r="I1398" s="210"/>
      <c r="J1398" s="211">
        <f>ROUND(I1398*H1398,2)</f>
        <v>0</v>
      </c>
      <c r="K1398" s="207" t="s">
        <v>989</v>
      </c>
      <c r="L1398" s="47"/>
      <c r="M1398" s="212" t="s">
        <v>19</v>
      </c>
      <c r="N1398" s="213" t="s">
        <v>40</v>
      </c>
      <c r="O1398" s="87"/>
      <c r="P1398" s="214">
        <f>O1398*H1398</f>
        <v>0</v>
      </c>
      <c r="Q1398" s="214">
        <v>0</v>
      </c>
      <c r="R1398" s="214">
        <f>Q1398*H1398</f>
        <v>0</v>
      </c>
      <c r="S1398" s="214">
        <v>0</v>
      </c>
      <c r="T1398" s="215">
        <f>S1398*H1398</f>
        <v>0</v>
      </c>
      <c r="U1398" s="41"/>
      <c r="V1398" s="41"/>
      <c r="W1398" s="41"/>
      <c r="X1398" s="41"/>
      <c r="Y1398" s="41"/>
      <c r="Z1398" s="41"/>
      <c r="AA1398" s="41"/>
      <c r="AB1398" s="41"/>
      <c r="AC1398" s="41"/>
      <c r="AD1398" s="41"/>
      <c r="AE1398" s="41"/>
      <c r="AR1398" s="216" t="s">
        <v>1827</v>
      </c>
      <c r="AT1398" s="216" t="s">
        <v>141</v>
      </c>
      <c r="AU1398" s="216" t="s">
        <v>79</v>
      </c>
      <c r="AY1398" s="20" t="s">
        <v>140</v>
      </c>
      <c r="BE1398" s="217">
        <f>IF(N1398="základní",J1398,0)</f>
        <v>0</v>
      </c>
      <c r="BF1398" s="217">
        <f>IF(N1398="snížená",J1398,0)</f>
        <v>0</v>
      </c>
      <c r="BG1398" s="217">
        <f>IF(N1398="zákl. přenesená",J1398,0)</f>
        <v>0</v>
      </c>
      <c r="BH1398" s="217">
        <f>IF(N1398="sníž. přenesená",J1398,0)</f>
        <v>0</v>
      </c>
      <c r="BI1398" s="217">
        <f>IF(N1398="nulová",J1398,0)</f>
        <v>0</v>
      </c>
      <c r="BJ1398" s="20" t="s">
        <v>77</v>
      </c>
      <c r="BK1398" s="217">
        <f>ROUND(I1398*H1398,2)</f>
        <v>0</v>
      </c>
      <c r="BL1398" s="20" t="s">
        <v>1827</v>
      </c>
      <c r="BM1398" s="216" t="s">
        <v>1852</v>
      </c>
    </row>
    <row r="1399" s="2" customFormat="1">
      <c r="A1399" s="41"/>
      <c r="B1399" s="42"/>
      <c r="C1399" s="43"/>
      <c r="D1399" s="218" t="s">
        <v>148</v>
      </c>
      <c r="E1399" s="43"/>
      <c r="F1399" s="219" t="s">
        <v>1853</v>
      </c>
      <c r="G1399" s="43"/>
      <c r="H1399" s="43"/>
      <c r="I1399" s="220"/>
      <c r="J1399" s="43"/>
      <c r="K1399" s="43"/>
      <c r="L1399" s="47"/>
      <c r="M1399" s="280"/>
      <c r="N1399" s="281"/>
      <c r="O1399" s="282"/>
      <c r="P1399" s="282"/>
      <c r="Q1399" s="282"/>
      <c r="R1399" s="282"/>
      <c r="S1399" s="282"/>
      <c r="T1399" s="283"/>
      <c r="U1399" s="41"/>
      <c r="V1399" s="41"/>
      <c r="W1399" s="41"/>
      <c r="X1399" s="41"/>
      <c r="Y1399" s="41"/>
      <c r="Z1399" s="41"/>
      <c r="AA1399" s="41"/>
      <c r="AB1399" s="41"/>
      <c r="AC1399" s="41"/>
      <c r="AD1399" s="41"/>
      <c r="AE1399" s="41"/>
      <c r="AT1399" s="20" t="s">
        <v>148</v>
      </c>
      <c r="AU1399" s="20" t="s">
        <v>79</v>
      </c>
    </row>
    <row r="1400" s="2" customFormat="1" ht="6.96" customHeight="1">
      <c r="A1400" s="41"/>
      <c r="B1400" s="62"/>
      <c r="C1400" s="63"/>
      <c r="D1400" s="63"/>
      <c r="E1400" s="63"/>
      <c r="F1400" s="63"/>
      <c r="G1400" s="63"/>
      <c r="H1400" s="63"/>
      <c r="I1400" s="63"/>
      <c r="J1400" s="63"/>
      <c r="K1400" s="63"/>
      <c r="L1400" s="47"/>
      <c r="M1400" s="41"/>
      <c r="O1400" s="41"/>
      <c r="P1400" s="41"/>
      <c r="Q1400" s="41"/>
      <c r="R1400" s="41"/>
      <c r="S1400" s="41"/>
      <c r="T1400" s="41"/>
      <c r="U1400" s="41"/>
      <c r="V1400" s="41"/>
      <c r="W1400" s="41"/>
      <c r="X1400" s="41"/>
      <c r="Y1400" s="41"/>
      <c r="Z1400" s="41"/>
      <c r="AA1400" s="41"/>
      <c r="AB1400" s="41"/>
      <c r="AC1400" s="41"/>
      <c r="AD1400" s="41"/>
      <c r="AE1400" s="41"/>
    </row>
  </sheetData>
  <sheetProtection sheet="1" autoFilter="0" formatColumns="0" formatRows="0" objects="1" scenarios="1" spinCount="100000" saltValue="gssk53pGWAS3GivUEKxZSfdwjqjFglkTbkeebhl+T/2huHK58yAS/m/4pJXhHk32Uno45lFYQnemUxTV4C1LTg==" hashValue="8I9/SL+Jhfy5wI0T/lXtosx05Iq/ewoUX9qPGHqfeC5Gen7rgcHwQOAw3j9+nYc+4REpN3NaFdtvD9fvUEuqwg==" algorithmName="SHA-512" password="CC35"/>
  <autoFilter ref="C102:K1399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hyperlinks>
    <hyperlink ref="F106" r:id="rId1" display="https://podminky.urs.cz/item/CS_URS_2023_02/113107111"/>
    <hyperlink ref="F110" r:id="rId2" display="https://podminky.urs.cz/item/CS_URS_2023_02/181912112"/>
    <hyperlink ref="F115" r:id="rId3" display="https://podminky.urs.cz/item/CS_URS_2023_02/310237241"/>
    <hyperlink ref="F117" r:id="rId4" display="https://podminky.urs.cz/item/CS_URS_2023_02/310237251"/>
    <hyperlink ref="F119" r:id="rId5" display="https://podminky.urs.cz/item/CS_URS_2023_02/310237261"/>
    <hyperlink ref="F121" r:id="rId6" display="https://podminky.urs.cz/item/CS_URS_2023_02/310237271"/>
    <hyperlink ref="F123" r:id="rId7" display="https://podminky.urs.cz/item/CS_URS_2023_02/310237281"/>
    <hyperlink ref="F125" r:id="rId8" display="https://podminky.urs.cz/item/CS_URS_2023_02/311235221"/>
    <hyperlink ref="F129" r:id="rId9" display="https://podminky.urs.cz/item/CS_URS_2023_02/311272211"/>
    <hyperlink ref="F133" r:id="rId10" display="https://podminky.urs.cz/item/CS_URS_2023_02/311273955"/>
    <hyperlink ref="F137" r:id="rId11" display="https://podminky.urs.cz/item/CS_URS_2023_02/317121214"/>
    <hyperlink ref="F141" r:id="rId12" display="https://podminky.urs.cz/item/CS_URS_2023_02/317121222"/>
    <hyperlink ref="F145" r:id="rId13" display="https://podminky.urs.cz/item/CS_URS_2023_02/317121224"/>
    <hyperlink ref="F149" r:id="rId14" display="https://podminky.urs.cz/item/CS_URS_2023_02/317142422"/>
    <hyperlink ref="F156" r:id="rId15" display="https://podminky.urs.cz/item/CS_URS_2023_02/317142442"/>
    <hyperlink ref="F160" r:id="rId16" display="https://podminky.urs.cz/item/CS_URS_2023_02/317142446"/>
    <hyperlink ref="F164" r:id="rId17" display="https://podminky.urs.cz/item/CS_URS_2023_02/317142448"/>
    <hyperlink ref="F168" r:id="rId18" display="https://podminky.urs.cz/item/CS_URS_2023_02/319202114"/>
    <hyperlink ref="F172" r:id="rId19" display="https://podminky.urs.cz/item/CS_URS_2023_02/319202115"/>
    <hyperlink ref="F176" r:id="rId20" display="https://podminky.urs.cz/item/CS_URS_2023_02/340237212"/>
    <hyperlink ref="F178" r:id="rId21" display="https://podminky.urs.cz/item/CS_URS_2023_02/340271041"/>
    <hyperlink ref="F182" r:id="rId22" display="https://podminky.urs.cz/item/CS_URS_2023_02/340271045"/>
    <hyperlink ref="F186" r:id="rId23" display="https://podminky.urs.cz/item/CS_URS_2023_02/342272225"/>
    <hyperlink ref="F193" r:id="rId24" display="https://podminky.urs.cz/item/CS_URS_2023_02/342291111"/>
    <hyperlink ref="F200" r:id="rId25" display="https://podminky.urs.cz/item/CS_URS_2023_02/342291121"/>
    <hyperlink ref="F207" r:id="rId26" display="https://podminky.urs.cz/item/CS_URS_2023_02/349231811"/>
    <hyperlink ref="F212" r:id="rId27" display="https://podminky.urs.cz/item/CS_URS_2023_02/430321616"/>
    <hyperlink ref="F216" r:id="rId28" display="https://podminky.urs.cz/item/CS_URS_2023_02/430361821"/>
    <hyperlink ref="F219" r:id="rId29" display="https://podminky.urs.cz/item/CS_URS_2023_02/431351121"/>
    <hyperlink ref="F223" r:id="rId30" display="https://podminky.urs.cz/item/CS_URS_2023_02/431351122"/>
    <hyperlink ref="F225" r:id="rId31" display="https://podminky.urs.cz/item/CS_URS_2023_02/431351128"/>
    <hyperlink ref="F227" r:id="rId32" display="https://podminky.urs.cz/item/CS_URS_2023_02/431351129"/>
    <hyperlink ref="F230" r:id="rId33" display="https://podminky.urs.cz/item/CS_URS_2023_02/611131151"/>
    <hyperlink ref="F234" r:id="rId34" display="https://podminky.urs.cz/item/CS_URS_2023_02/611311133"/>
    <hyperlink ref="F238" r:id="rId35" display="https://podminky.urs.cz/item/CS_URS_2023_02/611316123"/>
    <hyperlink ref="F242" r:id="rId36" display="https://podminky.urs.cz/item/CS_URS_2023_02/612131100"/>
    <hyperlink ref="F250" r:id="rId37" display="https://podminky.urs.cz/item/CS_URS_2023_02/612131151"/>
    <hyperlink ref="F254" r:id="rId38" display="https://podminky.urs.cz/item/CS_URS_2023_02/612135101"/>
    <hyperlink ref="F257" r:id="rId39" display="https://podminky.urs.cz/item/CS_URS_2023_02/612311131"/>
    <hyperlink ref="F269" r:id="rId40" display="https://podminky.urs.cz/item/CS_URS_2023_02/612316121"/>
    <hyperlink ref="F273" r:id="rId41" display="https://podminky.urs.cz/item/CS_URS_2023_02/612316191"/>
    <hyperlink ref="F277" r:id="rId42" display="https://podminky.urs.cz/item/CS_URS_2023_02/612321121"/>
    <hyperlink ref="F289" r:id="rId43" display="https://podminky.urs.cz/item/CS_URS_2023_02/612321191"/>
    <hyperlink ref="F297" r:id="rId44" display="https://podminky.urs.cz/item/CS_URS_2023_02/612328131"/>
    <hyperlink ref="F301" r:id="rId45" display="https://podminky.urs.cz/item/CS_URS_2023_02/621131121"/>
    <hyperlink ref="F305" r:id="rId46" display="https://podminky.urs.cz/item/CS_URS_2023_02/621142001"/>
    <hyperlink ref="F307" r:id="rId47" display="https://podminky.urs.cz/item/CS_URS_2023_02/621151031"/>
    <hyperlink ref="F309" r:id="rId48" display="https://podminky.urs.cz/item/CS_URS_2023_02/621531022"/>
    <hyperlink ref="F311" r:id="rId49" display="https://podminky.urs.cz/item/CS_URS_2023_02/622131121"/>
    <hyperlink ref="F319" r:id="rId50" display="https://podminky.urs.cz/item/CS_URS_2023_02/622151021"/>
    <hyperlink ref="F323" r:id="rId51" display="https://podminky.urs.cz/item/CS_URS_2023_02/622151031"/>
    <hyperlink ref="F330" r:id="rId52" display="https://podminky.urs.cz/item/CS_URS_2023_02/622211031"/>
    <hyperlink ref="F336" r:id="rId53" display="https://podminky.urs.cz/item/CS_URS_2023_02/622211041"/>
    <hyperlink ref="F342" r:id="rId54" display="https://podminky.urs.cz/item/CS_URS_2023_02/622212051"/>
    <hyperlink ref="F348" r:id="rId55" display="https://podminky.urs.cz/item/CS_URS_2023_02/622212061"/>
    <hyperlink ref="F354" r:id="rId56" display="https://podminky.urs.cz/item/CS_URS_2023_02/622251101"/>
    <hyperlink ref="F356" r:id="rId57" display="https://podminky.urs.cz/item/CS_URS_2023_02/622251211"/>
    <hyperlink ref="F360" r:id="rId58" display="https://podminky.urs.cz/item/CS_URS_2023_02/622252001"/>
    <hyperlink ref="F366" r:id="rId59" display="https://podminky.urs.cz/item/CS_URS_2023_02/622252002"/>
    <hyperlink ref="F382" r:id="rId60" display="https://podminky.urs.cz/item/CS_URS_2023_02/622511112"/>
    <hyperlink ref="F384" r:id="rId61" display="https://podminky.urs.cz/item/CS_URS_2023_02/622531022"/>
    <hyperlink ref="F392" r:id="rId62" display="https://podminky.urs.cz/item/CS_URS_2023_02/629991012"/>
    <hyperlink ref="F396" r:id="rId63" display="https://podminky.urs.cz/item/CS_URS_2023_02/629995101"/>
    <hyperlink ref="F398" r:id="rId64" display="https://podminky.urs.cz/item/CS_URS_2023_02/631311115"/>
    <hyperlink ref="F401" r:id="rId65" display="https://podminky.urs.cz/item/CS_URS_2023_02/631311116"/>
    <hyperlink ref="F404" r:id="rId66" display="https://podminky.urs.cz/item/CS_URS_2023_02/631319011"/>
    <hyperlink ref="F407" r:id="rId67" display="https://podminky.urs.cz/item/CS_URS_2023_02/631319171"/>
    <hyperlink ref="F410" r:id="rId68" display="https://podminky.urs.cz/item/CS_URS_2023_02/631362021"/>
    <hyperlink ref="F413" r:id="rId69" display="https://podminky.urs.cz/item/CS_URS_2023_02/632481213"/>
    <hyperlink ref="F417" r:id="rId70" display="https://podminky.urs.cz/item/CS_URS_2023_02/634112113"/>
    <hyperlink ref="F421" r:id="rId71" display="https://podminky.urs.cz/item/CS_URS_2023_02/642942111"/>
    <hyperlink ref="F432" r:id="rId72" display="https://podminky.urs.cz/item/CS_URS_2023_02/941111121"/>
    <hyperlink ref="F436" r:id="rId73" display="https://podminky.urs.cz/item/CS_URS_2023_02/941111221"/>
    <hyperlink ref="F439" r:id="rId74" display="https://podminky.urs.cz/item/CS_URS_2023_02/941111821"/>
    <hyperlink ref="F441" r:id="rId75" display="https://podminky.urs.cz/item/CS_URS_2023_02/944511111"/>
    <hyperlink ref="F443" r:id="rId76" display="https://podminky.urs.cz/item/CS_URS_2023_02/944511211"/>
    <hyperlink ref="F446" r:id="rId77" display="https://podminky.urs.cz/item/CS_URS_2023_02/944511811"/>
    <hyperlink ref="F448" r:id="rId78" display="https://podminky.urs.cz/item/CS_URS_2023_02/949101111"/>
    <hyperlink ref="F459" r:id="rId79" display="https://podminky.urs.cz/item/CS_URS_2023_02/952901111"/>
    <hyperlink ref="F461" r:id="rId80" display="https://podminky.urs.cz/item/CS_URS_2023_02/962031133"/>
    <hyperlink ref="F473" r:id="rId81" display="https://podminky.urs.cz/item/CS_URS_2023_02/962032230"/>
    <hyperlink ref="F482" r:id="rId82" display="https://podminky.urs.cz/item/CS_URS_2023_02/965046111"/>
    <hyperlink ref="F486" r:id="rId83" display="https://podminky.urs.cz/item/CS_URS_2023_02/965046119"/>
    <hyperlink ref="F488" r:id="rId84" display="https://podminky.urs.cz/item/CS_URS_2023_02/965081113"/>
    <hyperlink ref="F492" r:id="rId85" display="https://podminky.urs.cz/item/CS_URS_2023_02/965081213"/>
    <hyperlink ref="F499" r:id="rId86" display="https://podminky.urs.cz/item/CS_URS_2023_02/965083122"/>
    <hyperlink ref="F504" r:id="rId87" display="https://podminky.urs.cz/item/CS_URS_2023_02/968072455"/>
    <hyperlink ref="F513" r:id="rId88" display="https://podminky.urs.cz/item/CS_URS_2023_02/971024451"/>
    <hyperlink ref="F515" r:id="rId89" display="https://podminky.urs.cz/item/CS_URS_2023_02/971024471"/>
    <hyperlink ref="F517" r:id="rId90" display="https://podminky.urs.cz/item/CS_URS_2023_02/971024481"/>
    <hyperlink ref="F519" r:id="rId91" display="https://podminky.urs.cz/item/CS_URS_2023_02/971025471"/>
    <hyperlink ref="F523" r:id="rId92" display="https://podminky.urs.cz/item/CS_URS_2023_02/971025481"/>
    <hyperlink ref="F527" r:id="rId93" display="https://podminky.urs.cz/item/CS_URS_2023_02/971033331"/>
    <hyperlink ref="F529" r:id="rId94" display="https://podminky.urs.cz/item/CS_URS_2023_02/971033431"/>
    <hyperlink ref="F531" r:id="rId95" display="https://podminky.urs.cz/item/CS_URS_2023_02/971033461"/>
    <hyperlink ref="F533" r:id="rId96" display="https://podminky.urs.cz/item/CS_URS_2023_02/971033471"/>
    <hyperlink ref="F535" r:id="rId97" display="https://podminky.urs.cz/item/CS_URS_2023_02/971033651"/>
    <hyperlink ref="F539" r:id="rId98" display="https://podminky.urs.cz/item/CS_URS_2023_02/973031325"/>
    <hyperlink ref="F543" r:id="rId99" display="https://podminky.urs.cz/item/CS_URS_2023_02/974031153"/>
    <hyperlink ref="F545" r:id="rId100" display="https://podminky.urs.cz/item/CS_URS_2023_02/974031154"/>
    <hyperlink ref="F547" r:id="rId101" display="https://podminky.urs.cz/item/CS_URS_2023_02/974031164"/>
    <hyperlink ref="F549" r:id="rId102" display="https://podminky.urs.cz/item/CS_URS_2023_02/974031165"/>
    <hyperlink ref="F551" r:id="rId103" display="https://podminky.urs.cz/item/CS_URS_2023_02/974031167"/>
    <hyperlink ref="F558" r:id="rId104" display="https://podminky.urs.cz/item/CS_URS_2023_02/977151213"/>
    <hyperlink ref="F561" r:id="rId105" display="https://podminky.urs.cz/item/CS_URS_2023_02/978011191"/>
    <hyperlink ref="F565" r:id="rId106" display="https://podminky.urs.cz/item/CS_URS_2023_02/978013191"/>
    <hyperlink ref="F575" r:id="rId107" display="https://podminky.urs.cz/item/CS_URS_2023_02/985331115"/>
    <hyperlink ref="F582" r:id="rId108" display="https://podminky.urs.cz/item/CS_URS_2023_02/997013152"/>
    <hyperlink ref="F584" r:id="rId109" display="https://podminky.urs.cz/item/CS_URS_2023_02/997013509"/>
    <hyperlink ref="F587" r:id="rId110" display="https://podminky.urs.cz/item/CS_URS_2023_02/997013511"/>
    <hyperlink ref="F589" r:id="rId111" display="https://podminky.urs.cz/item/CS_URS_2023_02/997013631"/>
    <hyperlink ref="F591" r:id="rId112" display="https://podminky.urs.cz/item/CS_URS_2023_02/997013871"/>
    <hyperlink ref="F595" r:id="rId113" display="https://podminky.urs.cz/item/CS_URS_2023_02/998017003"/>
    <hyperlink ref="F598" r:id="rId114" display="https://podminky.urs.cz/item/CS_URS_2023_02/713121111"/>
    <hyperlink ref="F602" r:id="rId115" display="https://podminky.urs.cz/item/CS_URS_2023_02/713121122"/>
    <hyperlink ref="F611" r:id="rId116" display="https://podminky.urs.cz/item/CS_URS_2023_02/998713102"/>
    <hyperlink ref="F613" r:id="rId117" display="https://podminky.urs.cz/item/CS_URS_2023_02/998713181"/>
    <hyperlink ref="F616" r:id="rId118" display="https://podminky.urs.cz/item/CS_URS_2023_02/762081410"/>
    <hyperlink ref="F620" r:id="rId119" display="https://podminky.urs.cz/item/CS_URS_2023_02/762082120"/>
    <hyperlink ref="F624" r:id="rId120" display="https://podminky.urs.cz/item/CS_URS_2023_02/762083122"/>
    <hyperlink ref="F632" r:id="rId121" display="https://podminky.urs.cz/item/CS_URS_2023_02/762085103"/>
    <hyperlink ref="F640" r:id="rId122" display="https://podminky.urs.cz/item/CS_URS_2023_02/762085112"/>
    <hyperlink ref="F650" r:id="rId123" display="https://podminky.urs.cz/item/CS_URS_2023_02/762085122"/>
    <hyperlink ref="F655" r:id="rId124" display="https://podminky.urs.cz/item/CS_URS_2023_02/762332531"/>
    <hyperlink ref="F664" r:id="rId125" display="https://podminky.urs.cz/item/CS_URS_2023_02/762332532"/>
    <hyperlink ref="F671" r:id="rId126" display="https://podminky.urs.cz/item/CS_URS_2023_02/762341911"/>
    <hyperlink ref="F675" r:id="rId127" display="https://podminky.urs.cz/item/CS_URS_2023_02/762341914"/>
    <hyperlink ref="F679" r:id="rId128" display="https://podminky.urs.cz/item/CS_URS_2023_02/762342314"/>
    <hyperlink ref="F685" r:id="rId129" display="https://podminky.urs.cz/item/CS_URS_2023_02/762342511"/>
    <hyperlink ref="F691" r:id="rId130" display="https://podminky.urs.cz/item/CS_URS_2023_02/762395000"/>
    <hyperlink ref="F695" r:id="rId131" display="https://podminky.urs.cz/item/CS_URS_2023_02/762511282"/>
    <hyperlink ref="F702" r:id="rId132" display="https://podminky.urs.cz/item/CS_URS_2023_02/762522811"/>
    <hyperlink ref="F709" r:id="rId133" display="https://podminky.urs.cz/item/CS_URS_2023_02/762526110"/>
    <hyperlink ref="F718" r:id="rId134" display="https://podminky.urs.cz/item/CS_URS_2023_02/762595001"/>
    <hyperlink ref="F725" r:id="rId135" display="https://podminky.urs.cz/item/CS_URS_2023_02/998762102"/>
    <hyperlink ref="F727" r:id="rId136" display="https://podminky.urs.cz/item/CS_URS_2023_02/998762181"/>
    <hyperlink ref="F730" r:id="rId137" display="https://podminky.urs.cz/item/CS_URS_2023_02/763111314"/>
    <hyperlink ref="F737" r:id="rId138" display="https://podminky.urs.cz/item/CS_URS_2023_02/763111417"/>
    <hyperlink ref="F741" r:id="rId139" display="https://podminky.urs.cz/item/CS_URS_2023_02/763111429"/>
    <hyperlink ref="F745" r:id="rId140" display="https://podminky.urs.cz/item/CS_URS_2023_02/763111431"/>
    <hyperlink ref="F749" r:id="rId141" display="https://podminky.urs.cz/item/CS_URS_2023_02/763111717"/>
    <hyperlink ref="F762" r:id="rId142" display="https://podminky.urs.cz/item/CS_URS_2023_02/763111723"/>
    <hyperlink ref="F769" r:id="rId143" display="https://podminky.urs.cz/item/CS_URS_2023_02/763121451"/>
    <hyperlink ref="F773" r:id="rId144" display="https://podminky.urs.cz/item/CS_URS_2023_02/763131412"/>
    <hyperlink ref="F780" r:id="rId145" display="https://podminky.urs.cz/item/CS_URS_2023_02/763131452"/>
    <hyperlink ref="F784" r:id="rId146" display="https://podminky.urs.cz/item/CS_URS_2023_02/763131714"/>
    <hyperlink ref="F797" r:id="rId147" display="https://podminky.urs.cz/item/CS_URS_2023_02/763161522"/>
    <hyperlink ref="F801" r:id="rId148" display="https://podminky.urs.cz/item/CS_URS_2023_02/763161791"/>
    <hyperlink ref="F804" r:id="rId149" display="https://podminky.urs.cz/item/CS_URS_2023_02/763164537"/>
    <hyperlink ref="F811" r:id="rId150" display="https://podminky.urs.cz/item/CS_URS_2023_02/763172412"/>
    <hyperlink ref="F814" r:id="rId151" display="https://podminky.urs.cz/item/CS_URS_2023_02/763182314"/>
    <hyperlink ref="F818" r:id="rId152" display="https://podminky.urs.cz/item/CS_URS_2023_02/998763302"/>
    <hyperlink ref="F820" r:id="rId153" display="https://podminky.urs.cz/item/CS_URS_2023_02/998763381"/>
    <hyperlink ref="F823" r:id="rId154" display="https://podminky.urs.cz/item/CS_URS_2023_02/764002851"/>
    <hyperlink ref="F826" r:id="rId155" display="https://podminky.urs.cz/item/CS_URS_2023_02/764004801"/>
    <hyperlink ref="F830" r:id="rId156" display="https://podminky.urs.cz/item/CS_URS_2023_02/764004861"/>
    <hyperlink ref="F833" r:id="rId157" display="https://podminky.urs.cz/item/CS_URS_2023_02/764041321"/>
    <hyperlink ref="F837" r:id="rId158" display="https://podminky.urs.cz/item/CS_URS_2023_02/764042419"/>
    <hyperlink ref="F841" r:id="rId159" display="https://podminky.urs.cz/item/CS_URS_2023_02/764141301"/>
    <hyperlink ref="F843" r:id="rId160" display="https://podminky.urs.cz/item/CS_URS_2023_02/764226447"/>
    <hyperlink ref="F846" r:id="rId161" display="https://podminky.urs.cz/item/CS_URS_2023_02/764226467"/>
    <hyperlink ref="F848" r:id="rId162" display="https://podminky.urs.cz/item/CS_URS_2023_02/764242304"/>
    <hyperlink ref="F852" r:id="rId163" display="https://podminky.urs.cz/item/CS_URS_2023_02/764242332"/>
    <hyperlink ref="F854" r:id="rId164" display="https://podminky.urs.cz/item/CS_URS_2023_02/764541304"/>
    <hyperlink ref="F858" r:id="rId165" display="https://podminky.urs.cz/item/CS_URS_2023_02/764541305"/>
    <hyperlink ref="F862" r:id="rId166" display="https://podminky.urs.cz/item/CS_URS_2023_02/764548322"/>
    <hyperlink ref="F866" r:id="rId167" display="https://podminky.urs.cz/item/CS_URS_2023_02/764548324"/>
    <hyperlink ref="F868" r:id="rId168" display="https://podminky.urs.cz/item/CS_URS_2023_02/998764102"/>
    <hyperlink ref="F870" r:id="rId169" display="https://podminky.urs.cz/item/CS_URS_2023_02/998764181"/>
    <hyperlink ref="F873" r:id="rId170" display="https://podminky.urs.cz/item/CS_URS_2023_02/765115451"/>
    <hyperlink ref="F880" r:id="rId171" display="https://podminky.urs.cz/item/CS_URS_2023_02/765121014"/>
    <hyperlink ref="F884" r:id="rId172" display="https://podminky.urs.cz/item/CS_URS_2023_02/765121404"/>
    <hyperlink ref="F886" r:id="rId173" display="https://podminky.urs.cz/item/CS_URS_2023_02/765121802"/>
    <hyperlink ref="F893" r:id="rId174" display="https://podminky.urs.cz/item/CS_URS_2023_02/765123012"/>
    <hyperlink ref="F897" r:id="rId175" display="https://podminky.urs.cz/item/CS_URS_2023_02/765123111"/>
    <hyperlink ref="F901" r:id="rId176" display="https://podminky.urs.cz/item/CS_URS_2023_02/765123121"/>
    <hyperlink ref="F903" r:id="rId177" display="https://podminky.urs.cz/item/CS_URS_2023_02/765123212"/>
    <hyperlink ref="F907" r:id="rId178" display="https://podminky.urs.cz/item/CS_URS_2023_02/765123312"/>
    <hyperlink ref="F911" r:id="rId179" display="https://podminky.urs.cz/item/CS_URS_2023_02/765123411"/>
    <hyperlink ref="F915" r:id="rId180" display="https://podminky.urs.cz/item/CS_URS_2023_02/765125202"/>
    <hyperlink ref="F918" r:id="rId181" display="https://podminky.urs.cz/item/CS_URS_2023_02/765191011"/>
    <hyperlink ref="F924" r:id="rId182" display="https://podminky.urs.cz/item/CS_URS_2023_02/998765103"/>
    <hyperlink ref="F926" r:id="rId183" display="https://podminky.urs.cz/item/CS_URS_2023_02/998765181"/>
    <hyperlink ref="F929" r:id="rId184" display="https://podminky.urs.cz/item/CS_URS_2023_02/766622132"/>
    <hyperlink ref="F935" r:id="rId185" display="https://podminky.urs.cz/item/CS_URS_2023_02/766622216"/>
    <hyperlink ref="F941" r:id="rId186" display="https://podminky.urs.cz/item/CS_URS_2023_02/766660001"/>
    <hyperlink ref="F954" r:id="rId187" display="https://podminky.urs.cz/item/CS_URS_2023_02/766660002"/>
    <hyperlink ref="F967" r:id="rId188" display="https://podminky.urs.cz/item/CS_URS_2023_02/766660011"/>
    <hyperlink ref="F972" r:id="rId189" display="https://podminky.urs.cz/item/CS_URS_2023_02/766660728"/>
    <hyperlink ref="F975" r:id="rId190" display="https://podminky.urs.cz/item/CS_URS_2023_02/766660729"/>
    <hyperlink ref="F978" r:id="rId191" display="https://podminky.urs.cz/item/CS_URS_2023_02/766671025"/>
    <hyperlink ref="F983" r:id="rId192" display="https://podminky.urs.cz/item/CS_URS_2023_02/766682111"/>
    <hyperlink ref="F993" r:id="rId193" display="https://podminky.urs.cz/item/CS_URS_2023_02/766694126"/>
    <hyperlink ref="F1005" r:id="rId194" display="https://podminky.urs.cz/item/CS_URS_2023_02/998766102"/>
    <hyperlink ref="F1007" r:id="rId195" display="https://podminky.urs.cz/item/CS_URS_2023_02/998766181"/>
    <hyperlink ref="F1010" r:id="rId196" display="https://podminky.urs.cz/item/CS_URS_2023_02/771111011"/>
    <hyperlink ref="F1021" r:id="rId197" display="https://podminky.urs.cz/item/CS_URS_2023_02/771111012"/>
    <hyperlink ref="F1032" r:id="rId198" display="https://podminky.urs.cz/item/CS_URS_2023_02/771121011"/>
    <hyperlink ref="F1051" r:id="rId199" display="https://podminky.urs.cz/item/CS_URS_2023_02/771151013"/>
    <hyperlink ref="F1058" r:id="rId200" display="https://podminky.urs.cz/item/CS_URS_2023_02/771161011"/>
    <hyperlink ref="F1071" r:id="rId201" display="https://podminky.urs.cz/item/CS_URS_2023_02/771161022"/>
    <hyperlink ref="F1084" r:id="rId202" display="https://podminky.urs.cz/item/CS_URS_2023_02/771274113"/>
    <hyperlink ref="F1097" r:id="rId203" display="https://podminky.urs.cz/item/CS_URS_2023_02/771274243"/>
    <hyperlink ref="F1101" r:id="rId204" display="https://podminky.urs.cz/item/CS_URS_2023_02/771474114"/>
    <hyperlink ref="F1117" r:id="rId205" display="https://podminky.urs.cz/item/CS_URS_2023_02/771474134"/>
    <hyperlink ref="F1130" r:id="rId206" display="https://podminky.urs.cz/item/CS_URS_2023_02/771574416"/>
    <hyperlink ref="F1143" r:id="rId207" display="https://podminky.urs.cz/item/CS_URS_2023_02/771591112"/>
    <hyperlink ref="F1152" r:id="rId208" display="https://podminky.urs.cz/item/CS_URS_2023_02/771591115"/>
    <hyperlink ref="F1168" r:id="rId209" display="https://podminky.urs.cz/item/CS_URS_2023_02/998771102"/>
    <hyperlink ref="F1170" r:id="rId210" display="https://podminky.urs.cz/item/CS_URS_2023_02/998771181"/>
    <hyperlink ref="F1173" r:id="rId211" display="https://podminky.urs.cz/item/CS_URS_2023_02/776111112"/>
    <hyperlink ref="F1178" r:id="rId212" display="https://podminky.urs.cz/item/CS_URS_2023_02/776111311"/>
    <hyperlink ref="F1187" r:id="rId213" display="https://podminky.urs.cz/item/CS_URS_2023_02/776121112"/>
    <hyperlink ref="F1192" r:id="rId214" display="https://podminky.urs.cz/item/CS_URS_2023_02/776121411"/>
    <hyperlink ref="F1199" r:id="rId215" display="https://podminky.urs.cz/item/CS_URS_2023_02/776141113"/>
    <hyperlink ref="F1204" r:id="rId216" display="https://podminky.urs.cz/item/CS_URS_2023_02/776232111"/>
    <hyperlink ref="F1215" r:id="rId217" display="https://podminky.urs.cz/item/CS_URS_2023_02/776411211"/>
    <hyperlink ref="F1226" r:id="rId218" display="https://podminky.urs.cz/item/CS_URS_2023_02/998776102"/>
    <hyperlink ref="F1228" r:id="rId219" display="https://podminky.urs.cz/item/CS_URS_2023_02/998776181"/>
    <hyperlink ref="F1231" r:id="rId220" display="https://podminky.urs.cz/item/CS_URS_2023_02/781121011"/>
    <hyperlink ref="F1245" r:id="rId221" display="https://podminky.urs.cz/item/CS_URS_2023_02/781131112"/>
    <hyperlink ref="F1250" r:id="rId222" display="https://podminky.urs.cz/item/CS_URS_2023_02/781131264"/>
    <hyperlink ref="F1255" r:id="rId223" display="https://podminky.urs.cz/item/CS_URS_2023_02/781474113"/>
    <hyperlink ref="F1271" r:id="rId224" display="https://podminky.urs.cz/item/CS_URS_2023_02/781571141"/>
    <hyperlink ref="F1282" r:id="rId225" display="https://podminky.urs.cz/item/CS_URS_2023_02/781674113"/>
    <hyperlink ref="F1293" r:id="rId226" display="https://podminky.urs.cz/item/CS_URS_2023_02/998781102"/>
    <hyperlink ref="F1295" r:id="rId227" display="https://podminky.urs.cz/item/CS_URS_2023_02/998781181"/>
    <hyperlink ref="F1298" r:id="rId228" display="https://podminky.urs.cz/item/CS_URS_2023_02/783201201"/>
    <hyperlink ref="F1307" r:id="rId229" display="https://podminky.urs.cz/item/CS_URS_2023_02/783214121"/>
    <hyperlink ref="F1316" r:id="rId230" display="https://podminky.urs.cz/item/CS_URS_2023_02/783226101"/>
    <hyperlink ref="F1323" r:id="rId231" display="https://podminky.urs.cz/item/CS_URS_2023_02/783314101"/>
    <hyperlink ref="F1327" r:id="rId232" display="https://podminky.urs.cz/item/CS_URS_2023_02/783315101"/>
    <hyperlink ref="F1329" r:id="rId233" display="https://podminky.urs.cz/item/CS_URS_2023_02/783317101"/>
    <hyperlink ref="F1331" r:id="rId234" display="https://podminky.urs.cz/item/CS_URS_2023_02/783823155"/>
    <hyperlink ref="F1333" r:id="rId235" display="https://podminky.urs.cz/item/CS_URS_2023_02/783827425"/>
    <hyperlink ref="F1340" r:id="rId236" display="https://podminky.urs.cz/item/CS_URS_2023_02/784141001"/>
    <hyperlink ref="F1344" r:id="rId237" display="https://podminky.urs.cz/item/CS_URS_2023_02/784181101"/>
    <hyperlink ref="F1354" r:id="rId238" display="https://podminky.urs.cz/item/CS_URS_2023_02/784211101"/>
    <hyperlink ref="F1388" r:id="rId239" display="https://podminky.urs.cz/item/CS_URS_2023_01/013224000"/>
    <hyperlink ref="F1390" r:id="rId240" display="https://podminky.urs.cz/item/CS_URS_2023_01/013244000"/>
    <hyperlink ref="F1393" r:id="rId241" display="https://podminky.urs.cz/item/CS_URS_2023_01/030001000"/>
    <hyperlink ref="F1396" r:id="rId242" display="https://podminky.urs.cz/item/CS_URS_2023_01/041103000"/>
    <hyperlink ref="F1399" r:id="rId243" display="https://podminky.urs.cz/item/CS_URS_2023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95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Denní stacionář pro klienty s poruchou autismu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1854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25. 10. 2023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ROUND((SUM(BE90:BE310)),  2)</f>
        <v>0</v>
      </c>
      <c r="G33" s="41"/>
      <c r="H33" s="41"/>
      <c r="I33" s="151">
        <v>0.20999999999999999</v>
      </c>
      <c r="J33" s="150">
        <f>ROUND(((SUM(BE90:BE310))*I33),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ROUND((SUM(BF90:BF310)),  2)</f>
        <v>0</v>
      </c>
      <c r="G34" s="41"/>
      <c r="H34" s="41"/>
      <c r="I34" s="151">
        <v>0.14999999999999999</v>
      </c>
      <c r="J34" s="150">
        <f>ROUND(((SUM(BF90:BF310))*I34),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ROUND((SUM(BG90:BG310)),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ROUND((SUM(BH90:BH310)),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ROUND((SUM(BI90:BI310)),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Denní stacionář pro klienty s poruchou autismu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002 - ZTI a kanalizace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25. 10. 2023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99</v>
      </c>
      <c r="D57" s="165"/>
      <c r="E57" s="165"/>
      <c r="F57" s="165"/>
      <c r="G57" s="165"/>
      <c r="H57" s="165"/>
      <c r="I57" s="165"/>
      <c r="J57" s="166" t="s">
        <v>100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101</v>
      </c>
    </row>
    <row r="60" s="9" customFormat="1" ht="24.96" customHeight="1">
      <c r="A60" s="9"/>
      <c r="B60" s="168"/>
      <c r="C60" s="169"/>
      <c r="D60" s="170" t="s">
        <v>107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1855</v>
      </c>
      <c r="E61" s="171"/>
      <c r="F61" s="171"/>
      <c r="G61" s="171"/>
      <c r="H61" s="171"/>
      <c r="I61" s="171"/>
      <c r="J61" s="172">
        <f>J101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74"/>
      <c r="C62" s="175"/>
      <c r="D62" s="176" t="s">
        <v>1856</v>
      </c>
      <c r="E62" s="177"/>
      <c r="F62" s="177"/>
      <c r="G62" s="177"/>
      <c r="H62" s="177"/>
      <c r="I62" s="177"/>
      <c r="J62" s="178">
        <f>J102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1857</v>
      </c>
      <c r="E63" s="177"/>
      <c r="F63" s="177"/>
      <c r="G63" s="177"/>
      <c r="H63" s="177"/>
      <c r="I63" s="177"/>
      <c r="J63" s="178">
        <f>J118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1858</v>
      </c>
      <c r="E64" s="177"/>
      <c r="F64" s="177"/>
      <c r="G64" s="177"/>
      <c r="H64" s="177"/>
      <c r="I64" s="177"/>
      <c r="J64" s="178">
        <f>J189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1859</v>
      </c>
      <c r="E65" s="177"/>
      <c r="F65" s="177"/>
      <c r="G65" s="177"/>
      <c r="H65" s="177"/>
      <c r="I65" s="177"/>
      <c r="J65" s="178">
        <f>J246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1860</v>
      </c>
      <c r="E66" s="177"/>
      <c r="F66" s="177"/>
      <c r="G66" s="177"/>
      <c r="H66" s="177"/>
      <c r="I66" s="177"/>
      <c r="J66" s="178">
        <f>J296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121</v>
      </c>
      <c r="E67" s="171"/>
      <c r="F67" s="171"/>
      <c r="G67" s="171"/>
      <c r="H67" s="171"/>
      <c r="I67" s="171"/>
      <c r="J67" s="172">
        <f>J301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122</v>
      </c>
      <c r="E68" s="177"/>
      <c r="F68" s="177"/>
      <c r="G68" s="177"/>
      <c r="H68" s="177"/>
      <c r="I68" s="177"/>
      <c r="J68" s="178">
        <f>J302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123</v>
      </c>
      <c r="E69" s="177"/>
      <c r="F69" s="177"/>
      <c r="G69" s="177"/>
      <c r="H69" s="177"/>
      <c r="I69" s="177"/>
      <c r="J69" s="178">
        <f>J305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125</v>
      </c>
      <c r="E70" s="177"/>
      <c r="F70" s="177"/>
      <c r="G70" s="177"/>
      <c r="H70" s="177"/>
      <c r="I70" s="177"/>
      <c r="J70" s="178">
        <f>J308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Denní stacionář pro klienty s poruchou autismu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96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002 - ZTI a kanalizace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 xml:space="preserve"> </v>
      </c>
      <c r="G84" s="43"/>
      <c r="H84" s="43"/>
      <c r="I84" s="35" t="s">
        <v>23</v>
      </c>
      <c r="J84" s="75" t="str">
        <f>IF(J12="","",J12)</f>
        <v>25. 10. 2023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 xml:space="preserve"> </v>
      </c>
      <c r="G86" s="43"/>
      <c r="H86" s="43"/>
      <c r="I86" s="35" t="s">
        <v>30</v>
      </c>
      <c r="J86" s="39" t="str">
        <f>E21</f>
        <v xml:space="preserve"> 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28</v>
      </c>
      <c r="D87" s="43"/>
      <c r="E87" s="43"/>
      <c r="F87" s="30" t="str">
        <f>IF(E18="","",E18)</f>
        <v>Vyplň údaj</v>
      </c>
      <c r="G87" s="43"/>
      <c r="H87" s="43"/>
      <c r="I87" s="35" t="s">
        <v>32</v>
      </c>
      <c r="J87" s="39" t="str">
        <f>E24</f>
        <v xml:space="preserve"> 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127</v>
      </c>
      <c r="D89" s="183" t="s">
        <v>54</v>
      </c>
      <c r="E89" s="183" t="s">
        <v>50</v>
      </c>
      <c r="F89" s="183" t="s">
        <v>51</v>
      </c>
      <c r="G89" s="183" t="s">
        <v>128</v>
      </c>
      <c r="H89" s="183" t="s">
        <v>129</v>
      </c>
      <c r="I89" s="183" t="s">
        <v>130</v>
      </c>
      <c r="J89" s="183" t="s">
        <v>100</v>
      </c>
      <c r="K89" s="184" t="s">
        <v>131</v>
      </c>
      <c r="L89" s="185"/>
      <c r="M89" s="95" t="s">
        <v>19</v>
      </c>
      <c r="N89" s="96" t="s">
        <v>39</v>
      </c>
      <c r="O89" s="96" t="s">
        <v>132</v>
      </c>
      <c r="P89" s="96" t="s">
        <v>133</v>
      </c>
      <c r="Q89" s="96" t="s">
        <v>134</v>
      </c>
      <c r="R89" s="96" t="s">
        <v>135</v>
      </c>
      <c r="S89" s="96" t="s">
        <v>136</v>
      </c>
      <c r="T89" s="97" t="s">
        <v>137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138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P91+P101+P301</f>
        <v>0</v>
      </c>
      <c r="Q90" s="99"/>
      <c r="R90" s="188">
        <f>R91+R101+R301</f>
        <v>2.0390986651</v>
      </c>
      <c r="S90" s="99"/>
      <c r="T90" s="189">
        <f>T91+T101+T301</f>
        <v>1.2884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68</v>
      </c>
      <c r="AU90" s="20" t="s">
        <v>101</v>
      </c>
      <c r="BK90" s="190">
        <f>BK91+BK101+BK301</f>
        <v>0</v>
      </c>
    </row>
    <row r="91" s="12" customFormat="1" ht="25.92" customHeight="1">
      <c r="A91" s="12"/>
      <c r="B91" s="191"/>
      <c r="C91" s="192"/>
      <c r="D91" s="193" t="s">
        <v>68</v>
      </c>
      <c r="E91" s="194" t="s">
        <v>830</v>
      </c>
      <c r="F91" s="194" t="s">
        <v>831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SUM(P92:P100)</f>
        <v>0</v>
      </c>
      <c r="Q91" s="199"/>
      <c r="R91" s="200">
        <f>SUM(R92:R100)</f>
        <v>0</v>
      </c>
      <c r="S91" s="199"/>
      <c r="T91" s="201">
        <f>SUM(T92:T100)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77</v>
      </c>
      <c r="AT91" s="203" t="s">
        <v>68</v>
      </c>
      <c r="AU91" s="203" t="s">
        <v>69</v>
      </c>
      <c r="AY91" s="202" t="s">
        <v>140</v>
      </c>
      <c r="BK91" s="204">
        <f>SUM(BK92:BK100)</f>
        <v>0</v>
      </c>
    </row>
    <row r="92" s="2" customFormat="1" ht="24.15" customHeight="1">
      <c r="A92" s="41"/>
      <c r="B92" s="42"/>
      <c r="C92" s="205" t="s">
        <v>77</v>
      </c>
      <c r="D92" s="205" t="s">
        <v>141</v>
      </c>
      <c r="E92" s="206" t="s">
        <v>833</v>
      </c>
      <c r="F92" s="207" t="s">
        <v>834</v>
      </c>
      <c r="G92" s="208" t="s">
        <v>307</v>
      </c>
      <c r="H92" s="209">
        <v>1.288</v>
      </c>
      <c r="I92" s="210"/>
      <c r="J92" s="211">
        <f>ROUND(I92*H92,2)</f>
        <v>0</v>
      </c>
      <c r="K92" s="207" t="s">
        <v>145</v>
      </c>
      <c r="L92" s="47"/>
      <c r="M92" s="212" t="s">
        <v>19</v>
      </c>
      <c r="N92" s="213" t="s">
        <v>40</v>
      </c>
      <c r="O92" s="87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6" t="s">
        <v>146</v>
      </c>
      <c r="AT92" s="216" t="s">
        <v>141</v>
      </c>
      <c r="AU92" s="216" t="s">
        <v>77</v>
      </c>
      <c r="AY92" s="20" t="s">
        <v>140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20" t="s">
        <v>77</v>
      </c>
      <c r="BK92" s="217">
        <f>ROUND(I92*H92,2)</f>
        <v>0</v>
      </c>
      <c r="BL92" s="20" t="s">
        <v>146</v>
      </c>
      <c r="BM92" s="216" t="s">
        <v>1861</v>
      </c>
    </row>
    <row r="93" s="2" customFormat="1">
      <c r="A93" s="41"/>
      <c r="B93" s="42"/>
      <c r="C93" s="43"/>
      <c r="D93" s="218" t="s">
        <v>148</v>
      </c>
      <c r="E93" s="43"/>
      <c r="F93" s="219" t="s">
        <v>836</v>
      </c>
      <c r="G93" s="43"/>
      <c r="H93" s="43"/>
      <c r="I93" s="220"/>
      <c r="J93" s="43"/>
      <c r="K93" s="43"/>
      <c r="L93" s="47"/>
      <c r="M93" s="221"/>
      <c r="N93" s="222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148</v>
      </c>
      <c r="AU93" s="20" t="s">
        <v>77</v>
      </c>
    </row>
    <row r="94" s="2" customFormat="1" ht="24.15" customHeight="1">
      <c r="A94" s="41"/>
      <c r="B94" s="42"/>
      <c r="C94" s="205" t="s">
        <v>79</v>
      </c>
      <c r="D94" s="205" t="s">
        <v>141</v>
      </c>
      <c r="E94" s="206" t="s">
        <v>838</v>
      </c>
      <c r="F94" s="207" t="s">
        <v>839</v>
      </c>
      <c r="G94" s="208" t="s">
        <v>307</v>
      </c>
      <c r="H94" s="209">
        <v>25.760000000000002</v>
      </c>
      <c r="I94" s="210"/>
      <c r="J94" s="211">
        <f>ROUND(I94*H94,2)</f>
        <v>0</v>
      </c>
      <c r="K94" s="207" t="s">
        <v>145</v>
      </c>
      <c r="L94" s="47"/>
      <c r="M94" s="212" t="s">
        <v>19</v>
      </c>
      <c r="N94" s="213" t="s">
        <v>40</v>
      </c>
      <c r="O94" s="87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6" t="s">
        <v>146</v>
      </c>
      <c r="AT94" s="216" t="s">
        <v>141</v>
      </c>
      <c r="AU94" s="216" t="s">
        <v>77</v>
      </c>
      <c r="AY94" s="20" t="s">
        <v>140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20" t="s">
        <v>77</v>
      </c>
      <c r="BK94" s="217">
        <f>ROUND(I94*H94,2)</f>
        <v>0</v>
      </c>
      <c r="BL94" s="20" t="s">
        <v>146</v>
      </c>
      <c r="BM94" s="216" t="s">
        <v>1862</v>
      </c>
    </row>
    <row r="95" s="2" customFormat="1">
      <c r="A95" s="41"/>
      <c r="B95" s="42"/>
      <c r="C95" s="43"/>
      <c r="D95" s="218" t="s">
        <v>148</v>
      </c>
      <c r="E95" s="43"/>
      <c r="F95" s="219" t="s">
        <v>841</v>
      </c>
      <c r="G95" s="43"/>
      <c r="H95" s="43"/>
      <c r="I95" s="220"/>
      <c r="J95" s="43"/>
      <c r="K95" s="43"/>
      <c r="L95" s="47"/>
      <c r="M95" s="221"/>
      <c r="N95" s="22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148</v>
      </c>
      <c r="AU95" s="20" t="s">
        <v>77</v>
      </c>
    </row>
    <row r="96" s="14" customFormat="1">
      <c r="A96" s="14"/>
      <c r="B96" s="234"/>
      <c r="C96" s="235"/>
      <c r="D96" s="225" t="s">
        <v>150</v>
      </c>
      <c r="E96" s="235"/>
      <c r="F96" s="237" t="s">
        <v>1863</v>
      </c>
      <c r="G96" s="235"/>
      <c r="H96" s="238">
        <v>25.760000000000002</v>
      </c>
      <c r="I96" s="239"/>
      <c r="J96" s="235"/>
      <c r="K96" s="235"/>
      <c r="L96" s="240"/>
      <c r="M96" s="241"/>
      <c r="N96" s="242"/>
      <c r="O96" s="242"/>
      <c r="P96" s="242"/>
      <c r="Q96" s="242"/>
      <c r="R96" s="242"/>
      <c r="S96" s="242"/>
      <c r="T96" s="24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4" t="s">
        <v>150</v>
      </c>
      <c r="AU96" s="244" t="s">
        <v>77</v>
      </c>
      <c r="AV96" s="14" t="s">
        <v>79</v>
      </c>
      <c r="AW96" s="14" t="s">
        <v>4</v>
      </c>
      <c r="AX96" s="14" t="s">
        <v>77</v>
      </c>
      <c r="AY96" s="244" t="s">
        <v>140</v>
      </c>
    </row>
    <row r="97" s="2" customFormat="1" ht="21.75" customHeight="1">
      <c r="A97" s="41"/>
      <c r="B97" s="42"/>
      <c r="C97" s="205" t="s">
        <v>157</v>
      </c>
      <c r="D97" s="205" t="s">
        <v>141</v>
      </c>
      <c r="E97" s="206" t="s">
        <v>844</v>
      </c>
      <c r="F97" s="207" t="s">
        <v>845</v>
      </c>
      <c r="G97" s="208" t="s">
        <v>307</v>
      </c>
      <c r="H97" s="209">
        <v>1.288</v>
      </c>
      <c r="I97" s="210"/>
      <c r="J97" s="211">
        <f>ROUND(I97*H97,2)</f>
        <v>0</v>
      </c>
      <c r="K97" s="207" t="s">
        <v>145</v>
      </c>
      <c r="L97" s="47"/>
      <c r="M97" s="212" t="s">
        <v>19</v>
      </c>
      <c r="N97" s="213" t="s">
        <v>40</v>
      </c>
      <c r="O97" s="87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6" t="s">
        <v>146</v>
      </c>
      <c r="AT97" s="216" t="s">
        <v>141</v>
      </c>
      <c r="AU97" s="216" t="s">
        <v>77</v>
      </c>
      <c r="AY97" s="20" t="s">
        <v>140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20" t="s">
        <v>77</v>
      </c>
      <c r="BK97" s="217">
        <f>ROUND(I97*H97,2)</f>
        <v>0</v>
      </c>
      <c r="BL97" s="20" t="s">
        <v>146</v>
      </c>
      <c r="BM97" s="216" t="s">
        <v>1864</v>
      </c>
    </row>
    <row r="98" s="2" customFormat="1">
      <c r="A98" s="41"/>
      <c r="B98" s="42"/>
      <c r="C98" s="43"/>
      <c r="D98" s="218" t="s">
        <v>148</v>
      </c>
      <c r="E98" s="43"/>
      <c r="F98" s="219" t="s">
        <v>847</v>
      </c>
      <c r="G98" s="43"/>
      <c r="H98" s="43"/>
      <c r="I98" s="220"/>
      <c r="J98" s="43"/>
      <c r="K98" s="43"/>
      <c r="L98" s="47"/>
      <c r="M98" s="221"/>
      <c r="N98" s="22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148</v>
      </c>
      <c r="AU98" s="20" t="s">
        <v>77</v>
      </c>
    </row>
    <row r="99" s="2" customFormat="1" ht="24.15" customHeight="1">
      <c r="A99" s="41"/>
      <c r="B99" s="42"/>
      <c r="C99" s="205" t="s">
        <v>146</v>
      </c>
      <c r="D99" s="205" t="s">
        <v>141</v>
      </c>
      <c r="E99" s="206" t="s">
        <v>1865</v>
      </c>
      <c r="F99" s="207" t="s">
        <v>1866</v>
      </c>
      <c r="G99" s="208" t="s">
        <v>307</v>
      </c>
      <c r="H99" s="209">
        <v>1.288</v>
      </c>
      <c r="I99" s="210"/>
      <c r="J99" s="211">
        <f>ROUND(I99*H99,2)</f>
        <v>0</v>
      </c>
      <c r="K99" s="207" t="s">
        <v>145</v>
      </c>
      <c r="L99" s="47"/>
      <c r="M99" s="212" t="s">
        <v>19</v>
      </c>
      <c r="N99" s="213" t="s">
        <v>40</v>
      </c>
      <c r="O99" s="87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6" t="s">
        <v>146</v>
      </c>
      <c r="AT99" s="216" t="s">
        <v>141</v>
      </c>
      <c r="AU99" s="216" t="s">
        <v>77</v>
      </c>
      <c r="AY99" s="20" t="s">
        <v>140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20" t="s">
        <v>77</v>
      </c>
      <c r="BK99" s="217">
        <f>ROUND(I99*H99,2)</f>
        <v>0</v>
      </c>
      <c r="BL99" s="20" t="s">
        <v>146</v>
      </c>
      <c r="BM99" s="216" t="s">
        <v>1867</v>
      </c>
    </row>
    <row r="100" s="2" customFormat="1">
      <c r="A100" s="41"/>
      <c r="B100" s="42"/>
      <c r="C100" s="43"/>
      <c r="D100" s="218" t="s">
        <v>148</v>
      </c>
      <c r="E100" s="43"/>
      <c r="F100" s="219" t="s">
        <v>1868</v>
      </c>
      <c r="G100" s="43"/>
      <c r="H100" s="43"/>
      <c r="I100" s="220"/>
      <c r="J100" s="43"/>
      <c r="K100" s="43"/>
      <c r="L100" s="47"/>
      <c r="M100" s="221"/>
      <c r="N100" s="22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148</v>
      </c>
      <c r="AU100" s="20" t="s">
        <v>77</v>
      </c>
    </row>
    <row r="101" s="12" customFormat="1" ht="25.92" customHeight="1">
      <c r="A101" s="12"/>
      <c r="B101" s="191"/>
      <c r="C101" s="192"/>
      <c r="D101" s="193" t="s">
        <v>68</v>
      </c>
      <c r="E101" s="194" t="s">
        <v>1869</v>
      </c>
      <c r="F101" s="194" t="s">
        <v>1870</v>
      </c>
      <c r="G101" s="192"/>
      <c r="H101" s="192"/>
      <c r="I101" s="195"/>
      <c r="J101" s="196">
        <f>BK101</f>
        <v>0</v>
      </c>
      <c r="K101" s="192"/>
      <c r="L101" s="197"/>
      <c r="M101" s="198"/>
      <c r="N101" s="199"/>
      <c r="O101" s="199"/>
      <c r="P101" s="200">
        <f>P102+P118+P189+P246+P296</f>
        <v>0</v>
      </c>
      <c r="Q101" s="199"/>
      <c r="R101" s="200">
        <f>R102+R118+R189+R246+R296</f>
        <v>2.0390986651</v>
      </c>
      <c r="S101" s="199"/>
      <c r="T101" s="201">
        <f>T102+T118+T189+T246+T296</f>
        <v>1.2884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79</v>
      </c>
      <c r="AT101" s="203" t="s">
        <v>68</v>
      </c>
      <c r="AU101" s="203" t="s">
        <v>69</v>
      </c>
      <c r="AY101" s="202" t="s">
        <v>140</v>
      </c>
      <c r="BK101" s="204">
        <f>BK102+BK118+BK189+BK246+BK296</f>
        <v>0</v>
      </c>
    </row>
    <row r="102" s="12" customFormat="1" ht="22.8" customHeight="1">
      <c r="A102" s="12"/>
      <c r="B102" s="191"/>
      <c r="C102" s="192"/>
      <c r="D102" s="193" t="s">
        <v>68</v>
      </c>
      <c r="E102" s="267" t="s">
        <v>867</v>
      </c>
      <c r="F102" s="267" t="s">
        <v>868</v>
      </c>
      <c r="G102" s="192"/>
      <c r="H102" s="192"/>
      <c r="I102" s="195"/>
      <c r="J102" s="268">
        <f>BK102</f>
        <v>0</v>
      </c>
      <c r="K102" s="192"/>
      <c r="L102" s="197"/>
      <c r="M102" s="198"/>
      <c r="N102" s="199"/>
      <c r="O102" s="199"/>
      <c r="P102" s="200">
        <f>SUM(P103:P117)</f>
        <v>0</v>
      </c>
      <c r="Q102" s="199"/>
      <c r="R102" s="200">
        <f>SUM(R103:R117)</f>
        <v>0.028712000000000001</v>
      </c>
      <c r="S102" s="199"/>
      <c r="T102" s="201">
        <f>SUM(T103:T117)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79</v>
      </c>
      <c r="AT102" s="203" t="s">
        <v>68</v>
      </c>
      <c r="AU102" s="203" t="s">
        <v>77</v>
      </c>
      <c r="AY102" s="202" t="s">
        <v>140</v>
      </c>
      <c r="BK102" s="204">
        <f>SUM(BK103:BK117)</f>
        <v>0</v>
      </c>
    </row>
    <row r="103" s="2" customFormat="1" ht="24.15" customHeight="1">
      <c r="A103" s="41"/>
      <c r="B103" s="42"/>
      <c r="C103" s="205" t="s">
        <v>168</v>
      </c>
      <c r="D103" s="205" t="s">
        <v>141</v>
      </c>
      <c r="E103" s="206" t="s">
        <v>1871</v>
      </c>
      <c r="F103" s="207" t="s">
        <v>1872</v>
      </c>
      <c r="G103" s="208" t="s">
        <v>200</v>
      </c>
      <c r="H103" s="209">
        <v>183</v>
      </c>
      <c r="I103" s="210"/>
      <c r="J103" s="211">
        <f>ROUND(I103*H103,2)</f>
        <v>0</v>
      </c>
      <c r="K103" s="207" t="s">
        <v>145</v>
      </c>
      <c r="L103" s="47"/>
      <c r="M103" s="212" t="s">
        <v>19</v>
      </c>
      <c r="N103" s="213" t="s">
        <v>40</v>
      </c>
      <c r="O103" s="87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6" t="s">
        <v>231</v>
      </c>
      <c r="AT103" s="216" t="s">
        <v>141</v>
      </c>
      <c r="AU103" s="216" t="s">
        <v>79</v>
      </c>
      <c r="AY103" s="20" t="s">
        <v>140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20" t="s">
        <v>77</v>
      </c>
      <c r="BK103" s="217">
        <f>ROUND(I103*H103,2)</f>
        <v>0</v>
      </c>
      <c r="BL103" s="20" t="s">
        <v>231</v>
      </c>
      <c r="BM103" s="216" t="s">
        <v>1873</v>
      </c>
    </row>
    <row r="104" s="2" customFormat="1">
      <c r="A104" s="41"/>
      <c r="B104" s="42"/>
      <c r="C104" s="43"/>
      <c r="D104" s="218" t="s">
        <v>148</v>
      </c>
      <c r="E104" s="43"/>
      <c r="F104" s="219" t="s">
        <v>1874</v>
      </c>
      <c r="G104" s="43"/>
      <c r="H104" s="43"/>
      <c r="I104" s="220"/>
      <c r="J104" s="43"/>
      <c r="K104" s="43"/>
      <c r="L104" s="47"/>
      <c r="M104" s="221"/>
      <c r="N104" s="22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148</v>
      </c>
      <c r="AU104" s="20" t="s">
        <v>79</v>
      </c>
    </row>
    <row r="105" s="2" customFormat="1" ht="16.5" customHeight="1">
      <c r="A105" s="41"/>
      <c r="B105" s="42"/>
      <c r="C105" s="256" t="s">
        <v>173</v>
      </c>
      <c r="D105" s="256" t="s">
        <v>452</v>
      </c>
      <c r="E105" s="257" t="s">
        <v>1875</v>
      </c>
      <c r="F105" s="258" t="s">
        <v>1876</v>
      </c>
      <c r="G105" s="259" t="s">
        <v>200</v>
      </c>
      <c r="H105" s="260">
        <v>35.700000000000003</v>
      </c>
      <c r="I105" s="261"/>
      <c r="J105" s="262">
        <f>ROUND(I105*H105,2)</f>
        <v>0</v>
      </c>
      <c r="K105" s="258" t="s">
        <v>145</v>
      </c>
      <c r="L105" s="263"/>
      <c r="M105" s="264" t="s">
        <v>19</v>
      </c>
      <c r="N105" s="265" t="s">
        <v>40</v>
      </c>
      <c r="O105" s="87"/>
      <c r="P105" s="214">
        <f>O105*H105</f>
        <v>0</v>
      </c>
      <c r="Q105" s="214">
        <v>6.0000000000000002E-05</v>
      </c>
      <c r="R105" s="214">
        <f>Q105*H105</f>
        <v>0.0021420000000000002</v>
      </c>
      <c r="S105" s="214">
        <v>0</v>
      </c>
      <c r="T105" s="21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6" t="s">
        <v>327</v>
      </c>
      <c r="AT105" s="216" t="s">
        <v>452</v>
      </c>
      <c r="AU105" s="216" t="s">
        <v>79</v>
      </c>
      <c r="AY105" s="20" t="s">
        <v>140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0" t="s">
        <v>77</v>
      </c>
      <c r="BK105" s="217">
        <f>ROUND(I105*H105,2)</f>
        <v>0</v>
      </c>
      <c r="BL105" s="20" t="s">
        <v>231</v>
      </c>
      <c r="BM105" s="216" t="s">
        <v>1877</v>
      </c>
    </row>
    <row r="106" s="14" customFormat="1">
      <c r="A106" s="14"/>
      <c r="B106" s="234"/>
      <c r="C106" s="235"/>
      <c r="D106" s="225" t="s">
        <v>150</v>
      </c>
      <c r="E106" s="235"/>
      <c r="F106" s="237" t="s">
        <v>1878</v>
      </c>
      <c r="G106" s="235"/>
      <c r="H106" s="238">
        <v>35.700000000000003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4" t="s">
        <v>150</v>
      </c>
      <c r="AU106" s="244" t="s">
        <v>79</v>
      </c>
      <c r="AV106" s="14" t="s">
        <v>79</v>
      </c>
      <c r="AW106" s="14" t="s">
        <v>4</v>
      </c>
      <c r="AX106" s="14" t="s">
        <v>77</v>
      </c>
      <c r="AY106" s="244" t="s">
        <v>140</v>
      </c>
    </row>
    <row r="107" s="2" customFormat="1" ht="16.5" customHeight="1">
      <c r="A107" s="41"/>
      <c r="B107" s="42"/>
      <c r="C107" s="256" t="s">
        <v>178</v>
      </c>
      <c r="D107" s="256" t="s">
        <v>452</v>
      </c>
      <c r="E107" s="257" t="s">
        <v>1879</v>
      </c>
      <c r="F107" s="258" t="s">
        <v>1880</v>
      </c>
      <c r="G107" s="259" t="s">
        <v>200</v>
      </c>
      <c r="H107" s="260">
        <v>14.699999999999999</v>
      </c>
      <c r="I107" s="261"/>
      <c r="J107" s="262">
        <f>ROUND(I107*H107,2)</f>
        <v>0</v>
      </c>
      <c r="K107" s="258" t="s">
        <v>145</v>
      </c>
      <c r="L107" s="263"/>
      <c r="M107" s="264" t="s">
        <v>19</v>
      </c>
      <c r="N107" s="265" t="s">
        <v>40</v>
      </c>
      <c r="O107" s="87"/>
      <c r="P107" s="214">
        <f>O107*H107</f>
        <v>0</v>
      </c>
      <c r="Q107" s="214">
        <v>9.0000000000000006E-05</v>
      </c>
      <c r="R107" s="214">
        <f>Q107*H107</f>
        <v>0.001323</v>
      </c>
      <c r="S107" s="214">
        <v>0</v>
      </c>
      <c r="T107" s="21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6" t="s">
        <v>327</v>
      </c>
      <c r="AT107" s="216" t="s">
        <v>452</v>
      </c>
      <c r="AU107" s="216" t="s">
        <v>79</v>
      </c>
      <c r="AY107" s="20" t="s">
        <v>140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0" t="s">
        <v>77</v>
      </c>
      <c r="BK107" s="217">
        <f>ROUND(I107*H107,2)</f>
        <v>0</v>
      </c>
      <c r="BL107" s="20" t="s">
        <v>231</v>
      </c>
      <c r="BM107" s="216" t="s">
        <v>1881</v>
      </c>
    </row>
    <row r="108" s="14" customFormat="1">
      <c r="A108" s="14"/>
      <c r="B108" s="234"/>
      <c r="C108" s="235"/>
      <c r="D108" s="225" t="s">
        <v>150</v>
      </c>
      <c r="E108" s="235"/>
      <c r="F108" s="237" t="s">
        <v>1882</v>
      </c>
      <c r="G108" s="235"/>
      <c r="H108" s="238">
        <v>14.699999999999999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4" t="s">
        <v>150</v>
      </c>
      <c r="AU108" s="244" t="s">
        <v>79</v>
      </c>
      <c r="AV108" s="14" t="s">
        <v>79</v>
      </c>
      <c r="AW108" s="14" t="s">
        <v>4</v>
      </c>
      <c r="AX108" s="14" t="s">
        <v>77</v>
      </c>
      <c r="AY108" s="244" t="s">
        <v>140</v>
      </c>
    </row>
    <row r="109" s="2" customFormat="1" ht="16.5" customHeight="1">
      <c r="A109" s="41"/>
      <c r="B109" s="42"/>
      <c r="C109" s="256" t="s">
        <v>183</v>
      </c>
      <c r="D109" s="256" t="s">
        <v>452</v>
      </c>
      <c r="E109" s="257" t="s">
        <v>1883</v>
      </c>
      <c r="F109" s="258" t="s">
        <v>1884</v>
      </c>
      <c r="G109" s="259" t="s">
        <v>200</v>
      </c>
      <c r="H109" s="260">
        <v>1</v>
      </c>
      <c r="I109" s="261"/>
      <c r="J109" s="262">
        <f>ROUND(I109*H109,2)</f>
        <v>0</v>
      </c>
      <c r="K109" s="258" t="s">
        <v>145</v>
      </c>
      <c r="L109" s="263"/>
      <c r="M109" s="264" t="s">
        <v>19</v>
      </c>
      <c r="N109" s="265" t="s">
        <v>40</v>
      </c>
      <c r="O109" s="87"/>
      <c r="P109" s="214">
        <f>O109*H109</f>
        <v>0</v>
      </c>
      <c r="Q109" s="214">
        <v>0.00011</v>
      </c>
      <c r="R109" s="214">
        <f>Q109*H109</f>
        <v>0.00011</v>
      </c>
      <c r="S109" s="214">
        <v>0</v>
      </c>
      <c r="T109" s="21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6" t="s">
        <v>327</v>
      </c>
      <c r="AT109" s="216" t="s">
        <v>452</v>
      </c>
      <c r="AU109" s="216" t="s">
        <v>79</v>
      </c>
      <c r="AY109" s="20" t="s">
        <v>140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0" t="s">
        <v>77</v>
      </c>
      <c r="BK109" s="217">
        <f>ROUND(I109*H109,2)</f>
        <v>0</v>
      </c>
      <c r="BL109" s="20" t="s">
        <v>231</v>
      </c>
      <c r="BM109" s="216" t="s">
        <v>1885</v>
      </c>
    </row>
    <row r="110" s="2" customFormat="1" ht="16.5" customHeight="1">
      <c r="A110" s="41"/>
      <c r="B110" s="42"/>
      <c r="C110" s="256" t="s">
        <v>190</v>
      </c>
      <c r="D110" s="256" t="s">
        <v>452</v>
      </c>
      <c r="E110" s="257" t="s">
        <v>1886</v>
      </c>
      <c r="F110" s="258" t="s">
        <v>1887</v>
      </c>
      <c r="G110" s="259" t="s">
        <v>200</v>
      </c>
      <c r="H110" s="260">
        <v>114.45</v>
      </c>
      <c r="I110" s="261"/>
      <c r="J110" s="262">
        <f>ROUND(I110*H110,2)</f>
        <v>0</v>
      </c>
      <c r="K110" s="258" t="s">
        <v>145</v>
      </c>
      <c r="L110" s="263"/>
      <c r="M110" s="264" t="s">
        <v>19</v>
      </c>
      <c r="N110" s="265" t="s">
        <v>40</v>
      </c>
      <c r="O110" s="87"/>
      <c r="P110" s="214">
        <f>O110*H110</f>
        <v>0</v>
      </c>
      <c r="Q110" s="214">
        <v>0.00016000000000000001</v>
      </c>
      <c r="R110" s="214">
        <f>Q110*H110</f>
        <v>0.018312000000000002</v>
      </c>
      <c r="S110" s="214">
        <v>0</v>
      </c>
      <c r="T110" s="21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6" t="s">
        <v>327</v>
      </c>
      <c r="AT110" s="216" t="s">
        <v>452</v>
      </c>
      <c r="AU110" s="216" t="s">
        <v>79</v>
      </c>
      <c r="AY110" s="20" t="s">
        <v>140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20" t="s">
        <v>77</v>
      </c>
      <c r="BK110" s="217">
        <f>ROUND(I110*H110,2)</f>
        <v>0</v>
      </c>
      <c r="BL110" s="20" t="s">
        <v>231</v>
      </c>
      <c r="BM110" s="216" t="s">
        <v>1888</v>
      </c>
    </row>
    <row r="111" s="14" customFormat="1">
      <c r="A111" s="14"/>
      <c r="B111" s="234"/>
      <c r="C111" s="235"/>
      <c r="D111" s="225" t="s">
        <v>150</v>
      </c>
      <c r="E111" s="235"/>
      <c r="F111" s="237" t="s">
        <v>1889</v>
      </c>
      <c r="G111" s="235"/>
      <c r="H111" s="238">
        <v>114.45</v>
      </c>
      <c r="I111" s="239"/>
      <c r="J111" s="235"/>
      <c r="K111" s="235"/>
      <c r="L111" s="240"/>
      <c r="M111" s="241"/>
      <c r="N111" s="242"/>
      <c r="O111" s="242"/>
      <c r="P111" s="242"/>
      <c r="Q111" s="242"/>
      <c r="R111" s="242"/>
      <c r="S111" s="242"/>
      <c r="T111" s="24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4" t="s">
        <v>150</v>
      </c>
      <c r="AU111" s="244" t="s">
        <v>79</v>
      </c>
      <c r="AV111" s="14" t="s">
        <v>79</v>
      </c>
      <c r="AW111" s="14" t="s">
        <v>4</v>
      </c>
      <c r="AX111" s="14" t="s">
        <v>77</v>
      </c>
      <c r="AY111" s="244" t="s">
        <v>140</v>
      </c>
    </row>
    <row r="112" s="2" customFormat="1" ht="16.5" customHeight="1">
      <c r="A112" s="41"/>
      <c r="B112" s="42"/>
      <c r="C112" s="256" t="s">
        <v>197</v>
      </c>
      <c r="D112" s="256" t="s">
        <v>452</v>
      </c>
      <c r="E112" s="257" t="s">
        <v>1890</v>
      </c>
      <c r="F112" s="258" t="s">
        <v>1891</v>
      </c>
      <c r="G112" s="259" t="s">
        <v>200</v>
      </c>
      <c r="H112" s="260">
        <v>26.25</v>
      </c>
      <c r="I112" s="261"/>
      <c r="J112" s="262">
        <f>ROUND(I112*H112,2)</f>
        <v>0</v>
      </c>
      <c r="K112" s="258" t="s">
        <v>145</v>
      </c>
      <c r="L112" s="263"/>
      <c r="M112" s="264" t="s">
        <v>19</v>
      </c>
      <c r="N112" s="265" t="s">
        <v>40</v>
      </c>
      <c r="O112" s="87"/>
      <c r="P112" s="214">
        <f>O112*H112</f>
        <v>0</v>
      </c>
      <c r="Q112" s="214">
        <v>0.00025999999999999998</v>
      </c>
      <c r="R112" s="214">
        <f>Q112*H112</f>
        <v>0.0068249999999999995</v>
      </c>
      <c r="S112" s="214">
        <v>0</v>
      </c>
      <c r="T112" s="21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6" t="s">
        <v>327</v>
      </c>
      <c r="AT112" s="216" t="s">
        <v>452</v>
      </c>
      <c r="AU112" s="216" t="s">
        <v>79</v>
      </c>
      <c r="AY112" s="20" t="s">
        <v>140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20" t="s">
        <v>77</v>
      </c>
      <c r="BK112" s="217">
        <f>ROUND(I112*H112,2)</f>
        <v>0</v>
      </c>
      <c r="BL112" s="20" t="s">
        <v>231</v>
      </c>
      <c r="BM112" s="216" t="s">
        <v>1892</v>
      </c>
    </row>
    <row r="113" s="14" customFormat="1">
      <c r="A113" s="14"/>
      <c r="B113" s="234"/>
      <c r="C113" s="235"/>
      <c r="D113" s="225" t="s">
        <v>150</v>
      </c>
      <c r="E113" s="235"/>
      <c r="F113" s="237" t="s">
        <v>1893</v>
      </c>
      <c r="G113" s="235"/>
      <c r="H113" s="238">
        <v>26.25</v>
      </c>
      <c r="I113" s="239"/>
      <c r="J113" s="235"/>
      <c r="K113" s="235"/>
      <c r="L113" s="240"/>
      <c r="M113" s="241"/>
      <c r="N113" s="242"/>
      <c r="O113" s="242"/>
      <c r="P113" s="242"/>
      <c r="Q113" s="242"/>
      <c r="R113" s="242"/>
      <c r="S113" s="242"/>
      <c r="T113" s="24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4" t="s">
        <v>150</v>
      </c>
      <c r="AU113" s="244" t="s">
        <v>79</v>
      </c>
      <c r="AV113" s="14" t="s">
        <v>79</v>
      </c>
      <c r="AW113" s="14" t="s">
        <v>4</v>
      </c>
      <c r="AX113" s="14" t="s">
        <v>77</v>
      </c>
      <c r="AY113" s="244" t="s">
        <v>140</v>
      </c>
    </row>
    <row r="114" s="2" customFormat="1" ht="24.15" customHeight="1">
      <c r="A114" s="41"/>
      <c r="B114" s="42"/>
      <c r="C114" s="205" t="s">
        <v>204</v>
      </c>
      <c r="D114" s="205" t="s">
        <v>141</v>
      </c>
      <c r="E114" s="206" t="s">
        <v>892</v>
      </c>
      <c r="F114" s="207" t="s">
        <v>893</v>
      </c>
      <c r="G114" s="208" t="s">
        <v>307</v>
      </c>
      <c r="H114" s="209">
        <v>0.029000000000000001</v>
      </c>
      <c r="I114" s="210"/>
      <c r="J114" s="211">
        <f>ROUND(I114*H114,2)</f>
        <v>0</v>
      </c>
      <c r="K114" s="207" t="s">
        <v>145</v>
      </c>
      <c r="L114" s="47"/>
      <c r="M114" s="212" t="s">
        <v>19</v>
      </c>
      <c r="N114" s="213" t="s">
        <v>40</v>
      </c>
      <c r="O114" s="87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6" t="s">
        <v>231</v>
      </c>
      <c r="AT114" s="216" t="s">
        <v>141</v>
      </c>
      <c r="AU114" s="216" t="s">
        <v>79</v>
      </c>
      <c r="AY114" s="20" t="s">
        <v>140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20" t="s">
        <v>77</v>
      </c>
      <c r="BK114" s="217">
        <f>ROUND(I114*H114,2)</f>
        <v>0</v>
      </c>
      <c r="BL114" s="20" t="s">
        <v>231</v>
      </c>
      <c r="BM114" s="216" t="s">
        <v>1894</v>
      </c>
    </row>
    <row r="115" s="2" customFormat="1">
      <c r="A115" s="41"/>
      <c r="B115" s="42"/>
      <c r="C115" s="43"/>
      <c r="D115" s="218" t="s">
        <v>148</v>
      </c>
      <c r="E115" s="43"/>
      <c r="F115" s="219" t="s">
        <v>895</v>
      </c>
      <c r="G115" s="43"/>
      <c r="H115" s="43"/>
      <c r="I115" s="220"/>
      <c r="J115" s="43"/>
      <c r="K115" s="43"/>
      <c r="L115" s="47"/>
      <c r="M115" s="221"/>
      <c r="N115" s="22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148</v>
      </c>
      <c r="AU115" s="20" t="s">
        <v>79</v>
      </c>
    </row>
    <row r="116" s="2" customFormat="1" ht="24.15" customHeight="1">
      <c r="A116" s="41"/>
      <c r="B116" s="42"/>
      <c r="C116" s="205" t="s">
        <v>209</v>
      </c>
      <c r="D116" s="205" t="s">
        <v>141</v>
      </c>
      <c r="E116" s="206" t="s">
        <v>897</v>
      </c>
      <c r="F116" s="207" t="s">
        <v>898</v>
      </c>
      <c r="G116" s="208" t="s">
        <v>307</v>
      </c>
      <c r="H116" s="209">
        <v>0.029000000000000001</v>
      </c>
      <c r="I116" s="210"/>
      <c r="J116" s="211">
        <f>ROUND(I116*H116,2)</f>
        <v>0</v>
      </c>
      <c r="K116" s="207" t="s">
        <v>145</v>
      </c>
      <c r="L116" s="47"/>
      <c r="M116" s="212" t="s">
        <v>19</v>
      </c>
      <c r="N116" s="213" t="s">
        <v>40</v>
      </c>
      <c r="O116" s="87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6" t="s">
        <v>231</v>
      </c>
      <c r="AT116" s="216" t="s">
        <v>141</v>
      </c>
      <c r="AU116" s="216" t="s">
        <v>79</v>
      </c>
      <c r="AY116" s="20" t="s">
        <v>140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20" t="s">
        <v>77</v>
      </c>
      <c r="BK116" s="217">
        <f>ROUND(I116*H116,2)</f>
        <v>0</v>
      </c>
      <c r="BL116" s="20" t="s">
        <v>231</v>
      </c>
      <c r="BM116" s="216" t="s">
        <v>1895</v>
      </c>
    </row>
    <row r="117" s="2" customFormat="1">
      <c r="A117" s="41"/>
      <c r="B117" s="42"/>
      <c r="C117" s="43"/>
      <c r="D117" s="218" t="s">
        <v>148</v>
      </c>
      <c r="E117" s="43"/>
      <c r="F117" s="219" t="s">
        <v>900</v>
      </c>
      <c r="G117" s="43"/>
      <c r="H117" s="43"/>
      <c r="I117" s="220"/>
      <c r="J117" s="43"/>
      <c r="K117" s="43"/>
      <c r="L117" s="47"/>
      <c r="M117" s="221"/>
      <c r="N117" s="22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148</v>
      </c>
      <c r="AU117" s="20" t="s">
        <v>79</v>
      </c>
    </row>
    <row r="118" s="12" customFormat="1" ht="22.8" customHeight="1">
      <c r="A118" s="12"/>
      <c r="B118" s="191"/>
      <c r="C118" s="192"/>
      <c r="D118" s="193" t="s">
        <v>68</v>
      </c>
      <c r="E118" s="267" t="s">
        <v>1896</v>
      </c>
      <c r="F118" s="267" t="s">
        <v>1897</v>
      </c>
      <c r="G118" s="192"/>
      <c r="H118" s="192"/>
      <c r="I118" s="195"/>
      <c r="J118" s="268">
        <f>BK118</f>
        <v>0</v>
      </c>
      <c r="K118" s="192"/>
      <c r="L118" s="197"/>
      <c r="M118" s="198"/>
      <c r="N118" s="199"/>
      <c r="O118" s="199"/>
      <c r="P118" s="200">
        <f>SUM(P119:P188)</f>
        <v>0</v>
      </c>
      <c r="Q118" s="199"/>
      <c r="R118" s="200">
        <f>SUM(R119:R188)</f>
        <v>0.28118199999999999</v>
      </c>
      <c r="S118" s="199"/>
      <c r="T118" s="201">
        <f>SUM(T119:T188)</f>
        <v>0.84860000000000002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2" t="s">
        <v>79</v>
      </c>
      <c r="AT118" s="203" t="s">
        <v>68</v>
      </c>
      <c r="AU118" s="203" t="s">
        <v>77</v>
      </c>
      <c r="AY118" s="202" t="s">
        <v>140</v>
      </c>
      <c r="BK118" s="204">
        <f>SUM(BK119:BK188)</f>
        <v>0</v>
      </c>
    </row>
    <row r="119" s="2" customFormat="1" ht="16.5" customHeight="1">
      <c r="A119" s="41"/>
      <c r="B119" s="42"/>
      <c r="C119" s="205" t="s">
        <v>215</v>
      </c>
      <c r="D119" s="205" t="s">
        <v>141</v>
      </c>
      <c r="E119" s="206" t="s">
        <v>1898</v>
      </c>
      <c r="F119" s="207" t="s">
        <v>1899</v>
      </c>
      <c r="G119" s="208" t="s">
        <v>200</v>
      </c>
      <c r="H119" s="209">
        <v>80</v>
      </c>
      <c r="I119" s="210"/>
      <c r="J119" s="211">
        <f>ROUND(I119*H119,2)</f>
        <v>0</v>
      </c>
      <c r="K119" s="207" t="s">
        <v>145</v>
      </c>
      <c r="L119" s="47"/>
      <c r="M119" s="212" t="s">
        <v>19</v>
      </c>
      <c r="N119" s="213" t="s">
        <v>40</v>
      </c>
      <c r="O119" s="87"/>
      <c r="P119" s="214">
        <f>O119*H119</f>
        <v>0</v>
      </c>
      <c r="Q119" s="214">
        <v>0</v>
      </c>
      <c r="R119" s="214">
        <f>Q119*H119</f>
        <v>0</v>
      </c>
      <c r="S119" s="214">
        <v>0.0098200000000000006</v>
      </c>
      <c r="T119" s="215">
        <f>S119*H119</f>
        <v>0.78560000000000008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6" t="s">
        <v>231</v>
      </c>
      <c r="AT119" s="216" t="s">
        <v>141</v>
      </c>
      <c r="AU119" s="216" t="s">
        <v>79</v>
      </c>
      <c r="AY119" s="20" t="s">
        <v>140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20" t="s">
        <v>77</v>
      </c>
      <c r="BK119" s="217">
        <f>ROUND(I119*H119,2)</f>
        <v>0</v>
      </c>
      <c r="BL119" s="20" t="s">
        <v>231</v>
      </c>
      <c r="BM119" s="216" t="s">
        <v>1900</v>
      </c>
    </row>
    <row r="120" s="2" customFormat="1">
      <c r="A120" s="41"/>
      <c r="B120" s="42"/>
      <c r="C120" s="43"/>
      <c r="D120" s="218" t="s">
        <v>148</v>
      </c>
      <c r="E120" s="43"/>
      <c r="F120" s="219" t="s">
        <v>1901</v>
      </c>
      <c r="G120" s="43"/>
      <c r="H120" s="43"/>
      <c r="I120" s="220"/>
      <c r="J120" s="43"/>
      <c r="K120" s="43"/>
      <c r="L120" s="47"/>
      <c r="M120" s="221"/>
      <c r="N120" s="22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148</v>
      </c>
      <c r="AU120" s="20" t="s">
        <v>79</v>
      </c>
    </row>
    <row r="121" s="2" customFormat="1" ht="16.5" customHeight="1">
      <c r="A121" s="41"/>
      <c r="B121" s="42"/>
      <c r="C121" s="205" t="s">
        <v>221</v>
      </c>
      <c r="D121" s="205" t="s">
        <v>141</v>
      </c>
      <c r="E121" s="206" t="s">
        <v>1902</v>
      </c>
      <c r="F121" s="207" t="s">
        <v>1903</v>
      </c>
      <c r="G121" s="208" t="s">
        <v>200</v>
      </c>
      <c r="H121" s="209">
        <v>30</v>
      </c>
      <c r="I121" s="210"/>
      <c r="J121" s="211">
        <f>ROUND(I121*H121,2)</f>
        <v>0</v>
      </c>
      <c r="K121" s="207" t="s">
        <v>145</v>
      </c>
      <c r="L121" s="47"/>
      <c r="M121" s="212" t="s">
        <v>19</v>
      </c>
      <c r="N121" s="213" t="s">
        <v>40</v>
      </c>
      <c r="O121" s="87"/>
      <c r="P121" s="214">
        <f>O121*H121</f>
        <v>0</v>
      </c>
      <c r="Q121" s="214">
        <v>0</v>
      </c>
      <c r="R121" s="214">
        <f>Q121*H121</f>
        <v>0</v>
      </c>
      <c r="S121" s="214">
        <v>0.0020999999999999999</v>
      </c>
      <c r="T121" s="215">
        <f>S121*H121</f>
        <v>0.063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6" t="s">
        <v>231</v>
      </c>
      <c r="AT121" s="216" t="s">
        <v>141</v>
      </c>
      <c r="AU121" s="216" t="s">
        <v>79</v>
      </c>
      <c r="AY121" s="20" t="s">
        <v>140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20" t="s">
        <v>77</v>
      </c>
      <c r="BK121" s="217">
        <f>ROUND(I121*H121,2)</f>
        <v>0</v>
      </c>
      <c r="BL121" s="20" t="s">
        <v>231</v>
      </c>
      <c r="BM121" s="216" t="s">
        <v>1904</v>
      </c>
    </row>
    <row r="122" s="2" customFormat="1">
      <c r="A122" s="41"/>
      <c r="B122" s="42"/>
      <c r="C122" s="43"/>
      <c r="D122" s="218" t="s">
        <v>148</v>
      </c>
      <c r="E122" s="43"/>
      <c r="F122" s="219" t="s">
        <v>1905</v>
      </c>
      <c r="G122" s="43"/>
      <c r="H122" s="43"/>
      <c r="I122" s="220"/>
      <c r="J122" s="43"/>
      <c r="K122" s="43"/>
      <c r="L122" s="47"/>
      <c r="M122" s="221"/>
      <c r="N122" s="22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148</v>
      </c>
      <c r="AU122" s="20" t="s">
        <v>79</v>
      </c>
    </row>
    <row r="123" s="2" customFormat="1" ht="16.5" customHeight="1">
      <c r="A123" s="41"/>
      <c r="B123" s="42"/>
      <c r="C123" s="205" t="s">
        <v>8</v>
      </c>
      <c r="D123" s="205" t="s">
        <v>141</v>
      </c>
      <c r="E123" s="206" t="s">
        <v>1906</v>
      </c>
      <c r="F123" s="207" t="s">
        <v>1907</v>
      </c>
      <c r="G123" s="208" t="s">
        <v>200</v>
      </c>
      <c r="H123" s="209">
        <v>16</v>
      </c>
      <c r="I123" s="210"/>
      <c r="J123" s="211">
        <f>ROUND(I123*H123,2)</f>
        <v>0</v>
      </c>
      <c r="K123" s="207" t="s">
        <v>145</v>
      </c>
      <c r="L123" s="47"/>
      <c r="M123" s="212" t="s">
        <v>19</v>
      </c>
      <c r="N123" s="213" t="s">
        <v>40</v>
      </c>
      <c r="O123" s="87"/>
      <c r="P123" s="214">
        <f>O123*H123</f>
        <v>0</v>
      </c>
      <c r="Q123" s="214">
        <v>0.0020607999999999998</v>
      </c>
      <c r="R123" s="214">
        <f>Q123*H123</f>
        <v>0.032972799999999997</v>
      </c>
      <c r="S123" s="214">
        <v>0</v>
      </c>
      <c r="T123" s="21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6" t="s">
        <v>231</v>
      </c>
      <c r="AT123" s="216" t="s">
        <v>141</v>
      </c>
      <c r="AU123" s="216" t="s">
        <v>79</v>
      </c>
      <c r="AY123" s="20" t="s">
        <v>140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20" t="s">
        <v>77</v>
      </c>
      <c r="BK123" s="217">
        <f>ROUND(I123*H123,2)</f>
        <v>0</v>
      </c>
      <c r="BL123" s="20" t="s">
        <v>231</v>
      </c>
      <c r="BM123" s="216" t="s">
        <v>1908</v>
      </c>
    </row>
    <row r="124" s="2" customFormat="1">
      <c r="A124" s="41"/>
      <c r="B124" s="42"/>
      <c r="C124" s="43"/>
      <c r="D124" s="218" t="s">
        <v>148</v>
      </c>
      <c r="E124" s="43"/>
      <c r="F124" s="219" t="s">
        <v>1909</v>
      </c>
      <c r="G124" s="43"/>
      <c r="H124" s="43"/>
      <c r="I124" s="220"/>
      <c r="J124" s="43"/>
      <c r="K124" s="43"/>
      <c r="L124" s="47"/>
      <c r="M124" s="221"/>
      <c r="N124" s="22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148</v>
      </c>
      <c r="AU124" s="20" t="s">
        <v>79</v>
      </c>
    </row>
    <row r="125" s="13" customFormat="1">
      <c r="A125" s="13"/>
      <c r="B125" s="223"/>
      <c r="C125" s="224"/>
      <c r="D125" s="225" t="s">
        <v>150</v>
      </c>
      <c r="E125" s="226" t="s">
        <v>19</v>
      </c>
      <c r="F125" s="227" t="s">
        <v>220</v>
      </c>
      <c r="G125" s="224"/>
      <c r="H125" s="226" t="s">
        <v>19</v>
      </c>
      <c r="I125" s="228"/>
      <c r="J125" s="224"/>
      <c r="K125" s="224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150</v>
      </c>
      <c r="AU125" s="233" t="s">
        <v>79</v>
      </c>
      <c r="AV125" s="13" t="s">
        <v>77</v>
      </c>
      <c r="AW125" s="13" t="s">
        <v>31</v>
      </c>
      <c r="AX125" s="13" t="s">
        <v>69</v>
      </c>
      <c r="AY125" s="233" t="s">
        <v>140</v>
      </c>
    </row>
    <row r="126" s="14" customFormat="1">
      <c r="A126" s="14"/>
      <c r="B126" s="234"/>
      <c r="C126" s="235"/>
      <c r="D126" s="225" t="s">
        <v>150</v>
      </c>
      <c r="E126" s="236" t="s">
        <v>19</v>
      </c>
      <c r="F126" s="237" t="s">
        <v>1910</v>
      </c>
      <c r="G126" s="235"/>
      <c r="H126" s="238">
        <v>9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4" t="s">
        <v>150</v>
      </c>
      <c r="AU126" s="244" t="s">
        <v>79</v>
      </c>
      <c r="AV126" s="14" t="s">
        <v>79</v>
      </c>
      <c r="AW126" s="14" t="s">
        <v>31</v>
      </c>
      <c r="AX126" s="14" t="s">
        <v>69</v>
      </c>
      <c r="AY126" s="244" t="s">
        <v>140</v>
      </c>
    </row>
    <row r="127" s="13" customFormat="1">
      <c r="A127" s="13"/>
      <c r="B127" s="223"/>
      <c r="C127" s="224"/>
      <c r="D127" s="225" t="s">
        <v>150</v>
      </c>
      <c r="E127" s="226" t="s">
        <v>19</v>
      </c>
      <c r="F127" s="227" t="s">
        <v>195</v>
      </c>
      <c r="G127" s="224"/>
      <c r="H127" s="226" t="s">
        <v>19</v>
      </c>
      <c r="I127" s="228"/>
      <c r="J127" s="224"/>
      <c r="K127" s="224"/>
      <c r="L127" s="229"/>
      <c r="M127" s="230"/>
      <c r="N127" s="231"/>
      <c r="O127" s="231"/>
      <c r="P127" s="231"/>
      <c r="Q127" s="231"/>
      <c r="R127" s="231"/>
      <c r="S127" s="231"/>
      <c r="T127" s="23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3" t="s">
        <v>150</v>
      </c>
      <c r="AU127" s="233" t="s">
        <v>79</v>
      </c>
      <c r="AV127" s="13" t="s">
        <v>77</v>
      </c>
      <c r="AW127" s="13" t="s">
        <v>31</v>
      </c>
      <c r="AX127" s="13" t="s">
        <v>69</v>
      </c>
      <c r="AY127" s="233" t="s">
        <v>140</v>
      </c>
    </row>
    <row r="128" s="14" customFormat="1">
      <c r="A128" s="14"/>
      <c r="B128" s="234"/>
      <c r="C128" s="235"/>
      <c r="D128" s="225" t="s">
        <v>150</v>
      </c>
      <c r="E128" s="236" t="s">
        <v>19</v>
      </c>
      <c r="F128" s="237" t="s">
        <v>1911</v>
      </c>
      <c r="G128" s="235"/>
      <c r="H128" s="238">
        <v>7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4" t="s">
        <v>150</v>
      </c>
      <c r="AU128" s="244" t="s">
        <v>79</v>
      </c>
      <c r="AV128" s="14" t="s">
        <v>79</v>
      </c>
      <c r="AW128" s="14" t="s">
        <v>31</v>
      </c>
      <c r="AX128" s="14" t="s">
        <v>69</v>
      </c>
      <c r="AY128" s="244" t="s">
        <v>140</v>
      </c>
    </row>
    <row r="129" s="15" customFormat="1">
      <c r="A129" s="15"/>
      <c r="B129" s="245"/>
      <c r="C129" s="246"/>
      <c r="D129" s="225" t="s">
        <v>150</v>
      </c>
      <c r="E129" s="247" t="s">
        <v>19</v>
      </c>
      <c r="F129" s="248" t="s">
        <v>226</v>
      </c>
      <c r="G129" s="246"/>
      <c r="H129" s="249">
        <v>16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5" t="s">
        <v>150</v>
      </c>
      <c r="AU129" s="255" t="s">
        <v>79</v>
      </c>
      <c r="AV129" s="15" t="s">
        <v>146</v>
      </c>
      <c r="AW129" s="15" t="s">
        <v>31</v>
      </c>
      <c r="AX129" s="15" t="s">
        <v>77</v>
      </c>
      <c r="AY129" s="255" t="s">
        <v>140</v>
      </c>
    </row>
    <row r="130" s="2" customFormat="1" ht="16.5" customHeight="1">
      <c r="A130" s="41"/>
      <c r="B130" s="42"/>
      <c r="C130" s="205" t="s">
        <v>231</v>
      </c>
      <c r="D130" s="205" t="s">
        <v>141</v>
      </c>
      <c r="E130" s="206" t="s">
        <v>1912</v>
      </c>
      <c r="F130" s="207" t="s">
        <v>1913</v>
      </c>
      <c r="G130" s="208" t="s">
        <v>200</v>
      </c>
      <c r="H130" s="209">
        <v>25</v>
      </c>
      <c r="I130" s="210"/>
      <c r="J130" s="211">
        <f>ROUND(I130*H130,2)</f>
        <v>0</v>
      </c>
      <c r="K130" s="207" t="s">
        <v>145</v>
      </c>
      <c r="L130" s="47"/>
      <c r="M130" s="212" t="s">
        <v>19</v>
      </c>
      <c r="N130" s="213" t="s">
        <v>40</v>
      </c>
      <c r="O130" s="87"/>
      <c r="P130" s="214">
        <f>O130*H130</f>
        <v>0</v>
      </c>
      <c r="Q130" s="214">
        <v>0.0015535</v>
      </c>
      <c r="R130" s="214">
        <f>Q130*H130</f>
        <v>0.038837499999999997</v>
      </c>
      <c r="S130" s="214">
        <v>0</v>
      </c>
      <c r="T130" s="21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6" t="s">
        <v>231</v>
      </c>
      <c r="AT130" s="216" t="s">
        <v>141</v>
      </c>
      <c r="AU130" s="216" t="s">
        <v>79</v>
      </c>
      <c r="AY130" s="20" t="s">
        <v>140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20" t="s">
        <v>77</v>
      </c>
      <c r="BK130" s="217">
        <f>ROUND(I130*H130,2)</f>
        <v>0</v>
      </c>
      <c r="BL130" s="20" t="s">
        <v>231</v>
      </c>
      <c r="BM130" s="216" t="s">
        <v>1914</v>
      </c>
    </row>
    <row r="131" s="2" customFormat="1">
      <c r="A131" s="41"/>
      <c r="B131" s="42"/>
      <c r="C131" s="43"/>
      <c r="D131" s="218" t="s">
        <v>148</v>
      </c>
      <c r="E131" s="43"/>
      <c r="F131" s="219" t="s">
        <v>1915</v>
      </c>
      <c r="G131" s="43"/>
      <c r="H131" s="43"/>
      <c r="I131" s="220"/>
      <c r="J131" s="43"/>
      <c r="K131" s="43"/>
      <c r="L131" s="47"/>
      <c r="M131" s="221"/>
      <c r="N131" s="22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148</v>
      </c>
      <c r="AU131" s="20" t="s">
        <v>79</v>
      </c>
    </row>
    <row r="132" s="13" customFormat="1">
      <c r="A132" s="13"/>
      <c r="B132" s="223"/>
      <c r="C132" s="224"/>
      <c r="D132" s="225" t="s">
        <v>150</v>
      </c>
      <c r="E132" s="226" t="s">
        <v>19</v>
      </c>
      <c r="F132" s="227" t="s">
        <v>151</v>
      </c>
      <c r="G132" s="224"/>
      <c r="H132" s="226" t="s">
        <v>19</v>
      </c>
      <c r="I132" s="228"/>
      <c r="J132" s="224"/>
      <c r="K132" s="224"/>
      <c r="L132" s="229"/>
      <c r="M132" s="230"/>
      <c r="N132" s="231"/>
      <c r="O132" s="231"/>
      <c r="P132" s="231"/>
      <c r="Q132" s="231"/>
      <c r="R132" s="231"/>
      <c r="S132" s="231"/>
      <c r="T132" s="23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3" t="s">
        <v>150</v>
      </c>
      <c r="AU132" s="233" t="s">
        <v>79</v>
      </c>
      <c r="AV132" s="13" t="s">
        <v>77</v>
      </c>
      <c r="AW132" s="13" t="s">
        <v>31</v>
      </c>
      <c r="AX132" s="13" t="s">
        <v>69</v>
      </c>
      <c r="AY132" s="233" t="s">
        <v>140</v>
      </c>
    </row>
    <row r="133" s="14" customFormat="1">
      <c r="A133" s="14"/>
      <c r="B133" s="234"/>
      <c r="C133" s="235"/>
      <c r="D133" s="225" t="s">
        <v>150</v>
      </c>
      <c r="E133" s="236" t="s">
        <v>19</v>
      </c>
      <c r="F133" s="237" t="s">
        <v>282</v>
      </c>
      <c r="G133" s="235"/>
      <c r="H133" s="238">
        <v>25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4" t="s">
        <v>150</v>
      </c>
      <c r="AU133" s="244" t="s">
        <v>79</v>
      </c>
      <c r="AV133" s="14" t="s">
        <v>79</v>
      </c>
      <c r="AW133" s="14" t="s">
        <v>31</v>
      </c>
      <c r="AX133" s="14" t="s">
        <v>77</v>
      </c>
      <c r="AY133" s="244" t="s">
        <v>140</v>
      </c>
    </row>
    <row r="134" s="2" customFormat="1" ht="16.5" customHeight="1">
      <c r="A134" s="41"/>
      <c r="B134" s="42"/>
      <c r="C134" s="205" t="s">
        <v>236</v>
      </c>
      <c r="D134" s="205" t="s">
        <v>141</v>
      </c>
      <c r="E134" s="206" t="s">
        <v>1916</v>
      </c>
      <c r="F134" s="207" t="s">
        <v>1917</v>
      </c>
      <c r="G134" s="208" t="s">
        <v>200</v>
      </c>
      <c r="H134" s="209">
        <v>39</v>
      </c>
      <c r="I134" s="210"/>
      <c r="J134" s="211">
        <f>ROUND(I134*H134,2)</f>
        <v>0</v>
      </c>
      <c r="K134" s="207" t="s">
        <v>145</v>
      </c>
      <c r="L134" s="47"/>
      <c r="M134" s="212" t="s">
        <v>19</v>
      </c>
      <c r="N134" s="213" t="s">
        <v>40</v>
      </c>
      <c r="O134" s="87"/>
      <c r="P134" s="214">
        <f>O134*H134</f>
        <v>0</v>
      </c>
      <c r="Q134" s="214">
        <v>0.0020098999999999998</v>
      </c>
      <c r="R134" s="214">
        <f>Q134*H134</f>
        <v>0.078386099999999986</v>
      </c>
      <c r="S134" s="214">
        <v>0</v>
      </c>
      <c r="T134" s="21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6" t="s">
        <v>231</v>
      </c>
      <c r="AT134" s="216" t="s">
        <v>141</v>
      </c>
      <c r="AU134" s="216" t="s">
        <v>79</v>
      </c>
      <c r="AY134" s="20" t="s">
        <v>140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20" t="s">
        <v>77</v>
      </c>
      <c r="BK134" s="217">
        <f>ROUND(I134*H134,2)</f>
        <v>0</v>
      </c>
      <c r="BL134" s="20" t="s">
        <v>231</v>
      </c>
      <c r="BM134" s="216" t="s">
        <v>1918</v>
      </c>
    </row>
    <row r="135" s="2" customFormat="1">
      <c r="A135" s="41"/>
      <c r="B135" s="42"/>
      <c r="C135" s="43"/>
      <c r="D135" s="218" t="s">
        <v>148</v>
      </c>
      <c r="E135" s="43"/>
      <c r="F135" s="219" t="s">
        <v>1919</v>
      </c>
      <c r="G135" s="43"/>
      <c r="H135" s="43"/>
      <c r="I135" s="220"/>
      <c r="J135" s="43"/>
      <c r="K135" s="43"/>
      <c r="L135" s="47"/>
      <c r="M135" s="221"/>
      <c r="N135" s="22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148</v>
      </c>
      <c r="AU135" s="20" t="s">
        <v>79</v>
      </c>
    </row>
    <row r="136" s="13" customFormat="1">
      <c r="A136" s="13"/>
      <c r="B136" s="223"/>
      <c r="C136" s="224"/>
      <c r="D136" s="225" t="s">
        <v>150</v>
      </c>
      <c r="E136" s="226" t="s">
        <v>19</v>
      </c>
      <c r="F136" s="227" t="s">
        <v>220</v>
      </c>
      <c r="G136" s="224"/>
      <c r="H136" s="226" t="s">
        <v>19</v>
      </c>
      <c r="I136" s="228"/>
      <c r="J136" s="224"/>
      <c r="K136" s="224"/>
      <c r="L136" s="229"/>
      <c r="M136" s="230"/>
      <c r="N136" s="231"/>
      <c r="O136" s="231"/>
      <c r="P136" s="231"/>
      <c r="Q136" s="231"/>
      <c r="R136" s="231"/>
      <c r="S136" s="231"/>
      <c r="T136" s="23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3" t="s">
        <v>150</v>
      </c>
      <c r="AU136" s="233" t="s">
        <v>79</v>
      </c>
      <c r="AV136" s="13" t="s">
        <v>77</v>
      </c>
      <c r="AW136" s="13" t="s">
        <v>31</v>
      </c>
      <c r="AX136" s="13" t="s">
        <v>69</v>
      </c>
      <c r="AY136" s="233" t="s">
        <v>140</v>
      </c>
    </row>
    <row r="137" s="14" customFormat="1">
      <c r="A137" s="14"/>
      <c r="B137" s="234"/>
      <c r="C137" s="235"/>
      <c r="D137" s="225" t="s">
        <v>150</v>
      </c>
      <c r="E137" s="236" t="s">
        <v>19</v>
      </c>
      <c r="F137" s="237" t="s">
        <v>1920</v>
      </c>
      <c r="G137" s="235"/>
      <c r="H137" s="238">
        <v>18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4" t="s">
        <v>150</v>
      </c>
      <c r="AU137" s="244" t="s">
        <v>79</v>
      </c>
      <c r="AV137" s="14" t="s">
        <v>79</v>
      </c>
      <c r="AW137" s="14" t="s">
        <v>31</v>
      </c>
      <c r="AX137" s="14" t="s">
        <v>69</v>
      </c>
      <c r="AY137" s="244" t="s">
        <v>140</v>
      </c>
    </row>
    <row r="138" s="13" customFormat="1">
      <c r="A138" s="13"/>
      <c r="B138" s="223"/>
      <c r="C138" s="224"/>
      <c r="D138" s="225" t="s">
        <v>150</v>
      </c>
      <c r="E138" s="226" t="s">
        <v>19</v>
      </c>
      <c r="F138" s="227" t="s">
        <v>195</v>
      </c>
      <c r="G138" s="224"/>
      <c r="H138" s="226" t="s">
        <v>19</v>
      </c>
      <c r="I138" s="228"/>
      <c r="J138" s="224"/>
      <c r="K138" s="224"/>
      <c r="L138" s="229"/>
      <c r="M138" s="230"/>
      <c r="N138" s="231"/>
      <c r="O138" s="231"/>
      <c r="P138" s="231"/>
      <c r="Q138" s="231"/>
      <c r="R138" s="231"/>
      <c r="S138" s="231"/>
      <c r="T138" s="23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3" t="s">
        <v>150</v>
      </c>
      <c r="AU138" s="233" t="s">
        <v>79</v>
      </c>
      <c r="AV138" s="13" t="s">
        <v>77</v>
      </c>
      <c r="AW138" s="13" t="s">
        <v>31</v>
      </c>
      <c r="AX138" s="13" t="s">
        <v>69</v>
      </c>
      <c r="AY138" s="233" t="s">
        <v>140</v>
      </c>
    </row>
    <row r="139" s="14" customFormat="1">
      <c r="A139" s="14"/>
      <c r="B139" s="234"/>
      <c r="C139" s="235"/>
      <c r="D139" s="225" t="s">
        <v>150</v>
      </c>
      <c r="E139" s="236" t="s">
        <v>19</v>
      </c>
      <c r="F139" s="237" t="s">
        <v>1920</v>
      </c>
      <c r="G139" s="235"/>
      <c r="H139" s="238">
        <v>18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4" t="s">
        <v>150</v>
      </c>
      <c r="AU139" s="244" t="s">
        <v>79</v>
      </c>
      <c r="AV139" s="14" t="s">
        <v>79</v>
      </c>
      <c r="AW139" s="14" t="s">
        <v>31</v>
      </c>
      <c r="AX139" s="14" t="s">
        <v>69</v>
      </c>
      <c r="AY139" s="244" t="s">
        <v>140</v>
      </c>
    </row>
    <row r="140" s="13" customFormat="1">
      <c r="A140" s="13"/>
      <c r="B140" s="223"/>
      <c r="C140" s="224"/>
      <c r="D140" s="225" t="s">
        <v>150</v>
      </c>
      <c r="E140" s="226" t="s">
        <v>19</v>
      </c>
      <c r="F140" s="227" t="s">
        <v>151</v>
      </c>
      <c r="G140" s="224"/>
      <c r="H140" s="226" t="s">
        <v>19</v>
      </c>
      <c r="I140" s="228"/>
      <c r="J140" s="224"/>
      <c r="K140" s="224"/>
      <c r="L140" s="229"/>
      <c r="M140" s="230"/>
      <c r="N140" s="231"/>
      <c r="O140" s="231"/>
      <c r="P140" s="231"/>
      <c r="Q140" s="231"/>
      <c r="R140" s="231"/>
      <c r="S140" s="231"/>
      <c r="T140" s="23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3" t="s">
        <v>150</v>
      </c>
      <c r="AU140" s="233" t="s">
        <v>79</v>
      </c>
      <c r="AV140" s="13" t="s">
        <v>77</v>
      </c>
      <c r="AW140" s="13" t="s">
        <v>31</v>
      </c>
      <c r="AX140" s="13" t="s">
        <v>69</v>
      </c>
      <c r="AY140" s="233" t="s">
        <v>140</v>
      </c>
    </row>
    <row r="141" s="14" customFormat="1">
      <c r="A141" s="14"/>
      <c r="B141" s="234"/>
      <c r="C141" s="235"/>
      <c r="D141" s="225" t="s">
        <v>150</v>
      </c>
      <c r="E141" s="236" t="s">
        <v>19</v>
      </c>
      <c r="F141" s="237" t="s">
        <v>1921</v>
      </c>
      <c r="G141" s="235"/>
      <c r="H141" s="238">
        <v>3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4" t="s">
        <v>150</v>
      </c>
      <c r="AU141" s="244" t="s">
        <v>79</v>
      </c>
      <c r="AV141" s="14" t="s">
        <v>79</v>
      </c>
      <c r="AW141" s="14" t="s">
        <v>31</v>
      </c>
      <c r="AX141" s="14" t="s">
        <v>69</v>
      </c>
      <c r="AY141" s="244" t="s">
        <v>140</v>
      </c>
    </row>
    <row r="142" s="15" customFormat="1">
      <c r="A142" s="15"/>
      <c r="B142" s="245"/>
      <c r="C142" s="246"/>
      <c r="D142" s="225" t="s">
        <v>150</v>
      </c>
      <c r="E142" s="247" t="s">
        <v>19</v>
      </c>
      <c r="F142" s="248" t="s">
        <v>226</v>
      </c>
      <c r="G142" s="246"/>
      <c r="H142" s="249">
        <v>39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5" t="s">
        <v>150</v>
      </c>
      <c r="AU142" s="255" t="s">
        <v>79</v>
      </c>
      <c r="AV142" s="15" t="s">
        <v>146</v>
      </c>
      <c r="AW142" s="15" t="s">
        <v>31</v>
      </c>
      <c r="AX142" s="15" t="s">
        <v>77</v>
      </c>
      <c r="AY142" s="255" t="s">
        <v>140</v>
      </c>
    </row>
    <row r="143" s="2" customFormat="1" ht="16.5" customHeight="1">
      <c r="A143" s="41"/>
      <c r="B143" s="42"/>
      <c r="C143" s="205" t="s">
        <v>241</v>
      </c>
      <c r="D143" s="205" t="s">
        <v>141</v>
      </c>
      <c r="E143" s="206" t="s">
        <v>1922</v>
      </c>
      <c r="F143" s="207" t="s">
        <v>1923</v>
      </c>
      <c r="G143" s="208" t="s">
        <v>200</v>
      </c>
      <c r="H143" s="209">
        <v>34</v>
      </c>
      <c r="I143" s="210"/>
      <c r="J143" s="211">
        <f>ROUND(I143*H143,2)</f>
        <v>0</v>
      </c>
      <c r="K143" s="207" t="s">
        <v>145</v>
      </c>
      <c r="L143" s="47"/>
      <c r="M143" s="212" t="s">
        <v>19</v>
      </c>
      <c r="N143" s="213" t="s">
        <v>40</v>
      </c>
      <c r="O143" s="87"/>
      <c r="P143" s="214">
        <f>O143*H143</f>
        <v>0</v>
      </c>
      <c r="Q143" s="214">
        <v>0.00041189999999999998</v>
      </c>
      <c r="R143" s="214">
        <f>Q143*H143</f>
        <v>0.014004599999999999</v>
      </c>
      <c r="S143" s="214">
        <v>0</v>
      </c>
      <c r="T143" s="21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6" t="s">
        <v>231</v>
      </c>
      <c r="AT143" s="216" t="s">
        <v>141</v>
      </c>
      <c r="AU143" s="216" t="s">
        <v>79</v>
      </c>
      <c r="AY143" s="20" t="s">
        <v>140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20" t="s">
        <v>77</v>
      </c>
      <c r="BK143" s="217">
        <f>ROUND(I143*H143,2)</f>
        <v>0</v>
      </c>
      <c r="BL143" s="20" t="s">
        <v>231</v>
      </c>
      <c r="BM143" s="216" t="s">
        <v>1924</v>
      </c>
    </row>
    <row r="144" s="2" customFormat="1">
      <c r="A144" s="41"/>
      <c r="B144" s="42"/>
      <c r="C144" s="43"/>
      <c r="D144" s="218" t="s">
        <v>148</v>
      </c>
      <c r="E144" s="43"/>
      <c r="F144" s="219" t="s">
        <v>1925</v>
      </c>
      <c r="G144" s="43"/>
      <c r="H144" s="43"/>
      <c r="I144" s="220"/>
      <c r="J144" s="43"/>
      <c r="K144" s="43"/>
      <c r="L144" s="47"/>
      <c r="M144" s="221"/>
      <c r="N144" s="22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148</v>
      </c>
      <c r="AU144" s="20" t="s">
        <v>79</v>
      </c>
    </row>
    <row r="145" s="13" customFormat="1">
      <c r="A145" s="13"/>
      <c r="B145" s="223"/>
      <c r="C145" s="224"/>
      <c r="D145" s="225" t="s">
        <v>150</v>
      </c>
      <c r="E145" s="226" t="s">
        <v>19</v>
      </c>
      <c r="F145" s="227" t="s">
        <v>1145</v>
      </c>
      <c r="G145" s="224"/>
      <c r="H145" s="226" t="s">
        <v>19</v>
      </c>
      <c r="I145" s="228"/>
      <c r="J145" s="224"/>
      <c r="K145" s="224"/>
      <c r="L145" s="229"/>
      <c r="M145" s="230"/>
      <c r="N145" s="231"/>
      <c r="O145" s="231"/>
      <c r="P145" s="231"/>
      <c r="Q145" s="231"/>
      <c r="R145" s="231"/>
      <c r="S145" s="231"/>
      <c r="T145" s="23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3" t="s">
        <v>150</v>
      </c>
      <c r="AU145" s="233" t="s">
        <v>79</v>
      </c>
      <c r="AV145" s="13" t="s">
        <v>77</v>
      </c>
      <c r="AW145" s="13" t="s">
        <v>31</v>
      </c>
      <c r="AX145" s="13" t="s">
        <v>69</v>
      </c>
      <c r="AY145" s="233" t="s">
        <v>140</v>
      </c>
    </row>
    <row r="146" s="14" customFormat="1">
      <c r="A146" s="14"/>
      <c r="B146" s="234"/>
      <c r="C146" s="235"/>
      <c r="D146" s="225" t="s">
        <v>150</v>
      </c>
      <c r="E146" s="236" t="s">
        <v>19</v>
      </c>
      <c r="F146" s="237" t="s">
        <v>79</v>
      </c>
      <c r="G146" s="235"/>
      <c r="H146" s="238">
        <v>2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4" t="s">
        <v>150</v>
      </c>
      <c r="AU146" s="244" t="s">
        <v>79</v>
      </c>
      <c r="AV146" s="14" t="s">
        <v>79</v>
      </c>
      <c r="AW146" s="14" t="s">
        <v>31</v>
      </c>
      <c r="AX146" s="14" t="s">
        <v>69</v>
      </c>
      <c r="AY146" s="244" t="s">
        <v>140</v>
      </c>
    </row>
    <row r="147" s="13" customFormat="1">
      <c r="A147" s="13"/>
      <c r="B147" s="223"/>
      <c r="C147" s="224"/>
      <c r="D147" s="225" t="s">
        <v>150</v>
      </c>
      <c r="E147" s="226" t="s">
        <v>19</v>
      </c>
      <c r="F147" s="227" t="s">
        <v>220</v>
      </c>
      <c r="G147" s="224"/>
      <c r="H147" s="226" t="s">
        <v>19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3" t="s">
        <v>150</v>
      </c>
      <c r="AU147" s="233" t="s">
        <v>79</v>
      </c>
      <c r="AV147" s="13" t="s">
        <v>77</v>
      </c>
      <c r="AW147" s="13" t="s">
        <v>31</v>
      </c>
      <c r="AX147" s="13" t="s">
        <v>69</v>
      </c>
      <c r="AY147" s="233" t="s">
        <v>140</v>
      </c>
    </row>
    <row r="148" s="14" customFormat="1">
      <c r="A148" s="14"/>
      <c r="B148" s="234"/>
      <c r="C148" s="235"/>
      <c r="D148" s="225" t="s">
        <v>150</v>
      </c>
      <c r="E148" s="236" t="s">
        <v>19</v>
      </c>
      <c r="F148" s="237" t="s">
        <v>197</v>
      </c>
      <c r="G148" s="235"/>
      <c r="H148" s="238">
        <v>10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4" t="s">
        <v>150</v>
      </c>
      <c r="AU148" s="244" t="s">
        <v>79</v>
      </c>
      <c r="AV148" s="14" t="s">
        <v>79</v>
      </c>
      <c r="AW148" s="14" t="s">
        <v>31</v>
      </c>
      <c r="AX148" s="14" t="s">
        <v>69</v>
      </c>
      <c r="AY148" s="244" t="s">
        <v>140</v>
      </c>
    </row>
    <row r="149" s="13" customFormat="1">
      <c r="A149" s="13"/>
      <c r="B149" s="223"/>
      <c r="C149" s="224"/>
      <c r="D149" s="225" t="s">
        <v>150</v>
      </c>
      <c r="E149" s="226" t="s">
        <v>19</v>
      </c>
      <c r="F149" s="227" t="s">
        <v>195</v>
      </c>
      <c r="G149" s="224"/>
      <c r="H149" s="226" t="s">
        <v>19</v>
      </c>
      <c r="I149" s="228"/>
      <c r="J149" s="224"/>
      <c r="K149" s="224"/>
      <c r="L149" s="229"/>
      <c r="M149" s="230"/>
      <c r="N149" s="231"/>
      <c r="O149" s="231"/>
      <c r="P149" s="231"/>
      <c r="Q149" s="231"/>
      <c r="R149" s="231"/>
      <c r="S149" s="231"/>
      <c r="T149" s="23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3" t="s">
        <v>150</v>
      </c>
      <c r="AU149" s="233" t="s">
        <v>79</v>
      </c>
      <c r="AV149" s="13" t="s">
        <v>77</v>
      </c>
      <c r="AW149" s="13" t="s">
        <v>31</v>
      </c>
      <c r="AX149" s="13" t="s">
        <v>69</v>
      </c>
      <c r="AY149" s="233" t="s">
        <v>140</v>
      </c>
    </row>
    <row r="150" s="14" customFormat="1">
      <c r="A150" s="14"/>
      <c r="B150" s="234"/>
      <c r="C150" s="235"/>
      <c r="D150" s="225" t="s">
        <v>150</v>
      </c>
      <c r="E150" s="236" t="s">
        <v>19</v>
      </c>
      <c r="F150" s="237" t="s">
        <v>8</v>
      </c>
      <c r="G150" s="235"/>
      <c r="H150" s="238">
        <v>15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4" t="s">
        <v>150</v>
      </c>
      <c r="AU150" s="244" t="s">
        <v>79</v>
      </c>
      <c r="AV150" s="14" t="s">
        <v>79</v>
      </c>
      <c r="AW150" s="14" t="s">
        <v>31</v>
      </c>
      <c r="AX150" s="14" t="s">
        <v>69</v>
      </c>
      <c r="AY150" s="244" t="s">
        <v>140</v>
      </c>
    </row>
    <row r="151" s="13" customFormat="1">
      <c r="A151" s="13"/>
      <c r="B151" s="223"/>
      <c r="C151" s="224"/>
      <c r="D151" s="225" t="s">
        <v>150</v>
      </c>
      <c r="E151" s="226" t="s">
        <v>19</v>
      </c>
      <c r="F151" s="227" t="s">
        <v>151</v>
      </c>
      <c r="G151" s="224"/>
      <c r="H151" s="226" t="s">
        <v>19</v>
      </c>
      <c r="I151" s="228"/>
      <c r="J151" s="224"/>
      <c r="K151" s="224"/>
      <c r="L151" s="229"/>
      <c r="M151" s="230"/>
      <c r="N151" s="231"/>
      <c r="O151" s="231"/>
      <c r="P151" s="231"/>
      <c r="Q151" s="231"/>
      <c r="R151" s="231"/>
      <c r="S151" s="231"/>
      <c r="T151" s="23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3" t="s">
        <v>150</v>
      </c>
      <c r="AU151" s="233" t="s">
        <v>79</v>
      </c>
      <c r="AV151" s="13" t="s">
        <v>77</v>
      </c>
      <c r="AW151" s="13" t="s">
        <v>31</v>
      </c>
      <c r="AX151" s="13" t="s">
        <v>69</v>
      </c>
      <c r="AY151" s="233" t="s">
        <v>140</v>
      </c>
    </row>
    <row r="152" s="14" customFormat="1">
      <c r="A152" s="14"/>
      <c r="B152" s="234"/>
      <c r="C152" s="235"/>
      <c r="D152" s="225" t="s">
        <v>150</v>
      </c>
      <c r="E152" s="236" t="s">
        <v>19</v>
      </c>
      <c r="F152" s="237" t="s">
        <v>178</v>
      </c>
      <c r="G152" s="235"/>
      <c r="H152" s="238">
        <v>7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4" t="s">
        <v>150</v>
      </c>
      <c r="AU152" s="244" t="s">
        <v>79</v>
      </c>
      <c r="AV152" s="14" t="s">
        <v>79</v>
      </c>
      <c r="AW152" s="14" t="s">
        <v>31</v>
      </c>
      <c r="AX152" s="14" t="s">
        <v>69</v>
      </c>
      <c r="AY152" s="244" t="s">
        <v>140</v>
      </c>
    </row>
    <row r="153" s="15" customFormat="1">
      <c r="A153" s="15"/>
      <c r="B153" s="245"/>
      <c r="C153" s="246"/>
      <c r="D153" s="225" t="s">
        <v>150</v>
      </c>
      <c r="E153" s="247" t="s">
        <v>19</v>
      </c>
      <c r="F153" s="248" t="s">
        <v>226</v>
      </c>
      <c r="G153" s="246"/>
      <c r="H153" s="249">
        <v>34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5" t="s">
        <v>150</v>
      </c>
      <c r="AU153" s="255" t="s">
        <v>79</v>
      </c>
      <c r="AV153" s="15" t="s">
        <v>146</v>
      </c>
      <c r="AW153" s="15" t="s">
        <v>31</v>
      </c>
      <c r="AX153" s="15" t="s">
        <v>77</v>
      </c>
      <c r="AY153" s="255" t="s">
        <v>140</v>
      </c>
    </row>
    <row r="154" s="2" customFormat="1" ht="16.5" customHeight="1">
      <c r="A154" s="41"/>
      <c r="B154" s="42"/>
      <c r="C154" s="205" t="s">
        <v>247</v>
      </c>
      <c r="D154" s="205" t="s">
        <v>141</v>
      </c>
      <c r="E154" s="206" t="s">
        <v>1926</v>
      </c>
      <c r="F154" s="207" t="s">
        <v>1927</v>
      </c>
      <c r="G154" s="208" t="s">
        <v>200</v>
      </c>
      <c r="H154" s="209">
        <v>14</v>
      </c>
      <c r="I154" s="210"/>
      <c r="J154" s="211">
        <f>ROUND(I154*H154,2)</f>
        <v>0</v>
      </c>
      <c r="K154" s="207" t="s">
        <v>145</v>
      </c>
      <c r="L154" s="47"/>
      <c r="M154" s="212" t="s">
        <v>19</v>
      </c>
      <c r="N154" s="213" t="s">
        <v>40</v>
      </c>
      <c r="O154" s="87"/>
      <c r="P154" s="214">
        <f>O154*H154</f>
        <v>0</v>
      </c>
      <c r="Q154" s="214">
        <v>0.00047649999999999998</v>
      </c>
      <c r="R154" s="214">
        <f>Q154*H154</f>
        <v>0.0066709999999999998</v>
      </c>
      <c r="S154" s="214">
        <v>0</v>
      </c>
      <c r="T154" s="21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6" t="s">
        <v>231</v>
      </c>
      <c r="AT154" s="216" t="s">
        <v>141</v>
      </c>
      <c r="AU154" s="216" t="s">
        <v>79</v>
      </c>
      <c r="AY154" s="20" t="s">
        <v>140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20" t="s">
        <v>77</v>
      </c>
      <c r="BK154" s="217">
        <f>ROUND(I154*H154,2)</f>
        <v>0</v>
      </c>
      <c r="BL154" s="20" t="s">
        <v>231</v>
      </c>
      <c r="BM154" s="216" t="s">
        <v>1928</v>
      </c>
    </row>
    <row r="155" s="2" customFormat="1">
      <c r="A155" s="41"/>
      <c r="B155" s="42"/>
      <c r="C155" s="43"/>
      <c r="D155" s="218" t="s">
        <v>148</v>
      </c>
      <c r="E155" s="43"/>
      <c r="F155" s="219" t="s">
        <v>1929</v>
      </c>
      <c r="G155" s="43"/>
      <c r="H155" s="43"/>
      <c r="I155" s="220"/>
      <c r="J155" s="43"/>
      <c r="K155" s="43"/>
      <c r="L155" s="47"/>
      <c r="M155" s="221"/>
      <c r="N155" s="22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148</v>
      </c>
      <c r="AU155" s="20" t="s">
        <v>79</v>
      </c>
    </row>
    <row r="156" s="13" customFormat="1">
      <c r="A156" s="13"/>
      <c r="B156" s="223"/>
      <c r="C156" s="224"/>
      <c r="D156" s="225" t="s">
        <v>150</v>
      </c>
      <c r="E156" s="226" t="s">
        <v>19</v>
      </c>
      <c r="F156" s="227" t="s">
        <v>1145</v>
      </c>
      <c r="G156" s="224"/>
      <c r="H156" s="226" t="s">
        <v>19</v>
      </c>
      <c r="I156" s="228"/>
      <c r="J156" s="224"/>
      <c r="K156" s="224"/>
      <c r="L156" s="229"/>
      <c r="M156" s="230"/>
      <c r="N156" s="231"/>
      <c r="O156" s="231"/>
      <c r="P156" s="231"/>
      <c r="Q156" s="231"/>
      <c r="R156" s="231"/>
      <c r="S156" s="231"/>
      <c r="T156" s="23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3" t="s">
        <v>150</v>
      </c>
      <c r="AU156" s="233" t="s">
        <v>79</v>
      </c>
      <c r="AV156" s="13" t="s">
        <v>77</v>
      </c>
      <c r="AW156" s="13" t="s">
        <v>31</v>
      </c>
      <c r="AX156" s="13" t="s">
        <v>69</v>
      </c>
      <c r="AY156" s="233" t="s">
        <v>140</v>
      </c>
    </row>
    <row r="157" s="14" customFormat="1">
      <c r="A157" s="14"/>
      <c r="B157" s="234"/>
      <c r="C157" s="235"/>
      <c r="D157" s="225" t="s">
        <v>150</v>
      </c>
      <c r="E157" s="236" t="s">
        <v>19</v>
      </c>
      <c r="F157" s="237" t="s">
        <v>173</v>
      </c>
      <c r="G157" s="235"/>
      <c r="H157" s="238">
        <v>6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4" t="s">
        <v>150</v>
      </c>
      <c r="AU157" s="244" t="s">
        <v>79</v>
      </c>
      <c r="AV157" s="14" t="s">
        <v>79</v>
      </c>
      <c r="AW157" s="14" t="s">
        <v>31</v>
      </c>
      <c r="AX157" s="14" t="s">
        <v>69</v>
      </c>
      <c r="AY157" s="244" t="s">
        <v>140</v>
      </c>
    </row>
    <row r="158" s="13" customFormat="1">
      <c r="A158" s="13"/>
      <c r="B158" s="223"/>
      <c r="C158" s="224"/>
      <c r="D158" s="225" t="s">
        <v>150</v>
      </c>
      <c r="E158" s="226" t="s">
        <v>19</v>
      </c>
      <c r="F158" s="227" t="s">
        <v>195</v>
      </c>
      <c r="G158" s="224"/>
      <c r="H158" s="226" t="s">
        <v>19</v>
      </c>
      <c r="I158" s="228"/>
      <c r="J158" s="224"/>
      <c r="K158" s="224"/>
      <c r="L158" s="229"/>
      <c r="M158" s="230"/>
      <c r="N158" s="231"/>
      <c r="O158" s="231"/>
      <c r="P158" s="231"/>
      <c r="Q158" s="231"/>
      <c r="R158" s="231"/>
      <c r="S158" s="231"/>
      <c r="T158" s="23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3" t="s">
        <v>150</v>
      </c>
      <c r="AU158" s="233" t="s">
        <v>79</v>
      </c>
      <c r="AV158" s="13" t="s">
        <v>77</v>
      </c>
      <c r="AW158" s="13" t="s">
        <v>31</v>
      </c>
      <c r="AX158" s="13" t="s">
        <v>69</v>
      </c>
      <c r="AY158" s="233" t="s">
        <v>140</v>
      </c>
    </row>
    <row r="159" s="14" customFormat="1">
      <c r="A159" s="14"/>
      <c r="B159" s="234"/>
      <c r="C159" s="235"/>
      <c r="D159" s="225" t="s">
        <v>150</v>
      </c>
      <c r="E159" s="236" t="s">
        <v>19</v>
      </c>
      <c r="F159" s="237" t="s">
        <v>77</v>
      </c>
      <c r="G159" s="235"/>
      <c r="H159" s="238">
        <v>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4" t="s">
        <v>150</v>
      </c>
      <c r="AU159" s="244" t="s">
        <v>79</v>
      </c>
      <c r="AV159" s="14" t="s">
        <v>79</v>
      </c>
      <c r="AW159" s="14" t="s">
        <v>31</v>
      </c>
      <c r="AX159" s="14" t="s">
        <v>69</v>
      </c>
      <c r="AY159" s="244" t="s">
        <v>140</v>
      </c>
    </row>
    <row r="160" s="13" customFormat="1">
      <c r="A160" s="13"/>
      <c r="B160" s="223"/>
      <c r="C160" s="224"/>
      <c r="D160" s="225" t="s">
        <v>150</v>
      </c>
      <c r="E160" s="226" t="s">
        <v>19</v>
      </c>
      <c r="F160" s="227" t="s">
        <v>151</v>
      </c>
      <c r="G160" s="224"/>
      <c r="H160" s="226" t="s">
        <v>19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3" t="s">
        <v>150</v>
      </c>
      <c r="AU160" s="233" t="s">
        <v>79</v>
      </c>
      <c r="AV160" s="13" t="s">
        <v>77</v>
      </c>
      <c r="AW160" s="13" t="s">
        <v>31</v>
      </c>
      <c r="AX160" s="13" t="s">
        <v>69</v>
      </c>
      <c r="AY160" s="233" t="s">
        <v>140</v>
      </c>
    </row>
    <row r="161" s="14" customFormat="1">
      <c r="A161" s="14"/>
      <c r="B161" s="234"/>
      <c r="C161" s="235"/>
      <c r="D161" s="225" t="s">
        <v>150</v>
      </c>
      <c r="E161" s="236" t="s">
        <v>19</v>
      </c>
      <c r="F161" s="237" t="s">
        <v>178</v>
      </c>
      <c r="G161" s="235"/>
      <c r="H161" s="238">
        <v>7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4" t="s">
        <v>150</v>
      </c>
      <c r="AU161" s="244" t="s">
        <v>79</v>
      </c>
      <c r="AV161" s="14" t="s">
        <v>79</v>
      </c>
      <c r="AW161" s="14" t="s">
        <v>31</v>
      </c>
      <c r="AX161" s="14" t="s">
        <v>69</v>
      </c>
      <c r="AY161" s="244" t="s">
        <v>140</v>
      </c>
    </row>
    <row r="162" s="15" customFormat="1">
      <c r="A162" s="15"/>
      <c r="B162" s="245"/>
      <c r="C162" s="246"/>
      <c r="D162" s="225" t="s">
        <v>150</v>
      </c>
      <c r="E162" s="247" t="s">
        <v>19</v>
      </c>
      <c r="F162" s="248" t="s">
        <v>226</v>
      </c>
      <c r="G162" s="246"/>
      <c r="H162" s="249">
        <v>14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5" t="s">
        <v>150</v>
      </c>
      <c r="AU162" s="255" t="s">
        <v>79</v>
      </c>
      <c r="AV162" s="15" t="s">
        <v>146</v>
      </c>
      <c r="AW162" s="15" t="s">
        <v>31</v>
      </c>
      <c r="AX162" s="15" t="s">
        <v>77</v>
      </c>
      <c r="AY162" s="255" t="s">
        <v>140</v>
      </c>
    </row>
    <row r="163" s="2" customFormat="1" ht="16.5" customHeight="1">
      <c r="A163" s="41"/>
      <c r="B163" s="42"/>
      <c r="C163" s="205" t="s">
        <v>253</v>
      </c>
      <c r="D163" s="205" t="s">
        <v>141</v>
      </c>
      <c r="E163" s="206" t="s">
        <v>1930</v>
      </c>
      <c r="F163" s="207" t="s">
        <v>1931</v>
      </c>
      <c r="G163" s="208" t="s">
        <v>200</v>
      </c>
      <c r="H163" s="209">
        <v>1</v>
      </c>
      <c r="I163" s="210"/>
      <c r="J163" s="211">
        <f>ROUND(I163*H163,2)</f>
        <v>0</v>
      </c>
      <c r="K163" s="207" t="s">
        <v>145</v>
      </c>
      <c r="L163" s="47"/>
      <c r="M163" s="212" t="s">
        <v>19</v>
      </c>
      <c r="N163" s="213" t="s">
        <v>40</v>
      </c>
      <c r="O163" s="87"/>
      <c r="P163" s="214">
        <f>O163*H163</f>
        <v>0</v>
      </c>
      <c r="Q163" s="214">
        <v>0.0007092</v>
      </c>
      <c r="R163" s="214">
        <f>Q163*H163</f>
        <v>0.0007092</v>
      </c>
      <c r="S163" s="214">
        <v>0</v>
      </c>
      <c r="T163" s="21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6" t="s">
        <v>231</v>
      </c>
      <c r="AT163" s="216" t="s">
        <v>141</v>
      </c>
      <c r="AU163" s="216" t="s">
        <v>79</v>
      </c>
      <c r="AY163" s="20" t="s">
        <v>140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20" t="s">
        <v>77</v>
      </c>
      <c r="BK163" s="217">
        <f>ROUND(I163*H163,2)</f>
        <v>0</v>
      </c>
      <c r="BL163" s="20" t="s">
        <v>231</v>
      </c>
      <c r="BM163" s="216" t="s">
        <v>1932</v>
      </c>
    </row>
    <row r="164" s="2" customFormat="1">
      <c r="A164" s="41"/>
      <c r="B164" s="42"/>
      <c r="C164" s="43"/>
      <c r="D164" s="218" t="s">
        <v>148</v>
      </c>
      <c r="E164" s="43"/>
      <c r="F164" s="219" t="s">
        <v>1933</v>
      </c>
      <c r="G164" s="43"/>
      <c r="H164" s="43"/>
      <c r="I164" s="220"/>
      <c r="J164" s="43"/>
      <c r="K164" s="43"/>
      <c r="L164" s="47"/>
      <c r="M164" s="221"/>
      <c r="N164" s="22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148</v>
      </c>
      <c r="AU164" s="20" t="s">
        <v>79</v>
      </c>
    </row>
    <row r="165" s="13" customFormat="1">
      <c r="A165" s="13"/>
      <c r="B165" s="223"/>
      <c r="C165" s="224"/>
      <c r="D165" s="225" t="s">
        <v>150</v>
      </c>
      <c r="E165" s="226" t="s">
        <v>19</v>
      </c>
      <c r="F165" s="227" t="s">
        <v>1145</v>
      </c>
      <c r="G165" s="224"/>
      <c r="H165" s="226" t="s">
        <v>19</v>
      </c>
      <c r="I165" s="228"/>
      <c r="J165" s="224"/>
      <c r="K165" s="224"/>
      <c r="L165" s="229"/>
      <c r="M165" s="230"/>
      <c r="N165" s="231"/>
      <c r="O165" s="231"/>
      <c r="P165" s="231"/>
      <c r="Q165" s="231"/>
      <c r="R165" s="231"/>
      <c r="S165" s="231"/>
      <c r="T165" s="23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3" t="s">
        <v>150</v>
      </c>
      <c r="AU165" s="233" t="s">
        <v>79</v>
      </c>
      <c r="AV165" s="13" t="s">
        <v>77</v>
      </c>
      <c r="AW165" s="13" t="s">
        <v>31</v>
      </c>
      <c r="AX165" s="13" t="s">
        <v>69</v>
      </c>
      <c r="AY165" s="233" t="s">
        <v>140</v>
      </c>
    </row>
    <row r="166" s="14" customFormat="1">
      <c r="A166" s="14"/>
      <c r="B166" s="234"/>
      <c r="C166" s="235"/>
      <c r="D166" s="225" t="s">
        <v>150</v>
      </c>
      <c r="E166" s="236" t="s">
        <v>19</v>
      </c>
      <c r="F166" s="237" t="s">
        <v>77</v>
      </c>
      <c r="G166" s="235"/>
      <c r="H166" s="238">
        <v>1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4" t="s">
        <v>150</v>
      </c>
      <c r="AU166" s="244" t="s">
        <v>79</v>
      </c>
      <c r="AV166" s="14" t="s">
        <v>79</v>
      </c>
      <c r="AW166" s="14" t="s">
        <v>31</v>
      </c>
      <c r="AX166" s="14" t="s">
        <v>77</v>
      </c>
      <c r="AY166" s="244" t="s">
        <v>140</v>
      </c>
    </row>
    <row r="167" s="2" customFormat="1" ht="16.5" customHeight="1">
      <c r="A167" s="41"/>
      <c r="B167" s="42"/>
      <c r="C167" s="205" t="s">
        <v>7</v>
      </c>
      <c r="D167" s="205" t="s">
        <v>141</v>
      </c>
      <c r="E167" s="206" t="s">
        <v>1934</v>
      </c>
      <c r="F167" s="207" t="s">
        <v>1935</v>
      </c>
      <c r="G167" s="208" t="s">
        <v>200</v>
      </c>
      <c r="H167" s="209">
        <v>21</v>
      </c>
      <c r="I167" s="210"/>
      <c r="J167" s="211">
        <f>ROUND(I167*H167,2)</f>
        <v>0</v>
      </c>
      <c r="K167" s="207" t="s">
        <v>145</v>
      </c>
      <c r="L167" s="47"/>
      <c r="M167" s="212" t="s">
        <v>19</v>
      </c>
      <c r="N167" s="213" t="s">
        <v>40</v>
      </c>
      <c r="O167" s="87"/>
      <c r="P167" s="214">
        <f>O167*H167</f>
        <v>0</v>
      </c>
      <c r="Q167" s="214">
        <v>0.0022361999999999998</v>
      </c>
      <c r="R167" s="214">
        <f>Q167*H167</f>
        <v>0.046960199999999994</v>
      </c>
      <c r="S167" s="214">
        <v>0</v>
      </c>
      <c r="T167" s="21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6" t="s">
        <v>231</v>
      </c>
      <c r="AT167" s="216" t="s">
        <v>141</v>
      </c>
      <c r="AU167" s="216" t="s">
        <v>79</v>
      </c>
      <c r="AY167" s="20" t="s">
        <v>140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20" t="s">
        <v>77</v>
      </c>
      <c r="BK167" s="217">
        <f>ROUND(I167*H167,2)</f>
        <v>0</v>
      </c>
      <c r="BL167" s="20" t="s">
        <v>231</v>
      </c>
      <c r="BM167" s="216" t="s">
        <v>1936</v>
      </c>
    </row>
    <row r="168" s="2" customFormat="1">
      <c r="A168" s="41"/>
      <c r="B168" s="42"/>
      <c r="C168" s="43"/>
      <c r="D168" s="218" t="s">
        <v>148</v>
      </c>
      <c r="E168" s="43"/>
      <c r="F168" s="219" t="s">
        <v>1937</v>
      </c>
      <c r="G168" s="43"/>
      <c r="H168" s="43"/>
      <c r="I168" s="220"/>
      <c r="J168" s="43"/>
      <c r="K168" s="43"/>
      <c r="L168" s="47"/>
      <c r="M168" s="221"/>
      <c r="N168" s="22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148</v>
      </c>
      <c r="AU168" s="20" t="s">
        <v>79</v>
      </c>
    </row>
    <row r="169" s="13" customFormat="1">
      <c r="A169" s="13"/>
      <c r="B169" s="223"/>
      <c r="C169" s="224"/>
      <c r="D169" s="225" t="s">
        <v>150</v>
      </c>
      <c r="E169" s="226" t="s">
        <v>19</v>
      </c>
      <c r="F169" s="227" t="s">
        <v>1145</v>
      </c>
      <c r="G169" s="224"/>
      <c r="H169" s="226" t="s">
        <v>19</v>
      </c>
      <c r="I169" s="228"/>
      <c r="J169" s="224"/>
      <c r="K169" s="224"/>
      <c r="L169" s="229"/>
      <c r="M169" s="230"/>
      <c r="N169" s="231"/>
      <c r="O169" s="231"/>
      <c r="P169" s="231"/>
      <c r="Q169" s="231"/>
      <c r="R169" s="231"/>
      <c r="S169" s="231"/>
      <c r="T169" s="23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3" t="s">
        <v>150</v>
      </c>
      <c r="AU169" s="233" t="s">
        <v>79</v>
      </c>
      <c r="AV169" s="13" t="s">
        <v>77</v>
      </c>
      <c r="AW169" s="13" t="s">
        <v>31</v>
      </c>
      <c r="AX169" s="13" t="s">
        <v>69</v>
      </c>
      <c r="AY169" s="233" t="s">
        <v>140</v>
      </c>
    </row>
    <row r="170" s="14" customFormat="1">
      <c r="A170" s="14"/>
      <c r="B170" s="234"/>
      <c r="C170" s="235"/>
      <c r="D170" s="225" t="s">
        <v>150</v>
      </c>
      <c r="E170" s="236" t="s">
        <v>19</v>
      </c>
      <c r="F170" s="237" t="s">
        <v>77</v>
      </c>
      <c r="G170" s="235"/>
      <c r="H170" s="238">
        <v>1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4" t="s">
        <v>150</v>
      </c>
      <c r="AU170" s="244" t="s">
        <v>79</v>
      </c>
      <c r="AV170" s="14" t="s">
        <v>79</v>
      </c>
      <c r="AW170" s="14" t="s">
        <v>31</v>
      </c>
      <c r="AX170" s="14" t="s">
        <v>69</v>
      </c>
      <c r="AY170" s="244" t="s">
        <v>140</v>
      </c>
    </row>
    <row r="171" s="13" customFormat="1">
      <c r="A171" s="13"/>
      <c r="B171" s="223"/>
      <c r="C171" s="224"/>
      <c r="D171" s="225" t="s">
        <v>150</v>
      </c>
      <c r="E171" s="226" t="s">
        <v>19</v>
      </c>
      <c r="F171" s="227" t="s">
        <v>220</v>
      </c>
      <c r="G171" s="224"/>
      <c r="H171" s="226" t="s">
        <v>19</v>
      </c>
      <c r="I171" s="228"/>
      <c r="J171" s="224"/>
      <c r="K171" s="224"/>
      <c r="L171" s="229"/>
      <c r="M171" s="230"/>
      <c r="N171" s="231"/>
      <c r="O171" s="231"/>
      <c r="P171" s="231"/>
      <c r="Q171" s="231"/>
      <c r="R171" s="231"/>
      <c r="S171" s="231"/>
      <c r="T171" s="23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3" t="s">
        <v>150</v>
      </c>
      <c r="AU171" s="233" t="s">
        <v>79</v>
      </c>
      <c r="AV171" s="13" t="s">
        <v>77</v>
      </c>
      <c r="AW171" s="13" t="s">
        <v>31</v>
      </c>
      <c r="AX171" s="13" t="s">
        <v>69</v>
      </c>
      <c r="AY171" s="233" t="s">
        <v>140</v>
      </c>
    </row>
    <row r="172" s="14" customFormat="1">
      <c r="A172" s="14"/>
      <c r="B172" s="234"/>
      <c r="C172" s="235"/>
      <c r="D172" s="225" t="s">
        <v>150</v>
      </c>
      <c r="E172" s="236" t="s">
        <v>19</v>
      </c>
      <c r="F172" s="237" t="s">
        <v>221</v>
      </c>
      <c r="G172" s="235"/>
      <c r="H172" s="238">
        <v>14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4" t="s">
        <v>150</v>
      </c>
      <c r="AU172" s="244" t="s">
        <v>79</v>
      </c>
      <c r="AV172" s="14" t="s">
        <v>79</v>
      </c>
      <c r="AW172" s="14" t="s">
        <v>31</v>
      </c>
      <c r="AX172" s="14" t="s">
        <v>69</v>
      </c>
      <c r="AY172" s="244" t="s">
        <v>140</v>
      </c>
    </row>
    <row r="173" s="13" customFormat="1">
      <c r="A173" s="13"/>
      <c r="B173" s="223"/>
      <c r="C173" s="224"/>
      <c r="D173" s="225" t="s">
        <v>150</v>
      </c>
      <c r="E173" s="226" t="s">
        <v>19</v>
      </c>
      <c r="F173" s="227" t="s">
        <v>195</v>
      </c>
      <c r="G173" s="224"/>
      <c r="H173" s="226" t="s">
        <v>19</v>
      </c>
      <c r="I173" s="228"/>
      <c r="J173" s="224"/>
      <c r="K173" s="224"/>
      <c r="L173" s="229"/>
      <c r="M173" s="230"/>
      <c r="N173" s="231"/>
      <c r="O173" s="231"/>
      <c r="P173" s="231"/>
      <c r="Q173" s="231"/>
      <c r="R173" s="231"/>
      <c r="S173" s="231"/>
      <c r="T173" s="23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3" t="s">
        <v>150</v>
      </c>
      <c r="AU173" s="233" t="s">
        <v>79</v>
      </c>
      <c r="AV173" s="13" t="s">
        <v>77</v>
      </c>
      <c r="AW173" s="13" t="s">
        <v>31</v>
      </c>
      <c r="AX173" s="13" t="s">
        <v>69</v>
      </c>
      <c r="AY173" s="233" t="s">
        <v>140</v>
      </c>
    </row>
    <row r="174" s="14" customFormat="1">
      <c r="A174" s="14"/>
      <c r="B174" s="234"/>
      <c r="C174" s="235"/>
      <c r="D174" s="225" t="s">
        <v>150</v>
      </c>
      <c r="E174" s="236" t="s">
        <v>19</v>
      </c>
      <c r="F174" s="237" t="s">
        <v>173</v>
      </c>
      <c r="G174" s="235"/>
      <c r="H174" s="238">
        <v>6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4" t="s">
        <v>150</v>
      </c>
      <c r="AU174" s="244" t="s">
        <v>79</v>
      </c>
      <c r="AV174" s="14" t="s">
        <v>79</v>
      </c>
      <c r="AW174" s="14" t="s">
        <v>31</v>
      </c>
      <c r="AX174" s="14" t="s">
        <v>69</v>
      </c>
      <c r="AY174" s="244" t="s">
        <v>140</v>
      </c>
    </row>
    <row r="175" s="15" customFormat="1">
      <c r="A175" s="15"/>
      <c r="B175" s="245"/>
      <c r="C175" s="246"/>
      <c r="D175" s="225" t="s">
        <v>150</v>
      </c>
      <c r="E175" s="247" t="s">
        <v>19</v>
      </c>
      <c r="F175" s="248" t="s">
        <v>226</v>
      </c>
      <c r="G175" s="246"/>
      <c r="H175" s="249">
        <v>21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5" t="s">
        <v>150</v>
      </c>
      <c r="AU175" s="255" t="s">
        <v>79</v>
      </c>
      <c r="AV175" s="15" t="s">
        <v>146</v>
      </c>
      <c r="AW175" s="15" t="s">
        <v>31</v>
      </c>
      <c r="AX175" s="15" t="s">
        <v>77</v>
      </c>
      <c r="AY175" s="255" t="s">
        <v>140</v>
      </c>
    </row>
    <row r="176" s="2" customFormat="1" ht="16.5" customHeight="1">
      <c r="A176" s="41"/>
      <c r="B176" s="42"/>
      <c r="C176" s="205" t="s">
        <v>262</v>
      </c>
      <c r="D176" s="205" t="s">
        <v>141</v>
      </c>
      <c r="E176" s="206" t="s">
        <v>1938</v>
      </c>
      <c r="F176" s="207" t="s">
        <v>1939</v>
      </c>
      <c r="G176" s="208" t="s">
        <v>200</v>
      </c>
      <c r="H176" s="209">
        <v>33</v>
      </c>
      <c r="I176" s="210"/>
      <c r="J176" s="211">
        <f>ROUND(I176*H176,2)</f>
        <v>0</v>
      </c>
      <c r="K176" s="207" t="s">
        <v>145</v>
      </c>
      <c r="L176" s="47"/>
      <c r="M176" s="212" t="s">
        <v>19</v>
      </c>
      <c r="N176" s="213" t="s">
        <v>40</v>
      </c>
      <c r="O176" s="87"/>
      <c r="P176" s="214">
        <f>O176*H176</f>
        <v>0</v>
      </c>
      <c r="Q176" s="214">
        <v>0.0018982000000000001</v>
      </c>
      <c r="R176" s="214">
        <f>Q176*H176</f>
        <v>0.062640600000000005</v>
      </c>
      <c r="S176" s="214">
        <v>0</v>
      </c>
      <c r="T176" s="21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6" t="s">
        <v>231</v>
      </c>
      <c r="AT176" s="216" t="s">
        <v>141</v>
      </c>
      <c r="AU176" s="216" t="s">
        <v>79</v>
      </c>
      <c r="AY176" s="20" t="s">
        <v>140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20" t="s">
        <v>77</v>
      </c>
      <c r="BK176" s="217">
        <f>ROUND(I176*H176,2)</f>
        <v>0</v>
      </c>
      <c r="BL176" s="20" t="s">
        <v>231</v>
      </c>
      <c r="BM176" s="216" t="s">
        <v>1940</v>
      </c>
    </row>
    <row r="177" s="2" customFormat="1">
      <c r="A177" s="41"/>
      <c r="B177" s="42"/>
      <c r="C177" s="43"/>
      <c r="D177" s="218" t="s">
        <v>148</v>
      </c>
      <c r="E177" s="43"/>
      <c r="F177" s="219" t="s">
        <v>1941</v>
      </c>
      <c r="G177" s="43"/>
      <c r="H177" s="43"/>
      <c r="I177" s="220"/>
      <c r="J177" s="43"/>
      <c r="K177" s="43"/>
      <c r="L177" s="47"/>
      <c r="M177" s="221"/>
      <c r="N177" s="22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148</v>
      </c>
      <c r="AU177" s="20" t="s">
        <v>79</v>
      </c>
    </row>
    <row r="178" s="13" customFormat="1">
      <c r="A178" s="13"/>
      <c r="B178" s="223"/>
      <c r="C178" s="224"/>
      <c r="D178" s="225" t="s">
        <v>150</v>
      </c>
      <c r="E178" s="226" t="s">
        <v>19</v>
      </c>
      <c r="F178" s="227" t="s">
        <v>1942</v>
      </c>
      <c r="G178" s="224"/>
      <c r="H178" s="226" t="s">
        <v>19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3" t="s">
        <v>150</v>
      </c>
      <c r="AU178" s="233" t="s">
        <v>79</v>
      </c>
      <c r="AV178" s="13" t="s">
        <v>77</v>
      </c>
      <c r="AW178" s="13" t="s">
        <v>31</v>
      </c>
      <c r="AX178" s="13" t="s">
        <v>69</v>
      </c>
      <c r="AY178" s="233" t="s">
        <v>140</v>
      </c>
    </row>
    <row r="179" s="14" customFormat="1">
      <c r="A179" s="14"/>
      <c r="B179" s="234"/>
      <c r="C179" s="235"/>
      <c r="D179" s="225" t="s">
        <v>150</v>
      </c>
      <c r="E179" s="236" t="s">
        <v>19</v>
      </c>
      <c r="F179" s="237" t="s">
        <v>1943</v>
      </c>
      <c r="G179" s="235"/>
      <c r="H179" s="238">
        <v>15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4" t="s">
        <v>150</v>
      </c>
      <c r="AU179" s="244" t="s">
        <v>79</v>
      </c>
      <c r="AV179" s="14" t="s">
        <v>79</v>
      </c>
      <c r="AW179" s="14" t="s">
        <v>31</v>
      </c>
      <c r="AX179" s="14" t="s">
        <v>69</v>
      </c>
      <c r="AY179" s="244" t="s">
        <v>140</v>
      </c>
    </row>
    <row r="180" s="13" customFormat="1">
      <c r="A180" s="13"/>
      <c r="B180" s="223"/>
      <c r="C180" s="224"/>
      <c r="D180" s="225" t="s">
        <v>150</v>
      </c>
      <c r="E180" s="226" t="s">
        <v>19</v>
      </c>
      <c r="F180" s="227" t="s">
        <v>1145</v>
      </c>
      <c r="G180" s="224"/>
      <c r="H180" s="226" t="s">
        <v>19</v>
      </c>
      <c r="I180" s="228"/>
      <c r="J180" s="224"/>
      <c r="K180" s="224"/>
      <c r="L180" s="229"/>
      <c r="M180" s="230"/>
      <c r="N180" s="231"/>
      <c r="O180" s="231"/>
      <c r="P180" s="231"/>
      <c r="Q180" s="231"/>
      <c r="R180" s="231"/>
      <c r="S180" s="231"/>
      <c r="T180" s="23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3" t="s">
        <v>150</v>
      </c>
      <c r="AU180" s="233" t="s">
        <v>79</v>
      </c>
      <c r="AV180" s="13" t="s">
        <v>77</v>
      </c>
      <c r="AW180" s="13" t="s">
        <v>31</v>
      </c>
      <c r="AX180" s="13" t="s">
        <v>69</v>
      </c>
      <c r="AY180" s="233" t="s">
        <v>140</v>
      </c>
    </row>
    <row r="181" s="14" customFormat="1">
      <c r="A181" s="14"/>
      <c r="B181" s="234"/>
      <c r="C181" s="235"/>
      <c r="D181" s="225" t="s">
        <v>150</v>
      </c>
      <c r="E181" s="236" t="s">
        <v>19</v>
      </c>
      <c r="F181" s="237" t="s">
        <v>1920</v>
      </c>
      <c r="G181" s="235"/>
      <c r="H181" s="238">
        <v>18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4" t="s">
        <v>150</v>
      </c>
      <c r="AU181" s="244" t="s">
        <v>79</v>
      </c>
      <c r="AV181" s="14" t="s">
        <v>79</v>
      </c>
      <c r="AW181" s="14" t="s">
        <v>31</v>
      </c>
      <c r="AX181" s="14" t="s">
        <v>69</v>
      </c>
      <c r="AY181" s="244" t="s">
        <v>140</v>
      </c>
    </row>
    <row r="182" s="15" customFormat="1">
      <c r="A182" s="15"/>
      <c r="B182" s="245"/>
      <c r="C182" s="246"/>
      <c r="D182" s="225" t="s">
        <v>150</v>
      </c>
      <c r="E182" s="247" t="s">
        <v>19</v>
      </c>
      <c r="F182" s="248" t="s">
        <v>226</v>
      </c>
      <c r="G182" s="246"/>
      <c r="H182" s="249">
        <v>33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5" t="s">
        <v>150</v>
      </c>
      <c r="AU182" s="255" t="s">
        <v>79</v>
      </c>
      <c r="AV182" s="15" t="s">
        <v>146</v>
      </c>
      <c r="AW182" s="15" t="s">
        <v>31</v>
      </c>
      <c r="AX182" s="15" t="s">
        <v>77</v>
      </c>
      <c r="AY182" s="255" t="s">
        <v>140</v>
      </c>
    </row>
    <row r="183" s="2" customFormat="1" ht="16.5" customHeight="1">
      <c r="A183" s="41"/>
      <c r="B183" s="42"/>
      <c r="C183" s="205" t="s">
        <v>268</v>
      </c>
      <c r="D183" s="205" t="s">
        <v>141</v>
      </c>
      <c r="E183" s="206" t="s">
        <v>1944</v>
      </c>
      <c r="F183" s="207" t="s">
        <v>1945</v>
      </c>
      <c r="G183" s="208" t="s">
        <v>200</v>
      </c>
      <c r="H183" s="209">
        <v>183</v>
      </c>
      <c r="I183" s="210"/>
      <c r="J183" s="211">
        <f>ROUND(I183*H183,2)</f>
        <v>0</v>
      </c>
      <c r="K183" s="207" t="s">
        <v>145</v>
      </c>
      <c r="L183" s="47"/>
      <c r="M183" s="212" t="s">
        <v>19</v>
      </c>
      <c r="N183" s="213" t="s">
        <v>40</v>
      </c>
      <c r="O183" s="87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6" t="s">
        <v>231</v>
      </c>
      <c r="AT183" s="216" t="s">
        <v>141</v>
      </c>
      <c r="AU183" s="216" t="s">
        <v>79</v>
      </c>
      <c r="AY183" s="20" t="s">
        <v>140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20" t="s">
        <v>77</v>
      </c>
      <c r="BK183" s="217">
        <f>ROUND(I183*H183,2)</f>
        <v>0</v>
      </c>
      <c r="BL183" s="20" t="s">
        <v>231</v>
      </c>
      <c r="BM183" s="216" t="s">
        <v>1946</v>
      </c>
    </row>
    <row r="184" s="2" customFormat="1">
      <c r="A184" s="41"/>
      <c r="B184" s="42"/>
      <c r="C184" s="43"/>
      <c r="D184" s="218" t="s">
        <v>148</v>
      </c>
      <c r="E184" s="43"/>
      <c r="F184" s="219" t="s">
        <v>1947</v>
      </c>
      <c r="G184" s="43"/>
      <c r="H184" s="43"/>
      <c r="I184" s="220"/>
      <c r="J184" s="43"/>
      <c r="K184" s="43"/>
      <c r="L184" s="47"/>
      <c r="M184" s="221"/>
      <c r="N184" s="22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148</v>
      </c>
      <c r="AU184" s="20" t="s">
        <v>79</v>
      </c>
    </row>
    <row r="185" s="2" customFormat="1" ht="24.15" customHeight="1">
      <c r="A185" s="41"/>
      <c r="B185" s="42"/>
      <c r="C185" s="205" t="s">
        <v>275</v>
      </c>
      <c r="D185" s="205" t="s">
        <v>141</v>
      </c>
      <c r="E185" s="206" t="s">
        <v>1948</v>
      </c>
      <c r="F185" s="207" t="s">
        <v>1949</v>
      </c>
      <c r="G185" s="208" t="s">
        <v>307</v>
      </c>
      <c r="H185" s="209">
        <v>0.28100000000000003</v>
      </c>
      <c r="I185" s="210"/>
      <c r="J185" s="211">
        <f>ROUND(I185*H185,2)</f>
        <v>0</v>
      </c>
      <c r="K185" s="207" t="s">
        <v>145</v>
      </c>
      <c r="L185" s="47"/>
      <c r="M185" s="212" t="s">
        <v>19</v>
      </c>
      <c r="N185" s="213" t="s">
        <v>40</v>
      </c>
      <c r="O185" s="87"/>
      <c r="P185" s="214">
        <f>O185*H185</f>
        <v>0</v>
      </c>
      <c r="Q185" s="214">
        <v>0</v>
      </c>
      <c r="R185" s="214">
        <f>Q185*H185</f>
        <v>0</v>
      </c>
      <c r="S185" s="214">
        <v>0</v>
      </c>
      <c r="T185" s="21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6" t="s">
        <v>231</v>
      </c>
      <c r="AT185" s="216" t="s">
        <v>141</v>
      </c>
      <c r="AU185" s="216" t="s">
        <v>79</v>
      </c>
      <c r="AY185" s="20" t="s">
        <v>140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20" t="s">
        <v>77</v>
      </c>
      <c r="BK185" s="217">
        <f>ROUND(I185*H185,2)</f>
        <v>0</v>
      </c>
      <c r="BL185" s="20" t="s">
        <v>231</v>
      </c>
      <c r="BM185" s="216" t="s">
        <v>1950</v>
      </c>
    </row>
    <row r="186" s="2" customFormat="1">
      <c r="A186" s="41"/>
      <c r="B186" s="42"/>
      <c r="C186" s="43"/>
      <c r="D186" s="218" t="s">
        <v>148</v>
      </c>
      <c r="E186" s="43"/>
      <c r="F186" s="219" t="s">
        <v>1951</v>
      </c>
      <c r="G186" s="43"/>
      <c r="H186" s="43"/>
      <c r="I186" s="220"/>
      <c r="J186" s="43"/>
      <c r="K186" s="43"/>
      <c r="L186" s="47"/>
      <c r="M186" s="221"/>
      <c r="N186" s="22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148</v>
      </c>
      <c r="AU186" s="20" t="s">
        <v>79</v>
      </c>
    </row>
    <row r="187" s="2" customFormat="1" ht="24.15" customHeight="1">
      <c r="A187" s="41"/>
      <c r="B187" s="42"/>
      <c r="C187" s="205" t="s">
        <v>282</v>
      </c>
      <c r="D187" s="205" t="s">
        <v>141</v>
      </c>
      <c r="E187" s="206" t="s">
        <v>1952</v>
      </c>
      <c r="F187" s="207" t="s">
        <v>1953</v>
      </c>
      <c r="G187" s="208" t="s">
        <v>307</v>
      </c>
      <c r="H187" s="209">
        <v>0.28100000000000003</v>
      </c>
      <c r="I187" s="210"/>
      <c r="J187" s="211">
        <f>ROUND(I187*H187,2)</f>
        <v>0</v>
      </c>
      <c r="K187" s="207" t="s">
        <v>145</v>
      </c>
      <c r="L187" s="47"/>
      <c r="M187" s="212" t="s">
        <v>19</v>
      </c>
      <c r="N187" s="213" t="s">
        <v>40</v>
      </c>
      <c r="O187" s="87"/>
      <c r="P187" s="214">
        <f>O187*H187</f>
        <v>0</v>
      </c>
      <c r="Q187" s="214">
        <v>0</v>
      </c>
      <c r="R187" s="214">
        <f>Q187*H187</f>
        <v>0</v>
      </c>
      <c r="S187" s="214">
        <v>0</v>
      </c>
      <c r="T187" s="21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6" t="s">
        <v>231</v>
      </c>
      <c r="AT187" s="216" t="s">
        <v>141</v>
      </c>
      <c r="AU187" s="216" t="s">
        <v>79</v>
      </c>
      <c r="AY187" s="20" t="s">
        <v>140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20" t="s">
        <v>77</v>
      </c>
      <c r="BK187" s="217">
        <f>ROUND(I187*H187,2)</f>
        <v>0</v>
      </c>
      <c r="BL187" s="20" t="s">
        <v>231</v>
      </c>
      <c r="BM187" s="216" t="s">
        <v>1954</v>
      </c>
    </row>
    <row r="188" s="2" customFormat="1">
      <c r="A188" s="41"/>
      <c r="B188" s="42"/>
      <c r="C188" s="43"/>
      <c r="D188" s="218" t="s">
        <v>148</v>
      </c>
      <c r="E188" s="43"/>
      <c r="F188" s="219" t="s">
        <v>1955</v>
      </c>
      <c r="G188" s="43"/>
      <c r="H188" s="43"/>
      <c r="I188" s="220"/>
      <c r="J188" s="43"/>
      <c r="K188" s="43"/>
      <c r="L188" s="47"/>
      <c r="M188" s="221"/>
      <c r="N188" s="22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148</v>
      </c>
      <c r="AU188" s="20" t="s">
        <v>79</v>
      </c>
    </row>
    <row r="189" s="12" customFormat="1" ht="22.8" customHeight="1">
      <c r="A189" s="12"/>
      <c r="B189" s="191"/>
      <c r="C189" s="192"/>
      <c r="D189" s="193" t="s">
        <v>68</v>
      </c>
      <c r="E189" s="267" t="s">
        <v>1956</v>
      </c>
      <c r="F189" s="267" t="s">
        <v>1957</v>
      </c>
      <c r="G189" s="192"/>
      <c r="H189" s="192"/>
      <c r="I189" s="195"/>
      <c r="J189" s="268">
        <f>BK189</f>
        <v>0</v>
      </c>
      <c r="K189" s="192"/>
      <c r="L189" s="197"/>
      <c r="M189" s="198"/>
      <c r="N189" s="199"/>
      <c r="O189" s="199"/>
      <c r="P189" s="200">
        <f>SUM(P190:P245)</f>
        <v>0</v>
      </c>
      <c r="Q189" s="199"/>
      <c r="R189" s="200">
        <f>SUM(R190:R245)</f>
        <v>0.68299421999999999</v>
      </c>
      <c r="S189" s="199"/>
      <c r="T189" s="201">
        <f>SUM(T190:T245)</f>
        <v>0.43979999999999997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2" t="s">
        <v>79</v>
      </c>
      <c r="AT189" s="203" t="s">
        <v>68</v>
      </c>
      <c r="AU189" s="203" t="s">
        <v>77</v>
      </c>
      <c r="AY189" s="202" t="s">
        <v>140</v>
      </c>
      <c r="BK189" s="204">
        <f>SUM(BK190:BK245)</f>
        <v>0</v>
      </c>
    </row>
    <row r="190" s="2" customFormat="1" ht="16.5" customHeight="1">
      <c r="A190" s="41"/>
      <c r="B190" s="42"/>
      <c r="C190" s="205" t="s">
        <v>289</v>
      </c>
      <c r="D190" s="205" t="s">
        <v>141</v>
      </c>
      <c r="E190" s="206" t="s">
        <v>1958</v>
      </c>
      <c r="F190" s="207" t="s">
        <v>1959</v>
      </c>
      <c r="G190" s="208" t="s">
        <v>200</v>
      </c>
      <c r="H190" s="209">
        <v>60</v>
      </c>
      <c r="I190" s="210"/>
      <c r="J190" s="211">
        <f>ROUND(I190*H190,2)</f>
        <v>0</v>
      </c>
      <c r="K190" s="207" t="s">
        <v>145</v>
      </c>
      <c r="L190" s="47"/>
      <c r="M190" s="212" t="s">
        <v>19</v>
      </c>
      <c r="N190" s="213" t="s">
        <v>40</v>
      </c>
      <c r="O190" s="87"/>
      <c r="P190" s="214">
        <f>O190*H190</f>
        <v>0</v>
      </c>
      <c r="Q190" s="214">
        <v>0</v>
      </c>
      <c r="R190" s="214">
        <f>Q190*H190</f>
        <v>0</v>
      </c>
      <c r="S190" s="214">
        <v>0.0021299999999999999</v>
      </c>
      <c r="T190" s="215">
        <f>S190*H190</f>
        <v>0.1278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6" t="s">
        <v>231</v>
      </c>
      <c r="AT190" s="216" t="s">
        <v>141</v>
      </c>
      <c r="AU190" s="216" t="s">
        <v>79</v>
      </c>
      <c r="AY190" s="20" t="s">
        <v>140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20" t="s">
        <v>77</v>
      </c>
      <c r="BK190" s="217">
        <f>ROUND(I190*H190,2)</f>
        <v>0</v>
      </c>
      <c r="BL190" s="20" t="s">
        <v>231</v>
      </c>
      <c r="BM190" s="216" t="s">
        <v>1960</v>
      </c>
    </row>
    <row r="191" s="2" customFormat="1">
      <c r="A191" s="41"/>
      <c r="B191" s="42"/>
      <c r="C191" s="43"/>
      <c r="D191" s="218" t="s">
        <v>148</v>
      </c>
      <c r="E191" s="43"/>
      <c r="F191" s="219" t="s">
        <v>1961</v>
      </c>
      <c r="G191" s="43"/>
      <c r="H191" s="43"/>
      <c r="I191" s="220"/>
      <c r="J191" s="43"/>
      <c r="K191" s="43"/>
      <c r="L191" s="47"/>
      <c r="M191" s="221"/>
      <c r="N191" s="22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148</v>
      </c>
      <c r="AU191" s="20" t="s">
        <v>79</v>
      </c>
    </row>
    <row r="192" s="2" customFormat="1" ht="16.5" customHeight="1">
      <c r="A192" s="41"/>
      <c r="B192" s="42"/>
      <c r="C192" s="205" t="s">
        <v>296</v>
      </c>
      <c r="D192" s="205" t="s">
        <v>141</v>
      </c>
      <c r="E192" s="206" t="s">
        <v>1962</v>
      </c>
      <c r="F192" s="207" t="s">
        <v>1963</v>
      </c>
      <c r="G192" s="208" t="s">
        <v>200</v>
      </c>
      <c r="H192" s="209">
        <v>60</v>
      </c>
      <c r="I192" s="210"/>
      <c r="J192" s="211">
        <f>ROUND(I192*H192,2)</f>
        <v>0</v>
      </c>
      <c r="K192" s="207" t="s">
        <v>145</v>
      </c>
      <c r="L192" s="47"/>
      <c r="M192" s="212" t="s">
        <v>19</v>
      </c>
      <c r="N192" s="213" t="s">
        <v>40</v>
      </c>
      <c r="O192" s="87"/>
      <c r="P192" s="214">
        <f>O192*H192</f>
        <v>0</v>
      </c>
      <c r="Q192" s="214">
        <v>0</v>
      </c>
      <c r="R192" s="214">
        <f>Q192*H192</f>
        <v>0</v>
      </c>
      <c r="S192" s="214">
        <v>0.0049699999999999996</v>
      </c>
      <c r="T192" s="215">
        <f>S192*H192</f>
        <v>0.29819999999999997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6" t="s">
        <v>231</v>
      </c>
      <c r="AT192" s="216" t="s">
        <v>141</v>
      </c>
      <c r="AU192" s="216" t="s">
        <v>79</v>
      </c>
      <c r="AY192" s="20" t="s">
        <v>140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20" t="s">
        <v>77</v>
      </c>
      <c r="BK192" s="217">
        <f>ROUND(I192*H192,2)</f>
        <v>0</v>
      </c>
      <c r="BL192" s="20" t="s">
        <v>231</v>
      </c>
      <c r="BM192" s="216" t="s">
        <v>1964</v>
      </c>
    </row>
    <row r="193" s="2" customFormat="1">
      <c r="A193" s="41"/>
      <c r="B193" s="42"/>
      <c r="C193" s="43"/>
      <c r="D193" s="218" t="s">
        <v>148</v>
      </c>
      <c r="E193" s="43"/>
      <c r="F193" s="219" t="s">
        <v>1965</v>
      </c>
      <c r="G193" s="43"/>
      <c r="H193" s="43"/>
      <c r="I193" s="220"/>
      <c r="J193" s="43"/>
      <c r="K193" s="43"/>
      <c r="L193" s="47"/>
      <c r="M193" s="221"/>
      <c r="N193" s="22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148</v>
      </c>
      <c r="AU193" s="20" t="s">
        <v>79</v>
      </c>
    </row>
    <row r="194" s="2" customFormat="1" ht="21.75" customHeight="1">
      <c r="A194" s="41"/>
      <c r="B194" s="42"/>
      <c r="C194" s="205" t="s">
        <v>304</v>
      </c>
      <c r="D194" s="205" t="s">
        <v>141</v>
      </c>
      <c r="E194" s="206" t="s">
        <v>1966</v>
      </c>
      <c r="F194" s="207" t="s">
        <v>1967</v>
      </c>
      <c r="G194" s="208" t="s">
        <v>200</v>
      </c>
      <c r="H194" s="209">
        <v>179</v>
      </c>
      <c r="I194" s="210"/>
      <c r="J194" s="211">
        <f>ROUND(I194*H194,2)</f>
        <v>0</v>
      </c>
      <c r="K194" s="207" t="s">
        <v>145</v>
      </c>
      <c r="L194" s="47"/>
      <c r="M194" s="212" t="s">
        <v>19</v>
      </c>
      <c r="N194" s="213" t="s">
        <v>40</v>
      </c>
      <c r="O194" s="87"/>
      <c r="P194" s="214">
        <f>O194*H194</f>
        <v>0</v>
      </c>
      <c r="Q194" s="214">
        <v>0.00050540000000000003</v>
      </c>
      <c r="R194" s="214">
        <f>Q194*H194</f>
        <v>0.090466600000000008</v>
      </c>
      <c r="S194" s="214">
        <v>0</v>
      </c>
      <c r="T194" s="21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6" t="s">
        <v>231</v>
      </c>
      <c r="AT194" s="216" t="s">
        <v>141</v>
      </c>
      <c r="AU194" s="216" t="s">
        <v>79</v>
      </c>
      <c r="AY194" s="20" t="s">
        <v>140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20" t="s">
        <v>77</v>
      </c>
      <c r="BK194" s="217">
        <f>ROUND(I194*H194,2)</f>
        <v>0</v>
      </c>
      <c r="BL194" s="20" t="s">
        <v>231</v>
      </c>
      <c r="BM194" s="216" t="s">
        <v>1968</v>
      </c>
    </row>
    <row r="195" s="2" customFormat="1">
      <c r="A195" s="41"/>
      <c r="B195" s="42"/>
      <c r="C195" s="43"/>
      <c r="D195" s="218" t="s">
        <v>148</v>
      </c>
      <c r="E195" s="43"/>
      <c r="F195" s="219" t="s">
        <v>1969</v>
      </c>
      <c r="G195" s="43"/>
      <c r="H195" s="43"/>
      <c r="I195" s="220"/>
      <c r="J195" s="43"/>
      <c r="K195" s="43"/>
      <c r="L195" s="47"/>
      <c r="M195" s="221"/>
      <c r="N195" s="22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148</v>
      </c>
      <c r="AU195" s="20" t="s">
        <v>79</v>
      </c>
    </row>
    <row r="196" s="13" customFormat="1">
      <c r="A196" s="13"/>
      <c r="B196" s="223"/>
      <c r="C196" s="224"/>
      <c r="D196" s="225" t="s">
        <v>150</v>
      </c>
      <c r="E196" s="226" t="s">
        <v>19</v>
      </c>
      <c r="F196" s="227" t="s">
        <v>1145</v>
      </c>
      <c r="G196" s="224"/>
      <c r="H196" s="226" t="s">
        <v>19</v>
      </c>
      <c r="I196" s="228"/>
      <c r="J196" s="224"/>
      <c r="K196" s="224"/>
      <c r="L196" s="229"/>
      <c r="M196" s="230"/>
      <c r="N196" s="231"/>
      <c r="O196" s="231"/>
      <c r="P196" s="231"/>
      <c r="Q196" s="231"/>
      <c r="R196" s="231"/>
      <c r="S196" s="231"/>
      <c r="T196" s="23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3" t="s">
        <v>150</v>
      </c>
      <c r="AU196" s="233" t="s">
        <v>79</v>
      </c>
      <c r="AV196" s="13" t="s">
        <v>77</v>
      </c>
      <c r="AW196" s="13" t="s">
        <v>31</v>
      </c>
      <c r="AX196" s="13" t="s">
        <v>69</v>
      </c>
      <c r="AY196" s="233" t="s">
        <v>140</v>
      </c>
    </row>
    <row r="197" s="14" customFormat="1">
      <c r="A197" s="14"/>
      <c r="B197" s="234"/>
      <c r="C197" s="235"/>
      <c r="D197" s="225" t="s">
        <v>150</v>
      </c>
      <c r="E197" s="236" t="s">
        <v>19</v>
      </c>
      <c r="F197" s="237" t="s">
        <v>1970</v>
      </c>
      <c r="G197" s="235"/>
      <c r="H197" s="238">
        <v>33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4" t="s">
        <v>150</v>
      </c>
      <c r="AU197" s="244" t="s">
        <v>79</v>
      </c>
      <c r="AV197" s="14" t="s">
        <v>79</v>
      </c>
      <c r="AW197" s="14" t="s">
        <v>31</v>
      </c>
      <c r="AX197" s="14" t="s">
        <v>69</v>
      </c>
      <c r="AY197" s="244" t="s">
        <v>140</v>
      </c>
    </row>
    <row r="198" s="13" customFormat="1">
      <c r="A198" s="13"/>
      <c r="B198" s="223"/>
      <c r="C198" s="224"/>
      <c r="D198" s="225" t="s">
        <v>150</v>
      </c>
      <c r="E198" s="226" t="s">
        <v>19</v>
      </c>
      <c r="F198" s="227" t="s">
        <v>220</v>
      </c>
      <c r="G198" s="224"/>
      <c r="H198" s="226" t="s">
        <v>19</v>
      </c>
      <c r="I198" s="228"/>
      <c r="J198" s="224"/>
      <c r="K198" s="224"/>
      <c r="L198" s="229"/>
      <c r="M198" s="230"/>
      <c r="N198" s="231"/>
      <c r="O198" s="231"/>
      <c r="P198" s="231"/>
      <c r="Q198" s="231"/>
      <c r="R198" s="231"/>
      <c r="S198" s="231"/>
      <c r="T198" s="23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3" t="s">
        <v>150</v>
      </c>
      <c r="AU198" s="233" t="s">
        <v>79</v>
      </c>
      <c r="AV198" s="13" t="s">
        <v>77</v>
      </c>
      <c r="AW198" s="13" t="s">
        <v>31</v>
      </c>
      <c r="AX198" s="13" t="s">
        <v>69</v>
      </c>
      <c r="AY198" s="233" t="s">
        <v>140</v>
      </c>
    </row>
    <row r="199" s="14" customFormat="1">
      <c r="A199" s="14"/>
      <c r="B199" s="234"/>
      <c r="C199" s="235"/>
      <c r="D199" s="225" t="s">
        <v>150</v>
      </c>
      <c r="E199" s="236" t="s">
        <v>19</v>
      </c>
      <c r="F199" s="237" t="s">
        <v>1971</v>
      </c>
      <c r="G199" s="235"/>
      <c r="H199" s="238">
        <v>39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4" t="s">
        <v>150</v>
      </c>
      <c r="AU199" s="244" t="s">
        <v>79</v>
      </c>
      <c r="AV199" s="14" t="s">
        <v>79</v>
      </c>
      <c r="AW199" s="14" t="s">
        <v>31</v>
      </c>
      <c r="AX199" s="14" t="s">
        <v>69</v>
      </c>
      <c r="AY199" s="244" t="s">
        <v>140</v>
      </c>
    </row>
    <row r="200" s="13" customFormat="1">
      <c r="A200" s="13"/>
      <c r="B200" s="223"/>
      <c r="C200" s="224"/>
      <c r="D200" s="225" t="s">
        <v>150</v>
      </c>
      <c r="E200" s="226" t="s">
        <v>19</v>
      </c>
      <c r="F200" s="227" t="s">
        <v>195</v>
      </c>
      <c r="G200" s="224"/>
      <c r="H200" s="226" t="s">
        <v>19</v>
      </c>
      <c r="I200" s="228"/>
      <c r="J200" s="224"/>
      <c r="K200" s="224"/>
      <c r="L200" s="229"/>
      <c r="M200" s="230"/>
      <c r="N200" s="231"/>
      <c r="O200" s="231"/>
      <c r="P200" s="231"/>
      <c r="Q200" s="231"/>
      <c r="R200" s="231"/>
      <c r="S200" s="231"/>
      <c r="T200" s="23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3" t="s">
        <v>150</v>
      </c>
      <c r="AU200" s="233" t="s">
        <v>79</v>
      </c>
      <c r="AV200" s="13" t="s">
        <v>77</v>
      </c>
      <c r="AW200" s="13" t="s">
        <v>31</v>
      </c>
      <c r="AX200" s="13" t="s">
        <v>69</v>
      </c>
      <c r="AY200" s="233" t="s">
        <v>140</v>
      </c>
    </row>
    <row r="201" s="14" customFormat="1">
      <c r="A201" s="14"/>
      <c r="B201" s="234"/>
      <c r="C201" s="235"/>
      <c r="D201" s="225" t="s">
        <v>150</v>
      </c>
      <c r="E201" s="236" t="s">
        <v>19</v>
      </c>
      <c r="F201" s="237" t="s">
        <v>1972</v>
      </c>
      <c r="G201" s="235"/>
      <c r="H201" s="238">
        <v>105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4" t="s">
        <v>150</v>
      </c>
      <c r="AU201" s="244" t="s">
        <v>79</v>
      </c>
      <c r="AV201" s="14" t="s">
        <v>79</v>
      </c>
      <c r="AW201" s="14" t="s">
        <v>31</v>
      </c>
      <c r="AX201" s="14" t="s">
        <v>69</v>
      </c>
      <c r="AY201" s="244" t="s">
        <v>140</v>
      </c>
    </row>
    <row r="202" s="13" customFormat="1">
      <c r="A202" s="13"/>
      <c r="B202" s="223"/>
      <c r="C202" s="224"/>
      <c r="D202" s="225" t="s">
        <v>150</v>
      </c>
      <c r="E202" s="226" t="s">
        <v>19</v>
      </c>
      <c r="F202" s="227" t="s">
        <v>151</v>
      </c>
      <c r="G202" s="224"/>
      <c r="H202" s="226" t="s">
        <v>19</v>
      </c>
      <c r="I202" s="228"/>
      <c r="J202" s="224"/>
      <c r="K202" s="224"/>
      <c r="L202" s="229"/>
      <c r="M202" s="230"/>
      <c r="N202" s="231"/>
      <c r="O202" s="231"/>
      <c r="P202" s="231"/>
      <c r="Q202" s="231"/>
      <c r="R202" s="231"/>
      <c r="S202" s="231"/>
      <c r="T202" s="23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3" t="s">
        <v>150</v>
      </c>
      <c r="AU202" s="233" t="s">
        <v>79</v>
      </c>
      <c r="AV202" s="13" t="s">
        <v>77</v>
      </c>
      <c r="AW202" s="13" t="s">
        <v>31</v>
      </c>
      <c r="AX202" s="13" t="s">
        <v>69</v>
      </c>
      <c r="AY202" s="233" t="s">
        <v>140</v>
      </c>
    </row>
    <row r="203" s="14" customFormat="1">
      <c r="A203" s="14"/>
      <c r="B203" s="234"/>
      <c r="C203" s="235"/>
      <c r="D203" s="225" t="s">
        <v>150</v>
      </c>
      <c r="E203" s="236" t="s">
        <v>19</v>
      </c>
      <c r="F203" s="237" t="s">
        <v>1973</v>
      </c>
      <c r="G203" s="235"/>
      <c r="H203" s="238">
        <v>2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4" t="s">
        <v>150</v>
      </c>
      <c r="AU203" s="244" t="s">
        <v>79</v>
      </c>
      <c r="AV203" s="14" t="s">
        <v>79</v>
      </c>
      <c r="AW203" s="14" t="s">
        <v>31</v>
      </c>
      <c r="AX203" s="14" t="s">
        <v>69</v>
      </c>
      <c r="AY203" s="244" t="s">
        <v>140</v>
      </c>
    </row>
    <row r="204" s="15" customFormat="1">
      <c r="A204" s="15"/>
      <c r="B204" s="245"/>
      <c r="C204" s="246"/>
      <c r="D204" s="225" t="s">
        <v>150</v>
      </c>
      <c r="E204" s="247" t="s">
        <v>19</v>
      </c>
      <c r="F204" s="248" t="s">
        <v>226</v>
      </c>
      <c r="G204" s="246"/>
      <c r="H204" s="249">
        <v>179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5" t="s">
        <v>150</v>
      </c>
      <c r="AU204" s="255" t="s">
        <v>79</v>
      </c>
      <c r="AV204" s="15" t="s">
        <v>146</v>
      </c>
      <c r="AW204" s="15" t="s">
        <v>31</v>
      </c>
      <c r="AX204" s="15" t="s">
        <v>77</v>
      </c>
      <c r="AY204" s="255" t="s">
        <v>140</v>
      </c>
    </row>
    <row r="205" s="2" customFormat="1" ht="21.75" customHeight="1">
      <c r="A205" s="41"/>
      <c r="B205" s="42"/>
      <c r="C205" s="205" t="s">
        <v>311</v>
      </c>
      <c r="D205" s="205" t="s">
        <v>141</v>
      </c>
      <c r="E205" s="206" t="s">
        <v>1974</v>
      </c>
      <c r="F205" s="207" t="s">
        <v>1975</v>
      </c>
      <c r="G205" s="208" t="s">
        <v>200</v>
      </c>
      <c r="H205" s="209">
        <v>204</v>
      </c>
      <c r="I205" s="210"/>
      <c r="J205" s="211">
        <f>ROUND(I205*H205,2)</f>
        <v>0</v>
      </c>
      <c r="K205" s="207" t="s">
        <v>145</v>
      </c>
      <c r="L205" s="47"/>
      <c r="M205" s="212" t="s">
        <v>19</v>
      </c>
      <c r="N205" s="213" t="s">
        <v>40</v>
      </c>
      <c r="O205" s="87"/>
      <c r="P205" s="214">
        <f>O205*H205</f>
        <v>0</v>
      </c>
      <c r="Q205" s="214">
        <v>0.00084230000000000004</v>
      </c>
      <c r="R205" s="214">
        <f>Q205*H205</f>
        <v>0.17182920000000002</v>
      </c>
      <c r="S205" s="214">
        <v>0</v>
      </c>
      <c r="T205" s="21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6" t="s">
        <v>231</v>
      </c>
      <c r="AT205" s="216" t="s">
        <v>141</v>
      </c>
      <c r="AU205" s="216" t="s">
        <v>79</v>
      </c>
      <c r="AY205" s="20" t="s">
        <v>140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20" t="s">
        <v>77</v>
      </c>
      <c r="BK205" s="217">
        <f>ROUND(I205*H205,2)</f>
        <v>0</v>
      </c>
      <c r="BL205" s="20" t="s">
        <v>231</v>
      </c>
      <c r="BM205" s="216" t="s">
        <v>1976</v>
      </c>
    </row>
    <row r="206" s="2" customFormat="1">
      <c r="A206" s="41"/>
      <c r="B206" s="42"/>
      <c r="C206" s="43"/>
      <c r="D206" s="218" t="s">
        <v>148</v>
      </c>
      <c r="E206" s="43"/>
      <c r="F206" s="219" t="s">
        <v>1977</v>
      </c>
      <c r="G206" s="43"/>
      <c r="H206" s="43"/>
      <c r="I206" s="220"/>
      <c r="J206" s="43"/>
      <c r="K206" s="43"/>
      <c r="L206" s="47"/>
      <c r="M206" s="221"/>
      <c r="N206" s="22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148</v>
      </c>
      <c r="AU206" s="20" t="s">
        <v>79</v>
      </c>
    </row>
    <row r="207" s="13" customFormat="1">
      <c r="A207" s="13"/>
      <c r="B207" s="223"/>
      <c r="C207" s="224"/>
      <c r="D207" s="225" t="s">
        <v>150</v>
      </c>
      <c r="E207" s="226" t="s">
        <v>19</v>
      </c>
      <c r="F207" s="227" t="s">
        <v>1145</v>
      </c>
      <c r="G207" s="224"/>
      <c r="H207" s="226" t="s">
        <v>19</v>
      </c>
      <c r="I207" s="228"/>
      <c r="J207" s="224"/>
      <c r="K207" s="224"/>
      <c r="L207" s="229"/>
      <c r="M207" s="230"/>
      <c r="N207" s="231"/>
      <c r="O207" s="231"/>
      <c r="P207" s="231"/>
      <c r="Q207" s="231"/>
      <c r="R207" s="231"/>
      <c r="S207" s="231"/>
      <c r="T207" s="23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3" t="s">
        <v>150</v>
      </c>
      <c r="AU207" s="233" t="s">
        <v>79</v>
      </c>
      <c r="AV207" s="13" t="s">
        <v>77</v>
      </c>
      <c r="AW207" s="13" t="s">
        <v>31</v>
      </c>
      <c r="AX207" s="13" t="s">
        <v>69</v>
      </c>
      <c r="AY207" s="233" t="s">
        <v>140</v>
      </c>
    </row>
    <row r="208" s="14" customFormat="1">
      <c r="A208" s="14"/>
      <c r="B208" s="234"/>
      <c r="C208" s="235"/>
      <c r="D208" s="225" t="s">
        <v>150</v>
      </c>
      <c r="E208" s="236" t="s">
        <v>19</v>
      </c>
      <c r="F208" s="237" t="s">
        <v>1978</v>
      </c>
      <c r="G208" s="235"/>
      <c r="H208" s="238">
        <v>18</v>
      </c>
      <c r="I208" s="239"/>
      <c r="J208" s="235"/>
      <c r="K208" s="235"/>
      <c r="L208" s="240"/>
      <c r="M208" s="241"/>
      <c r="N208" s="242"/>
      <c r="O208" s="242"/>
      <c r="P208" s="242"/>
      <c r="Q208" s="242"/>
      <c r="R208" s="242"/>
      <c r="S208" s="242"/>
      <c r="T208" s="24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4" t="s">
        <v>150</v>
      </c>
      <c r="AU208" s="244" t="s">
        <v>79</v>
      </c>
      <c r="AV208" s="14" t="s">
        <v>79</v>
      </c>
      <c r="AW208" s="14" t="s">
        <v>31</v>
      </c>
      <c r="AX208" s="14" t="s">
        <v>69</v>
      </c>
      <c r="AY208" s="244" t="s">
        <v>140</v>
      </c>
    </row>
    <row r="209" s="13" customFormat="1">
      <c r="A209" s="13"/>
      <c r="B209" s="223"/>
      <c r="C209" s="224"/>
      <c r="D209" s="225" t="s">
        <v>150</v>
      </c>
      <c r="E209" s="226" t="s">
        <v>19</v>
      </c>
      <c r="F209" s="227" t="s">
        <v>220</v>
      </c>
      <c r="G209" s="224"/>
      <c r="H209" s="226" t="s">
        <v>19</v>
      </c>
      <c r="I209" s="228"/>
      <c r="J209" s="224"/>
      <c r="K209" s="224"/>
      <c r="L209" s="229"/>
      <c r="M209" s="230"/>
      <c r="N209" s="231"/>
      <c r="O209" s="231"/>
      <c r="P209" s="231"/>
      <c r="Q209" s="231"/>
      <c r="R209" s="231"/>
      <c r="S209" s="231"/>
      <c r="T209" s="23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3" t="s">
        <v>150</v>
      </c>
      <c r="AU209" s="233" t="s">
        <v>79</v>
      </c>
      <c r="AV209" s="13" t="s">
        <v>77</v>
      </c>
      <c r="AW209" s="13" t="s">
        <v>31</v>
      </c>
      <c r="AX209" s="13" t="s">
        <v>69</v>
      </c>
      <c r="AY209" s="233" t="s">
        <v>140</v>
      </c>
    </row>
    <row r="210" s="14" customFormat="1">
      <c r="A210" s="14"/>
      <c r="B210" s="234"/>
      <c r="C210" s="235"/>
      <c r="D210" s="225" t="s">
        <v>150</v>
      </c>
      <c r="E210" s="236" t="s">
        <v>19</v>
      </c>
      <c r="F210" s="237" t="s">
        <v>1979</v>
      </c>
      <c r="G210" s="235"/>
      <c r="H210" s="238">
        <v>129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4" t="s">
        <v>150</v>
      </c>
      <c r="AU210" s="244" t="s">
        <v>79</v>
      </c>
      <c r="AV210" s="14" t="s">
        <v>79</v>
      </c>
      <c r="AW210" s="14" t="s">
        <v>31</v>
      </c>
      <c r="AX210" s="14" t="s">
        <v>69</v>
      </c>
      <c r="AY210" s="244" t="s">
        <v>140</v>
      </c>
    </row>
    <row r="211" s="13" customFormat="1">
      <c r="A211" s="13"/>
      <c r="B211" s="223"/>
      <c r="C211" s="224"/>
      <c r="D211" s="225" t="s">
        <v>150</v>
      </c>
      <c r="E211" s="226" t="s">
        <v>19</v>
      </c>
      <c r="F211" s="227" t="s">
        <v>195</v>
      </c>
      <c r="G211" s="224"/>
      <c r="H211" s="226" t="s">
        <v>19</v>
      </c>
      <c r="I211" s="228"/>
      <c r="J211" s="224"/>
      <c r="K211" s="224"/>
      <c r="L211" s="229"/>
      <c r="M211" s="230"/>
      <c r="N211" s="231"/>
      <c r="O211" s="231"/>
      <c r="P211" s="231"/>
      <c r="Q211" s="231"/>
      <c r="R211" s="231"/>
      <c r="S211" s="231"/>
      <c r="T211" s="23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3" t="s">
        <v>150</v>
      </c>
      <c r="AU211" s="233" t="s">
        <v>79</v>
      </c>
      <c r="AV211" s="13" t="s">
        <v>77</v>
      </c>
      <c r="AW211" s="13" t="s">
        <v>31</v>
      </c>
      <c r="AX211" s="13" t="s">
        <v>69</v>
      </c>
      <c r="AY211" s="233" t="s">
        <v>140</v>
      </c>
    </row>
    <row r="212" s="14" customFormat="1">
      <c r="A212" s="14"/>
      <c r="B212" s="234"/>
      <c r="C212" s="235"/>
      <c r="D212" s="225" t="s">
        <v>150</v>
      </c>
      <c r="E212" s="236" t="s">
        <v>19</v>
      </c>
      <c r="F212" s="237" t="s">
        <v>1980</v>
      </c>
      <c r="G212" s="235"/>
      <c r="H212" s="238">
        <v>48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4" t="s">
        <v>150</v>
      </c>
      <c r="AU212" s="244" t="s">
        <v>79</v>
      </c>
      <c r="AV212" s="14" t="s">
        <v>79</v>
      </c>
      <c r="AW212" s="14" t="s">
        <v>31</v>
      </c>
      <c r="AX212" s="14" t="s">
        <v>69</v>
      </c>
      <c r="AY212" s="244" t="s">
        <v>140</v>
      </c>
    </row>
    <row r="213" s="13" customFormat="1">
      <c r="A213" s="13"/>
      <c r="B213" s="223"/>
      <c r="C213" s="224"/>
      <c r="D213" s="225" t="s">
        <v>150</v>
      </c>
      <c r="E213" s="226" t="s">
        <v>19</v>
      </c>
      <c r="F213" s="227" t="s">
        <v>151</v>
      </c>
      <c r="G213" s="224"/>
      <c r="H213" s="226" t="s">
        <v>19</v>
      </c>
      <c r="I213" s="228"/>
      <c r="J213" s="224"/>
      <c r="K213" s="224"/>
      <c r="L213" s="229"/>
      <c r="M213" s="230"/>
      <c r="N213" s="231"/>
      <c r="O213" s="231"/>
      <c r="P213" s="231"/>
      <c r="Q213" s="231"/>
      <c r="R213" s="231"/>
      <c r="S213" s="231"/>
      <c r="T213" s="23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3" t="s">
        <v>150</v>
      </c>
      <c r="AU213" s="233" t="s">
        <v>79</v>
      </c>
      <c r="AV213" s="13" t="s">
        <v>77</v>
      </c>
      <c r="AW213" s="13" t="s">
        <v>31</v>
      </c>
      <c r="AX213" s="13" t="s">
        <v>69</v>
      </c>
      <c r="AY213" s="233" t="s">
        <v>140</v>
      </c>
    </row>
    <row r="214" s="14" customFormat="1">
      <c r="A214" s="14"/>
      <c r="B214" s="234"/>
      <c r="C214" s="235"/>
      <c r="D214" s="225" t="s">
        <v>150</v>
      </c>
      <c r="E214" s="236" t="s">
        <v>19</v>
      </c>
      <c r="F214" s="237" t="s">
        <v>1981</v>
      </c>
      <c r="G214" s="235"/>
      <c r="H214" s="238">
        <v>9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4" t="s">
        <v>150</v>
      </c>
      <c r="AU214" s="244" t="s">
        <v>79</v>
      </c>
      <c r="AV214" s="14" t="s">
        <v>79</v>
      </c>
      <c r="AW214" s="14" t="s">
        <v>31</v>
      </c>
      <c r="AX214" s="14" t="s">
        <v>69</v>
      </c>
      <c r="AY214" s="244" t="s">
        <v>140</v>
      </c>
    </row>
    <row r="215" s="15" customFormat="1">
      <c r="A215" s="15"/>
      <c r="B215" s="245"/>
      <c r="C215" s="246"/>
      <c r="D215" s="225" t="s">
        <v>150</v>
      </c>
      <c r="E215" s="247" t="s">
        <v>19</v>
      </c>
      <c r="F215" s="248" t="s">
        <v>226</v>
      </c>
      <c r="G215" s="246"/>
      <c r="H215" s="249">
        <v>204</v>
      </c>
      <c r="I215" s="250"/>
      <c r="J215" s="246"/>
      <c r="K215" s="246"/>
      <c r="L215" s="251"/>
      <c r="M215" s="252"/>
      <c r="N215" s="253"/>
      <c r="O215" s="253"/>
      <c r="P215" s="253"/>
      <c r="Q215" s="253"/>
      <c r="R215" s="253"/>
      <c r="S215" s="253"/>
      <c r="T215" s="25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5" t="s">
        <v>150</v>
      </c>
      <c r="AU215" s="255" t="s">
        <v>79</v>
      </c>
      <c r="AV215" s="15" t="s">
        <v>146</v>
      </c>
      <c r="AW215" s="15" t="s">
        <v>31</v>
      </c>
      <c r="AX215" s="15" t="s">
        <v>77</v>
      </c>
      <c r="AY215" s="255" t="s">
        <v>140</v>
      </c>
    </row>
    <row r="216" s="2" customFormat="1" ht="21.75" customHeight="1">
      <c r="A216" s="41"/>
      <c r="B216" s="42"/>
      <c r="C216" s="205" t="s">
        <v>317</v>
      </c>
      <c r="D216" s="205" t="s">
        <v>141</v>
      </c>
      <c r="E216" s="206" t="s">
        <v>1982</v>
      </c>
      <c r="F216" s="207" t="s">
        <v>1983</v>
      </c>
      <c r="G216" s="208" t="s">
        <v>200</v>
      </c>
      <c r="H216" s="209">
        <v>108</v>
      </c>
      <c r="I216" s="210"/>
      <c r="J216" s="211">
        <f>ROUND(I216*H216,2)</f>
        <v>0</v>
      </c>
      <c r="K216" s="207" t="s">
        <v>145</v>
      </c>
      <c r="L216" s="47"/>
      <c r="M216" s="212" t="s">
        <v>19</v>
      </c>
      <c r="N216" s="213" t="s">
        <v>40</v>
      </c>
      <c r="O216" s="87"/>
      <c r="P216" s="214">
        <f>O216*H216</f>
        <v>0</v>
      </c>
      <c r="Q216" s="214">
        <v>0.0011590999999999999</v>
      </c>
      <c r="R216" s="214">
        <f>Q216*H216</f>
        <v>0.12518279999999998</v>
      </c>
      <c r="S216" s="214">
        <v>0</v>
      </c>
      <c r="T216" s="21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6" t="s">
        <v>231</v>
      </c>
      <c r="AT216" s="216" t="s">
        <v>141</v>
      </c>
      <c r="AU216" s="216" t="s">
        <v>79</v>
      </c>
      <c r="AY216" s="20" t="s">
        <v>140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20" t="s">
        <v>77</v>
      </c>
      <c r="BK216" s="217">
        <f>ROUND(I216*H216,2)</f>
        <v>0</v>
      </c>
      <c r="BL216" s="20" t="s">
        <v>231</v>
      </c>
      <c r="BM216" s="216" t="s">
        <v>1984</v>
      </c>
    </row>
    <row r="217" s="2" customFormat="1">
      <c r="A217" s="41"/>
      <c r="B217" s="42"/>
      <c r="C217" s="43"/>
      <c r="D217" s="218" t="s">
        <v>148</v>
      </c>
      <c r="E217" s="43"/>
      <c r="F217" s="219" t="s">
        <v>1985</v>
      </c>
      <c r="G217" s="43"/>
      <c r="H217" s="43"/>
      <c r="I217" s="220"/>
      <c r="J217" s="43"/>
      <c r="K217" s="43"/>
      <c r="L217" s="47"/>
      <c r="M217" s="221"/>
      <c r="N217" s="22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148</v>
      </c>
      <c r="AU217" s="20" t="s">
        <v>79</v>
      </c>
    </row>
    <row r="218" s="13" customFormat="1">
      <c r="A218" s="13"/>
      <c r="B218" s="223"/>
      <c r="C218" s="224"/>
      <c r="D218" s="225" t="s">
        <v>150</v>
      </c>
      <c r="E218" s="226" t="s">
        <v>19</v>
      </c>
      <c r="F218" s="227" t="s">
        <v>151</v>
      </c>
      <c r="G218" s="224"/>
      <c r="H218" s="226" t="s">
        <v>19</v>
      </c>
      <c r="I218" s="228"/>
      <c r="J218" s="224"/>
      <c r="K218" s="224"/>
      <c r="L218" s="229"/>
      <c r="M218" s="230"/>
      <c r="N218" s="231"/>
      <c r="O218" s="231"/>
      <c r="P218" s="231"/>
      <c r="Q218" s="231"/>
      <c r="R218" s="231"/>
      <c r="S218" s="231"/>
      <c r="T218" s="23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3" t="s">
        <v>150</v>
      </c>
      <c r="AU218" s="233" t="s">
        <v>79</v>
      </c>
      <c r="AV218" s="13" t="s">
        <v>77</v>
      </c>
      <c r="AW218" s="13" t="s">
        <v>31</v>
      </c>
      <c r="AX218" s="13" t="s">
        <v>69</v>
      </c>
      <c r="AY218" s="233" t="s">
        <v>140</v>
      </c>
    </row>
    <row r="219" s="14" customFormat="1">
      <c r="A219" s="14"/>
      <c r="B219" s="234"/>
      <c r="C219" s="235"/>
      <c r="D219" s="225" t="s">
        <v>150</v>
      </c>
      <c r="E219" s="236" t="s">
        <v>19</v>
      </c>
      <c r="F219" s="237" t="s">
        <v>1986</v>
      </c>
      <c r="G219" s="235"/>
      <c r="H219" s="238">
        <v>108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4" t="s">
        <v>150</v>
      </c>
      <c r="AU219" s="244" t="s">
        <v>79</v>
      </c>
      <c r="AV219" s="14" t="s">
        <v>79</v>
      </c>
      <c r="AW219" s="14" t="s">
        <v>31</v>
      </c>
      <c r="AX219" s="14" t="s">
        <v>77</v>
      </c>
      <c r="AY219" s="244" t="s">
        <v>140</v>
      </c>
    </row>
    <row r="220" s="2" customFormat="1" ht="24.15" customHeight="1">
      <c r="A220" s="41"/>
      <c r="B220" s="42"/>
      <c r="C220" s="205" t="s">
        <v>322</v>
      </c>
      <c r="D220" s="205" t="s">
        <v>141</v>
      </c>
      <c r="E220" s="206" t="s">
        <v>1987</v>
      </c>
      <c r="F220" s="207" t="s">
        <v>1988</v>
      </c>
      <c r="G220" s="208" t="s">
        <v>200</v>
      </c>
      <c r="H220" s="209">
        <v>143</v>
      </c>
      <c r="I220" s="210"/>
      <c r="J220" s="211">
        <f>ROUND(I220*H220,2)</f>
        <v>0</v>
      </c>
      <c r="K220" s="207" t="s">
        <v>145</v>
      </c>
      <c r="L220" s="47"/>
      <c r="M220" s="212" t="s">
        <v>19</v>
      </c>
      <c r="N220" s="213" t="s">
        <v>40</v>
      </c>
      <c r="O220" s="87"/>
      <c r="P220" s="214">
        <f>O220*H220</f>
        <v>0</v>
      </c>
      <c r="Q220" s="214">
        <v>4.206E-05</v>
      </c>
      <c r="R220" s="214">
        <f>Q220*H220</f>
        <v>0.0060145800000000003</v>
      </c>
      <c r="S220" s="214">
        <v>0</v>
      </c>
      <c r="T220" s="21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6" t="s">
        <v>231</v>
      </c>
      <c r="AT220" s="216" t="s">
        <v>141</v>
      </c>
      <c r="AU220" s="216" t="s">
        <v>79</v>
      </c>
      <c r="AY220" s="20" t="s">
        <v>140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20" t="s">
        <v>77</v>
      </c>
      <c r="BK220" s="217">
        <f>ROUND(I220*H220,2)</f>
        <v>0</v>
      </c>
      <c r="BL220" s="20" t="s">
        <v>231</v>
      </c>
      <c r="BM220" s="216" t="s">
        <v>1989</v>
      </c>
    </row>
    <row r="221" s="2" customFormat="1">
      <c r="A221" s="41"/>
      <c r="B221" s="42"/>
      <c r="C221" s="43"/>
      <c r="D221" s="218" t="s">
        <v>148</v>
      </c>
      <c r="E221" s="43"/>
      <c r="F221" s="219" t="s">
        <v>1990</v>
      </c>
      <c r="G221" s="43"/>
      <c r="H221" s="43"/>
      <c r="I221" s="220"/>
      <c r="J221" s="43"/>
      <c r="K221" s="43"/>
      <c r="L221" s="47"/>
      <c r="M221" s="221"/>
      <c r="N221" s="22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148</v>
      </c>
      <c r="AU221" s="20" t="s">
        <v>79</v>
      </c>
    </row>
    <row r="222" s="2" customFormat="1" ht="24.15" customHeight="1">
      <c r="A222" s="41"/>
      <c r="B222" s="42"/>
      <c r="C222" s="205" t="s">
        <v>327</v>
      </c>
      <c r="D222" s="205" t="s">
        <v>141</v>
      </c>
      <c r="E222" s="206" t="s">
        <v>1991</v>
      </c>
      <c r="F222" s="207" t="s">
        <v>1992</v>
      </c>
      <c r="G222" s="208" t="s">
        <v>200</v>
      </c>
      <c r="H222" s="209">
        <v>36</v>
      </c>
      <c r="I222" s="210"/>
      <c r="J222" s="211">
        <f>ROUND(I222*H222,2)</f>
        <v>0</v>
      </c>
      <c r="K222" s="207" t="s">
        <v>145</v>
      </c>
      <c r="L222" s="47"/>
      <c r="M222" s="212" t="s">
        <v>19</v>
      </c>
      <c r="N222" s="213" t="s">
        <v>40</v>
      </c>
      <c r="O222" s="87"/>
      <c r="P222" s="214">
        <f>O222*H222</f>
        <v>0</v>
      </c>
      <c r="Q222" s="214">
        <v>4.2249999999999997E-05</v>
      </c>
      <c r="R222" s="214">
        <f>Q222*H222</f>
        <v>0.0015209999999999998</v>
      </c>
      <c r="S222" s="214">
        <v>0</v>
      </c>
      <c r="T222" s="21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6" t="s">
        <v>231</v>
      </c>
      <c r="AT222" s="216" t="s">
        <v>141</v>
      </c>
      <c r="AU222" s="216" t="s">
        <v>79</v>
      </c>
      <c r="AY222" s="20" t="s">
        <v>140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20" t="s">
        <v>77</v>
      </c>
      <c r="BK222" s="217">
        <f>ROUND(I222*H222,2)</f>
        <v>0</v>
      </c>
      <c r="BL222" s="20" t="s">
        <v>231</v>
      </c>
      <c r="BM222" s="216" t="s">
        <v>1993</v>
      </c>
    </row>
    <row r="223" s="2" customFormat="1">
      <c r="A223" s="41"/>
      <c r="B223" s="42"/>
      <c r="C223" s="43"/>
      <c r="D223" s="218" t="s">
        <v>148</v>
      </c>
      <c r="E223" s="43"/>
      <c r="F223" s="219" t="s">
        <v>1994</v>
      </c>
      <c r="G223" s="43"/>
      <c r="H223" s="43"/>
      <c r="I223" s="220"/>
      <c r="J223" s="43"/>
      <c r="K223" s="43"/>
      <c r="L223" s="47"/>
      <c r="M223" s="221"/>
      <c r="N223" s="22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148</v>
      </c>
      <c r="AU223" s="20" t="s">
        <v>79</v>
      </c>
    </row>
    <row r="224" s="2" customFormat="1" ht="33" customHeight="1">
      <c r="A224" s="41"/>
      <c r="B224" s="42"/>
      <c r="C224" s="205" t="s">
        <v>333</v>
      </c>
      <c r="D224" s="205" t="s">
        <v>141</v>
      </c>
      <c r="E224" s="206" t="s">
        <v>1995</v>
      </c>
      <c r="F224" s="207" t="s">
        <v>1996</v>
      </c>
      <c r="G224" s="208" t="s">
        <v>200</v>
      </c>
      <c r="H224" s="209">
        <v>240</v>
      </c>
      <c r="I224" s="210"/>
      <c r="J224" s="211">
        <f>ROUND(I224*H224,2)</f>
        <v>0</v>
      </c>
      <c r="K224" s="207" t="s">
        <v>145</v>
      </c>
      <c r="L224" s="47"/>
      <c r="M224" s="212" t="s">
        <v>19</v>
      </c>
      <c r="N224" s="213" t="s">
        <v>40</v>
      </c>
      <c r="O224" s="87"/>
      <c r="P224" s="214">
        <f>O224*H224</f>
        <v>0</v>
      </c>
      <c r="Q224" s="214">
        <v>0.00019656</v>
      </c>
      <c r="R224" s="214">
        <f>Q224*H224</f>
        <v>0.047174399999999998</v>
      </c>
      <c r="S224" s="214">
        <v>0</v>
      </c>
      <c r="T224" s="21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6" t="s">
        <v>231</v>
      </c>
      <c r="AT224" s="216" t="s">
        <v>141</v>
      </c>
      <c r="AU224" s="216" t="s">
        <v>79</v>
      </c>
      <c r="AY224" s="20" t="s">
        <v>140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20" t="s">
        <v>77</v>
      </c>
      <c r="BK224" s="217">
        <f>ROUND(I224*H224,2)</f>
        <v>0</v>
      </c>
      <c r="BL224" s="20" t="s">
        <v>231</v>
      </c>
      <c r="BM224" s="216" t="s">
        <v>1997</v>
      </c>
    </row>
    <row r="225" s="2" customFormat="1">
      <c r="A225" s="41"/>
      <c r="B225" s="42"/>
      <c r="C225" s="43"/>
      <c r="D225" s="218" t="s">
        <v>148</v>
      </c>
      <c r="E225" s="43"/>
      <c r="F225" s="219" t="s">
        <v>1998</v>
      </c>
      <c r="G225" s="43"/>
      <c r="H225" s="43"/>
      <c r="I225" s="220"/>
      <c r="J225" s="43"/>
      <c r="K225" s="43"/>
      <c r="L225" s="47"/>
      <c r="M225" s="221"/>
      <c r="N225" s="22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148</v>
      </c>
      <c r="AU225" s="20" t="s">
        <v>79</v>
      </c>
    </row>
    <row r="226" s="2" customFormat="1" ht="33" customHeight="1">
      <c r="A226" s="41"/>
      <c r="B226" s="42"/>
      <c r="C226" s="205" t="s">
        <v>339</v>
      </c>
      <c r="D226" s="205" t="s">
        <v>141</v>
      </c>
      <c r="E226" s="206" t="s">
        <v>1999</v>
      </c>
      <c r="F226" s="207" t="s">
        <v>2000</v>
      </c>
      <c r="G226" s="208" t="s">
        <v>200</v>
      </c>
      <c r="H226" s="209">
        <v>72</v>
      </c>
      <c r="I226" s="210"/>
      <c r="J226" s="211">
        <f>ROUND(I226*H226,2)</f>
        <v>0</v>
      </c>
      <c r="K226" s="207" t="s">
        <v>145</v>
      </c>
      <c r="L226" s="47"/>
      <c r="M226" s="212" t="s">
        <v>19</v>
      </c>
      <c r="N226" s="213" t="s">
        <v>40</v>
      </c>
      <c r="O226" s="87"/>
      <c r="P226" s="214">
        <f>O226*H226</f>
        <v>0</v>
      </c>
      <c r="Q226" s="214">
        <v>0.00024078000000000001</v>
      </c>
      <c r="R226" s="214">
        <f>Q226*H226</f>
        <v>0.01733616</v>
      </c>
      <c r="S226" s="214">
        <v>0</v>
      </c>
      <c r="T226" s="21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6" t="s">
        <v>231</v>
      </c>
      <c r="AT226" s="216" t="s">
        <v>141</v>
      </c>
      <c r="AU226" s="216" t="s">
        <v>79</v>
      </c>
      <c r="AY226" s="20" t="s">
        <v>140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20" t="s">
        <v>77</v>
      </c>
      <c r="BK226" s="217">
        <f>ROUND(I226*H226,2)</f>
        <v>0</v>
      </c>
      <c r="BL226" s="20" t="s">
        <v>231</v>
      </c>
      <c r="BM226" s="216" t="s">
        <v>2001</v>
      </c>
    </row>
    <row r="227" s="2" customFormat="1">
      <c r="A227" s="41"/>
      <c r="B227" s="42"/>
      <c r="C227" s="43"/>
      <c r="D227" s="218" t="s">
        <v>148</v>
      </c>
      <c r="E227" s="43"/>
      <c r="F227" s="219" t="s">
        <v>2002</v>
      </c>
      <c r="G227" s="43"/>
      <c r="H227" s="43"/>
      <c r="I227" s="220"/>
      <c r="J227" s="43"/>
      <c r="K227" s="43"/>
      <c r="L227" s="47"/>
      <c r="M227" s="221"/>
      <c r="N227" s="22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148</v>
      </c>
      <c r="AU227" s="20" t="s">
        <v>79</v>
      </c>
    </row>
    <row r="228" s="2" customFormat="1" ht="16.5" customHeight="1">
      <c r="A228" s="41"/>
      <c r="B228" s="42"/>
      <c r="C228" s="205" t="s">
        <v>344</v>
      </c>
      <c r="D228" s="205" t="s">
        <v>141</v>
      </c>
      <c r="E228" s="206" t="s">
        <v>2003</v>
      </c>
      <c r="F228" s="207" t="s">
        <v>2004</v>
      </c>
      <c r="G228" s="208" t="s">
        <v>200</v>
      </c>
      <c r="H228" s="209">
        <v>60</v>
      </c>
      <c r="I228" s="210"/>
      <c r="J228" s="211">
        <f>ROUND(I228*H228,2)</f>
        <v>0</v>
      </c>
      <c r="K228" s="207" t="s">
        <v>145</v>
      </c>
      <c r="L228" s="47"/>
      <c r="M228" s="212" t="s">
        <v>19</v>
      </c>
      <c r="N228" s="213" t="s">
        <v>40</v>
      </c>
      <c r="O228" s="87"/>
      <c r="P228" s="214">
        <f>O228*H228</f>
        <v>0</v>
      </c>
      <c r="Q228" s="214">
        <v>0</v>
      </c>
      <c r="R228" s="214">
        <f>Q228*H228</f>
        <v>0</v>
      </c>
      <c r="S228" s="214">
        <v>0.00023000000000000001</v>
      </c>
      <c r="T228" s="215">
        <f>S228*H228</f>
        <v>0.0138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6" t="s">
        <v>231</v>
      </c>
      <c r="AT228" s="216" t="s">
        <v>141</v>
      </c>
      <c r="AU228" s="216" t="s">
        <v>79</v>
      </c>
      <c r="AY228" s="20" t="s">
        <v>140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20" t="s">
        <v>77</v>
      </c>
      <c r="BK228" s="217">
        <f>ROUND(I228*H228,2)</f>
        <v>0</v>
      </c>
      <c r="BL228" s="20" t="s">
        <v>231</v>
      </c>
      <c r="BM228" s="216" t="s">
        <v>2005</v>
      </c>
    </row>
    <row r="229" s="2" customFormat="1">
      <c r="A229" s="41"/>
      <c r="B229" s="42"/>
      <c r="C229" s="43"/>
      <c r="D229" s="218" t="s">
        <v>148</v>
      </c>
      <c r="E229" s="43"/>
      <c r="F229" s="219" t="s">
        <v>2006</v>
      </c>
      <c r="G229" s="43"/>
      <c r="H229" s="43"/>
      <c r="I229" s="220"/>
      <c r="J229" s="43"/>
      <c r="K229" s="43"/>
      <c r="L229" s="47"/>
      <c r="M229" s="221"/>
      <c r="N229" s="222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148</v>
      </c>
      <c r="AU229" s="20" t="s">
        <v>79</v>
      </c>
    </row>
    <row r="230" s="2" customFormat="1" ht="16.5" customHeight="1">
      <c r="A230" s="41"/>
      <c r="B230" s="42"/>
      <c r="C230" s="205" t="s">
        <v>349</v>
      </c>
      <c r="D230" s="205" t="s">
        <v>141</v>
      </c>
      <c r="E230" s="206" t="s">
        <v>2007</v>
      </c>
      <c r="F230" s="207" t="s">
        <v>2008</v>
      </c>
      <c r="G230" s="208" t="s">
        <v>161</v>
      </c>
      <c r="H230" s="209">
        <v>69</v>
      </c>
      <c r="I230" s="210"/>
      <c r="J230" s="211">
        <f>ROUND(I230*H230,2)</f>
        <v>0</v>
      </c>
      <c r="K230" s="207" t="s">
        <v>145</v>
      </c>
      <c r="L230" s="47"/>
      <c r="M230" s="212" t="s">
        <v>19</v>
      </c>
      <c r="N230" s="213" t="s">
        <v>40</v>
      </c>
      <c r="O230" s="87"/>
      <c r="P230" s="214">
        <f>O230*H230</f>
        <v>0</v>
      </c>
      <c r="Q230" s="214">
        <v>0.00017000000000000001</v>
      </c>
      <c r="R230" s="214">
        <f>Q230*H230</f>
        <v>0.011730000000000001</v>
      </c>
      <c r="S230" s="214">
        <v>0</v>
      </c>
      <c r="T230" s="21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6" t="s">
        <v>231</v>
      </c>
      <c r="AT230" s="216" t="s">
        <v>141</v>
      </c>
      <c r="AU230" s="216" t="s">
        <v>79</v>
      </c>
      <c r="AY230" s="20" t="s">
        <v>140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20" t="s">
        <v>77</v>
      </c>
      <c r="BK230" s="217">
        <f>ROUND(I230*H230,2)</f>
        <v>0</v>
      </c>
      <c r="BL230" s="20" t="s">
        <v>231</v>
      </c>
      <c r="BM230" s="216" t="s">
        <v>2009</v>
      </c>
    </row>
    <row r="231" s="2" customFormat="1">
      <c r="A231" s="41"/>
      <c r="B231" s="42"/>
      <c r="C231" s="43"/>
      <c r="D231" s="218" t="s">
        <v>148</v>
      </c>
      <c r="E231" s="43"/>
      <c r="F231" s="219" t="s">
        <v>2010</v>
      </c>
      <c r="G231" s="43"/>
      <c r="H231" s="43"/>
      <c r="I231" s="220"/>
      <c r="J231" s="43"/>
      <c r="K231" s="43"/>
      <c r="L231" s="47"/>
      <c r="M231" s="221"/>
      <c r="N231" s="22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148</v>
      </c>
      <c r="AU231" s="20" t="s">
        <v>79</v>
      </c>
    </row>
    <row r="232" s="2" customFormat="1" ht="16.5" customHeight="1">
      <c r="A232" s="41"/>
      <c r="B232" s="42"/>
      <c r="C232" s="205" t="s">
        <v>357</v>
      </c>
      <c r="D232" s="205" t="s">
        <v>141</v>
      </c>
      <c r="E232" s="206" t="s">
        <v>2011</v>
      </c>
      <c r="F232" s="207" t="s">
        <v>2012</v>
      </c>
      <c r="G232" s="208" t="s">
        <v>2013</v>
      </c>
      <c r="H232" s="209">
        <v>3</v>
      </c>
      <c r="I232" s="210"/>
      <c r="J232" s="211">
        <f>ROUND(I232*H232,2)</f>
        <v>0</v>
      </c>
      <c r="K232" s="207" t="s">
        <v>145</v>
      </c>
      <c r="L232" s="47"/>
      <c r="M232" s="212" t="s">
        <v>19</v>
      </c>
      <c r="N232" s="213" t="s">
        <v>40</v>
      </c>
      <c r="O232" s="87"/>
      <c r="P232" s="214">
        <f>O232*H232</f>
        <v>0</v>
      </c>
      <c r="Q232" s="214">
        <v>0.00089957000000000004</v>
      </c>
      <c r="R232" s="214">
        <f>Q232*H232</f>
        <v>0.00269871</v>
      </c>
      <c r="S232" s="214">
        <v>0</v>
      </c>
      <c r="T232" s="21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6" t="s">
        <v>231</v>
      </c>
      <c r="AT232" s="216" t="s">
        <v>141</v>
      </c>
      <c r="AU232" s="216" t="s">
        <v>79</v>
      </c>
      <c r="AY232" s="20" t="s">
        <v>140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20" t="s">
        <v>77</v>
      </c>
      <c r="BK232" s="217">
        <f>ROUND(I232*H232,2)</f>
        <v>0</v>
      </c>
      <c r="BL232" s="20" t="s">
        <v>231</v>
      </c>
      <c r="BM232" s="216" t="s">
        <v>2014</v>
      </c>
    </row>
    <row r="233" s="2" customFormat="1">
      <c r="A233" s="41"/>
      <c r="B233" s="42"/>
      <c r="C233" s="43"/>
      <c r="D233" s="218" t="s">
        <v>148</v>
      </c>
      <c r="E233" s="43"/>
      <c r="F233" s="219" t="s">
        <v>2015</v>
      </c>
      <c r="G233" s="43"/>
      <c r="H233" s="43"/>
      <c r="I233" s="220"/>
      <c r="J233" s="43"/>
      <c r="K233" s="43"/>
      <c r="L233" s="47"/>
      <c r="M233" s="221"/>
      <c r="N233" s="222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148</v>
      </c>
      <c r="AU233" s="20" t="s">
        <v>79</v>
      </c>
    </row>
    <row r="234" s="2" customFormat="1" ht="16.5" customHeight="1">
      <c r="A234" s="41"/>
      <c r="B234" s="42"/>
      <c r="C234" s="205" t="s">
        <v>363</v>
      </c>
      <c r="D234" s="205" t="s">
        <v>141</v>
      </c>
      <c r="E234" s="206" t="s">
        <v>2016</v>
      </c>
      <c r="F234" s="207" t="s">
        <v>2017</v>
      </c>
      <c r="G234" s="208" t="s">
        <v>161</v>
      </c>
      <c r="H234" s="209">
        <v>9</v>
      </c>
      <c r="I234" s="210"/>
      <c r="J234" s="211">
        <f>ROUND(I234*H234,2)</f>
        <v>0</v>
      </c>
      <c r="K234" s="207" t="s">
        <v>145</v>
      </c>
      <c r="L234" s="47"/>
      <c r="M234" s="212" t="s">
        <v>19</v>
      </c>
      <c r="N234" s="213" t="s">
        <v>40</v>
      </c>
      <c r="O234" s="87"/>
      <c r="P234" s="214">
        <f>O234*H234</f>
        <v>0</v>
      </c>
      <c r="Q234" s="214">
        <v>0.00076099999999999996</v>
      </c>
      <c r="R234" s="214">
        <f>Q234*H234</f>
        <v>0.0068489999999999992</v>
      </c>
      <c r="S234" s="214">
        <v>0</v>
      </c>
      <c r="T234" s="21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6" t="s">
        <v>231</v>
      </c>
      <c r="AT234" s="216" t="s">
        <v>141</v>
      </c>
      <c r="AU234" s="216" t="s">
        <v>79</v>
      </c>
      <c r="AY234" s="20" t="s">
        <v>140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20" t="s">
        <v>77</v>
      </c>
      <c r="BK234" s="217">
        <f>ROUND(I234*H234,2)</f>
        <v>0</v>
      </c>
      <c r="BL234" s="20" t="s">
        <v>231</v>
      </c>
      <c r="BM234" s="216" t="s">
        <v>2018</v>
      </c>
    </row>
    <row r="235" s="2" customFormat="1">
      <c r="A235" s="41"/>
      <c r="B235" s="42"/>
      <c r="C235" s="43"/>
      <c r="D235" s="218" t="s">
        <v>148</v>
      </c>
      <c r="E235" s="43"/>
      <c r="F235" s="219" t="s">
        <v>2019</v>
      </c>
      <c r="G235" s="43"/>
      <c r="H235" s="43"/>
      <c r="I235" s="220"/>
      <c r="J235" s="43"/>
      <c r="K235" s="43"/>
      <c r="L235" s="47"/>
      <c r="M235" s="221"/>
      <c r="N235" s="222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148</v>
      </c>
      <c r="AU235" s="20" t="s">
        <v>79</v>
      </c>
    </row>
    <row r="236" s="2" customFormat="1" ht="16.5" customHeight="1">
      <c r="A236" s="41"/>
      <c r="B236" s="42"/>
      <c r="C236" s="205" t="s">
        <v>369</v>
      </c>
      <c r="D236" s="205" t="s">
        <v>141</v>
      </c>
      <c r="E236" s="206" t="s">
        <v>2020</v>
      </c>
      <c r="F236" s="207" t="s">
        <v>2021</v>
      </c>
      <c r="G236" s="208" t="s">
        <v>161</v>
      </c>
      <c r="H236" s="209">
        <v>3</v>
      </c>
      <c r="I236" s="210"/>
      <c r="J236" s="211">
        <f>ROUND(I236*H236,2)</f>
        <v>0</v>
      </c>
      <c r="K236" s="207" t="s">
        <v>145</v>
      </c>
      <c r="L236" s="47"/>
      <c r="M236" s="212" t="s">
        <v>19</v>
      </c>
      <c r="N236" s="213" t="s">
        <v>40</v>
      </c>
      <c r="O236" s="87"/>
      <c r="P236" s="214">
        <f>O236*H236</f>
        <v>0</v>
      </c>
      <c r="Q236" s="214">
        <v>0.00095350000000000003</v>
      </c>
      <c r="R236" s="214">
        <f>Q236*H236</f>
        <v>0.0028605000000000002</v>
      </c>
      <c r="S236" s="214">
        <v>0</v>
      </c>
      <c r="T236" s="21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6" t="s">
        <v>231</v>
      </c>
      <c r="AT236" s="216" t="s">
        <v>141</v>
      </c>
      <c r="AU236" s="216" t="s">
        <v>79</v>
      </c>
      <c r="AY236" s="20" t="s">
        <v>140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20" t="s">
        <v>77</v>
      </c>
      <c r="BK236" s="217">
        <f>ROUND(I236*H236,2)</f>
        <v>0</v>
      </c>
      <c r="BL236" s="20" t="s">
        <v>231</v>
      </c>
      <c r="BM236" s="216" t="s">
        <v>2022</v>
      </c>
    </row>
    <row r="237" s="2" customFormat="1">
      <c r="A237" s="41"/>
      <c r="B237" s="42"/>
      <c r="C237" s="43"/>
      <c r="D237" s="218" t="s">
        <v>148</v>
      </c>
      <c r="E237" s="43"/>
      <c r="F237" s="219" t="s">
        <v>2023</v>
      </c>
      <c r="G237" s="43"/>
      <c r="H237" s="43"/>
      <c r="I237" s="220"/>
      <c r="J237" s="43"/>
      <c r="K237" s="43"/>
      <c r="L237" s="47"/>
      <c r="M237" s="221"/>
      <c r="N237" s="22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148</v>
      </c>
      <c r="AU237" s="20" t="s">
        <v>79</v>
      </c>
    </row>
    <row r="238" s="2" customFormat="1" ht="24.15" customHeight="1">
      <c r="A238" s="41"/>
      <c r="B238" s="42"/>
      <c r="C238" s="205" t="s">
        <v>378</v>
      </c>
      <c r="D238" s="205" t="s">
        <v>141</v>
      </c>
      <c r="E238" s="206" t="s">
        <v>2024</v>
      </c>
      <c r="F238" s="207" t="s">
        <v>2025</v>
      </c>
      <c r="G238" s="208" t="s">
        <v>200</v>
      </c>
      <c r="H238" s="209">
        <v>491</v>
      </c>
      <c r="I238" s="210"/>
      <c r="J238" s="211">
        <f>ROUND(I238*H238,2)</f>
        <v>0</v>
      </c>
      <c r="K238" s="207" t="s">
        <v>145</v>
      </c>
      <c r="L238" s="47"/>
      <c r="M238" s="212" t="s">
        <v>19</v>
      </c>
      <c r="N238" s="213" t="s">
        <v>40</v>
      </c>
      <c r="O238" s="87"/>
      <c r="P238" s="214">
        <f>O238*H238</f>
        <v>0</v>
      </c>
      <c r="Q238" s="214">
        <v>0.00039596999999999999</v>
      </c>
      <c r="R238" s="214">
        <f>Q238*H238</f>
        <v>0.19442127000000001</v>
      </c>
      <c r="S238" s="214">
        <v>0</v>
      </c>
      <c r="T238" s="21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6" t="s">
        <v>231</v>
      </c>
      <c r="AT238" s="216" t="s">
        <v>141</v>
      </c>
      <c r="AU238" s="216" t="s">
        <v>79</v>
      </c>
      <c r="AY238" s="20" t="s">
        <v>140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20" t="s">
        <v>77</v>
      </c>
      <c r="BK238" s="217">
        <f>ROUND(I238*H238,2)</f>
        <v>0</v>
      </c>
      <c r="BL238" s="20" t="s">
        <v>231</v>
      </c>
      <c r="BM238" s="216" t="s">
        <v>2026</v>
      </c>
    </row>
    <row r="239" s="2" customFormat="1">
      <c r="A239" s="41"/>
      <c r="B239" s="42"/>
      <c r="C239" s="43"/>
      <c r="D239" s="218" t="s">
        <v>148</v>
      </c>
      <c r="E239" s="43"/>
      <c r="F239" s="219" t="s">
        <v>2027</v>
      </c>
      <c r="G239" s="43"/>
      <c r="H239" s="43"/>
      <c r="I239" s="220"/>
      <c r="J239" s="43"/>
      <c r="K239" s="43"/>
      <c r="L239" s="47"/>
      <c r="M239" s="221"/>
      <c r="N239" s="22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148</v>
      </c>
      <c r="AU239" s="20" t="s">
        <v>79</v>
      </c>
    </row>
    <row r="240" s="2" customFormat="1" ht="21.75" customHeight="1">
      <c r="A240" s="41"/>
      <c r="B240" s="42"/>
      <c r="C240" s="205" t="s">
        <v>383</v>
      </c>
      <c r="D240" s="205" t="s">
        <v>141</v>
      </c>
      <c r="E240" s="206" t="s">
        <v>2028</v>
      </c>
      <c r="F240" s="207" t="s">
        <v>2029</v>
      </c>
      <c r="G240" s="208" t="s">
        <v>200</v>
      </c>
      <c r="H240" s="209">
        <v>491</v>
      </c>
      <c r="I240" s="210"/>
      <c r="J240" s="211">
        <f>ROUND(I240*H240,2)</f>
        <v>0</v>
      </c>
      <c r="K240" s="207" t="s">
        <v>145</v>
      </c>
      <c r="L240" s="47"/>
      <c r="M240" s="212" t="s">
        <v>19</v>
      </c>
      <c r="N240" s="213" t="s">
        <v>40</v>
      </c>
      <c r="O240" s="87"/>
      <c r="P240" s="214">
        <f>O240*H240</f>
        <v>0</v>
      </c>
      <c r="Q240" s="214">
        <v>1.0000000000000001E-05</v>
      </c>
      <c r="R240" s="214">
        <f>Q240*H240</f>
        <v>0.0049100000000000003</v>
      </c>
      <c r="S240" s="214">
        <v>0</v>
      </c>
      <c r="T240" s="21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6" t="s">
        <v>231</v>
      </c>
      <c r="AT240" s="216" t="s">
        <v>141</v>
      </c>
      <c r="AU240" s="216" t="s">
        <v>79</v>
      </c>
      <c r="AY240" s="20" t="s">
        <v>140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20" t="s">
        <v>77</v>
      </c>
      <c r="BK240" s="217">
        <f>ROUND(I240*H240,2)</f>
        <v>0</v>
      </c>
      <c r="BL240" s="20" t="s">
        <v>231</v>
      </c>
      <c r="BM240" s="216" t="s">
        <v>2030</v>
      </c>
    </row>
    <row r="241" s="2" customFormat="1">
      <c r="A241" s="41"/>
      <c r="B241" s="42"/>
      <c r="C241" s="43"/>
      <c r="D241" s="218" t="s">
        <v>148</v>
      </c>
      <c r="E241" s="43"/>
      <c r="F241" s="219" t="s">
        <v>2031</v>
      </c>
      <c r="G241" s="43"/>
      <c r="H241" s="43"/>
      <c r="I241" s="220"/>
      <c r="J241" s="43"/>
      <c r="K241" s="43"/>
      <c r="L241" s="47"/>
      <c r="M241" s="221"/>
      <c r="N241" s="22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148</v>
      </c>
      <c r="AU241" s="20" t="s">
        <v>79</v>
      </c>
    </row>
    <row r="242" s="2" customFormat="1" ht="24.15" customHeight="1">
      <c r="A242" s="41"/>
      <c r="B242" s="42"/>
      <c r="C242" s="205" t="s">
        <v>388</v>
      </c>
      <c r="D242" s="205" t="s">
        <v>141</v>
      </c>
      <c r="E242" s="206" t="s">
        <v>2032</v>
      </c>
      <c r="F242" s="207" t="s">
        <v>2033</v>
      </c>
      <c r="G242" s="208" t="s">
        <v>307</v>
      </c>
      <c r="H242" s="209">
        <v>0.68300000000000005</v>
      </c>
      <c r="I242" s="210"/>
      <c r="J242" s="211">
        <f>ROUND(I242*H242,2)</f>
        <v>0</v>
      </c>
      <c r="K242" s="207" t="s">
        <v>145</v>
      </c>
      <c r="L242" s="47"/>
      <c r="M242" s="212" t="s">
        <v>19</v>
      </c>
      <c r="N242" s="213" t="s">
        <v>40</v>
      </c>
      <c r="O242" s="87"/>
      <c r="P242" s="214">
        <f>O242*H242</f>
        <v>0</v>
      </c>
      <c r="Q242" s="214">
        <v>0</v>
      </c>
      <c r="R242" s="214">
        <f>Q242*H242</f>
        <v>0</v>
      </c>
      <c r="S242" s="214">
        <v>0</v>
      </c>
      <c r="T242" s="21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6" t="s">
        <v>231</v>
      </c>
      <c r="AT242" s="216" t="s">
        <v>141</v>
      </c>
      <c r="AU242" s="216" t="s">
        <v>79</v>
      </c>
      <c r="AY242" s="20" t="s">
        <v>140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20" t="s">
        <v>77</v>
      </c>
      <c r="BK242" s="217">
        <f>ROUND(I242*H242,2)</f>
        <v>0</v>
      </c>
      <c r="BL242" s="20" t="s">
        <v>231</v>
      </c>
      <c r="BM242" s="216" t="s">
        <v>2034</v>
      </c>
    </row>
    <row r="243" s="2" customFormat="1">
      <c r="A243" s="41"/>
      <c r="B243" s="42"/>
      <c r="C243" s="43"/>
      <c r="D243" s="218" t="s">
        <v>148</v>
      </c>
      <c r="E243" s="43"/>
      <c r="F243" s="219" t="s">
        <v>2035</v>
      </c>
      <c r="G243" s="43"/>
      <c r="H243" s="43"/>
      <c r="I243" s="220"/>
      <c r="J243" s="43"/>
      <c r="K243" s="43"/>
      <c r="L243" s="47"/>
      <c r="M243" s="221"/>
      <c r="N243" s="22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148</v>
      </c>
      <c r="AU243" s="20" t="s">
        <v>79</v>
      </c>
    </row>
    <row r="244" s="2" customFormat="1" ht="24.15" customHeight="1">
      <c r="A244" s="41"/>
      <c r="B244" s="42"/>
      <c r="C244" s="205" t="s">
        <v>396</v>
      </c>
      <c r="D244" s="205" t="s">
        <v>141</v>
      </c>
      <c r="E244" s="206" t="s">
        <v>2036</v>
      </c>
      <c r="F244" s="207" t="s">
        <v>2037</v>
      </c>
      <c r="G244" s="208" t="s">
        <v>307</v>
      </c>
      <c r="H244" s="209">
        <v>0.68300000000000005</v>
      </c>
      <c r="I244" s="210"/>
      <c r="J244" s="211">
        <f>ROUND(I244*H244,2)</f>
        <v>0</v>
      </c>
      <c r="K244" s="207" t="s">
        <v>145</v>
      </c>
      <c r="L244" s="47"/>
      <c r="M244" s="212" t="s">
        <v>19</v>
      </c>
      <c r="N244" s="213" t="s">
        <v>40</v>
      </c>
      <c r="O244" s="87"/>
      <c r="P244" s="214">
        <f>O244*H244</f>
        <v>0</v>
      </c>
      <c r="Q244" s="214">
        <v>0</v>
      </c>
      <c r="R244" s="214">
        <f>Q244*H244</f>
        <v>0</v>
      </c>
      <c r="S244" s="214">
        <v>0</v>
      </c>
      <c r="T244" s="21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6" t="s">
        <v>231</v>
      </c>
      <c r="AT244" s="216" t="s">
        <v>141</v>
      </c>
      <c r="AU244" s="216" t="s">
        <v>79</v>
      </c>
      <c r="AY244" s="20" t="s">
        <v>140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20" t="s">
        <v>77</v>
      </c>
      <c r="BK244" s="217">
        <f>ROUND(I244*H244,2)</f>
        <v>0</v>
      </c>
      <c r="BL244" s="20" t="s">
        <v>231</v>
      </c>
      <c r="BM244" s="216" t="s">
        <v>2038</v>
      </c>
    </row>
    <row r="245" s="2" customFormat="1">
      <c r="A245" s="41"/>
      <c r="B245" s="42"/>
      <c r="C245" s="43"/>
      <c r="D245" s="218" t="s">
        <v>148</v>
      </c>
      <c r="E245" s="43"/>
      <c r="F245" s="219" t="s">
        <v>2039</v>
      </c>
      <c r="G245" s="43"/>
      <c r="H245" s="43"/>
      <c r="I245" s="220"/>
      <c r="J245" s="43"/>
      <c r="K245" s="43"/>
      <c r="L245" s="47"/>
      <c r="M245" s="221"/>
      <c r="N245" s="22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148</v>
      </c>
      <c r="AU245" s="20" t="s">
        <v>79</v>
      </c>
    </row>
    <row r="246" s="12" customFormat="1" ht="22.8" customHeight="1">
      <c r="A246" s="12"/>
      <c r="B246" s="191"/>
      <c r="C246" s="192"/>
      <c r="D246" s="193" t="s">
        <v>68</v>
      </c>
      <c r="E246" s="267" t="s">
        <v>2040</v>
      </c>
      <c r="F246" s="267" t="s">
        <v>2041</v>
      </c>
      <c r="G246" s="192"/>
      <c r="H246" s="192"/>
      <c r="I246" s="195"/>
      <c r="J246" s="268">
        <f>BK246</f>
        <v>0</v>
      </c>
      <c r="K246" s="192"/>
      <c r="L246" s="197"/>
      <c r="M246" s="198"/>
      <c r="N246" s="199"/>
      <c r="O246" s="199"/>
      <c r="P246" s="200">
        <f>SUM(P247:P295)</f>
        <v>0</v>
      </c>
      <c r="Q246" s="199"/>
      <c r="R246" s="200">
        <f>SUM(R247:R295)</f>
        <v>1.0365600451000001</v>
      </c>
      <c r="S246" s="199"/>
      <c r="T246" s="201">
        <f>SUM(T247:T295)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2" t="s">
        <v>79</v>
      </c>
      <c r="AT246" s="203" t="s">
        <v>68</v>
      </c>
      <c r="AU246" s="203" t="s">
        <v>77</v>
      </c>
      <c r="AY246" s="202" t="s">
        <v>140</v>
      </c>
      <c r="BK246" s="204">
        <f>SUM(BK247:BK295)</f>
        <v>0</v>
      </c>
    </row>
    <row r="247" s="2" customFormat="1" ht="16.5" customHeight="1">
      <c r="A247" s="41"/>
      <c r="B247" s="42"/>
      <c r="C247" s="205" t="s">
        <v>401</v>
      </c>
      <c r="D247" s="205" t="s">
        <v>141</v>
      </c>
      <c r="E247" s="206" t="s">
        <v>2042</v>
      </c>
      <c r="F247" s="207" t="s">
        <v>2043</v>
      </c>
      <c r="G247" s="208" t="s">
        <v>2013</v>
      </c>
      <c r="H247" s="209">
        <v>11</v>
      </c>
      <c r="I247" s="210"/>
      <c r="J247" s="211">
        <f>ROUND(I247*H247,2)</f>
        <v>0</v>
      </c>
      <c r="K247" s="207" t="s">
        <v>145</v>
      </c>
      <c r="L247" s="47"/>
      <c r="M247" s="212" t="s">
        <v>19</v>
      </c>
      <c r="N247" s="213" t="s">
        <v>40</v>
      </c>
      <c r="O247" s="87"/>
      <c r="P247" s="214">
        <f>O247*H247</f>
        <v>0</v>
      </c>
      <c r="Q247" s="214">
        <v>0.028937463300000001</v>
      </c>
      <c r="R247" s="214">
        <f>Q247*H247</f>
        <v>0.31831209630000001</v>
      </c>
      <c r="S247" s="214">
        <v>0</v>
      </c>
      <c r="T247" s="21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6" t="s">
        <v>231</v>
      </c>
      <c r="AT247" s="216" t="s">
        <v>141</v>
      </c>
      <c r="AU247" s="216" t="s">
        <v>79</v>
      </c>
      <c r="AY247" s="20" t="s">
        <v>140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20" t="s">
        <v>77</v>
      </c>
      <c r="BK247" s="217">
        <f>ROUND(I247*H247,2)</f>
        <v>0</v>
      </c>
      <c r="BL247" s="20" t="s">
        <v>231</v>
      </c>
      <c r="BM247" s="216" t="s">
        <v>2044</v>
      </c>
    </row>
    <row r="248" s="2" customFormat="1">
      <c r="A248" s="41"/>
      <c r="B248" s="42"/>
      <c r="C248" s="43"/>
      <c r="D248" s="218" t="s">
        <v>148</v>
      </c>
      <c r="E248" s="43"/>
      <c r="F248" s="219" t="s">
        <v>2045</v>
      </c>
      <c r="G248" s="43"/>
      <c r="H248" s="43"/>
      <c r="I248" s="220"/>
      <c r="J248" s="43"/>
      <c r="K248" s="43"/>
      <c r="L248" s="47"/>
      <c r="M248" s="221"/>
      <c r="N248" s="222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148</v>
      </c>
      <c r="AU248" s="20" t="s">
        <v>79</v>
      </c>
    </row>
    <row r="249" s="2" customFormat="1" ht="16.5" customHeight="1">
      <c r="A249" s="41"/>
      <c r="B249" s="42"/>
      <c r="C249" s="205" t="s">
        <v>406</v>
      </c>
      <c r="D249" s="205" t="s">
        <v>141</v>
      </c>
      <c r="E249" s="206" t="s">
        <v>2046</v>
      </c>
      <c r="F249" s="207" t="s">
        <v>2047</v>
      </c>
      <c r="G249" s="208" t="s">
        <v>2013</v>
      </c>
      <c r="H249" s="209">
        <v>1</v>
      </c>
      <c r="I249" s="210"/>
      <c r="J249" s="211">
        <f>ROUND(I249*H249,2)</f>
        <v>0</v>
      </c>
      <c r="K249" s="207" t="s">
        <v>145</v>
      </c>
      <c r="L249" s="47"/>
      <c r="M249" s="212" t="s">
        <v>19</v>
      </c>
      <c r="N249" s="213" t="s">
        <v>40</v>
      </c>
      <c r="O249" s="87"/>
      <c r="P249" s="214">
        <f>O249*H249</f>
        <v>0</v>
      </c>
      <c r="Q249" s="214">
        <v>0.0141284532</v>
      </c>
      <c r="R249" s="214">
        <f>Q249*H249</f>
        <v>0.0141284532</v>
      </c>
      <c r="S249" s="214">
        <v>0</v>
      </c>
      <c r="T249" s="21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6" t="s">
        <v>231</v>
      </c>
      <c r="AT249" s="216" t="s">
        <v>141</v>
      </c>
      <c r="AU249" s="216" t="s">
        <v>79</v>
      </c>
      <c r="AY249" s="20" t="s">
        <v>140</v>
      </c>
      <c r="BE249" s="217">
        <f>IF(N249="základní",J249,0)</f>
        <v>0</v>
      </c>
      <c r="BF249" s="217">
        <f>IF(N249="snížená",J249,0)</f>
        <v>0</v>
      </c>
      <c r="BG249" s="217">
        <f>IF(N249="zákl. přenesená",J249,0)</f>
        <v>0</v>
      </c>
      <c r="BH249" s="217">
        <f>IF(N249="sníž. přenesená",J249,0)</f>
        <v>0</v>
      </c>
      <c r="BI249" s="217">
        <f>IF(N249="nulová",J249,0)</f>
        <v>0</v>
      </c>
      <c r="BJ249" s="20" t="s">
        <v>77</v>
      </c>
      <c r="BK249" s="217">
        <f>ROUND(I249*H249,2)</f>
        <v>0</v>
      </c>
      <c r="BL249" s="20" t="s">
        <v>231</v>
      </c>
      <c r="BM249" s="216" t="s">
        <v>2048</v>
      </c>
    </row>
    <row r="250" s="2" customFormat="1">
      <c r="A250" s="41"/>
      <c r="B250" s="42"/>
      <c r="C250" s="43"/>
      <c r="D250" s="218" t="s">
        <v>148</v>
      </c>
      <c r="E250" s="43"/>
      <c r="F250" s="219" t="s">
        <v>2049</v>
      </c>
      <c r="G250" s="43"/>
      <c r="H250" s="43"/>
      <c r="I250" s="220"/>
      <c r="J250" s="43"/>
      <c r="K250" s="43"/>
      <c r="L250" s="47"/>
      <c r="M250" s="221"/>
      <c r="N250" s="222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148</v>
      </c>
      <c r="AU250" s="20" t="s">
        <v>79</v>
      </c>
    </row>
    <row r="251" s="2" customFormat="1" ht="24.15" customHeight="1">
      <c r="A251" s="41"/>
      <c r="B251" s="42"/>
      <c r="C251" s="205" t="s">
        <v>411</v>
      </c>
      <c r="D251" s="205" t="s">
        <v>141</v>
      </c>
      <c r="E251" s="206" t="s">
        <v>2050</v>
      </c>
      <c r="F251" s="207" t="s">
        <v>2051</v>
      </c>
      <c r="G251" s="208" t="s">
        <v>2013</v>
      </c>
      <c r="H251" s="209">
        <v>18</v>
      </c>
      <c r="I251" s="210"/>
      <c r="J251" s="211">
        <f>ROUND(I251*H251,2)</f>
        <v>0</v>
      </c>
      <c r="K251" s="207" t="s">
        <v>145</v>
      </c>
      <c r="L251" s="47"/>
      <c r="M251" s="212" t="s">
        <v>19</v>
      </c>
      <c r="N251" s="213" t="s">
        <v>40</v>
      </c>
      <c r="O251" s="87"/>
      <c r="P251" s="214">
        <f>O251*H251</f>
        <v>0</v>
      </c>
      <c r="Q251" s="214">
        <v>0.0237292765</v>
      </c>
      <c r="R251" s="214">
        <f>Q251*H251</f>
        <v>0.42712697700000002</v>
      </c>
      <c r="S251" s="214">
        <v>0</v>
      </c>
      <c r="T251" s="21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6" t="s">
        <v>231</v>
      </c>
      <c r="AT251" s="216" t="s">
        <v>141</v>
      </c>
      <c r="AU251" s="216" t="s">
        <v>79</v>
      </c>
      <c r="AY251" s="20" t="s">
        <v>140</v>
      </c>
      <c r="BE251" s="217">
        <f>IF(N251="základní",J251,0)</f>
        <v>0</v>
      </c>
      <c r="BF251" s="217">
        <f>IF(N251="snížená",J251,0)</f>
        <v>0</v>
      </c>
      <c r="BG251" s="217">
        <f>IF(N251="zákl. přenesená",J251,0)</f>
        <v>0</v>
      </c>
      <c r="BH251" s="217">
        <f>IF(N251="sníž. přenesená",J251,0)</f>
        <v>0</v>
      </c>
      <c r="BI251" s="217">
        <f>IF(N251="nulová",J251,0)</f>
        <v>0</v>
      </c>
      <c r="BJ251" s="20" t="s">
        <v>77</v>
      </c>
      <c r="BK251" s="217">
        <f>ROUND(I251*H251,2)</f>
        <v>0</v>
      </c>
      <c r="BL251" s="20" t="s">
        <v>231</v>
      </c>
      <c r="BM251" s="216" t="s">
        <v>2052</v>
      </c>
    </row>
    <row r="252" s="2" customFormat="1">
      <c r="A252" s="41"/>
      <c r="B252" s="42"/>
      <c r="C252" s="43"/>
      <c r="D252" s="218" t="s">
        <v>148</v>
      </c>
      <c r="E252" s="43"/>
      <c r="F252" s="219" t="s">
        <v>2053</v>
      </c>
      <c r="G252" s="43"/>
      <c r="H252" s="43"/>
      <c r="I252" s="220"/>
      <c r="J252" s="43"/>
      <c r="K252" s="43"/>
      <c r="L252" s="47"/>
      <c r="M252" s="221"/>
      <c r="N252" s="222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148</v>
      </c>
      <c r="AU252" s="20" t="s">
        <v>79</v>
      </c>
    </row>
    <row r="253" s="2" customFormat="1" ht="16.5" customHeight="1">
      <c r="A253" s="41"/>
      <c r="B253" s="42"/>
      <c r="C253" s="205" t="s">
        <v>416</v>
      </c>
      <c r="D253" s="205" t="s">
        <v>141</v>
      </c>
      <c r="E253" s="206" t="s">
        <v>2054</v>
      </c>
      <c r="F253" s="207" t="s">
        <v>2055</v>
      </c>
      <c r="G253" s="208" t="s">
        <v>2013</v>
      </c>
      <c r="H253" s="209">
        <v>2</v>
      </c>
      <c r="I253" s="210"/>
      <c r="J253" s="211">
        <f>ROUND(I253*H253,2)</f>
        <v>0</v>
      </c>
      <c r="K253" s="207" t="s">
        <v>145</v>
      </c>
      <c r="L253" s="47"/>
      <c r="M253" s="212" t="s">
        <v>19</v>
      </c>
      <c r="N253" s="213" t="s">
        <v>40</v>
      </c>
      <c r="O253" s="87"/>
      <c r="P253" s="214">
        <f>O253*H253</f>
        <v>0</v>
      </c>
      <c r="Q253" s="214">
        <v>0.0145152626</v>
      </c>
      <c r="R253" s="214">
        <f>Q253*H253</f>
        <v>0.029030525200000001</v>
      </c>
      <c r="S253" s="214">
        <v>0</v>
      </c>
      <c r="T253" s="21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6" t="s">
        <v>231</v>
      </c>
      <c r="AT253" s="216" t="s">
        <v>141</v>
      </c>
      <c r="AU253" s="216" t="s">
        <v>79</v>
      </c>
      <c r="AY253" s="20" t="s">
        <v>140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20" t="s">
        <v>77</v>
      </c>
      <c r="BK253" s="217">
        <f>ROUND(I253*H253,2)</f>
        <v>0</v>
      </c>
      <c r="BL253" s="20" t="s">
        <v>231</v>
      </c>
      <c r="BM253" s="216" t="s">
        <v>2056</v>
      </c>
    </row>
    <row r="254" s="2" customFormat="1">
      <c r="A254" s="41"/>
      <c r="B254" s="42"/>
      <c r="C254" s="43"/>
      <c r="D254" s="218" t="s">
        <v>148</v>
      </c>
      <c r="E254" s="43"/>
      <c r="F254" s="219" t="s">
        <v>2057</v>
      </c>
      <c r="G254" s="43"/>
      <c r="H254" s="43"/>
      <c r="I254" s="220"/>
      <c r="J254" s="43"/>
      <c r="K254" s="43"/>
      <c r="L254" s="47"/>
      <c r="M254" s="221"/>
      <c r="N254" s="22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148</v>
      </c>
      <c r="AU254" s="20" t="s">
        <v>79</v>
      </c>
    </row>
    <row r="255" s="2" customFormat="1" ht="16.5" customHeight="1">
      <c r="A255" s="41"/>
      <c r="B255" s="42"/>
      <c r="C255" s="205" t="s">
        <v>421</v>
      </c>
      <c r="D255" s="205" t="s">
        <v>141</v>
      </c>
      <c r="E255" s="206" t="s">
        <v>2058</v>
      </c>
      <c r="F255" s="207" t="s">
        <v>2059</v>
      </c>
      <c r="G255" s="208" t="s">
        <v>2013</v>
      </c>
      <c r="H255" s="209">
        <v>1</v>
      </c>
      <c r="I255" s="210"/>
      <c r="J255" s="211">
        <f>ROUND(I255*H255,2)</f>
        <v>0</v>
      </c>
      <c r="K255" s="207" t="s">
        <v>145</v>
      </c>
      <c r="L255" s="47"/>
      <c r="M255" s="212" t="s">
        <v>19</v>
      </c>
      <c r="N255" s="213" t="s">
        <v>40</v>
      </c>
      <c r="O255" s="87"/>
      <c r="P255" s="214">
        <f>O255*H255</f>
        <v>0</v>
      </c>
      <c r="Q255" s="214">
        <v>0.0138265522</v>
      </c>
      <c r="R255" s="214">
        <f>Q255*H255</f>
        <v>0.0138265522</v>
      </c>
      <c r="S255" s="214">
        <v>0</v>
      </c>
      <c r="T255" s="21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6" t="s">
        <v>231</v>
      </c>
      <c r="AT255" s="216" t="s">
        <v>141</v>
      </c>
      <c r="AU255" s="216" t="s">
        <v>79</v>
      </c>
      <c r="AY255" s="20" t="s">
        <v>140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20" t="s">
        <v>77</v>
      </c>
      <c r="BK255" s="217">
        <f>ROUND(I255*H255,2)</f>
        <v>0</v>
      </c>
      <c r="BL255" s="20" t="s">
        <v>231</v>
      </c>
      <c r="BM255" s="216" t="s">
        <v>2060</v>
      </c>
    </row>
    <row r="256" s="2" customFormat="1">
      <c r="A256" s="41"/>
      <c r="B256" s="42"/>
      <c r="C256" s="43"/>
      <c r="D256" s="218" t="s">
        <v>148</v>
      </c>
      <c r="E256" s="43"/>
      <c r="F256" s="219" t="s">
        <v>2061</v>
      </c>
      <c r="G256" s="43"/>
      <c r="H256" s="43"/>
      <c r="I256" s="220"/>
      <c r="J256" s="43"/>
      <c r="K256" s="43"/>
      <c r="L256" s="47"/>
      <c r="M256" s="221"/>
      <c r="N256" s="222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148</v>
      </c>
      <c r="AU256" s="20" t="s">
        <v>79</v>
      </c>
    </row>
    <row r="257" s="2" customFormat="1" ht="24.15" customHeight="1">
      <c r="A257" s="41"/>
      <c r="B257" s="42"/>
      <c r="C257" s="205" t="s">
        <v>426</v>
      </c>
      <c r="D257" s="205" t="s">
        <v>141</v>
      </c>
      <c r="E257" s="206" t="s">
        <v>2062</v>
      </c>
      <c r="F257" s="207" t="s">
        <v>2063</v>
      </c>
      <c r="G257" s="208" t="s">
        <v>2013</v>
      </c>
      <c r="H257" s="209">
        <v>2</v>
      </c>
      <c r="I257" s="210"/>
      <c r="J257" s="211">
        <f>ROUND(I257*H257,2)</f>
        <v>0</v>
      </c>
      <c r="K257" s="207" t="s">
        <v>145</v>
      </c>
      <c r="L257" s="47"/>
      <c r="M257" s="212" t="s">
        <v>19</v>
      </c>
      <c r="N257" s="213" t="s">
        <v>40</v>
      </c>
      <c r="O257" s="87"/>
      <c r="P257" s="214">
        <f>O257*H257</f>
        <v>0</v>
      </c>
      <c r="Q257" s="214">
        <v>0.019366100000000001</v>
      </c>
      <c r="R257" s="214">
        <f>Q257*H257</f>
        <v>0.038732200000000001</v>
      </c>
      <c r="S257" s="214">
        <v>0</v>
      </c>
      <c r="T257" s="21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6" t="s">
        <v>231</v>
      </c>
      <c r="AT257" s="216" t="s">
        <v>141</v>
      </c>
      <c r="AU257" s="216" t="s">
        <v>79</v>
      </c>
      <c r="AY257" s="20" t="s">
        <v>140</v>
      </c>
      <c r="BE257" s="217">
        <f>IF(N257="základní",J257,0)</f>
        <v>0</v>
      </c>
      <c r="BF257" s="217">
        <f>IF(N257="snížená",J257,0)</f>
        <v>0</v>
      </c>
      <c r="BG257" s="217">
        <f>IF(N257="zákl. přenesená",J257,0)</f>
        <v>0</v>
      </c>
      <c r="BH257" s="217">
        <f>IF(N257="sníž. přenesená",J257,0)</f>
        <v>0</v>
      </c>
      <c r="BI257" s="217">
        <f>IF(N257="nulová",J257,0)</f>
        <v>0</v>
      </c>
      <c r="BJ257" s="20" t="s">
        <v>77</v>
      </c>
      <c r="BK257" s="217">
        <f>ROUND(I257*H257,2)</f>
        <v>0</v>
      </c>
      <c r="BL257" s="20" t="s">
        <v>231</v>
      </c>
      <c r="BM257" s="216" t="s">
        <v>2064</v>
      </c>
    </row>
    <row r="258" s="2" customFormat="1">
      <c r="A258" s="41"/>
      <c r="B258" s="42"/>
      <c r="C258" s="43"/>
      <c r="D258" s="218" t="s">
        <v>148</v>
      </c>
      <c r="E258" s="43"/>
      <c r="F258" s="219" t="s">
        <v>2065</v>
      </c>
      <c r="G258" s="43"/>
      <c r="H258" s="43"/>
      <c r="I258" s="220"/>
      <c r="J258" s="43"/>
      <c r="K258" s="43"/>
      <c r="L258" s="47"/>
      <c r="M258" s="221"/>
      <c r="N258" s="222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148</v>
      </c>
      <c r="AU258" s="20" t="s">
        <v>79</v>
      </c>
    </row>
    <row r="259" s="2" customFormat="1" ht="24.15" customHeight="1">
      <c r="A259" s="41"/>
      <c r="B259" s="42"/>
      <c r="C259" s="205" t="s">
        <v>436</v>
      </c>
      <c r="D259" s="205" t="s">
        <v>141</v>
      </c>
      <c r="E259" s="206" t="s">
        <v>2066</v>
      </c>
      <c r="F259" s="207" t="s">
        <v>2067</v>
      </c>
      <c r="G259" s="208" t="s">
        <v>2013</v>
      </c>
      <c r="H259" s="209">
        <v>1</v>
      </c>
      <c r="I259" s="210"/>
      <c r="J259" s="211">
        <f>ROUND(I259*H259,2)</f>
        <v>0</v>
      </c>
      <c r="K259" s="207" t="s">
        <v>145</v>
      </c>
      <c r="L259" s="47"/>
      <c r="M259" s="212" t="s">
        <v>19</v>
      </c>
      <c r="N259" s="213" t="s">
        <v>40</v>
      </c>
      <c r="O259" s="87"/>
      <c r="P259" s="214">
        <f>O259*H259</f>
        <v>0</v>
      </c>
      <c r="Q259" s="214">
        <v>0.0222147</v>
      </c>
      <c r="R259" s="214">
        <f>Q259*H259</f>
        <v>0.0222147</v>
      </c>
      <c r="S259" s="214">
        <v>0</v>
      </c>
      <c r="T259" s="21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6" t="s">
        <v>231</v>
      </c>
      <c r="AT259" s="216" t="s">
        <v>141</v>
      </c>
      <c r="AU259" s="216" t="s">
        <v>79</v>
      </c>
      <c r="AY259" s="20" t="s">
        <v>140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20" t="s">
        <v>77</v>
      </c>
      <c r="BK259" s="217">
        <f>ROUND(I259*H259,2)</f>
        <v>0</v>
      </c>
      <c r="BL259" s="20" t="s">
        <v>231</v>
      </c>
      <c r="BM259" s="216" t="s">
        <v>2068</v>
      </c>
    </row>
    <row r="260" s="2" customFormat="1">
      <c r="A260" s="41"/>
      <c r="B260" s="42"/>
      <c r="C260" s="43"/>
      <c r="D260" s="218" t="s">
        <v>148</v>
      </c>
      <c r="E260" s="43"/>
      <c r="F260" s="219" t="s">
        <v>2069</v>
      </c>
      <c r="G260" s="43"/>
      <c r="H260" s="43"/>
      <c r="I260" s="220"/>
      <c r="J260" s="43"/>
      <c r="K260" s="43"/>
      <c r="L260" s="47"/>
      <c r="M260" s="221"/>
      <c r="N260" s="222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148</v>
      </c>
      <c r="AU260" s="20" t="s">
        <v>79</v>
      </c>
    </row>
    <row r="261" s="2" customFormat="1" ht="24.15" customHeight="1">
      <c r="A261" s="41"/>
      <c r="B261" s="42"/>
      <c r="C261" s="205" t="s">
        <v>441</v>
      </c>
      <c r="D261" s="205" t="s">
        <v>141</v>
      </c>
      <c r="E261" s="206" t="s">
        <v>2070</v>
      </c>
      <c r="F261" s="207" t="s">
        <v>2071</v>
      </c>
      <c r="G261" s="208" t="s">
        <v>2013</v>
      </c>
      <c r="H261" s="209">
        <v>1</v>
      </c>
      <c r="I261" s="210"/>
      <c r="J261" s="211">
        <f>ROUND(I261*H261,2)</f>
        <v>0</v>
      </c>
      <c r="K261" s="207" t="s">
        <v>145</v>
      </c>
      <c r="L261" s="47"/>
      <c r="M261" s="212" t="s">
        <v>19</v>
      </c>
      <c r="N261" s="213" t="s">
        <v>40</v>
      </c>
      <c r="O261" s="87"/>
      <c r="P261" s="214">
        <f>O261*H261</f>
        <v>0</v>
      </c>
      <c r="Q261" s="214">
        <v>0.055391700000000002</v>
      </c>
      <c r="R261" s="214">
        <f>Q261*H261</f>
        <v>0.055391700000000002</v>
      </c>
      <c r="S261" s="214">
        <v>0</v>
      </c>
      <c r="T261" s="21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6" t="s">
        <v>231</v>
      </c>
      <c r="AT261" s="216" t="s">
        <v>141</v>
      </c>
      <c r="AU261" s="216" t="s">
        <v>79</v>
      </c>
      <c r="AY261" s="20" t="s">
        <v>140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20" t="s">
        <v>77</v>
      </c>
      <c r="BK261" s="217">
        <f>ROUND(I261*H261,2)</f>
        <v>0</v>
      </c>
      <c r="BL261" s="20" t="s">
        <v>231</v>
      </c>
      <c r="BM261" s="216" t="s">
        <v>2072</v>
      </c>
    </row>
    <row r="262" s="2" customFormat="1">
      <c r="A262" s="41"/>
      <c r="B262" s="42"/>
      <c r="C262" s="43"/>
      <c r="D262" s="218" t="s">
        <v>148</v>
      </c>
      <c r="E262" s="43"/>
      <c r="F262" s="219" t="s">
        <v>2073</v>
      </c>
      <c r="G262" s="43"/>
      <c r="H262" s="43"/>
      <c r="I262" s="220"/>
      <c r="J262" s="43"/>
      <c r="K262" s="43"/>
      <c r="L262" s="47"/>
      <c r="M262" s="221"/>
      <c r="N262" s="222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148</v>
      </c>
      <c r="AU262" s="20" t="s">
        <v>79</v>
      </c>
    </row>
    <row r="263" s="2" customFormat="1" ht="16.5" customHeight="1">
      <c r="A263" s="41"/>
      <c r="B263" s="42"/>
      <c r="C263" s="205" t="s">
        <v>446</v>
      </c>
      <c r="D263" s="205" t="s">
        <v>141</v>
      </c>
      <c r="E263" s="206" t="s">
        <v>2074</v>
      </c>
      <c r="F263" s="207" t="s">
        <v>2075</v>
      </c>
      <c r="G263" s="208" t="s">
        <v>2013</v>
      </c>
      <c r="H263" s="209">
        <v>18</v>
      </c>
      <c r="I263" s="210"/>
      <c r="J263" s="211">
        <f>ROUND(I263*H263,2)</f>
        <v>0</v>
      </c>
      <c r="K263" s="207" t="s">
        <v>145</v>
      </c>
      <c r="L263" s="47"/>
      <c r="M263" s="212" t="s">
        <v>19</v>
      </c>
      <c r="N263" s="213" t="s">
        <v>40</v>
      </c>
      <c r="O263" s="87"/>
      <c r="P263" s="214">
        <f>O263*H263</f>
        <v>0</v>
      </c>
      <c r="Q263" s="214">
        <v>0.00051820000000000002</v>
      </c>
      <c r="R263" s="214">
        <f>Q263*H263</f>
        <v>0.0093276000000000001</v>
      </c>
      <c r="S263" s="214">
        <v>0</v>
      </c>
      <c r="T263" s="21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6" t="s">
        <v>231</v>
      </c>
      <c r="AT263" s="216" t="s">
        <v>141</v>
      </c>
      <c r="AU263" s="216" t="s">
        <v>79</v>
      </c>
      <c r="AY263" s="20" t="s">
        <v>140</v>
      </c>
      <c r="BE263" s="217">
        <f>IF(N263="základní",J263,0)</f>
        <v>0</v>
      </c>
      <c r="BF263" s="217">
        <f>IF(N263="snížená",J263,0)</f>
        <v>0</v>
      </c>
      <c r="BG263" s="217">
        <f>IF(N263="zákl. přenesená",J263,0)</f>
        <v>0</v>
      </c>
      <c r="BH263" s="217">
        <f>IF(N263="sníž. přenesená",J263,0)</f>
        <v>0</v>
      </c>
      <c r="BI263" s="217">
        <f>IF(N263="nulová",J263,0)</f>
        <v>0</v>
      </c>
      <c r="BJ263" s="20" t="s">
        <v>77</v>
      </c>
      <c r="BK263" s="217">
        <f>ROUND(I263*H263,2)</f>
        <v>0</v>
      </c>
      <c r="BL263" s="20" t="s">
        <v>231</v>
      </c>
      <c r="BM263" s="216" t="s">
        <v>2076</v>
      </c>
    </row>
    <row r="264" s="2" customFormat="1">
      <c r="A264" s="41"/>
      <c r="B264" s="42"/>
      <c r="C264" s="43"/>
      <c r="D264" s="218" t="s">
        <v>148</v>
      </c>
      <c r="E264" s="43"/>
      <c r="F264" s="219" t="s">
        <v>2077</v>
      </c>
      <c r="G264" s="43"/>
      <c r="H264" s="43"/>
      <c r="I264" s="220"/>
      <c r="J264" s="43"/>
      <c r="K264" s="43"/>
      <c r="L264" s="47"/>
      <c r="M264" s="221"/>
      <c r="N264" s="222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148</v>
      </c>
      <c r="AU264" s="20" t="s">
        <v>79</v>
      </c>
    </row>
    <row r="265" s="2" customFormat="1" ht="16.5" customHeight="1">
      <c r="A265" s="41"/>
      <c r="B265" s="42"/>
      <c r="C265" s="205" t="s">
        <v>451</v>
      </c>
      <c r="D265" s="205" t="s">
        <v>141</v>
      </c>
      <c r="E265" s="206" t="s">
        <v>2078</v>
      </c>
      <c r="F265" s="207" t="s">
        <v>2079</v>
      </c>
      <c r="G265" s="208" t="s">
        <v>2013</v>
      </c>
      <c r="H265" s="209">
        <v>12</v>
      </c>
      <c r="I265" s="210"/>
      <c r="J265" s="211">
        <f>ROUND(I265*H265,2)</f>
        <v>0</v>
      </c>
      <c r="K265" s="207" t="s">
        <v>145</v>
      </c>
      <c r="L265" s="47"/>
      <c r="M265" s="212" t="s">
        <v>19</v>
      </c>
      <c r="N265" s="213" t="s">
        <v>40</v>
      </c>
      <c r="O265" s="87"/>
      <c r="P265" s="214">
        <f>O265*H265</f>
        <v>0</v>
      </c>
      <c r="Q265" s="214">
        <v>0.00051820000000000002</v>
      </c>
      <c r="R265" s="214">
        <f>Q265*H265</f>
        <v>0.0062184000000000007</v>
      </c>
      <c r="S265" s="214">
        <v>0</v>
      </c>
      <c r="T265" s="21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6" t="s">
        <v>231</v>
      </c>
      <c r="AT265" s="216" t="s">
        <v>141</v>
      </c>
      <c r="AU265" s="216" t="s">
        <v>79</v>
      </c>
      <c r="AY265" s="20" t="s">
        <v>140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20" t="s">
        <v>77</v>
      </c>
      <c r="BK265" s="217">
        <f>ROUND(I265*H265,2)</f>
        <v>0</v>
      </c>
      <c r="BL265" s="20" t="s">
        <v>231</v>
      </c>
      <c r="BM265" s="216" t="s">
        <v>2080</v>
      </c>
    </row>
    <row r="266" s="2" customFormat="1">
      <c r="A266" s="41"/>
      <c r="B266" s="42"/>
      <c r="C266" s="43"/>
      <c r="D266" s="218" t="s">
        <v>148</v>
      </c>
      <c r="E266" s="43"/>
      <c r="F266" s="219" t="s">
        <v>2081</v>
      </c>
      <c r="G266" s="43"/>
      <c r="H266" s="43"/>
      <c r="I266" s="220"/>
      <c r="J266" s="43"/>
      <c r="K266" s="43"/>
      <c r="L266" s="47"/>
      <c r="M266" s="221"/>
      <c r="N266" s="22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148</v>
      </c>
      <c r="AU266" s="20" t="s">
        <v>79</v>
      </c>
    </row>
    <row r="267" s="2" customFormat="1" ht="16.5" customHeight="1">
      <c r="A267" s="41"/>
      <c r="B267" s="42"/>
      <c r="C267" s="205" t="s">
        <v>457</v>
      </c>
      <c r="D267" s="205" t="s">
        <v>141</v>
      </c>
      <c r="E267" s="206" t="s">
        <v>2082</v>
      </c>
      <c r="F267" s="207" t="s">
        <v>2083</v>
      </c>
      <c r="G267" s="208" t="s">
        <v>2013</v>
      </c>
      <c r="H267" s="209">
        <v>1</v>
      </c>
      <c r="I267" s="210"/>
      <c r="J267" s="211">
        <f>ROUND(I267*H267,2)</f>
        <v>0</v>
      </c>
      <c r="K267" s="207" t="s">
        <v>145</v>
      </c>
      <c r="L267" s="47"/>
      <c r="M267" s="212" t="s">
        <v>19</v>
      </c>
      <c r="N267" s="213" t="s">
        <v>40</v>
      </c>
      <c r="O267" s="87"/>
      <c r="P267" s="214">
        <f>O267*H267</f>
        <v>0</v>
      </c>
      <c r="Q267" s="214">
        <v>0.0015</v>
      </c>
      <c r="R267" s="214">
        <f>Q267*H267</f>
        <v>0.0015</v>
      </c>
      <c r="S267" s="214">
        <v>0</v>
      </c>
      <c r="T267" s="21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6" t="s">
        <v>231</v>
      </c>
      <c r="AT267" s="216" t="s">
        <v>141</v>
      </c>
      <c r="AU267" s="216" t="s">
        <v>79</v>
      </c>
      <c r="AY267" s="20" t="s">
        <v>140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20" t="s">
        <v>77</v>
      </c>
      <c r="BK267" s="217">
        <f>ROUND(I267*H267,2)</f>
        <v>0</v>
      </c>
      <c r="BL267" s="20" t="s">
        <v>231</v>
      </c>
      <c r="BM267" s="216" t="s">
        <v>2084</v>
      </c>
    </row>
    <row r="268" s="2" customFormat="1">
      <c r="A268" s="41"/>
      <c r="B268" s="42"/>
      <c r="C268" s="43"/>
      <c r="D268" s="218" t="s">
        <v>148</v>
      </c>
      <c r="E268" s="43"/>
      <c r="F268" s="219" t="s">
        <v>2085</v>
      </c>
      <c r="G268" s="43"/>
      <c r="H268" s="43"/>
      <c r="I268" s="220"/>
      <c r="J268" s="43"/>
      <c r="K268" s="43"/>
      <c r="L268" s="47"/>
      <c r="M268" s="221"/>
      <c r="N268" s="222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148</v>
      </c>
      <c r="AU268" s="20" t="s">
        <v>79</v>
      </c>
    </row>
    <row r="269" s="2" customFormat="1" ht="16.5" customHeight="1">
      <c r="A269" s="41"/>
      <c r="B269" s="42"/>
      <c r="C269" s="205" t="s">
        <v>462</v>
      </c>
      <c r="D269" s="205" t="s">
        <v>141</v>
      </c>
      <c r="E269" s="206" t="s">
        <v>2086</v>
      </c>
      <c r="F269" s="207" t="s">
        <v>2087</v>
      </c>
      <c r="G269" s="208" t="s">
        <v>2013</v>
      </c>
      <c r="H269" s="209">
        <v>1</v>
      </c>
      <c r="I269" s="210"/>
      <c r="J269" s="211">
        <f>ROUND(I269*H269,2)</f>
        <v>0</v>
      </c>
      <c r="K269" s="207" t="s">
        <v>145</v>
      </c>
      <c r="L269" s="47"/>
      <c r="M269" s="212" t="s">
        <v>19</v>
      </c>
      <c r="N269" s="213" t="s">
        <v>40</v>
      </c>
      <c r="O269" s="87"/>
      <c r="P269" s="214">
        <f>O269*H269</f>
        <v>0</v>
      </c>
      <c r="Q269" s="214">
        <v>0.00084999999999999995</v>
      </c>
      <c r="R269" s="214">
        <f>Q269*H269</f>
        <v>0.00084999999999999995</v>
      </c>
      <c r="S269" s="214">
        <v>0</v>
      </c>
      <c r="T269" s="215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6" t="s">
        <v>231</v>
      </c>
      <c r="AT269" s="216" t="s">
        <v>141</v>
      </c>
      <c r="AU269" s="216" t="s">
        <v>79</v>
      </c>
      <c r="AY269" s="20" t="s">
        <v>140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20" t="s">
        <v>77</v>
      </c>
      <c r="BK269" s="217">
        <f>ROUND(I269*H269,2)</f>
        <v>0</v>
      </c>
      <c r="BL269" s="20" t="s">
        <v>231</v>
      </c>
      <c r="BM269" s="216" t="s">
        <v>2088</v>
      </c>
    </row>
    <row r="270" s="2" customFormat="1">
      <c r="A270" s="41"/>
      <c r="B270" s="42"/>
      <c r="C270" s="43"/>
      <c r="D270" s="218" t="s">
        <v>148</v>
      </c>
      <c r="E270" s="43"/>
      <c r="F270" s="219" t="s">
        <v>2089</v>
      </c>
      <c r="G270" s="43"/>
      <c r="H270" s="43"/>
      <c r="I270" s="220"/>
      <c r="J270" s="43"/>
      <c r="K270" s="43"/>
      <c r="L270" s="47"/>
      <c r="M270" s="221"/>
      <c r="N270" s="222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148</v>
      </c>
      <c r="AU270" s="20" t="s">
        <v>79</v>
      </c>
    </row>
    <row r="271" s="2" customFormat="1" ht="21.75" customHeight="1">
      <c r="A271" s="41"/>
      <c r="B271" s="42"/>
      <c r="C271" s="205" t="s">
        <v>467</v>
      </c>
      <c r="D271" s="205" t="s">
        <v>141</v>
      </c>
      <c r="E271" s="206" t="s">
        <v>2090</v>
      </c>
      <c r="F271" s="207" t="s">
        <v>2091</v>
      </c>
      <c r="G271" s="208" t="s">
        <v>2013</v>
      </c>
      <c r="H271" s="209">
        <v>3</v>
      </c>
      <c r="I271" s="210"/>
      <c r="J271" s="211">
        <f>ROUND(I271*H271,2)</f>
        <v>0</v>
      </c>
      <c r="K271" s="207" t="s">
        <v>145</v>
      </c>
      <c r="L271" s="47"/>
      <c r="M271" s="212" t="s">
        <v>19</v>
      </c>
      <c r="N271" s="213" t="s">
        <v>40</v>
      </c>
      <c r="O271" s="87"/>
      <c r="P271" s="214">
        <f>O271*H271</f>
        <v>0</v>
      </c>
      <c r="Q271" s="214">
        <v>0.0147488363</v>
      </c>
      <c r="R271" s="214">
        <f>Q271*H271</f>
        <v>0.044246508900000002</v>
      </c>
      <c r="S271" s="214">
        <v>0</v>
      </c>
      <c r="T271" s="21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6" t="s">
        <v>231</v>
      </c>
      <c r="AT271" s="216" t="s">
        <v>141</v>
      </c>
      <c r="AU271" s="216" t="s">
        <v>79</v>
      </c>
      <c r="AY271" s="20" t="s">
        <v>140</v>
      </c>
      <c r="BE271" s="217">
        <f>IF(N271="základní",J271,0)</f>
        <v>0</v>
      </c>
      <c r="BF271" s="217">
        <f>IF(N271="snížená",J271,0)</f>
        <v>0</v>
      </c>
      <c r="BG271" s="217">
        <f>IF(N271="zákl. přenesená",J271,0)</f>
        <v>0</v>
      </c>
      <c r="BH271" s="217">
        <f>IF(N271="sníž. přenesená",J271,0)</f>
        <v>0</v>
      </c>
      <c r="BI271" s="217">
        <f>IF(N271="nulová",J271,0)</f>
        <v>0</v>
      </c>
      <c r="BJ271" s="20" t="s">
        <v>77</v>
      </c>
      <c r="BK271" s="217">
        <f>ROUND(I271*H271,2)</f>
        <v>0</v>
      </c>
      <c r="BL271" s="20" t="s">
        <v>231</v>
      </c>
      <c r="BM271" s="216" t="s">
        <v>2092</v>
      </c>
    </row>
    <row r="272" s="2" customFormat="1">
      <c r="A272" s="41"/>
      <c r="B272" s="42"/>
      <c r="C272" s="43"/>
      <c r="D272" s="218" t="s">
        <v>148</v>
      </c>
      <c r="E272" s="43"/>
      <c r="F272" s="219" t="s">
        <v>2093</v>
      </c>
      <c r="G272" s="43"/>
      <c r="H272" s="43"/>
      <c r="I272" s="220"/>
      <c r="J272" s="43"/>
      <c r="K272" s="43"/>
      <c r="L272" s="47"/>
      <c r="M272" s="221"/>
      <c r="N272" s="222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148</v>
      </c>
      <c r="AU272" s="20" t="s">
        <v>79</v>
      </c>
    </row>
    <row r="273" s="2" customFormat="1" ht="16.5" customHeight="1">
      <c r="A273" s="41"/>
      <c r="B273" s="42"/>
      <c r="C273" s="205" t="s">
        <v>473</v>
      </c>
      <c r="D273" s="205" t="s">
        <v>141</v>
      </c>
      <c r="E273" s="206" t="s">
        <v>2094</v>
      </c>
      <c r="F273" s="207" t="s">
        <v>2095</v>
      </c>
      <c r="G273" s="208" t="s">
        <v>2013</v>
      </c>
      <c r="H273" s="209">
        <v>18</v>
      </c>
      <c r="I273" s="210"/>
      <c r="J273" s="211">
        <f>ROUND(I273*H273,2)</f>
        <v>0</v>
      </c>
      <c r="K273" s="207" t="s">
        <v>145</v>
      </c>
      <c r="L273" s="47"/>
      <c r="M273" s="212" t="s">
        <v>19</v>
      </c>
      <c r="N273" s="213" t="s">
        <v>40</v>
      </c>
      <c r="O273" s="87"/>
      <c r="P273" s="214">
        <f>O273*H273</f>
        <v>0</v>
      </c>
      <c r="Q273" s="214">
        <v>0.00183914</v>
      </c>
      <c r="R273" s="214">
        <f>Q273*H273</f>
        <v>0.033104519999999998</v>
      </c>
      <c r="S273" s="214">
        <v>0</v>
      </c>
      <c r="T273" s="21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6" t="s">
        <v>231</v>
      </c>
      <c r="AT273" s="216" t="s">
        <v>141</v>
      </c>
      <c r="AU273" s="216" t="s">
        <v>79</v>
      </c>
      <c r="AY273" s="20" t="s">
        <v>140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20" t="s">
        <v>77</v>
      </c>
      <c r="BK273" s="217">
        <f>ROUND(I273*H273,2)</f>
        <v>0</v>
      </c>
      <c r="BL273" s="20" t="s">
        <v>231</v>
      </c>
      <c r="BM273" s="216" t="s">
        <v>2096</v>
      </c>
    </row>
    <row r="274" s="2" customFormat="1">
      <c r="A274" s="41"/>
      <c r="B274" s="42"/>
      <c r="C274" s="43"/>
      <c r="D274" s="218" t="s">
        <v>148</v>
      </c>
      <c r="E274" s="43"/>
      <c r="F274" s="219" t="s">
        <v>2097</v>
      </c>
      <c r="G274" s="43"/>
      <c r="H274" s="43"/>
      <c r="I274" s="220"/>
      <c r="J274" s="43"/>
      <c r="K274" s="43"/>
      <c r="L274" s="47"/>
      <c r="M274" s="221"/>
      <c r="N274" s="22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148</v>
      </c>
      <c r="AU274" s="20" t="s">
        <v>79</v>
      </c>
    </row>
    <row r="275" s="2" customFormat="1" ht="16.5" customHeight="1">
      <c r="A275" s="41"/>
      <c r="B275" s="42"/>
      <c r="C275" s="205" t="s">
        <v>478</v>
      </c>
      <c r="D275" s="205" t="s">
        <v>141</v>
      </c>
      <c r="E275" s="206" t="s">
        <v>2098</v>
      </c>
      <c r="F275" s="207" t="s">
        <v>2099</v>
      </c>
      <c r="G275" s="208" t="s">
        <v>2013</v>
      </c>
      <c r="H275" s="209">
        <v>3</v>
      </c>
      <c r="I275" s="210"/>
      <c r="J275" s="211">
        <f>ROUND(I275*H275,2)</f>
        <v>0</v>
      </c>
      <c r="K275" s="207" t="s">
        <v>145</v>
      </c>
      <c r="L275" s="47"/>
      <c r="M275" s="212" t="s">
        <v>19</v>
      </c>
      <c r="N275" s="213" t="s">
        <v>40</v>
      </c>
      <c r="O275" s="87"/>
      <c r="P275" s="214">
        <f>O275*H275</f>
        <v>0</v>
      </c>
      <c r="Q275" s="214">
        <v>0.00153914</v>
      </c>
      <c r="R275" s="214">
        <f>Q275*H275</f>
        <v>0.0046174200000000006</v>
      </c>
      <c r="S275" s="214">
        <v>0</v>
      </c>
      <c r="T275" s="21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6" t="s">
        <v>231</v>
      </c>
      <c r="AT275" s="216" t="s">
        <v>141</v>
      </c>
      <c r="AU275" s="216" t="s">
        <v>79</v>
      </c>
      <c r="AY275" s="20" t="s">
        <v>140</v>
      </c>
      <c r="BE275" s="217">
        <f>IF(N275="základní",J275,0)</f>
        <v>0</v>
      </c>
      <c r="BF275" s="217">
        <f>IF(N275="snížená",J275,0)</f>
        <v>0</v>
      </c>
      <c r="BG275" s="217">
        <f>IF(N275="zákl. přenesená",J275,0)</f>
        <v>0</v>
      </c>
      <c r="BH275" s="217">
        <f>IF(N275="sníž. přenesená",J275,0)</f>
        <v>0</v>
      </c>
      <c r="BI275" s="217">
        <f>IF(N275="nulová",J275,0)</f>
        <v>0</v>
      </c>
      <c r="BJ275" s="20" t="s">
        <v>77</v>
      </c>
      <c r="BK275" s="217">
        <f>ROUND(I275*H275,2)</f>
        <v>0</v>
      </c>
      <c r="BL275" s="20" t="s">
        <v>231</v>
      </c>
      <c r="BM275" s="216" t="s">
        <v>2100</v>
      </c>
    </row>
    <row r="276" s="2" customFormat="1">
      <c r="A276" s="41"/>
      <c r="B276" s="42"/>
      <c r="C276" s="43"/>
      <c r="D276" s="218" t="s">
        <v>148</v>
      </c>
      <c r="E276" s="43"/>
      <c r="F276" s="219" t="s">
        <v>2101</v>
      </c>
      <c r="G276" s="43"/>
      <c r="H276" s="43"/>
      <c r="I276" s="220"/>
      <c r="J276" s="43"/>
      <c r="K276" s="43"/>
      <c r="L276" s="47"/>
      <c r="M276" s="221"/>
      <c r="N276" s="222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148</v>
      </c>
      <c r="AU276" s="20" t="s">
        <v>79</v>
      </c>
    </row>
    <row r="277" s="2" customFormat="1" ht="16.5" customHeight="1">
      <c r="A277" s="41"/>
      <c r="B277" s="42"/>
      <c r="C277" s="205" t="s">
        <v>484</v>
      </c>
      <c r="D277" s="205" t="s">
        <v>141</v>
      </c>
      <c r="E277" s="206" t="s">
        <v>2102</v>
      </c>
      <c r="F277" s="207" t="s">
        <v>2103</v>
      </c>
      <c r="G277" s="208" t="s">
        <v>161</v>
      </c>
      <c r="H277" s="209">
        <v>20</v>
      </c>
      <c r="I277" s="210"/>
      <c r="J277" s="211">
        <f>ROUND(I277*H277,2)</f>
        <v>0</v>
      </c>
      <c r="K277" s="207" t="s">
        <v>145</v>
      </c>
      <c r="L277" s="47"/>
      <c r="M277" s="212" t="s">
        <v>19</v>
      </c>
      <c r="N277" s="213" t="s">
        <v>40</v>
      </c>
      <c r="O277" s="87"/>
      <c r="P277" s="214">
        <f>O277*H277</f>
        <v>0</v>
      </c>
      <c r="Q277" s="214">
        <v>3.9140000000000001E-05</v>
      </c>
      <c r="R277" s="214">
        <f>Q277*H277</f>
        <v>0.00078280000000000005</v>
      </c>
      <c r="S277" s="214">
        <v>0</v>
      </c>
      <c r="T277" s="21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6" t="s">
        <v>231</v>
      </c>
      <c r="AT277" s="216" t="s">
        <v>141</v>
      </c>
      <c r="AU277" s="216" t="s">
        <v>79</v>
      </c>
      <c r="AY277" s="20" t="s">
        <v>140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20" t="s">
        <v>77</v>
      </c>
      <c r="BK277" s="217">
        <f>ROUND(I277*H277,2)</f>
        <v>0</v>
      </c>
      <c r="BL277" s="20" t="s">
        <v>231</v>
      </c>
      <c r="BM277" s="216" t="s">
        <v>2104</v>
      </c>
    </row>
    <row r="278" s="2" customFormat="1">
      <c r="A278" s="41"/>
      <c r="B278" s="42"/>
      <c r="C278" s="43"/>
      <c r="D278" s="218" t="s">
        <v>148</v>
      </c>
      <c r="E278" s="43"/>
      <c r="F278" s="219" t="s">
        <v>2105</v>
      </c>
      <c r="G278" s="43"/>
      <c r="H278" s="43"/>
      <c r="I278" s="220"/>
      <c r="J278" s="43"/>
      <c r="K278" s="43"/>
      <c r="L278" s="47"/>
      <c r="M278" s="221"/>
      <c r="N278" s="222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148</v>
      </c>
      <c r="AU278" s="20" t="s">
        <v>79</v>
      </c>
    </row>
    <row r="279" s="2" customFormat="1" ht="16.5" customHeight="1">
      <c r="A279" s="41"/>
      <c r="B279" s="42"/>
      <c r="C279" s="256" t="s">
        <v>489</v>
      </c>
      <c r="D279" s="256" t="s">
        <v>452</v>
      </c>
      <c r="E279" s="257" t="s">
        <v>2106</v>
      </c>
      <c r="F279" s="258" t="s">
        <v>2107</v>
      </c>
      <c r="G279" s="259" t="s">
        <v>161</v>
      </c>
      <c r="H279" s="260">
        <v>17</v>
      </c>
      <c r="I279" s="261"/>
      <c r="J279" s="262">
        <f>ROUND(I279*H279,2)</f>
        <v>0</v>
      </c>
      <c r="K279" s="258" t="s">
        <v>19</v>
      </c>
      <c r="L279" s="263"/>
      <c r="M279" s="264" t="s">
        <v>19</v>
      </c>
      <c r="N279" s="265" t="s">
        <v>40</v>
      </c>
      <c r="O279" s="87"/>
      <c r="P279" s="214">
        <f>O279*H279</f>
        <v>0</v>
      </c>
      <c r="Q279" s="214">
        <v>0</v>
      </c>
      <c r="R279" s="214">
        <f>Q279*H279</f>
        <v>0</v>
      </c>
      <c r="S279" s="214">
        <v>0</v>
      </c>
      <c r="T279" s="215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6" t="s">
        <v>327</v>
      </c>
      <c r="AT279" s="216" t="s">
        <v>452</v>
      </c>
      <c r="AU279" s="216" t="s">
        <v>79</v>
      </c>
      <c r="AY279" s="20" t="s">
        <v>140</v>
      </c>
      <c r="BE279" s="217">
        <f>IF(N279="základní",J279,0)</f>
        <v>0</v>
      </c>
      <c r="BF279" s="217">
        <f>IF(N279="snížená",J279,0)</f>
        <v>0</v>
      </c>
      <c r="BG279" s="217">
        <f>IF(N279="zákl. přenesená",J279,0)</f>
        <v>0</v>
      </c>
      <c r="BH279" s="217">
        <f>IF(N279="sníž. přenesená",J279,0)</f>
        <v>0</v>
      </c>
      <c r="BI279" s="217">
        <f>IF(N279="nulová",J279,0)</f>
        <v>0</v>
      </c>
      <c r="BJ279" s="20" t="s">
        <v>77</v>
      </c>
      <c r="BK279" s="217">
        <f>ROUND(I279*H279,2)</f>
        <v>0</v>
      </c>
      <c r="BL279" s="20" t="s">
        <v>231</v>
      </c>
      <c r="BM279" s="216" t="s">
        <v>2108</v>
      </c>
    </row>
    <row r="280" s="2" customFormat="1" ht="16.5" customHeight="1">
      <c r="A280" s="41"/>
      <c r="B280" s="42"/>
      <c r="C280" s="256" t="s">
        <v>494</v>
      </c>
      <c r="D280" s="256" t="s">
        <v>452</v>
      </c>
      <c r="E280" s="257" t="s">
        <v>2109</v>
      </c>
      <c r="F280" s="258" t="s">
        <v>2110</v>
      </c>
      <c r="G280" s="259" t="s">
        <v>19</v>
      </c>
      <c r="H280" s="260">
        <v>3</v>
      </c>
      <c r="I280" s="261"/>
      <c r="J280" s="262">
        <f>ROUND(I280*H280,2)</f>
        <v>0</v>
      </c>
      <c r="K280" s="258" t="s">
        <v>19</v>
      </c>
      <c r="L280" s="263"/>
      <c r="M280" s="264" t="s">
        <v>19</v>
      </c>
      <c r="N280" s="265" t="s">
        <v>40</v>
      </c>
      <c r="O280" s="87"/>
      <c r="P280" s="214">
        <f>O280*H280</f>
        <v>0</v>
      </c>
      <c r="Q280" s="214">
        <v>0</v>
      </c>
      <c r="R280" s="214">
        <f>Q280*H280</f>
        <v>0</v>
      </c>
      <c r="S280" s="214">
        <v>0</v>
      </c>
      <c r="T280" s="215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6" t="s">
        <v>327</v>
      </c>
      <c r="AT280" s="216" t="s">
        <v>452</v>
      </c>
      <c r="AU280" s="216" t="s">
        <v>79</v>
      </c>
      <c r="AY280" s="20" t="s">
        <v>140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20" t="s">
        <v>77</v>
      </c>
      <c r="BK280" s="217">
        <f>ROUND(I280*H280,2)</f>
        <v>0</v>
      </c>
      <c r="BL280" s="20" t="s">
        <v>231</v>
      </c>
      <c r="BM280" s="216" t="s">
        <v>2111</v>
      </c>
    </row>
    <row r="281" s="2" customFormat="1" ht="16.5" customHeight="1">
      <c r="A281" s="41"/>
      <c r="B281" s="42"/>
      <c r="C281" s="205" t="s">
        <v>500</v>
      </c>
      <c r="D281" s="205" t="s">
        <v>141</v>
      </c>
      <c r="E281" s="206" t="s">
        <v>2112</v>
      </c>
      <c r="F281" s="207" t="s">
        <v>2113</v>
      </c>
      <c r="G281" s="208" t="s">
        <v>2013</v>
      </c>
      <c r="H281" s="209">
        <v>3</v>
      </c>
      <c r="I281" s="210"/>
      <c r="J281" s="211">
        <f>ROUND(I281*H281,2)</f>
        <v>0</v>
      </c>
      <c r="K281" s="207" t="s">
        <v>145</v>
      </c>
      <c r="L281" s="47"/>
      <c r="M281" s="212" t="s">
        <v>19</v>
      </c>
      <c r="N281" s="213" t="s">
        <v>40</v>
      </c>
      <c r="O281" s="87"/>
      <c r="P281" s="214">
        <f>O281*H281</f>
        <v>0</v>
      </c>
      <c r="Q281" s="214">
        <v>0.00043707460000000001</v>
      </c>
      <c r="R281" s="214">
        <f>Q281*H281</f>
        <v>0.0013112238000000001</v>
      </c>
      <c r="S281" s="214">
        <v>0</v>
      </c>
      <c r="T281" s="21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6" t="s">
        <v>231</v>
      </c>
      <c r="AT281" s="216" t="s">
        <v>141</v>
      </c>
      <c r="AU281" s="216" t="s">
        <v>79</v>
      </c>
      <c r="AY281" s="20" t="s">
        <v>140</v>
      </c>
      <c r="BE281" s="217">
        <f>IF(N281="základní",J281,0)</f>
        <v>0</v>
      </c>
      <c r="BF281" s="217">
        <f>IF(N281="snížená",J281,0)</f>
        <v>0</v>
      </c>
      <c r="BG281" s="217">
        <f>IF(N281="zákl. přenesená",J281,0)</f>
        <v>0</v>
      </c>
      <c r="BH281" s="217">
        <f>IF(N281="sníž. přenesená",J281,0)</f>
        <v>0</v>
      </c>
      <c r="BI281" s="217">
        <f>IF(N281="nulová",J281,0)</f>
        <v>0</v>
      </c>
      <c r="BJ281" s="20" t="s">
        <v>77</v>
      </c>
      <c r="BK281" s="217">
        <f>ROUND(I281*H281,2)</f>
        <v>0</v>
      </c>
      <c r="BL281" s="20" t="s">
        <v>231</v>
      </c>
      <c r="BM281" s="216" t="s">
        <v>2114</v>
      </c>
    </row>
    <row r="282" s="2" customFormat="1">
      <c r="A282" s="41"/>
      <c r="B282" s="42"/>
      <c r="C282" s="43"/>
      <c r="D282" s="218" t="s">
        <v>148</v>
      </c>
      <c r="E282" s="43"/>
      <c r="F282" s="219" t="s">
        <v>2115</v>
      </c>
      <c r="G282" s="43"/>
      <c r="H282" s="43"/>
      <c r="I282" s="220"/>
      <c r="J282" s="43"/>
      <c r="K282" s="43"/>
      <c r="L282" s="47"/>
      <c r="M282" s="221"/>
      <c r="N282" s="222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148</v>
      </c>
      <c r="AU282" s="20" t="s">
        <v>79</v>
      </c>
    </row>
    <row r="283" s="2" customFormat="1" ht="16.5" customHeight="1">
      <c r="A283" s="41"/>
      <c r="B283" s="42"/>
      <c r="C283" s="256" t="s">
        <v>506</v>
      </c>
      <c r="D283" s="256" t="s">
        <v>452</v>
      </c>
      <c r="E283" s="257" t="s">
        <v>2116</v>
      </c>
      <c r="F283" s="258" t="s">
        <v>2117</v>
      </c>
      <c r="G283" s="259" t="s">
        <v>161</v>
      </c>
      <c r="H283" s="260">
        <v>3</v>
      </c>
      <c r="I283" s="261"/>
      <c r="J283" s="262">
        <f>ROUND(I283*H283,2)</f>
        <v>0</v>
      </c>
      <c r="K283" s="258" t="s">
        <v>19</v>
      </c>
      <c r="L283" s="263"/>
      <c r="M283" s="264" t="s">
        <v>19</v>
      </c>
      <c r="N283" s="265" t="s">
        <v>40</v>
      </c>
      <c r="O283" s="87"/>
      <c r="P283" s="214">
        <f>O283*H283</f>
        <v>0</v>
      </c>
      <c r="Q283" s="214">
        <v>0</v>
      </c>
      <c r="R283" s="214">
        <f>Q283*H283</f>
        <v>0</v>
      </c>
      <c r="S283" s="214">
        <v>0</v>
      </c>
      <c r="T283" s="215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6" t="s">
        <v>327</v>
      </c>
      <c r="AT283" s="216" t="s">
        <v>452</v>
      </c>
      <c r="AU283" s="216" t="s">
        <v>79</v>
      </c>
      <c r="AY283" s="20" t="s">
        <v>140</v>
      </c>
      <c r="BE283" s="217">
        <f>IF(N283="základní",J283,0)</f>
        <v>0</v>
      </c>
      <c r="BF283" s="217">
        <f>IF(N283="snížená",J283,0)</f>
        <v>0</v>
      </c>
      <c r="BG283" s="217">
        <f>IF(N283="zákl. přenesená",J283,0)</f>
        <v>0</v>
      </c>
      <c r="BH283" s="217">
        <f>IF(N283="sníž. přenesená",J283,0)</f>
        <v>0</v>
      </c>
      <c r="BI283" s="217">
        <f>IF(N283="nulová",J283,0)</f>
        <v>0</v>
      </c>
      <c r="BJ283" s="20" t="s">
        <v>77</v>
      </c>
      <c r="BK283" s="217">
        <f>ROUND(I283*H283,2)</f>
        <v>0</v>
      </c>
      <c r="BL283" s="20" t="s">
        <v>231</v>
      </c>
      <c r="BM283" s="216" t="s">
        <v>2118</v>
      </c>
    </row>
    <row r="284" s="2" customFormat="1" ht="16.5" customHeight="1">
      <c r="A284" s="41"/>
      <c r="B284" s="42"/>
      <c r="C284" s="205" t="s">
        <v>511</v>
      </c>
      <c r="D284" s="205" t="s">
        <v>141</v>
      </c>
      <c r="E284" s="206" t="s">
        <v>2119</v>
      </c>
      <c r="F284" s="207" t="s">
        <v>2120</v>
      </c>
      <c r="G284" s="208" t="s">
        <v>2013</v>
      </c>
      <c r="H284" s="209">
        <v>3</v>
      </c>
      <c r="I284" s="210"/>
      <c r="J284" s="211">
        <f>ROUND(I284*H284,2)</f>
        <v>0</v>
      </c>
      <c r="K284" s="207" t="s">
        <v>145</v>
      </c>
      <c r="L284" s="47"/>
      <c r="M284" s="212" t="s">
        <v>19</v>
      </c>
      <c r="N284" s="213" t="s">
        <v>40</v>
      </c>
      <c r="O284" s="87"/>
      <c r="P284" s="214">
        <f>O284*H284</f>
        <v>0</v>
      </c>
      <c r="Q284" s="214">
        <v>0.00183914</v>
      </c>
      <c r="R284" s="214">
        <f>Q284*H284</f>
        <v>0.0055174200000000003</v>
      </c>
      <c r="S284" s="214">
        <v>0</v>
      </c>
      <c r="T284" s="215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6" t="s">
        <v>231</v>
      </c>
      <c r="AT284" s="216" t="s">
        <v>141</v>
      </c>
      <c r="AU284" s="216" t="s">
        <v>79</v>
      </c>
      <c r="AY284" s="20" t="s">
        <v>140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20" t="s">
        <v>77</v>
      </c>
      <c r="BK284" s="217">
        <f>ROUND(I284*H284,2)</f>
        <v>0</v>
      </c>
      <c r="BL284" s="20" t="s">
        <v>231</v>
      </c>
      <c r="BM284" s="216" t="s">
        <v>2121</v>
      </c>
    </row>
    <row r="285" s="2" customFormat="1">
      <c r="A285" s="41"/>
      <c r="B285" s="42"/>
      <c r="C285" s="43"/>
      <c r="D285" s="218" t="s">
        <v>148</v>
      </c>
      <c r="E285" s="43"/>
      <c r="F285" s="219" t="s">
        <v>2122</v>
      </c>
      <c r="G285" s="43"/>
      <c r="H285" s="43"/>
      <c r="I285" s="220"/>
      <c r="J285" s="43"/>
      <c r="K285" s="43"/>
      <c r="L285" s="47"/>
      <c r="M285" s="221"/>
      <c r="N285" s="222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148</v>
      </c>
      <c r="AU285" s="20" t="s">
        <v>79</v>
      </c>
    </row>
    <row r="286" s="2" customFormat="1" ht="16.5" customHeight="1">
      <c r="A286" s="41"/>
      <c r="B286" s="42"/>
      <c r="C286" s="205" t="s">
        <v>524</v>
      </c>
      <c r="D286" s="205" t="s">
        <v>141</v>
      </c>
      <c r="E286" s="206" t="s">
        <v>2123</v>
      </c>
      <c r="F286" s="207" t="s">
        <v>2124</v>
      </c>
      <c r="G286" s="208" t="s">
        <v>161</v>
      </c>
      <c r="H286" s="209">
        <v>18</v>
      </c>
      <c r="I286" s="210"/>
      <c r="J286" s="211">
        <f>ROUND(I286*H286,2)</f>
        <v>0</v>
      </c>
      <c r="K286" s="207" t="s">
        <v>145</v>
      </c>
      <c r="L286" s="47"/>
      <c r="M286" s="212" t="s">
        <v>19</v>
      </c>
      <c r="N286" s="213" t="s">
        <v>40</v>
      </c>
      <c r="O286" s="87"/>
      <c r="P286" s="214">
        <f>O286*H286</f>
        <v>0</v>
      </c>
      <c r="Q286" s="214">
        <v>0.0002375</v>
      </c>
      <c r="R286" s="214">
        <f>Q286*H286</f>
        <v>0.0042750000000000002</v>
      </c>
      <c r="S286" s="214">
        <v>0</v>
      </c>
      <c r="T286" s="215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6" t="s">
        <v>231</v>
      </c>
      <c r="AT286" s="216" t="s">
        <v>141</v>
      </c>
      <c r="AU286" s="216" t="s">
        <v>79</v>
      </c>
      <c r="AY286" s="20" t="s">
        <v>140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20" t="s">
        <v>77</v>
      </c>
      <c r="BK286" s="217">
        <f>ROUND(I286*H286,2)</f>
        <v>0</v>
      </c>
      <c r="BL286" s="20" t="s">
        <v>231</v>
      </c>
      <c r="BM286" s="216" t="s">
        <v>2125</v>
      </c>
    </row>
    <row r="287" s="2" customFormat="1">
      <c r="A287" s="41"/>
      <c r="B287" s="42"/>
      <c r="C287" s="43"/>
      <c r="D287" s="218" t="s">
        <v>148</v>
      </c>
      <c r="E287" s="43"/>
      <c r="F287" s="219" t="s">
        <v>2126</v>
      </c>
      <c r="G287" s="43"/>
      <c r="H287" s="43"/>
      <c r="I287" s="220"/>
      <c r="J287" s="43"/>
      <c r="K287" s="43"/>
      <c r="L287" s="47"/>
      <c r="M287" s="221"/>
      <c r="N287" s="222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148</v>
      </c>
      <c r="AU287" s="20" t="s">
        <v>79</v>
      </c>
    </row>
    <row r="288" s="2" customFormat="1" ht="21.75" customHeight="1">
      <c r="A288" s="41"/>
      <c r="B288" s="42"/>
      <c r="C288" s="205" t="s">
        <v>528</v>
      </c>
      <c r="D288" s="205" t="s">
        <v>141</v>
      </c>
      <c r="E288" s="206" t="s">
        <v>2127</v>
      </c>
      <c r="F288" s="207" t="s">
        <v>2128</v>
      </c>
      <c r="G288" s="208" t="s">
        <v>161</v>
      </c>
      <c r="H288" s="209">
        <v>7</v>
      </c>
      <c r="I288" s="210"/>
      <c r="J288" s="211">
        <f>ROUND(I288*H288,2)</f>
        <v>0</v>
      </c>
      <c r="K288" s="207" t="s">
        <v>145</v>
      </c>
      <c r="L288" s="47"/>
      <c r="M288" s="212" t="s">
        <v>19</v>
      </c>
      <c r="N288" s="213" t="s">
        <v>40</v>
      </c>
      <c r="O288" s="87"/>
      <c r="P288" s="214">
        <f>O288*H288</f>
        <v>0</v>
      </c>
      <c r="Q288" s="214">
        <v>0.00065749999999999999</v>
      </c>
      <c r="R288" s="214">
        <f>Q288*H288</f>
        <v>0.0046024999999999998</v>
      </c>
      <c r="S288" s="214">
        <v>0</v>
      </c>
      <c r="T288" s="21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6" t="s">
        <v>231</v>
      </c>
      <c r="AT288" s="216" t="s">
        <v>141</v>
      </c>
      <c r="AU288" s="216" t="s">
        <v>79</v>
      </c>
      <c r="AY288" s="20" t="s">
        <v>140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20" t="s">
        <v>77</v>
      </c>
      <c r="BK288" s="217">
        <f>ROUND(I288*H288,2)</f>
        <v>0</v>
      </c>
      <c r="BL288" s="20" t="s">
        <v>231</v>
      </c>
      <c r="BM288" s="216" t="s">
        <v>2129</v>
      </c>
    </row>
    <row r="289" s="2" customFormat="1">
      <c r="A289" s="41"/>
      <c r="B289" s="42"/>
      <c r="C289" s="43"/>
      <c r="D289" s="218" t="s">
        <v>148</v>
      </c>
      <c r="E289" s="43"/>
      <c r="F289" s="219" t="s">
        <v>2130</v>
      </c>
      <c r="G289" s="43"/>
      <c r="H289" s="43"/>
      <c r="I289" s="220"/>
      <c r="J289" s="43"/>
      <c r="K289" s="43"/>
      <c r="L289" s="47"/>
      <c r="M289" s="221"/>
      <c r="N289" s="222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148</v>
      </c>
      <c r="AU289" s="20" t="s">
        <v>79</v>
      </c>
    </row>
    <row r="290" s="2" customFormat="1" ht="24.15" customHeight="1">
      <c r="A290" s="41"/>
      <c r="B290" s="42"/>
      <c r="C290" s="205" t="s">
        <v>532</v>
      </c>
      <c r="D290" s="205" t="s">
        <v>141</v>
      </c>
      <c r="E290" s="206" t="s">
        <v>2131</v>
      </c>
      <c r="F290" s="207" t="s">
        <v>2132</v>
      </c>
      <c r="G290" s="208" t="s">
        <v>161</v>
      </c>
      <c r="H290" s="209">
        <v>3</v>
      </c>
      <c r="I290" s="210"/>
      <c r="J290" s="211">
        <f>ROUND(I290*H290,2)</f>
        <v>0</v>
      </c>
      <c r="K290" s="207" t="s">
        <v>145</v>
      </c>
      <c r="L290" s="47"/>
      <c r="M290" s="212" t="s">
        <v>19</v>
      </c>
      <c r="N290" s="213" t="s">
        <v>40</v>
      </c>
      <c r="O290" s="87"/>
      <c r="P290" s="214">
        <f>O290*H290</f>
        <v>0</v>
      </c>
      <c r="Q290" s="214">
        <v>0.00048114950000000001</v>
      </c>
      <c r="R290" s="214">
        <f>Q290*H290</f>
        <v>0.0014434485000000001</v>
      </c>
      <c r="S290" s="214">
        <v>0</v>
      </c>
      <c r="T290" s="215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6" t="s">
        <v>231</v>
      </c>
      <c r="AT290" s="216" t="s">
        <v>141</v>
      </c>
      <c r="AU290" s="216" t="s">
        <v>79</v>
      </c>
      <c r="AY290" s="20" t="s">
        <v>140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20" t="s">
        <v>77</v>
      </c>
      <c r="BK290" s="217">
        <f>ROUND(I290*H290,2)</f>
        <v>0</v>
      </c>
      <c r="BL290" s="20" t="s">
        <v>231</v>
      </c>
      <c r="BM290" s="216" t="s">
        <v>2133</v>
      </c>
    </row>
    <row r="291" s="2" customFormat="1">
      <c r="A291" s="41"/>
      <c r="B291" s="42"/>
      <c r="C291" s="43"/>
      <c r="D291" s="218" t="s">
        <v>148</v>
      </c>
      <c r="E291" s="43"/>
      <c r="F291" s="219" t="s">
        <v>2134</v>
      </c>
      <c r="G291" s="43"/>
      <c r="H291" s="43"/>
      <c r="I291" s="220"/>
      <c r="J291" s="43"/>
      <c r="K291" s="43"/>
      <c r="L291" s="47"/>
      <c r="M291" s="221"/>
      <c r="N291" s="222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148</v>
      </c>
      <c r="AU291" s="20" t="s">
        <v>79</v>
      </c>
    </row>
    <row r="292" s="2" customFormat="1" ht="24.15" customHeight="1">
      <c r="A292" s="41"/>
      <c r="B292" s="42"/>
      <c r="C292" s="205" t="s">
        <v>536</v>
      </c>
      <c r="D292" s="205" t="s">
        <v>141</v>
      </c>
      <c r="E292" s="206" t="s">
        <v>2135</v>
      </c>
      <c r="F292" s="207" t="s">
        <v>2136</v>
      </c>
      <c r="G292" s="208" t="s">
        <v>307</v>
      </c>
      <c r="H292" s="209">
        <v>1.0369999999999999</v>
      </c>
      <c r="I292" s="210"/>
      <c r="J292" s="211">
        <f>ROUND(I292*H292,2)</f>
        <v>0</v>
      </c>
      <c r="K292" s="207" t="s">
        <v>145</v>
      </c>
      <c r="L292" s="47"/>
      <c r="M292" s="212" t="s">
        <v>19</v>
      </c>
      <c r="N292" s="213" t="s">
        <v>40</v>
      </c>
      <c r="O292" s="87"/>
      <c r="P292" s="214">
        <f>O292*H292</f>
        <v>0</v>
      </c>
      <c r="Q292" s="214">
        <v>0</v>
      </c>
      <c r="R292" s="214">
        <f>Q292*H292</f>
        <v>0</v>
      </c>
      <c r="S292" s="214">
        <v>0</v>
      </c>
      <c r="T292" s="21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6" t="s">
        <v>231</v>
      </c>
      <c r="AT292" s="216" t="s">
        <v>141</v>
      </c>
      <c r="AU292" s="216" t="s">
        <v>79</v>
      </c>
      <c r="AY292" s="20" t="s">
        <v>140</v>
      </c>
      <c r="BE292" s="217">
        <f>IF(N292="základní",J292,0)</f>
        <v>0</v>
      </c>
      <c r="BF292" s="217">
        <f>IF(N292="snížená",J292,0)</f>
        <v>0</v>
      </c>
      <c r="BG292" s="217">
        <f>IF(N292="zákl. přenesená",J292,0)</f>
        <v>0</v>
      </c>
      <c r="BH292" s="217">
        <f>IF(N292="sníž. přenesená",J292,0)</f>
        <v>0</v>
      </c>
      <c r="BI292" s="217">
        <f>IF(N292="nulová",J292,0)</f>
        <v>0</v>
      </c>
      <c r="BJ292" s="20" t="s">
        <v>77</v>
      </c>
      <c r="BK292" s="217">
        <f>ROUND(I292*H292,2)</f>
        <v>0</v>
      </c>
      <c r="BL292" s="20" t="s">
        <v>231</v>
      </c>
      <c r="BM292" s="216" t="s">
        <v>2137</v>
      </c>
    </row>
    <row r="293" s="2" customFormat="1">
      <c r="A293" s="41"/>
      <c r="B293" s="42"/>
      <c r="C293" s="43"/>
      <c r="D293" s="218" t="s">
        <v>148</v>
      </c>
      <c r="E293" s="43"/>
      <c r="F293" s="219" t="s">
        <v>2138</v>
      </c>
      <c r="G293" s="43"/>
      <c r="H293" s="43"/>
      <c r="I293" s="220"/>
      <c r="J293" s="43"/>
      <c r="K293" s="43"/>
      <c r="L293" s="47"/>
      <c r="M293" s="221"/>
      <c r="N293" s="222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148</v>
      </c>
      <c r="AU293" s="20" t="s">
        <v>79</v>
      </c>
    </row>
    <row r="294" s="2" customFormat="1" ht="24.15" customHeight="1">
      <c r="A294" s="41"/>
      <c r="B294" s="42"/>
      <c r="C294" s="205" t="s">
        <v>540</v>
      </c>
      <c r="D294" s="205" t="s">
        <v>141</v>
      </c>
      <c r="E294" s="206" t="s">
        <v>2139</v>
      </c>
      <c r="F294" s="207" t="s">
        <v>2140</v>
      </c>
      <c r="G294" s="208" t="s">
        <v>307</v>
      </c>
      <c r="H294" s="209">
        <v>1.0369999999999999</v>
      </c>
      <c r="I294" s="210"/>
      <c r="J294" s="211">
        <f>ROUND(I294*H294,2)</f>
        <v>0</v>
      </c>
      <c r="K294" s="207" t="s">
        <v>145</v>
      </c>
      <c r="L294" s="47"/>
      <c r="M294" s="212" t="s">
        <v>19</v>
      </c>
      <c r="N294" s="213" t="s">
        <v>40</v>
      </c>
      <c r="O294" s="87"/>
      <c r="P294" s="214">
        <f>O294*H294</f>
        <v>0</v>
      </c>
      <c r="Q294" s="214">
        <v>0</v>
      </c>
      <c r="R294" s="214">
        <f>Q294*H294</f>
        <v>0</v>
      </c>
      <c r="S294" s="214">
        <v>0</v>
      </c>
      <c r="T294" s="21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6" t="s">
        <v>231</v>
      </c>
      <c r="AT294" s="216" t="s">
        <v>141</v>
      </c>
      <c r="AU294" s="216" t="s">
        <v>79</v>
      </c>
      <c r="AY294" s="20" t="s">
        <v>140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20" t="s">
        <v>77</v>
      </c>
      <c r="BK294" s="217">
        <f>ROUND(I294*H294,2)</f>
        <v>0</v>
      </c>
      <c r="BL294" s="20" t="s">
        <v>231</v>
      </c>
      <c r="BM294" s="216" t="s">
        <v>2141</v>
      </c>
    </row>
    <row r="295" s="2" customFormat="1">
      <c r="A295" s="41"/>
      <c r="B295" s="42"/>
      <c r="C295" s="43"/>
      <c r="D295" s="218" t="s">
        <v>148</v>
      </c>
      <c r="E295" s="43"/>
      <c r="F295" s="219" t="s">
        <v>2142</v>
      </c>
      <c r="G295" s="43"/>
      <c r="H295" s="43"/>
      <c r="I295" s="220"/>
      <c r="J295" s="43"/>
      <c r="K295" s="43"/>
      <c r="L295" s="47"/>
      <c r="M295" s="221"/>
      <c r="N295" s="222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148</v>
      </c>
      <c r="AU295" s="20" t="s">
        <v>79</v>
      </c>
    </row>
    <row r="296" s="12" customFormat="1" ht="22.8" customHeight="1">
      <c r="A296" s="12"/>
      <c r="B296" s="191"/>
      <c r="C296" s="192"/>
      <c r="D296" s="193" t="s">
        <v>68</v>
      </c>
      <c r="E296" s="267" t="s">
        <v>2143</v>
      </c>
      <c r="F296" s="267" t="s">
        <v>2144</v>
      </c>
      <c r="G296" s="192"/>
      <c r="H296" s="192"/>
      <c r="I296" s="195"/>
      <c r="J296" s="268">
        <f>BK296</f>
        <v>0</v>
      </c>
      <c r="K296" s="192"/>
      <c r="L296" s="197"/>
      <c r="M296" s="198"/>
      <c r="N296" s="199"/>
      <c r="O296" s="199"/>
      <c r="P296" s="200">
        <f>SUM(P297:P300)</f>
        <v>0</v>
      </c>
      <c r="Q296" s="199"/>
      <c r="R296" s="200">
        <f>SUM(R297:R300)</f>
        <v>0.0096504</v>
      </c>
      <c r="S296" s="199"/>
      <c r="T296" s="201">
        <f>SUM(T297:T300)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2" t="s">
        <v>79</v>
      </c>
      <c r="AT296" s="203" t="s">
        <v>68</v>
      </c>
      <c r="AU296" s="203" t="s">
        <v>77</v>
      </c>
      <c r="AY296" s="202" t="s">
        <v>140</v>
      </c>
      <c r="BK296" s="204">
        <f>SUM(BK297:BK300)</f>
        <v>0</v>
      </c>
    </row>
    <row r="297" s="2" customFormat="1" ht="24.15" customHeight="1">
      <c r="A297" s="41"/>
      <c r="B297" s="42"/>
      <c r="C297" s="205" t="s">
        <v>545</v>
      </c>
      <c r="D297" s="205" t="s">
        <v>141</v>
      </c>
      <c r="E297" s="206" t="s">
        <v>2145</v>
      </c>
      <c r="F297" s="207" t="s">
        <v>2146</v>
      </c>
      <c r="G297" s="208" t="s">
        <v>161</v>
      </c>
      <c r="H297" s="209">
        <v>1</v>
      </c>
      <c r="I297" s="210"/>
      <c r="J297" s="211">
        <f>ROUND(I297*H297,2)</f>
        <v>0</v>
      </c>
      <c r="K297" s="207" t="s">
        <v>145</v>
      </c>
      <c r="L297" s="47"/>
      <c r="M297" s="212" t="s">
        <v>19</v>
      </c>
      <c r="N297" s="213" t="s">
        <v>40</v>
      </c>
      <c r="O297" s="87"/>
      <c r="P297" s="214">
        <f>O297*H297</f>
        <v>0</v>
      </c>
      <c r="Q297" s="214">
        <v>0.0004704</v>
      </c>
      <c r="R297" s="214">
        <f>Q297*H297</f>
        <v>0.0004704</v>
      </c>
      <c r="S297" s="214">
        <v>0</v>
      </c>
      <c r="T297" s="21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6" t="s">
        <v>231</v>
      </c>
      <c r="AT297" s="216" t="s">
        <v>141</v>
      </c>
      <c r="AU297" s="216" t="s">
        <v>79</v>
      </c>
      <c r="AY297" s="20" t="s">
        <v>140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20" t="s">
        <v>77</v>
      </c>
      <c r="BK297" s="217">
        <f>ROUND(I297*H297,2)</f>
        <v>0</v>
      </c>
      <c r="BL297" s="20" t="s">
        <v>231</v>
      </c>
      <c r="BM297" s="216" t="s">
        <v>2147</v>
      </c>
    </row>
    <row r="298" s="2" customFormat="1">
      <c r="A298" s="41"/>
      <c r="B298" s="42"/>
      <c r="C298" s="43"/>
      <c r="D298" s="218" t="s">
        <v>148</v>
      </c>
      <c r="E298" s="43"/>
      <c r="F298" s="219" t="s">
        <v>2148</v>
      </c>
      <c r="G298" s="43"/>
      <c r="H298" s="43"/>
      <c r="I298" s="220"/>
      <c r="J298" s="43"/>
      <c r="K298" s="43"/>
      <c r="L298" s="47"/>
      <c r="M298" s="221"/>
      <c r="N298" s="22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148</v>
      </c>
      <c r="AU298" s="20" t="s">
        <v>79</v>
      </c>
    </row>
    <row r="299" s="2" customFormat="1" ht="24.15" customHeight="1">
      <c r="A299" s="41"/>
      <c r="B299" s="42"/>
      <c r="C299" s="205" t="s">
        <v>550</v>
      </c>
      <c r="D299" s="205" t="s">
        <v>141</v>
      </c>
      <c r="E299" s="206" t="s">
        <v>2149</v>
      </c>
      <c r="F299" s="207" t="s">
        <v>2150</v>
      </c>
      <c r="G299" s="208" t="s">
        <v>161</v>
      </c>
      <c r="H299" s="209">
        <v>18</v>
      </c>
      <c r="I299" s="210"/>
      <c r="J299" s="211">
        <f>ROUND(I299*H299,2)</f>
        <v>0</v>
      </c>
      <c r="K299" s="207" t="s">
        <v>145</v>
      </c>
      <c r="L299" s="47"/>
      <c r="M299" s="212" t="s">
        <v>19</v>
      </c>
      <c r="N299" s="213" t="s">
        <v>40</v>
      </c>
      <c r="O299" s="87"/>
      <c r="P299" s="214">
        <f>O299*H299</f>
        <v>0</v>
      </c>
      <c r="Q299" s="214">
        <v>0.00051000000000000004</v>
      </c>
      <c r="R299" s="214">
        <f>Q299*H299</f>
        <v>0.0091800000000000007</v>
      </c>
      <c r="S299" s="214">
        <v>0</v>
      </c>
      <c r="T299" s="21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6" t="s">
        <v>231</v>
      </c>
      <c r="AT299" s="216" t="s">
        <v>141</v>
      </c>
      <c r="AU299" s="216" t="s">
        <v>79</v>
      </c>
      <c r="AY299" s="20" t="s">
        <v>140</v>
      </c>
      <c r="BE299" s="217">
        <f>IF(N299="základní",J299,0)</f>
        <v>0</v>
      </c>
      <c r="BF299" s="217">
        <f>IF(N299="snížená",J299,0)</f>
        <v>0</v>
      </c>
      <c r="BG299" s="217">
        <f>IF(N299="zákl. přenesená",J299,0)</f>
        <v>0</v>
      </c>
      <c r="BH299" s="217">
        <f>IF(N299="sníž. přenesená",J299,0)</f>
        <v>0</v>
      </c>
      <c r="BI299" s="217">
        <f>IF(N299="nulová",J299,0)</f>
        <v>0</v>
      </c>
      <c r="BJ299" s="20" t="s">
        <v>77</v>
      </c>
      <c r="BK299" s="217">
        <f>ROUND(I299*H299,2)</f>
        <v>0</v>
      </c>
      <c r="BL299" s="20" t="s">
        <v>231</v>
      </c>
      <c r="BM299" s="216" t="s">
        <v>2151</v>
      </c>
    </row>
    <row r="300" s="2" customFormat="1">
      <c r="A300" s="41"/>
      <c r="B300" s="42"/>
      <c r="C300" s="43"/>
      <c r="D300" s="218" t="s">
        <v>148</v>
      </c>
      <c r="E300" s="43"/>
      <c r="F300" s="219" t="s">
        <v>2152</v>
      </c>
      <c r="G300" s="43"/>
      <c r="H300" s="43"/>
      <c r="I300" s="220"/>
      <c r="J300" s="43"/>
      <c r="K300" s="43"/>
      <c r="L300" s="47"/>
      <c r="M300" s="221"/>
      <c r="N300" s="22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148</v>
      </c>
      <c r="AU300" s="20" t="s">
        <v>79</v>
      </c>
    </row>
    <row r="301" s="12" customFormat="1" ht="25.92" customHeight="1">
      <c r="A301" s="12"/>
      <c r="B301" s="191"/>
      <c r="C301" s="192"/>
      <c r="D301" s="193" t="s">
        <v>68</v>
      </c>
      <c r="E301" s="194" t="s">
        <v>1820</v>
      </c>
      <c r="F301" s="194" t="s">
        <v>1821</v>
      </c>
      <c r="G301" s="192"/>
      <c r="H301" s="192"/>
      <c r="I301" s="195"/>
      <c r="J301" s="196">
        <f>BK301</f>
        <v>0</v>
      </c>
      <c r="K301" s="192"/>
      <c r="L301" s="197"/>
      <c r="M301" s="198"/>
      <c r="N301" s="199"/>
      <c r="O301" s="199"/>
      <c r="P301" s="200">
        <f>P302+P305+P308</f>
        <v>0</v>
      </c>
      <c r="Q301" s="199"/>
      <c r="R301" s="200">
        <f>R302+R305+R308</f>
        <v>0</v>
      </c>
      <c r="S301" s="199"/>
      <c r="T301" s="201">
        <f>T302+T305+T308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02" t="s">
        <v>168</v>
      </c>
      <c r="AT301" s="203" t="s">
        <v>68</v>
      </c>
      <c r="AU301" s="203" t="s">
        <v>69</v>
      </c>
      <c r="AY301" s="202" t="s">
        <v>140</v>
      </c>
      <c r="BK301" s="204">
        <f>BK302+BK305+BK308</f>
        <v>0</v>
      </c>
    </row>
    <row r="302" s="12" customFormat="1" ht="22.8" customHeight="1">
      <c r="A302" s="12"/>
      <c r="B302" s="191"/>
      <c r="C302" s="192"/>
      <c r="D302" s="193" t="s">
        <v>68</v>
      </c>
      <c r="E302" s="267" t="s">
        <v>1822</v>
      </c>
      <c r="F302" s="267" t="s">
        <v>1823</v>
      </c>
      <c r="G302" s="192"/>
      <c r="H302" s="192"/>
      <c r="I302" s="195"/>
      <c r="J302" s="268">
        <f>BK302</f>
        <v>0</v>
      </c>
      <c r="K302" s="192"/>
      <c r="L302" s="197"/>
      <c r="M302" s="198"/>
      <c r="N302" s="199"/>
      <c r="O302" s="199"/>
      <c r="P302" s="200">
        <f>SUM(P303:P304)</f>
        <v>0</v>
      </c>
      <c r="Q302" s="199"/>
      <c r="R302" s="200">
        <f>SUM(R303:R304)</f>
        <v>0</v>
      </c>
      <c r="S302" s="199"/>
      <c r="T302" s="201">
        <f>SUM(T303:T304)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02" t="s">
        <v>168</v>
      </c>
      <c r="AT302" s="203" t="s">
        <v>68</v>
      </c>
      <c r="AU302" s="203" t="s">
        <v>77</v>
      </c>
      <c r="AY302" s="202" t="s">
        <v>140</v>
      </c>
      <c r="BK302" s="204">
        <f>SUM(BK303:BK304)</f>
        <v>0</v>
      </c>
    </row>
    <row r="303" s="2" customFormat="1" ht="16.5" customHeight="1">
      <c r="A303" s="41"/>
      <c r="B303" s="42"/>
      <c r="C303" s="205" t="s">
        <v>556</v>
      </c>
      <c r="D303" s="205" t="s">
        <v>141</v>
      </c>
      <c r="E303" s="206" t="s">
        <v>2153</v>
      </c>
      <c r="F303" s="207" t="s">
        <v>1823</v>
      </c>
      <c r="G303" s="208" t="s">
        <v>1472</v>
      </c>
      <c r="H303" s="209">
        <v>1</v>
      </c>
      <c r="I303" s="210"/>
      <c r="J303" s="211">
        <f>ROUND(I303*H303,2)</f>
        <v>0</v>
      </c>
      <c r="K303" s="207" t="s">
        <v>989</v>
      </c>
      <c r="L303" s="47"/>
      <c r="M303" s="212" t="s">
        <v>19</v>
      </c>
      <c r="N303" s="213" t="s">
        <v>40</v>
      </c>
      <c r="O303" s="87"/>
      <c r="P303" s="214">
        <f>O303*H303</f>
        <v>0</v>
      </c>
      <c r="Q303" s="214">
        <v>0</v>
      </c>
      <c r="R303" s="214">
        <f>Q303*H303</f>
        <v>0</v>
      </c>
      <c r="S303" s="214">
        <v>0</v>
      </c>
      <c r="T303" s="215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6" t="s">
        <v>1827</v>
      </c>
      <c r="AT303" s="216" t="s">
        <v>141</v>
      </c>
      <c r="AU303" s="216" t="s">
        <v>79</v>
      </c>
      <c r="AY303" s="20" t="s">
        <v>140</v>
      </c>
      <c r="BE303" s="217">
        <f>IF(N303="základní",J303,0)</f>
        <v>0</v>
      </c>
      <c r="BF303" s="217">
        <f>IF(N303="snížená",J303,0)</f>
        <v>0</v>
      </c>
      <c r="BG303" s="217">
        <f>IF(N303="zákl. přenesená",J303,0)</f>
        <v>0</v>
      </c>
      <c r="BH303" s="217">
        <f>IF(N303="sníž. přenesená",J303,0)</f>
        <v>0</v>
      </c>
      <c r="BI303" s="217">
        <f>IF(N303="nulová",J303,0)</f>
        <v>0</v>
      </c>
      <c r="BJ303" s="20" t="s">
        <v>77</v>
      </c>
      <c r="BK303" s="217">
        <f>ROUND(I303*H303,2)</f>
        <v>0</v>
      </c>
      <c r="BL303" s="20" t="s">
        <v>1827</v>
      </c>
      <c r="BM303" s="216" t="s">
        <v>2154</v>
      </c>
    </row>
    <row r="304" s="2" customFormat="1">
      <c r="A304" s="41"/>
      <c r="B304" s="42"/>
      <c r="C304" s="43"/>
      <c r="D304" s="218" t="s">
        <v>148</v>
      </c>
      <c r="E304" s="43"/>
      <c r="F304" s="219" t="s">
        <v>2155</v>
      </c>
      <c r="G304" s="43"/>
      <c r="H304" s="43"/>
      <c r="I304" s="220"/>
      <c r="J304" s="43"/>
      <c r="K304" s="43"/>
      <c r="L304" s="47"/>
      <c r="M304" s="221"/>
      <c r="N304" s="222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148</v>
      </c>
      <c r="AU304" s="20" t="s">
        <v>79</v>
      </c>
    </row>
    <row r="305" s="12" customFormat="1" ht="22.8" customHeight="1">
      <c r="A305" s="12"/>
      <c r="B305" s="191"/>
      <c r="C305" s="192"/>
      <c r="D305" s="193" t="s">
        <v>68</v>
      </c>
      <c r="E305" s="267" t="s">
        <v>1835</v>
      </c>
      <c r="F305" s="267" t="s">
        <v>1836</v>
      </c>
      <c r="G305" s="192"/>
      <c r="H305" s="192"/>
      <c r="I305" s="195"/>
      <c r="J305" s="268">
        <f>BK305</f>
        <v>0</v>
      </c>
      <c r="K305" s="192"/>
      <c r="L305" s="197"/>
      <c r="M305" s="198"/>
      <c r="N305" s="199"/>
      <c r="O305" s="199"/>
      <c r="P305" s="200">
        <f>SUM(P306:P307)</f>
        <v>0</v>
      </c>
      <c r="Q305" s="199"/>
      <c r="R305" s="200">
        <f>SUM(R306:R307)</f>
        <v>0</v>
      </c>
      <c r="S305" s="199"/>
      <c r="T305" s="201">
        <f>SUM(T306:T307)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2" t="s">
        <v>168</v>
      </c>
      <c r="AT305" s="203" t="s">
        <v>68</v>
      </c>
      <c r="AU305" s="203" t="s">
        <v>77</v>
      </c>
      <c r="AY305" s="202" t="s">
        <v>140</v>
      </c>
      <c r="BK305" s="204">
        <f>SUM(BK306:BK307)</f>
        <v>0</v>
      </c>
    </row>
    <row r="306" s="2" customFormat="1" ht="16.5" customHeight="1">
      <c r="A306" s="41"/>
      <c r="B306" s="42"/>
      <c r="C306" s="205" t="s">
        <v>561</v>
      </c>
      <c r="D306" s="205" t="s">
        <v>141</v>
      </c>
      <c r="E306" s="206" t="s">
        <v>1838</v>
      </c>
      <c r="F306" s="207" t="s">
        <v>1836</v>
      </c>
      <c r="G306" s="208" t="s">
        <v>1472</v>
      </c>
      <c r="H306" s="209">
        <v>1</v>
      </c>
      <c r="I306" s="210"/>
      <c r="J306" s="211">
        <f>ROUND(I306*H306,2)</f>
        <v>0</v>
      </c>
      <c r="K306" s="207" t="s">
        <v>989</v>
      </c>
      <c r="L306" s="47"/>
      <c r="M306" s="212" t="s">
        <v>19</v>
      </c>
      <c r="N306" s="213" t="s">
        <v>40</v>
      </c>
      <c r="O306" s="87"/>
      <c r="P306" s="214">
        <f>O306*H306</f>
        <v>0</v>
      </c>
      <c r="Q306" s="214">
        <v>0</v>
      </c>
      <c r="R306" s="214">
        <f>Q306*H306</f>
        <v>0</v>
      </c>
      <c r="S306" s="214">
        <v>0</v>
      </c>
      <c r="T306" s="21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6" t="s">
        <v>1827</v>
      </c>
      <c r="AT306" s="216" t="s">
        <v>141</v>
      </c>
      <c r="AU306" s="216" t="s">
        <v>79</v>
      </c>
      <c r="AY306" s="20" t="s">
        <v>140</v>
      </c>
      <c r="BE306" s="217">
        <f>IF(N306="základní",J306,0)</f>
        <v>0</v>
      </c>
      <c r="BF306" s="217">
        <f>IF(N306="snížená",J306,0)</f>
        <v>0</v>
      </c>
      <c r="BG306" s="217">
        <f>IF(N306="zákl. přenesená",J306,0)</f>
        <v>0</v>
      </c>
      <c r="BH306" s="217">
        <f>IF(N306="sníž. přenesená",J306,0)</f>
        <v>0</v>
      </c>
      <c r="BI306" s="217">
        <f>IF(N306="nulová",J306,0)</f>
        <v>0</v>
      </c>
      <c r="BJ306" s="20" t="s">
        <v>77</v>
      </c>
      <c r="BK306" s="217">
        <f>ROUND(I306*H306,2)</f>
        <v>0</v>
      </c>
      <c r="BL306" s="20" t="s">
        <v>1827</v>
      </c>
      <c r="BM306" s="216" t="s">
        <v>2156</v>
      </c>
    </row>
    <row r="307" s="2" customFormat="1">
      <c r="A307" s="41"/>
      <c r="B307" s="42"/>
      <c r="C307" s="43"/>
      <c r="D307" s="218" t="s">
        <v>148</v>
      </c>
      <c r="E307" s="43"/>
      <c r="F307" s="219" t="s">
        <v>1840</v>
      </c>
      <c r="G307" s="43"/>
      <c r="H307" s="43"/>
      <c r="I307" s="220"/>
      <c r="J307" s="43"/>
      <c r="K307" s="43"/>
      <c r="L307" s="47"/>
      <c r="M307" s="221"/>
      <c r="N307" s="22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148</v>
      </c>
      <c r="AU307" s="20" t="s">
        <v>79</v>
      </c>
    </row>
    <row r="308" s="12" customFormat="1" ht="22.8" customHeight="1">
      <c r="A308" s="12"/>
      <c r="B308" s="191"/>
      <c r="C308" s="192"/>
      <c r="D308" s="193" t="s">
        <v>68</v>
      </c>
      <c r="E308" s="267" t="s">
        <v>1848</v>
      </c>
      <c r="F308" s="267" t="s">
        <v>1849</v>
      </c>
      <c r="G308" s="192"/>
      <c r="H308" s="192"/>
      <c r="I308" s="195"/>
      <c r="J308" s="268">
        <f>BK308</f>
        <v>0</v>
      </c>
      <c r="K308" s="192"/>
      <c r="L308" s="197"/>
      <c r="M308" s="198"/>
      <c r="N308" s="199"/>
      <c r="O308" s="199"/>
      <c r="P308" s="200">
        <f>SUM(P309:P310)</f>
        <v>0</v>
      </c>
      <c r="Q308" s="199"/>
      <c r="R308" s="200">
        <f>SUM(R309:R310)</f>
        <v>0</v>
      </c>
      <c r="S308" s="199"/>
      <c r="T308" s="201">
        <f>SUM(T309:T310)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2" t="s">
        <v>168</v>
      </c>
      <c r="AT308" s="203" t="s">
        <v>68</v>
      </c>
      <c r="AU308" s="203" t="s">
        <v>77</v>
      </c>
      <c r="AY308" s="202" t="s">
        <v>140</v>
      </c>
      <c r="BK308" s="204">
        <f>SUM(BK309:BK310)</f>
        <v>0</v>
      </c>
    </row>
    <row r="309" s="2" customFormat="1" ht="16.5" customHeight="1">
      <c r="A309" s="41"/>
      <c r="B309" s="42"/>
      <c r="C309" s="205" t="s">
        <v>567</v>
      </c>
      <c r="D309" s="205" t="s">
        <v>141</v>
      </c>
      <c r="E309" s="206" t="s">
        <v>1851</v>
      </c>
      <c r="F309" s="207" t="s">
        <v>1849</v>
      </c>
      <c r="G309" s="208" t="s">
        <v>1472</v>
      </c>
      <c r="H309" s="209">
        <v>1</v>
      </c>
      <c r="I309" s="210"/>
      <c r="J309" s="211">
        <f>ROUND(I309*H309,2)</f>
        <v>0</v>
      </c>
      <c r="K309" s="207" t="s">
        <v>145</v>
      </c>
      <c r="L309" s="47"/>
      <c r="M309" s="212" t="s">
        <v>19</v>
      </c>
      <c r="N309" s="213" t="s">
        <v>40</v>
      </c>
      <c r="O309" s="87"/>
      <c r="P309" s="214">
        <f>O309*H309</f>
        <v>0</v>
      </c>
      <c r="Q309" s="214">
        <v>0</v>
      </c>
      <c r="R309" s="214">
        <f>Q309*H309</f>
        <v>0</v>
      </c>
      <c r="S309" s="214">
        <v>0</v>
      </c>
      <c r="T309" s="215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6" t="s">
        <v>1827</v>
      </c>
      <c r="AT309" s="216" t="s">
        <v>141</v>
      </c>
      <c r="AU309" s="216" t="s">
        <v>79</v>
      </c>
      <c r="AY309" s="20" t="s">
        <v>140</v>
      </c>
      <c r="BE309" s="217">
        <f>IF(N309="základní",J309,0)</f>
        <v>0</v>
      </c>
      <c r="BF309" s="217">
        <f>IF(N309="snížená",J309,0)</f>
        <v>0</v>
      </c>
      <c r="BG309" s="217">
        <f>IF(N309="zákl. přenesená",J309,0)</f>
        <v>0</v>
      </c>
      <c r="BH309" s="217">
        <f>IF(N309="sníž. přenesená",J309,0)</f>
        <v>0</v>
      </c>
      <c r="BI309" s="217">
        <f>IF(N309="nulová",J309,0)</f>
        <v>0</v>
      </c>
      <c r="BJ309" s="20" t="s">
        <v>77</v>
      </c>
      <c r="BK309" s="217">
        <f>ROUND(I309*H309,2)</f>
        <v>0</v>
      </c>
      <c r="BL309" s="20" t="s">
        <v>1827</v>
      </c>
      <c r="BM309" s="216" t="s">
        <v>2157</v>
      </c>
    </row>
    <row r="310" s="2" customFormat="1">
      <c r="A310" s="41"/>
      <c r="B310" s="42"/>
      <c r="C310" s="43"/>
      <c r="D310" s="218" t="s">
        <v>148</v>
      </c>
      <c r="E310" s="43"/>
      <c r="F310" s="219" t="s">
        <v>2158</v>
      </c>
      <c r="G310" s="43"/>
      <c r="H310" s="43"/>
      <c r="I310" s="220"/>
      <c r="J310" s="43"/>
      <c r="K310" s="43"/>
      <c r="L310" s="47"/>
      <c r="M310" s="280"/>
      <c r="N310" s="281"/>
      <c r="O310" s="282"/>
      <c r="P310" s="282"/>
      <c r="Q310" s="282"/>
      <c r="R310" s="282"/>
      <c r="S310" s="282"/>
      <c r="T310" s="283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148</v>
      </c>
      <c r="AU310" s="20" t="s">
        <v>79</v>
      </c>
    </row>
    <row r="311" s="2" customFormat="1" ht="6.96" customHeight="1">
      <c r="A311" s="41"/>
      <c r="B311" s="62"/>
      <c r="C311" s="63"/>
      <c r="D311" s="63"/>
      <c r="E311" s="63"/>
      <c r="F311" s="63"/>
      <c r="G311" s="63"/>
      <c r="H311" s="63"/>
      <c r="I311" s="63"/>
      <c r="J311" s="63"/>
      <c r="K311" s="63"/>
      <c r="L311" s="47"/>
      <c r="M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</row>
  </sheetData>
  <sheetProtection sheet="1" autoFilter="0" formatColumns="0" formatRows="0" objects="1" scenarios="1" spinCount="100000" saltValue="vEQK9WUquer+rkh6w731vY92iFdniae67ghq+jiOqlNIR/i0t8dh4SmVxhBjce1789949bm6YbAhUg6GQX43fw==" hashValue="XrtEN+8tGNjXWIDnfFk2Pu1OG6l7G4AxqHjLYggWx864ttH6lUoLUKU9Zsn8hcDr9jiPPPFJM2G67aRd1ZAx0A==" algorithmName="SHA-512" password="CC35"/>
  <autoFilter ref="C89:K310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3" r:id="rId1" display="https://podminky.urs.cz/item/CS_URS_2023_02/997013152"/>
    <hyperlink ref="F95" r:id="rId2" display="https://podminky.urs.cz/item/CS_URS_2023_02/997013509"/>
    <hyperlink ref="F98" r:id="rId3" display="https://podminky.urs.cz/item/CS_URS_2023_02/997013511"/>
    <hyperlink ref="F100" r:id="rId4" display="https://podminky.urs.cz/item/CS_URS_2023_02/997013813"/>
    <hyperlink ref="F104" r:id="rId5" display="https://podminky.urs.cz/item/CS_URS_2023_02/713463411"/>
    <hyperlink ref="F115" r:id="rId6" display="https://podminky.urs.cz/item/CS_URS_2023_02/998713102"/>
    <hyperlink ref="F117" r:id="rId7" display="https://podminky.urs.cz/item/CS_URS_2023_02/998713181"/>
    <hyperlink ref="F120" r:id="rId8" display="https://podminky.urs.cz/item/CS_URS_2023_02/721110802"/>
    <hyperlink ref="F122" r:id="rId9" display="https://podminky.urs.cz/item/CS_URS_2023_02/721171803"/>
    <hyperlink ref="F124" r:id="rId10" display="https://podminky.urs.cz/item/CS_URS_2023_02/721174005"/>
    <hyperlink ref="F131" r:id="rId11" display="https://podminky.urs.cz/item/CS_URS_2023_02/721174006"/>
    <hyperlink ref="F135" r:id="rId12" display="https://podminky.urs.cz/item/CS_URS_2023_02/721174025"/>
    <hyperlink ref="F144" r:id="rId13" display="https://podminky.urs.cz/item/CS_URS_2023_02/721174042"/>
    <hyperlink ref="F155" r:id="rId14" display="https://podminky.urs.cz/item/CS_URS_2023_02/721174043"/>
    <hyperlink ref="F164" r:id="rId15" display="https://podminky.urs.cz/item/CS_URS_2023_02/721174044"/>
    <hyperlink ref="F168" r:id="rId16" display="https://podminky.urs.cz/item/CS_URS_2023_02/721174045"/>
    <hyperlink ref="F177" r:id="rId17" display="https://podminky.urs.cz/item/CS_URS_2023_02/721174063"/>
    <hyperlink ref="F184" r:id="rId18" display="https://podminky.urs.cz/item/CS_URS_2023_02/721290111"/>
    <hyperlink ref="F186" r:id="rId19" display="https://podminky.urs.cz/item/CS_URS_2023_02/998721102"/>
    <hyperlink ref="F188" r:id="rId20" display="https://podminky.urs.cz/item/CS_URS_2023_02/998721181"/>
    <hyperlink ref="F191" r:id="rId21" display="https://podminky.urs.cz/item/CS_URS_2023_02/722130801"/>
    <hyperlink ref="F193" r:id="rId22" display="https://podminky.urs.cz/item/CS_URS_2023_02/722130802"/>
    <hyperlink ref="F195" r:id="rId23" display="https://podminky.urs.cz/item/CS_URS_2023_02/722174001"/>
    <hyperlink ref="F206" r:id="rId24" display="https://podminky.urs.cz/item/CS_URS_2023_02/722174002"/>
    <hyperlink ref="F217" r:id="rId25" display="https://podminky.urs.cz/item/CS_URS_2023_02/722174003"/>
    <hyperlink ref="F221" r:id="rId26" display="https://podminky.urs.cz/item/CS_URS_2023_02/722181211"/>
    <hyperlink ref="F223" r:id="rId27" display="https://podminky.urs.cz/item/CS_URS_2023_02/722181212"/>
    <hyperlink ref="F225" r:id="rId28" display="https://podminky.urs.cz/item/CS_URS_2023_02/722181251"/>
    <hyperlink ref="F227" r:id="rId29" display="https://podminky.urs.cz/item/CS_URS_2023_02/722181252"/>
    <hyperlink ref="F229" r:id="rId30" display="https://podminky.urs.cz/item/CS_URS_2023_02/722181812"/>
    <hyperlink ref="F231" r:id="rId31" display="https://podminky.urs.cz/item/CS_URS_2023_02/722220151"/>
    <hyperlink ref="F233" r:id="rId32" display="https://podminky.urs.cz/item/CS_URS_2023_02/722221135"/>
    <hyperlink ref="F235" r:id="rId33" display="https://podminky.urs.cz/item/CS_URS_2023_02/722240101"/>
    <hyperlink ref="F237" r:id="rId34" display="https://podminky.urs.cz/item/CS_URS_2023_02/722240102"/>
    <hyperlink ref="F239" r:id="rId35" display="https://podminky.urs.cz/item/CS_URS_2023_02/722290215"/>
    <hyperlink ref="F241" r:id="rId36" display="https://podminky.urs.cz/item/CS_URS_2023_02/722290234"/>
    <hyperlink ref="F243" r:id="rId37" display="https://podminky.urs.cz/item/CS_URS_2023_02/998722102"/>
    <hyperlink ref="F245" r:id="rId38" display="https://podminky.urs.cz/item/CS_URS_2023_02/998722181"/>
    <hyperlink ref="F248" r:id="rId39" display="https://podminky.urs.cz/item/CS_URS_2023_02/725112171"/>
    <hyperlink ref="F250" r:id="rId40" display="https://podminky.urs.cz/item/CS_URS_2023_02/725112313"/>
    <hyperlink ref="F252" r:id="rId41" display="https://podminky.urs.cz/item/CS_URS_2023_02/725211618"/>
    <hyperlink ref="F254" r:id="rId42" display="https://podminky.urs.cz/item/CS_URS_2023_02/725241112"/>
    <hyperlink ref="F256" r:id="rId43" display="https://podminky.urs.cz/item/CS_URS_2023_02/725241142"/>
    <hyperlink ref="F258" r:id="rId44" display="https://podminky.urs.cz/item/CS_URS_2023_02/725244103"/>
    <hyperlink ref="F260" r:id="rId45" display="https://podminky.urs.cz/item/CS_URS_2023_02/725244203"/>
    <hyperlink ref="F262" r:id="rId46" display="https://podminky.urs.cz/item/CS_URS_2023_02/725244843"/>
    <hyperlink ref="F264" r:id="rId47" display="https://podminky.urs.cz/item/CS_URS_2023_02/725291511"/>
    <hyperlink ref="F266" r:id="rId48" display="https://podminky.urs.cz/item/CS_URS_2023_02/725291521"/>
    <hyperlink ref="F268" r:id="rId49" display="https://podminky.urs.cz/item/CS_URS_2023_02/725291708"/>
    <hyperlink ref="F270" r:id="rId50" display="https://podminky.urs.cz/item/CS_URS_2023_02/725291722"/>
    <hyperlink ref="F272" r:id="rId51" display="https://podminky.urs.cz/item/CS_URS_2023_02/725331111"/>
    <hyperlink ref="F274" r:id="rId52" display="https://podminky.urs.cz/item/CS_URS_2023_02/725822613"/>
    <hyperlink ref="F276" r:id="rId53" display="https://podminky.urs.cz/item/CS_URS_2023_02/725822631"/>
    <hyperlink ref="F278" r:id="rId54" display="https://podminky.urs.cz/item/CS_URS_2023_02/725829141"/>
    <hyperlink ref="F282" r:id="rId55" display="https://podminky.urs.cz/item/CS_URS_2023_02/725839202"/>
    <hyperlink ref="F285" r:id="rId56" display="https://podminky.urs.cz/item/CS_URS_2023_02/725841312"/>
    <hyperlink ref="F287" r:id="rId57" display="https://podminky.urs.cz/item/CS_URS_2023_02/725861102"/>
    <hyperlink ref="F289" r:id="rId58" display="https://podminky.urs.cz/item/CS_URS_2023_02/725862123"/>
    <hyperlink ref="F291" r:id="rId59" display="https://podminky.urs.cz/item/CS_URS_2023_02/725865312"/>
    <hyperlink ref="F293" r:id="rId60" display="https://podminky.urs.cz/item/CS_URS_2023_02/998725102"/>
    <hyperlink ref="F295" r:id="rId61" display="https://podminky.urs.cz/item/CS_URS_2023_02/998725181"/>
    <hyperlink ref="F298" r:id="rId62" display="https://podminky.urs.cz/item/CS_URS_2023_02/727212118"/>
    <hyperlink ref="F300" r:id="rId63" display="https://podminky.urs.cz/item/CS_URS_2023_02/727223105"/>
    <hyperlink ref="F304" r:id="rId64" display="https://podminky.urs.cz/item/CS_URS_2023_01/010001000"/>
    <hyperlink ref="F307" r:id="rId65" display="https://podminky.urs.cz/item/CS_URS_2023_01/030001000"/>
    <hyperlink ref="F310" r:id="rId66" display="https://podminky.urs.cz/item/CS_URS_2023_02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95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Denní stacionář pro klienty s poruchou autismu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2159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25. 10. 2023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ROUND((SUM(BE81:BE102)),  2)</f>
        <v>0</v>
      </c>
      <c r="G33" s="41"/>
      <c r="H33" s="41"/>
      <c r="I33" s="151">
        <v>0.20999999999999999</v>
      </c>
      <c r="J33" s="150">
        <f>ROUND(((SUM(BE81:BE102))*I33),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ROUND((SUM(BF81:BF102)),  2)</f>
        <v>0</v>
      </c>
      <c r="G34" s="41"/>
      <c r="H34" s="41"/>
      <c r="I34" s="151">
        <v>0.14999999999999999</v>
      </c>
      <c r="J34" s="150">
        <f>ROUND(((SUM(BF81:BF102))*I34),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ROUND((SUM(BG81:BG102)),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ROUND((SUM(BH81:BH102)),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ROUND((SUM(BI81:BI102)),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Denní stacionář pro klienty s poruchou autismu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005 - Vzduchotechnika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25. 10. 2023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99</v>
      </c>
      <c r="D57" s="165"/>
      <c r="E57" s="165"/>
      <c r="F57" s="165"/>
      <c r="G57" s="165"/>
      <c r="H57" s="165"/>
      <c r="I57" s="165"/>
      <c r="J57" s="166" t="s">
        <v>100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101</v>
      </c>
    </row>
    <row r="60" s="9" customFormat="1" ht="24.96" customHeight="1">
      <c r="A60" s="9"/>
      <c r="B60" s="168"/>
      <c r="C60" s="169"/>
      <c r="D60" s="170" t="s">
        <v>1855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2160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126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Denní stacionář pro klienty s poruchou autismu</v>
      </c>
      <c r="F71" s="35"/>
      <c r="G71" s="35"/>
      <c r="H71" s="35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96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005 - Vzduchotechnika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 xml:space="preserve"> </v>
      </c>
      <c r="G75" s="43"/>
      <c r="H75" s="43"/>
      <c r="I75" s="35" t="s">
        <v>23</v>
      </c>
      <c r="J75" s="75" t="str">
        <f>IF(J12="","",J12)</f>
        <v>25. 10. 2023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25</v>
      </c>
      <c r="D77" s="43"/>
      <c r="E77" s="43"/>
      <c r="F77" s="30" t="str">
        <f>E15</f>
        <v xml:space="preserve"> </v>
      </c>
      <c r="G77" s="43"/>
      <c r="H77" s="43"/>
      <c r="I77" s="35" t="s">
        <v>30</v>
      </c>
      <c r="J77" s="39" t="str">
        <f>E21</f>
        <v xml:space="preserve"> 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28</v>
      </c>
      <c r="D78" s="43"/>
      <c r="E78" s="43"/>
      <c r="F78" s="30" t="str">
        <f>IF(E18="","",E18)</f>
        <v>Vyplň údaj</v>
      </c>
      <c r="G78" s="43"/>
      <c r="H78" s="43"/>
      <c r="I78" s="35" t="s">
        <v>32</v>
      </c>
      <c r="J78" s="39" t="str">
        <f>E24</f>
        <v xml:space="preserve"> 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127</v>
      </c>
      <c r="D80" s="183" t="s">
        <v>54</v>
      </c>
      <c r="E80" s="183" t="s">
        <v>50</v>
      </c>
      <c r="F80" s="183" t="s">
        <v>51</v>
      </c>
      <c r="G80" s="183" t="s">
        <v>128</v>
      </c>
      <c r="H80" s="183" t="s">
        <v>129</v>
      </c>
      <c r="I80" s="183" t="s">
        <v>130</v>
      </c>
      <c r="J80" s="183" t="s">
        <v>100</v>
      </c>
      <c r="K80" s="184" t="s">
        <v>131</v>
      </c>
      <c r="L80" s="185"/>
      <c r="M80" s="95" t="s">
        <v>19</v>
      </c>
      <c r="N80" s="96" t="s">
        <v>39</v>
      </c>
      <c r="O80" s="96" t="s">
        <v>132</v>
      </c>
      <c r="P80" s="96" t="s">
        <v>133</v>
      </c>
      <c r="Q80" s="96" t="s">
        <v>134</v>
      </c>
      <c r="R80" s="96" t="s">
        <v>135</v>
      </c>
      <c r="S80" s="96" t="s">
        <v>136</v>
      </c>
      <c r="T80" s="97" t="s">
        <v>137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138</v>
      </c>
      <c r="D81" s="43"/>
      <c r="E81" s="43"/>
      <c r="F81" s="43"/>
      <c r="G81" s="43"/>
      <c r="H81" s="43"/>
      <c r="I81" s="43"/>
      <c r="J81" s="186">
        <f>BK81</f>
        <v>0</v>
      </c>
      <c r="K81" s="43"/>
      <c r="L81" s="47"/>
      <c r="M81" s="98"/>
      <c r="N81" s="187"/>
      <c r="O81" s="99"/>
      <c r="P81" s="188">
        <f>P82</f>
        <v>0</v>
      </c>
      <c r="Q81" s="99"/>
      <c r="R81" s="188">
        <f>R82</f>
        <v>0.15705207199999999</v>
      </c>
      <c r="S81" s="99"/>
      <c r="T81" s="189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68</v>
      </c>
      <c r="AU81" s="20" t="s">
        <v>101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68</v>
      </c>
      <c r="E82" s="194" t="s">
        <v>1869</v>
      </c>
      <c r="F82" s="194" t="s">
        <v>1870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0.15705207199999999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79</v>
      </c>
      <c r="AT82" s="203" t="s">
        <v>68</v>
      </c>
      <c r="AU82" s="203" t="s">
        <v>69</v>
      </c>
      <c r="AY82" s="202" t="s">
        <v>140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68</v>
      </c>
      <c r="E83" s="267" t="s">
        <v>2161</v>
      </c>
      <c r="F83" s="267" t="s">
        <v>84</v>
      </c>
      <c r="G83" s="192"/>
      <c r="H83" s="192"/>
      <c r="I83" s="195"/>
      <c r="J83" s="268">
        <f>BK83</f>
        <v>0</v>
      </c>
      <c r="K83" s="192"/>
      <c r="L83" s="197"/>
      <c r="M83" s="198"/>
      <c r="N83" s="199"/>
      <c r="O83" s="199"/>
      <c r="P83" s="200">
        <f>SUM(P84:P102)</f>
        <v>0</v>
      </c>
      <c r="Q83" s="199"/>
      <c r="R83" s="200">
        <f>SUM(R84:R102)</f>
        <v>0.15705207199999999</v>
      </c>
      <c r="S83" s="199"/>
      <c r="T83" s="201">
        <f>SUM(T84:T102)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79</v>
      </c>
      <c r="AT83" s="203" t="s">
        <v>68</v>
      </c>
      <c r="AU83" s="203" t="s">
        <v>77</v>
      </c>
      <c r="AY83" s="202" t="s">
        <v>140</v>
      </c>
      <c r="BK83" s="204">
        <f>SUM(BK84:BK102)</f>
        <v>0</v>
      </c>
    </row>
    <row r="84" s="2" customFormat="1" ht="21.75" customHeight="1">
      <c r="A84" s="41"/>
      <c r="B84" s="42"/>
      <c r="C84" s="205" t="s">
        <v>77</v>
      </c>
      <c r="D84" s="205" t="s">
        <v>141</v>
      </c>
      <c r="E84" s="206" t="s">
        <v>2162</v>
      </c>
      <c r="F84" s="207" t="s">
        <v>2163</v>
      </c>
      <c r="G84" s="208" t="s">
        <v>161</v>
      </c>
      <c r="H84" s="209">
        <v>28</v>
      </c>
      <c r="I84" s="210"/>
      <c r="J84" s="211">
        <f>ROUND(I84*H84,2)</f>
        <v>0</v>
      </c>
      <c r="K84" s="207" t="s">
        <v>145</v>
      </c>
      <c r="L84" s="47"/>
      <c r="M84" s="212" t="s">
        <v>19</v>
      </c>
      <c r="N84" s="213" t="s">
        <v>40</v>
      </c>
      <c r="O84" s="87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6" t="s">
        <v>231</v>
      </c>
      <c r="AT84" s="216" t="s">
        <v>141</v>
      </c>
      <c r="AU84" s="216" t="s">
        <v>79</v>
      </c>
      <c r="AY84" s="20" t="s">
        <v>140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20" t="s">
        <v>77</v>
      </c>
      <c r="BK84" s="217">
        <f>ROUND(I84*H84,2)</f>
        <v>0</v>
      </c>
      <c r="BL84" s="20" t="s">
        <v>231</v>
      </c>
      <c r="BM84" s="216" t="s">
        <v>2164</v>
      </c>
    </row>
    <row r="85" s="2" customFormat="1">
      <c r="A85" s="41"/>
      <c r="B85" s="42"/>
      <c r="C85" s="43"/>
      <c r="D85" s="218" t="s">
        <v>148</v>
      </c>
      <c r="E85" s="43"/>
      <c r="F85" s="219" t="s">
        <v>2165</v>
      </c>
      <c r="G85" s="43"/>
      <c r="H85" s="43"/>
      <c r="I85" s="220"/>
      <c r="J85" s="43"/>
      <c r="K85" s="43"/>
      <c r="L85" s="47"/>
      <c r="M85" s="221"/>
      <c r="N85" s="222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148</v>
      </c>
      <c r="AU85" s="20" t="s">
        <v>79</v>
      </c>
    </row>
    <row r="86" s="2" customFormat="1" ht="16.5" customHeight="1">
      <c r="A86" s="41"/>
      <c r="B86" s="42"/>
      <c r="C86" s="256" t="s">
        <v>79</v>
      </c>
      <c r="D86" s="256" t="s">
        <v>452</v>
      </c>
      <c r="E86" s="257" t="s">
        <v>2166</v>
      </c>
      <c r="F86" s="258" t="s">
        <v>2167</v>
      </c>
      <c r="G86" s="259" t="s">
        <v>161</v>
      </c>
      <c r="H86" s="260">
        <v>28</v>
      </c>
      <c r="I86" s="261"/>
      <c r="J86" s="262">
        <f>ROUND(I86*H86,2)</f>
        <v>0</v>
      </c>
      <c r="K86" s="258" t="s">
        <v>145</v>
      </c>
      <c r="L86" s="263"/>
      <c r="M86" s="264" t="s">
        <v>19</v>
      </c>
      <c r="N86" s="265" t="s">
        <v>40</v>
      </c>
      <c r="O86" s="87"/>
      <c r="P86" s="214">
        <f>O86*H86</f>
        <v>0</v>
      </c>
      <c r="Q86" s="214">
        <v>0.0030000000000000001</v>
      </c>
      <c r="R86" s="214">
        <f>Q86*H86</f>
        <v>0.084000000000000005</v>
      </c>
      <c r="S86" s="214">
        <v>0</v>
      </c>
      <c r="T86" s="215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6" t="s">
        <v>327</v>
      </c>
      <c r="AT86" s="216" t="s">
        <v>452</v>
      </c>
      <c r="AU86" s="216" t="s">
        <v>79</v>
      </c>
      <c r="AY86" s="20" t="s">
        <v>140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20" t="s">
        <v>77</v>
      </c>
      <c r="BK86" s="217">
        <f>ROUND(I86*H86,2)</f>
        <v>0</v>
      </c>
      <c r="BL86" s="20" t="s">
        <v>231</v>
      </c>
      <c r="BM86" s="216" t="s">
        <v>2168</v>
      </c>
    </row>
    <row r="87" s="2" customFormat="1" ht="16.5" customHeight="1">
      <c r="A87" s="41"/>
      <c r="B87" s="42"/>
      <c r="C87" s="205" t="s">
        <v>157</v>
      </c>
      <c r="D87" s="205" t="s">
        <v>141</v>
      </c>
      <c r="E87" s="206" t="s">
        <v>2169</v>
      </c>
      <c r="F87" s="207" t="s">
        <v>2170</v>
      </c>
      <c r="G87" s="208" t="s">
        <v>161</v>
      </c>
      <c r="H87" s="209">
        <v>10</v>
      </c>
      <c r="I87" s="210"/>
      <c r="J87" s="211">
        <f>ROUND(I87*H87,2)</f>
        <v>0</v>
      </c>
      <c r="K87" s="207" t="s">
        <v>145</v>
      </c>
      <c r="L87" s="47"/>
      <c r="M87" s="212" t="s">
        <v>19</v>
      </c>
      <c r="N87" s="213" t="s">
        <v>40</v>
      </c>
      <c r="O87" s="87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6" t="s">
        <v>231</v>
      </c>
      <c r="AT87" s="216" t="s">
        <v>141</v>
      </c>
      <c r="AU87" s="216" t="s">
        <v>79</v>
      </c>
      <c r="AY87" s="20" t="s">
        <v>140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20" t="s">
        <v>77</v>
      </c>
      <c r="BK87" s="217">
        <f>ROUND(I87*H87,2)</f>
        <v>0</v>
      </c>
      <c r="BL87" s="20" t="s">
        <v>231</v>
      </c>
      <c r="BM87" s="216" t="s">
        <v>2171</v>
      </c>
    </row>
    <row r="88" s="2" customFormat="1">
      <c r="A88" s="41"/>
      <c r="B88" s="42"/>
      <c r="C88" s="43"/>
      <c r="D88" s="218" t="s">
        <v>148</v>
      </c>
      <c r="E88" s="43"/>
      <c r="F88" s="219" t="s">
        <v>2172</v>
      </c>
      <c r="G88" s="43"/>
      <c r="H88" s="43"/>
      <c r="I88" s="220"/>
      <c r="J88" s="43"/>
      <c r="K88" s="43"/>
      <c r="L88" s="47"/>
      <c r="M88" s="221"/>
      <c r="N88" s="222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148</v>
      </c>
      <c r="AU88" s="20" t="s">
        <v>79</v>
      </c>
    </row>
    <row r="89" s="2" customFormat="1" ht="16.5" customHeight="1">
      <c r="A89" s="41"/>
      <c r="B89" s="42"/>
      <c r="C89" s="256" t="s">
        <v>146</v>
      </c>
      <c r="D89" s="256" t="s">
        <v>452</v>
      </c>
      <c r="E89" s="257" t="s">
        <v>2173</v>
      </c>
      <c r="F89" s="258" t="s">
        <v>2174</v>
      </c>
      <c r="G89" s="259" t="s">
        <v>161</v>
      </c>
      <c r="H89" s="260">
        <v>10</v>
      </c>
      <c r="I89" s="261"/>
      <c r="J89" s="262">
        <f>ROUND(I89*H89,2)</f>
        <v>0</v>
      </c>
      <c r="K89" s="258" t="s">
        <v>145</v>
      </c>
      <c r="L89" s="263"/>
      <c r="M89" s="264" t="s">
        <v>19</v>
      </c>
      <c r="N89" s="265" t="s">
        <v>40</v>
      </c>
      <c r="O89" s="87"/>
      <c r="P89" s="214">
        <f>O89*H89</f>
        <v>0</v>
      </c>
      <c r="Q89" s="214">
        <v>0.00020000000000000001</v>
      </c>
      <c r="R89" s="214">
        <f>Q89*H89</f>
        <v>0.002</v>
      </c>
      <c r="S89" s="214">
        <v>0</v>
      </c>
      <c r="T89" s="215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6" t="s">
        <v>327</v>
      </c>
      <c r="AT89" s="216" t="s">
        <v>452</v>
      </c>
      <c r="AU89" s="216" t="s">
        <v>79</v>
      </c>
      <c r="AY89" s="20" t="s">
        <v>140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20" t="s">
        <v>77</v>
      </c>
      <c r="BK89" s="217">
        <f>ROUND(I89*H89,2)</f>
        <v>0</v>
      </c>
      <c r="BL89" s="20" t="s">
        <v>231</v>
      </c>
      <c r="BM89" s="216" t="s">
        <v>2175</v>
      </c>
    </row>
    <row r="90" s="2" customFormat="1" ht="16.5" customHeight="1">
      <c r="A90" s="41"/>
      <c r="B90" s="42"/>
      <c r="C90" s="205" t="s">
        <v>168</v>
      </c>
      <c r="D90" s="205" t="s">
        <v>141</v>
      </c>
      <c r="E90" s="206" t="s">
        <v>2176</v>
      </c>
      <c r="F90" s="207" t="s">
        <v>2177</v>
      </c>
      <c r="G90" s="208" t="s">
        <v>200</v>
      </c>
      <c r="H90" s="209">
        <v>48.200000000000003</v>
      </c>
      <c r="I90" s="210"/>
      <c r="J90" s="211">
        <f>ROUND(I90*H90,2)</f>
        <v>0</v>
      </c>
      <c r="K90" s="207" t="s">
        <v>145</v>
      </c>
      <c r="L90" s="47"/>
      <c r="M90" s="212" t="s">
        <v>19</v>
      </c>
      <c r="N90" s="213" t="s">
        <v>40</v>
      </c>
      <c r="O90" s="87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6" t="s">
        <v>231</v>
      </c>
      <c r="AT90" s="216" t="s">
        <v>141</v>
      </c>
      <c r="AU90" s="216" t="s">
        <v>79</v>
      </c>
      <c r="AY90" s="20" t="s">
        <v>140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20" t="s">
        <v>77</v>
      </c>
      <c r="BK90" s="217">
        <f>ROUND(I90*H90,2)</f>
        <v>0</v>
      </c>
      <c r="BL90" s="20" t="s">
        <v>231</v>
      </c>
      <c r="BM90" s="216" t="s">
        <v>2178</v>
      </c>
    </row>
    <row r="91" s="2" customFormat="1">
      <c r="A91" s="41"/>
      <c r="B91" s="42"/>
      <c r="C91" s="43"/>
      <c r="D91" s="218" t="s">
        <v>148</v>
      </c>
      <c r="E91" s="43"/>
      <c r="F91" s="219" t="s">
        <v>2179</v>
      </c>
      <c r="G91" s="43"/>
      <c r="H91" s="43"/>
      <c r="I91" s="220"/>
      <c r="J91" s="43"/>
      <c r="K91" s="43"/>
      <c r="L91" s="47"/>
      <c r="M91" s="221"/>
      <c r="N91" s="222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148</v>
      </c>
      <c r="AU91" s="20" t="s">
        <v>79</v>
      </c>
    </row>
    <row r="92" s="14" customFormat="1">
      <c r="A92" s="14"/>
      <c r="B92" s="234"/>
      <c r="C92" s="235"/>
      <c r="D92" s="225" t="s">
        <v>150</v>
      </c>
      <c r="E92" s="236" t="s">
        <v>19</v>
      </c>
      <c r="F92" s="237" t="s">
        <v>2180</v>
      </c>
      <c r="G92" s="235"/>
      <c r="H92" s="238">
        <v>48.200000000000003</v>
      </c>
      <c r="I92" s="239"/>
      <c r="J92" s="235"/>
      <c r="K92" s="235"/>
      <c r="L92" s="240"/>
      <c r="M92" s="241"/>
      <c r="N92" s="242"/>
      <c r="O92" s="242"/>
      <c r="P92" s="242"/>
      <c r="Q92" s="242"/>
      <c r="R92" s="242"/>
      <c r="S92" s="242"/>
      <c r="T92" s="24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4" t="s">
        <v>150</v>
      </c>
      <c r="AU92" s="244" t="s">
        <v>79</v>
      </c>
      <c r="AV92" s="14" t="s">
        <v>79</v>
      </c>
      <c r="AW92" s="14" t="s">
        <v>31</v>
      </c>
      <c r="AX92" s="14" t="s">
        <v>77</v>
      </c>
      <c r="AY92" s="244" t="s">
        <v>140</v>
      </c>
    </row>
    <row r="93" s="2" customFormat="1" ht="16.5" customHeight="1">
      <c r="A93" s="41"/>
      <c r="B93" s="42"/>
      <c r="C93" s="256" t="s">
        <v>173</v>
      </c>
      <c r="D93" s="256" t="s">
        <v>452</v>
      </c>
      <c r="E93" s="257" t="s">
        <v>2181</v>
      </c>
      <c r="F93" s="258" t="s">
        <v>2182</v>
      </c>
      <c r="G93" s="259" t="s">
        <v>200</v>
      </c>
      <c r="H93" s="260">
        <v>57.840000000000003</v>
      </c>
      <c r="I93" s="261"/>
      <c r="J93" s="262">
        <f>ROUND(I93*H93,2)</f>
        <v>0</v>
      </c>
      <c r="K93" s="258" t="s">
        <v>145</v>
      </c>
      <c r="L93" s="263"/>
      <c r="M93" s="264" t="s">
        <v>19</v>
      </c>
      <c r="N93" s="265" t="s">
        <v>40</v>
      </c>
      <c r="O93" s="87"/>
      <c r="P93" s="214">
        <f>O93*H93</f>
        <v>0</v>
      </c>
      <c r="Q93" s="214">
        <v>0.00069999999999999999</v>
      </c>
      <c r="R93" s="214">
        <f>Q93*H93</f>
        <v>0.040488000000000003</v>
      </c>
      <c r="S93" s="214">
        <v>0</v>
      </c>
      <c r="T93" s="21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6" t="s">
        <v>327</v>
      </c>
      <c r="AT93" s="216" t="s">
        <v>452</v>
      </c>
      <c r="AU93" s="216" t="s">
        <v>79</v>
      </c>
      <c r="AY93" s="20" t="s">
        <v>140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20" t="s">
        <v>77</v>
      </c>
      <c r="BK93" s="217">
        <f>ROUND(I93*H93,2)</f>
        <v>0</v>
      </c>
      <c r="BL93" s="20" t="s">
        <v>231</v>
      </c>
      <c r="BM93" s="216" t="s">
        <v>2183</v>
      </c>
    </row>
    <row r="94" s="14" customFormat="1">
      <c r="A94" s="14"/>
      <c r="B94" s="234"/>
      <c r="C94" s="235"/>
      <c r="D94" s="225" t="s">
        <v>150</v>
      </c>
      <c r="E94" s="235"/>
      <c r="F94" s="237" t="s">
        <v>2184</v>
      </c>
      <c r="G94" s="235"/>
      <c r="H94" s="238">
        <v>57.840000000000003</v>
      </c>
      <c r="I94" s="239"/>
      <c r="J94" s="235"/>
      <c r="K94" s="235"/>
      <c r="L94" s="240"/>
      <c r="M94" s="241"/>
      <c r="N94" s="242"/>
      <c r="O94" s="242"/>
      <c r="P94" s="242"/>
      <c r="Q94" s="242"/>
      <c r="R94" s="242"/>
      <c r="S94" s="242"/>
      <c r="T94" s="243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4" t="s">
        <v>150</v>
      </c>
      <c r="AU94" s="244" t="s">
        <v>79</v>
      </c>
      <c r="AV94" s="14" t="s">
        <v>79</v>
      </c>
      <c r="AW94" s="14" t="s">
        <v>4</v>
      </c>
      <c r="AX94" s="14" t="s">
        <v>77</v>
      </c>
      <c r="AY94" s="244" t="s">
        <v>140</v>
      </c>
    </row>
    <row r="95" s="2" customFormat="1" ht="16.5" customHeight="1">
      <c r="A95" s="41"/>
      <c r="B95" s="42"/>
      <c r="C95" s="256" t="s">
        <v>178</v>
      </c>
      <c r="D95" s="256" t="s">
        <v>452</v>
      </c>
      <c r="E95" s="257" t="s">
        <v>2185</v>
      </c>
      <c r="F95" s="258" t="s">
        <v>2186</v>
      </c>
      <c r="G95" s="259" t="s">
        <v>161</v>
      </c>
      <c r="H95" s="260">
        <v>4</v>
      </c>
      <c r="I95" s="261"/>
      <c r="J95" s="262">
        <f>ROUND(I95*H95,2)</f>
        <v>0</v>
      </c>
      <c r="K95" s="258" t="s">
        <v>145</v>
      </c>
      <c r="L95" s="263"/>
      <c r="M95" s="264" t="s">
        <v>19</v>
      </c>
      <c r="N95" s="265" t="s">
        <v>40</v>
      </c>
      <c r="O95" s="87"/>
      <c r="P95" s="214">
        <f>O95*H95</f>
        <v>0</v>
      </c>
      <c r="Q95" s="214">
        <v>0.00010000000000000001</v>
      </c>
      <c r="R95" s="214">
        <f>Q95*H95</f>
        <v>0.00040000000000000002</v>
      </c>
      <c r="S95" s="214">
        <v>0</v>
      </c>
      <c r="T95" s="21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6" t="s">
        <v>327</v>
      </c>
      <c r="AT95" s="216" t="s">
        <v>452</v>
      </c>
      <c r="AU95" s="216" t="s">
        <v>79</v>
      </c>
      <c r="AY95" s="20" t="s">
        <v>140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20" t="s">
        <v>77</v>
      </c>
      <c r="BK95" s="217">
        <f>ROUND(I95*H95,2)</f>
        <v>0</v>
      </c>
      <c r="BL95" s="20" t="s">
        <v>231</v>
      </c>
      <c r="BM95" s="216" t="s">
        <v>2187</v>
      </c>
    </row>
    <row r="96" s="2" customFormat="1" ht="16.5" customHeight="1">
      <c r="A96" s="41"/>
      <c r="B96" s="42"/>
      <c r="C96" s="256" t="s">
        <v>183</v>
      </c>
      <c r="D96" s="256" t="s">
        <v>452</v>
      </c>
      <c r="E96" s="257" t="s">
        <v>2188</v>
      </c>
      <c r="F96" s="258" t="s">
        <v>2189</v>
      </c>
      <c r="G96" s="259" t="s">
        <v>161</v>
      </c>
      <c r="H96" s="260">
        <v>17</v>
      </c>
      <c r="I96" s="261"/>
      <c r="J96" s="262">
        <f>ROUND(I96*H96,2)</f>
        <v>0</v>
      </c>
      <c r="K96" s="258" t="s">
        <v>145</v>
      </c>
      <c r="L96" s="263"/>
      <c r="M96" s="264" t="s">
        <v>19</v>
      </c>
      <c r="N96" s="265" t="s">
        <v>40</v>
      </c>
      <c r="O96" s="87"/>
      <c r="P96" s="214">
        <f>O96*H96</f>
        <v>0</v>
      </c>
      <c r="Q96" s="214">
        <v>0.00012999999999999999</v>
      </c>
      <c r="R96" s="214">
        <f>Q96*H96</f>
        <v>0.0022099999999999997</v>
      </c>
      <c r="S96" s="214">
        <v>0</v>
      </c>
      <c r="T96" s="21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6" t="s">
        <v>327</v>
      </c>
      <c r="AT96" s="216" t="s">
        <v>452</v>
      </c>
      <c r="AU96" s="216" t="s">
        <v>79</v>
      </c>
      <c r="AY96" s="20" t="s">
        <v>140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20" t="s">
        <v>77</v>
      </c>
      <c r="BK96" s="217">
        <f>ROUND(I96*H96,2)</f>
        <v>0</v>
      </c>
      <c r="BL96" s="20" t="s">
        <v>231</v>
      </c>
      <c r="BM96" s="216" t="s">
        <v>2190</v>
      </c>
    </row>
    <row r="97" s="2" customFormat="1" ht="24.15" customHeight="1">
      <c r="A97" s="41"/>
      <c r="B97" s="42"/>
      <c r="C97" s="205" t="s">
        <v>190</v>
      </c>
      <c r="D97" s="205" t="s">
        <v>141</v>
      </c>
      <c r="E97" s="206" t="s">
        <v>2191</v>
      </c>
      <c r="F97" s="207" t="s">
        <v>2192</v>
      </c>
      <c r="G97" s="208" t="s">
        <v>200</v>
      </c>
      <c r="H97" s="209">
        <v>48.200000000000003</v>
      </c>
      <c r="I97" s="210"/>
      <c r="J97" s="211">
        <f>ROUND(I97*H97,2)</f>
        <v>0</v>
      </c>
      <c r="K97" s="207" t="s">
        <v>145</v>
      </c>
      <c r="L97" s="47"/>
      <c r="M97" s="212" t="s">
        <v>19</v>
      </c>
      <c r="N97" s="213" t="s">
        <v>40</v>
      </c>
      <c r="O97" s="87"/>
      <c r="P97" s="214">
        <f>O97*H97</f>
        <v>0</v>
      </c>
      <c r="Q97" s="214">
        <v>0.00057996000000000002</v>
      </c>
      <c r="R97" s="214">
        <f>Q97*H97</f>
        <v>0.027954072000000003</v>
      </c>
      <c r="S97" s="214">
        <v>0</v>
      </c>
      <c r="T97" s="21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6" t="s">
        <v>231</v>
      </c>
      <c r="AT97" s="216" t="s">
        <v>141</v>
      </c>
      <c r="AU97" s="216" t="s">
        <v>79</v>
      </c>
      <c r="AY97" s="20" t="s">
        <v>140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20" t="s">
        <v>77</v>
      </c>
      <c r="BK97" s="217">
        <f>ROUND(I97*H97,2)</f>
        <v>0</v>
      </c>
      <c r="BL97" s="20" t="s">
        <v>231</v>
      </c>
      <c r="BM97" s="216" t="s">
        <v>2193</v>
      </c>
    </row>
    <row r="98" s="2" customFormat="1">
      <c r="A98" s="41"/>
      <c r="B98" s="42"/>
      <c r="C98" s="43"/>
      <c r="D98" s="218" t="s">
        <v>148</v>
      </c>
      <c r="E98" s="43"/>
      <c r="F98" s="219" t="s">
        <v>2194</v>
      </c>
      <c r="G98" s="43"/>
      <c r="H98" s="43"/>
      <c r="I98" s="220"/>
      <c r="J98" s="43"/>
      <c r="K98" s="43"/>
      <c r="L98" s="47"/>
      <c r="M98" s="221"/>
      <c r="N98" s="22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148</v>
      </c>
      <c r="AU98" s="20" t="s">
        <v>79</v>
      </c>
    </row>
    <row r="99" s="2" customFormat="1" ht="24.15" customHeight="1">
      <c r="A99" s="41"/>
      <c r="B99" s="42"/>
      <c r="C99" s="205" t="s">
        <v>197</v>
      </c>
      <c r="D99" s="205" t="s">
        <v>141</v>
      </c>
      <c r="E99" s="206" t="s">
        <v>2195</v>
      </c>
      <c r="F99" s="207" t="s">
        <v>2196</v>
      </c>
      <c r="G99" s="208" t="s">
        <v>307</v>
      </c>
      <c r="H99" s="209">
        <v>0.157</v>
      </c>
      <c r="I99" s="210"/>
      <c r="J99" s="211">
        <f>ROUND(I99*H99,2)</f>
        <v>0</v>
      </c>
      <c r="K99" s="207" t="s">
        <v>145</v>
      </c>
      <c r="L99" s="47"/>
      <c r="M99" s="212" t="s">
        <v>19</v>
      </c>
      <c r="N99" s="213" t="s">
        <v>40</v>
      </c>
      <c r="O99" s="87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6" t="s">
        <v>231</v>
      </c>
      <c r="AT99" s="216" t="s">
        <v>141</v>
      </c>
      <c r="AU99" s="216" t="s">
        <v>79</v>
      </c>
      <c r="AY99" s="20" t="s">
        <v>140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20" t="s">
        <v>77</v>
      </c>
      <c r="BK99" s="217">
        <f>ROUND(I99*H99,2)</f>
        <v>0</v>
      </c>
      <c r="BL99" s="20" t="s">
        <v>231</v>
      </c>
      <c r="BM99" s="216" t="s">
        <v>2197</v>
      </c>
    </row>
    <row r="100" s="2" customFormat="1">
      <c r="A100" s="41"/>
      <c r="B100" s="42"/>
      <c r="C100" s="43"/>
      <c r="D100" s="218" t="s">
        <v>148</v>
      </c>
      <c r="E100" s="43"/>
      <c r="F100" s="219" t="s">
        <v>2198</v>
      </c>
      <c r="G100" s="43"/>
      <c r="H100" s="43"/>
      <c r="I100" s="220"/>
      <c r="J100" s="43"/>
      <c r="K100" s="43"/>
      <c r="L100" s="47"/>
      <c r="M100" s="221"/>
      <c r="N100" s="22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148</v>
      </c>
      <c r="AU100" s="20" t="s">
        <v>79</v>
      </c>
    </row>
    <row r="101" s="2" customFormat="1" ht="24.15" customHeight="1">
      <c r="A101" s="41"/>
      <c r="B101" s="42"/>
      <c r="C101" s="205" t="s">
        <v>204</v>
      </c>
      <c r="D101" s="205" t="s">
        <v>141</v>
      </c>
      <c r="E101" s="206" t="s">
        <v>2199</v>
      </c>
      <c r="F101" s="207" t="s">
        <v>2200</v>
      </c>
      <c r="G101" s="208" t="s">
        <v>307</v>
      </c>
      <c r="H101" s="209">
        <v>0.157</v>
      </c>
      <c r="I101" s="210"/>
      <c r="J101" s="211">
        <f>ROUND(I101*H101,2)</f>
        <v>0</v>
      </c>
      <c r="K101" s="207" t="s">
        <v>145</v>
      </c>
      <c r="L101" s="47"/>
      <c r="M101" s="212" t="s">
        <v>19</v>
      </c>
      <c r="N101" s="213" t="s">
        <v>40</v>
      </c>
      <c r="O101" s="87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6" t="s">
        <v>231</v>
      </c>
      <c r="AT101" s="216" t="s">
        <v>141</v>
      </c>
      <c r="AU101" s="216" t="s">
        <v>79</v>
      </c>
      <c r="AY101" s="20" t="s">
        <v>140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20" t="s">
        <v>77</v>
      </c>
      <c r="BK101" s="217">
        <f>ROUND(I101*H101,2)</f>
        <v>0</v>
      </c>
      <c r="BL101" s="20" t="s">
        <v>231</v>
      </c>
      <c r="BM101" s="216" t="s">
        <v>2201</v>
      </c>
    </row>
    <row r="102" s="2" customFormat="1">
      <c r="A102" s="41"/>
      <c r="B102" s="42"/>
      <c r="C102" s="43"/>
      <c r="D102" s="218" t="s">
        <v>148</v>
      </c>
      <c r="E102" s="43"/>
      <c r="F102" s="219" t="s">
        <v>2202</v>
      </c>
      <c r="G102" s="43"/>
      <c r="H102" s="43"/>
      <c r="I102" s="220"/>
      <c r="J102" s="43"/>
      <c r="K102" s="43"/>
      <c r="L102" s="47"/>
      <c r="M102" s="280"/>
      <c r="N102" s="281"/>
      <c r="O102" s="282"/>
      <c r="P102" s="282"/>
      <c r="Q102" s="282"/>
      <c r="R102" s="282"/>
      <c r="S102" s="282"/>
      <c r="T102" s="283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148</v>
      </c>
      <c r="AU102" s="20" t="s">
        <v>79</v>
      </c>
    </row>
    <row r="103" s="2" customFormat="1" ht="6.96" customHeight="1">
      <c r="A103" s="41"/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47"/>
      <c r="M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</sheetData>
  <sheetProtection sheet="1" autoFilter="0" formatColumns="0" formatRows="0" objects="1" scenarios="1" spinCount="100000" saltValue="Z5IzzTCrT1mEplUHdB5FCtVip0exNTgRIXcFuHzBsWceOQ6nTt2Pz3aiKo+R/67nFMbaLWjK0pWmAio0J5oUxg==" hashValue="tOt7LPMzs3Rk0C5pQrRa8JADTOlswYSXEfYG5r9MSlRYZrGwf8g3tm0BTvCdoCv1DY1z7TGDkY8MK/AC+9Dwuw==" algorithmName="SHA-512" password="CC35"/>
  <autoFilter ref="C80:K102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3_02/751122091"/>
    <hyperlink ref="F88" r:id="rId2" display="https://podminky.urs.cz/item/CS_URS_2023_02/751398022"/>
    <hyperlink ref="F91" r:id="rId3" display="https://podminky.urs.cz/item/CS_URS_2023_02/751525051"/>
    <hyperlink ref="F98" r:id="rId4" display="https://podminky.urs.cz/item/CS_URS_2023_02/751572031"/>
    <hyperlink ref="F100" r:id="rId5" display="https://podminky.urs.cz/item/CS_URS_2023_02/998751101"/>
    <hyperlink ref="F102" r:id="rId6" display="https://podminky.urs.cz/item/CS_URS_2023_02/99875118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95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Denní stacionář pro klienty s poruchou autismu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2203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25. 10. 2023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ROUND(J97,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ROUND((SUM(BE97:BE271)),  2)</f>
        <v>0</v>
      </c>
      <c r="G33" s="41"/>
      <c r="H33" s="41"/>
      <c r="I33" s="151">
        <v>0.20999999999999999</v>
      </c>
      <c r="J33" s="150">
        <f>ROUND(((SUM(BE97:BE271))*I33),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ROUND((SUM(BF97:BF271)),  2)</f>
        <v>0</v>
      </c>
      <c r="G34" s="41"/>
      <c r="H34" s="41"/>
      <c r="I34" s="151">
        <v>0.14999999999999999</v>
      </c>
      <c r="J34" s="150">
        <f>ROUND(((SUM(BF97:BF271))*I34),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ROUND((SUM(BG97:BG271)),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ROUND((SUM(BH97:BH271)),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ROUND((SUM(BI97:BI271)),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Denní stacionář pro klienty s poruchou autismu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006 - Výtah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25. 10. 2023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99</v>
      </c>
      <c r="D57" s="165"/>
      <c r="E57" s="165"/>
      <c r="F57" s="165"/>
      <c r="G57" s="165"/>
      <c r="H57" s="165"/>
      <c r="I57" s="165"/>
      <c r="J57" s="166" t="s">
        <v>100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J97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101</v>
      </c>
    </row>
    <row r="60" s="9" customFormat="1" ht="24.96" customHeight="1">
      <c r="A60" s="9"/>
      <c r="B60" s="168"/>
      <c r="C60" s="169"/>
      <c r="D60" s="170" t="s">
        <v>105</v>
      </c>
      <c r="E60" s="171"/>
      <c r="F60" s="171"/>
      <c r="G60" s="171"/>
      <c r="H60" s="171"/>
      <c r="I60" s="171"/>
      <c r="J60" s="172">
        <f>J98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107</v>
      </c>
      <c r="E61" s="171"/>
      <c r="F61" s="171"/>
      <c r="G61" s="171"/>
      <c r="H61" s="171"/>
      <c r="I61" s="171"/>
      <c r="J61" s="172">
        <f>J136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108</v>
      </c>
      <c r="E62" s="171"/>
      <c r="F62" s="171"/>
      <c r="G62" s="171"/>
      <c r="H62" s="171"/>
      <c r="I62" s="171"/>
      <c r="J62" s="172">
        <f>J146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2204</v>
      </c>
      <c r="E63" s="177"/>
      <c r="F63" s="177"/>
      <c r="G63" s="177"/>
      <c r="H63" s="177"/>
      <c r="I63" s="177"/>
      <c r="J63" s="178">
        <f>J147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2205</v>
      </c>
      <c r="E64" s="177"/>
      <c r="F64" s="177"/>
      <c r="G64" s="177"/>
      <c r="H64" s="177"/>
      <c r="I64" s="177"/>
      <c r="J64" s="178">
        <f>J162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2206</v>
      </c>
      <c r="E65" s="177"/>
      <c r="F65" s="177"/>
      <c r="G65" s="177"/>
      <c r="H65" s="177"/>
      <c r="I65" s="177"/>
      <c r="J65" s="178">
        <f>J177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2207</v>
      </c>
      <c r="E66" s="177"/>
      <c r="F66" s="177"/>
      <c r="G66" s="177"/>
      <c r="H66" s="177"/>
      <c r="I66" s="177"/>
      <c r="J66" s="178">
        <f>J186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2208</v>
      </c>
      <c r="E67" s="177"/>
      <c r="F67" s="177"/>
      <c r="G67" s="177"/>
      <c r="H67" s="177"/>
      <c r="I67" s="177"/>
      <c r="J67" s="178">
        <f>J198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109</v>
      </c>
      <c r="E68" s="177"/>
      <c r="F68" s="177"/>
      <c r="G68" s="177"/>
      <c r="H68" s="177"/>
      <c r="I68" s="177"/>
      <c r="J68" s="178">
        <f>J227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2209</v>
      </c>
      <c r="E69" s="171"/>
      <c r="F69" s="171"/>
      <c r="G69" s="171"/>
      <c r="H69" s="171"/>
      <c r="I69" s="171"/>
      <c r="J69" s="172">
        <f>J230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8"/>
      <c r="C70" s="169"/>
      <c r="D70" s="170" t="s">
        <v>1855</v>
      </c>
      <c r="E70" s="171"/>
      <c r="F70" s="171"/>
      <c r="G70" s="171"/>
      <c r="H70" s="171"/>
      <c r="I70" s="171"/>
      <c r="J70" s="172">
        <f>J232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4"/>
      <c r="C71" s="175"/>
      <c r="D71" s="176" t="s">
        <v>2210</v>
      </c>
      <c r="E71" s="177"/>
      <c r="F71" s="177"/>
      <c r="G71" s="177"/>
      <c r="H71" s="177"/>
      <c r="I71" s="177"/>
      <c r="J71" s="178">
        <f>J233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2211</v>
      </c>
      <c r="E72" s="177"/>
      <c r="F72" s="177"/>
      <c r="G72" s="177"/>
      <c r="H72" s="177"/>
      <c r="I72" s="177"/>
      <c r="J72" s="178">
        <f>J244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2212</v>
      </c>
      <c r="E73" s="177"/>
      <c r="F73" s="177"/>
      <c r="G73" s="177"/>
      <c r="H73" s="177"/>
      <c r="I73" s="177"/>
      <c r="J73" s="178">
        <f>J254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68"/>
      <c r="C74" s="169"/>
      <c r="D74" s="170" t="s">
        <v>121</v>
      </c>
      <c r="E74" s="171"/>
      <c r="F74" s="171"/>
      <c r="G74" s="171"/>
      <c r="H74" s="171"/>
      <c r="I74" s="171"/>
      <c r="J74" s="172">
        <f>J262</f>
        <v>0</v>
      </c>
      <c r="K74" s="169"/>
      <c r="L74" s="173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74"/>
      <c r="C75" s="175"/>
      <c r="D75" s="176" t="s">
        <v>122</v>
      </c>
      <c r="E75" s="177"/>
      <c r="F75" s="177"/>
      <c r="G75" s="177"/>
      <c r="H75" s="177"/>
      <c r="I75" s="177"/>
      <c r="J75" s="178">
        <f>J263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123</v>
      </c>
      <c r="E76" s="177"/>
      <c r="F76" s="177"/>
      <c r="G76" s="177"/>
      <c r="H76" s="177"/>
      <c r="I76" s="177"/>
      <c r="J76" s="178">
        <f>J266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125</v>
      </c>
      <c r="E77" s="177"/>
      <c r="F77" s="177"/>
      <c r="G77" s="177"/>
      <c r="H77" s="177"/>
      <c r="I77" s="177"/>
      <c r="J77" s="178">
        <f>J269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3" s="2" customFormat="1" ht="6.96" customHeight="1">
      <c r="A83" s="41"/>
      <c r="B83" s="64"/>
      <c r="C83" s="65"/>
      <c r="D83" s="65"/>
      <c r="E83" s="65"/>
      <c r="F83" s="65"/>
      <c r="G83" s="65"/>
      <c r="H83" s="65"/>
      <c r="I83" s="65"/>
      <c r="J83" s="65"/>
      <c r="K83" s="65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4.96" customHeight="1">
      <c r="A84" s="41"/>
      <c r="B84" s="42"/>
      <c r="C84" s="26" t="s">
        <v>126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16</v>
      </c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163" t="str">
        <f>E7</f>
        <v>Denní stacionář pro klienty s poruchou autismu</v>
      </c>
      <c r="F87" s="35"/>
      <c r="G87" s="35"/>
      <c r="H87" s="35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96</v>
      </c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72" t="str">
        <f>E9</f>
        <v>006 - Výtah</v>
      </c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21</v>
      </c>
      <c r="D91" s="43"/>
      <c r="E91" s="43"/>
      <c r="F91" s="30" t="str">
        <f>F12</f>
        <v xml:space="preserve"> </v>
      </c>
      <c r="G91" s="43"/>
      <c r="H91" s="43"/>
      <c r="I91" s="35" t="s">
        <v>23</v>
      </c>
      <c r="J91" s="75" t="str">
        <f>IF(J12="","",J12)</f>
        <v>25. 10. 2023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25</v>
      </c>
      <c r="D93" s="43"/>
      <c r="E93" s="43"/>
      <c r="F93" s="30" t="str">
        <f>E15</f>
        <v xml:space="preserve"> </v>
      </c>
      <c r="G93" s="43"/>
      <c r="H93" s="43"/>
      <c r="I93" s="35" t="s">
        <v>30</v>
      </c>
      <c r="J93" s="39" t="str">
        <f>E21</f>
        <v xml:space="preserve"> </v>
      </c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28</v>
      </c>
      <c r="D94" s="43"/>
      <c r="E94" s="43"/>
      <c r="F94" s="30" t="str">
        <f>IF(E18="","",E18)</f>
        <v>Vyplň údaj</v>
      </c>
      <c r="G94" s="43"/>
      <c r="H94" s="43"/>
      <c r="I94" s="35" t="s">
        <v>32</v>
      </c>
      <c r="J94" s="39" t="str">
        <f>E24</f>
        <v xml:space="preserve"> </v>
      </c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11" customFormat="1" ht="29.28" customHeight="1">
      <c r="A96" s="180"/>
      <c r="B96" s="181"/>
      <c r="C96" s="182" t="s">
        <v>127</v>
      </c>
      <c r="D96" s="183" t="s">
        <v>54</v>
      </c>
      <c r="E96" s="183" t="s">
        <v>50</v>
      </c>
      <c r="F96" s="183" t="s">
        <v>51</v>
      </c>
      <c r="G96" s="183" t="s">
        <v>128</v>
      </c>
      <c r="H96" s="183" t="s">
        <v>129</v>
      </c>
      <c r="I96" s="183" t="s">
        <v>130</v>
      </c>
      <c r="J96" s="183" t="s">
        <v>100</v>
      </c>
      <c r="K96" s="184" t="s">
        <v>131</v>
      </c>
      <c r="L96" s="185"/>
      <c r="M96" s="95" t="s">
        <v>19</v>
      </c>
      <c r="N96" s="96" t="s">
        <v>39</v>
      </c>
      <c r="O96" s="96" t="s">
        <v>132</v>
      </c>
      <c r="P96" s="96" t="s">
        <v>133</v>
      </c>
      <c r="Q96" s="96" t="s">
        <v>134</v>
      </c>
      <c r="R96" s="96" t="s">
        <v>135</v>
      </c>
      <c r="S96" s="96" t="s">
        <v>136</v>
      </c>
      <c r="T96" s="97" t="s">
        <v>137</v>
      </c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</row>
    <row r="97" s="2" customFormat="1" ht="22.8" customHeight="1">
      <c r="A97" s="41"/>
      <c r="B97" s="42"/>
      <c r="C97" s="102" t="s">
        <v>138</v>
      </c>
      <c r="D97" s="43"/>
      <c r="E97" s="43"/>
      <c r="F97" s="43"/>
      <c r="G97" s="43"/>
      <c r="H97" s="43"/>
      <c r="I97" s="43"/>
      <c r="J97" s="186">
        <f>BK97</f>
        <v>0</v>
      </c>
      <c r="K97" s="43"/>
      <c r="L97" s="47"/>
      <c r="M97" s="98"/>
      <c r="N97" s="187"/>
      <c r="O97" s="99"/>
      <c r="P97" s="188">
        <f>P98+P136+P146+P230+P232+P262</f>
        <v>0</v>
      </c>
      <c r="Q97" s="99"/>
      <c r="R97" s="188">
        <f>R98+R136+R146+R230+R232+R262</f>
        <v>42.124799925450006</v>
      </c>
      <c r="S97" s="99"/>
      <c r="T97" s="189">
        <f>T98+T136+T146+T230+T232+T262</f>
        <v>18.502649999999999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68</v>
      </c>
      <c r="AU97" s="20" t="s">
        <v>101</v>
      </c>
      <c r="BK97" s="190">
        <f>BK98+BK136+BK146+BK230+BK232+BK262</f>
        <v>0</v>
      </c>
    </row>
    <row r="98" s="12" customFormat="1" ht="25.92" customHeight="1">
      <c r="A98" s="12"/>
      <c r="B98" s="191"/>
      <c r="C98" s="192"/>
      <c r="D98" s="193" t="s">
        <v>68</v>
      </c>
      <c r="E98" s="194" t="s">
        <v>173</v>
      </c>
      <c r="F98" s="194" t="s">
        <v>332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SUM(P99:P135)</f>
        <v>0</v>
      </c>
      <c r="Q98" s="199"/>
      <c r="R98" s="200">
        <f>SUM(R99:R135)</f>
        <v>1.1158639999999997</v>
      </c>
      <c r="S98" s="199"/>
      <c r="T98" s="201">
        <f>SUM(T99:T135)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77</v>
      </c>
      <c r="AT98" s="203" t="s">
        <v>68</v>
      </c>
      <c r="AU98" s="203" t="s">
        <v>69</v>
      </c>
      <c r="AY98" s="202" t="s">
        <v>140</v>
      </c>
      <c r="BK98" s="204">
        <f>SUM(BK99:BK135)</f>
        <v>0</v>
      </c>
    </row>
    <row r="99" s="2" customFormat="1" ht="16.5" customHeight="1">
      <c r="A99" s="41"/>
      <c r="B99" s="42"/>
      <c r="C99" s="205" t="s">
        <v>77</v>
      </c>
      <c r="D99" s="205" t="s">
        <v>141</v>
      </c>
      <c r="E99" s="206" t="s">
        <v>2213</v>
      </c>
      <c r="F99" s="207" t="s">
        <v>2214</v>
      </c>
      <c r="G99" s="208" t="s">
        <v>144</v>
      </c>
      <c r="H99" s="209">
        <v>78</v>
      </c>
      <c r="I99" s="210"/>
      <c r="J99" s="211">
        <f>ROUND(I99*H99,2)</f>
        <v>0</v>
      </c>
      <c r="K99" s="207" t="s">
        <v>145</v>
      </c>
      <c r="L99" s="47"/>
      <c r="M99" s="212" t="s">
        <v>19</v>
      </c>
      <c r="N99" s="213" t="s">
        <v>40</v>
      </c>
      <c r="O99" s="87"/>
      <c r="P99" s="214">
        <f>O99*H99</f>
        <v>0</v>
      </c>
      <c r="Q99" s="214">
        <v>0.000263</v>
      </c>
      <c r="R99" s="214">
        <f>Q99*H99</f>
        <v>0.020514000000000001</v>
      </c>
      <c r="S99" s="214">
        <v>0</v>
      </c>
      <c r="T99" s="21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6" t="s">
        <v>146</v>
      </c>
      <c r="AT99" s="216" t="s">
        <v>141</v>
      </c>
      <c r="AU99" s="216" t="s">
        <v>77</v>
      </c>
      <c r="AY99" s="20" t="s">
        <v>140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20" t="s">
        <v>77</v>
      </c>
      <c r="BK99" s="217">
        <f>ROUND(I99*H99,2)</f>
        <v>0</v>
      </c>
      <c r="BL99" s="20" t="s">
        <v>146</v>
      </c>
      <c r="BM99" s="216" t="s">
        <v>2215</v>
      </c>
    </row>
    <row r="100" s="2" customFormat="1">
      <c r="A100" s="41"/>
      <c r="B100" s="42"/>
      <c r="C100" s="43"/>
      <c r="D100" s="218" t="s">
        <v>148</v>
      </c>
      <c r="E100" s="43"/>
      <c r="F100" s="219" t="s">
        <v>2216</v>
      </c>
      <c r="G100" s="43"/>
      <c r="H100" s="43"/>
      <c r="I100" s="220"/>
      <c r="J100" s="43"/>
      <c r="K100" s="43"/>
      <c r="L100" s="47"/>
      <c r="M100" s="221"/>
      <c r="N100" s="22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148</v>
      </c>
      <c r="AU100" s="20" t="s">
        <v>77</v>
      </c>
    </row>
    <row r="101" s="14" customFormat="1">
      <c r="A101" s="14"/>
      <c r="B101" s="234"/>
      <c r="C101" s="235"/>
      <c r="D101" s="225" t="s">
        <v>150</v>
      </c>
      <c r="E101" s="236" t="s">
        <v>19</v>
      </c>
      <c r="F101" s="237" t="s">
        <v>2217</v>
      </c>
      <c r="G101" s="235"/>
      <c r="H101" s="238">
        <v>78</v>
      </c>
      <c r="I101" s="239"/>
      <c r="J101" s="235"/>
      <c r="K101" s="235"/>
      <c r="L101" s="240"/>
      <c r="M101" s="241"/>
      <c r="N101" s="242"/>
      <c r="O101" s="242"/>
      <c r="P101" s="242"/>
      <c r="Q101" s="242"/>
      <c r="R101" s="242"/>
      <c r="S101" s="242"/>
      <c r="T101" s="24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4" t="s">
        <v>150</v>
      </c>
      <c r="AU101" s="244" t="s">
        <v>77</v>
      </c>
      <c r="AV101" s="14" t="s">
        <v>79</v>
      </c>
      <c r="AW101" s="14" t="s">
        <v>31</v>
      </c>
      <c r="AX101" s="14" t="s">
        <v>77</v>
      </c>
      <c r="AY101" s="244" t="s">
        <v>140</v>
      </c>
    </row>
    <row r="102" s="2" customFormat="1" ht="24.15" customHeight="1">
      <c r="A102" s="41"/>
      <c r="B102" s="42"/>
      <c r="C102" s="205" t="s">
        <v>79</v>
      </c>
      <c r="D102" s="205" t="s">
        <v>141</v>
      </c>
      <c r="E102" s="206" t="s">
        <v>2218</v>
      </c>
      <c r="F102" s="207" t="s">
        <v>2219</v>
      </c>
      <c r="G102" s="208" t="s">
        <v>144</v>
      </c>
      <c r="H102" s="209">
        <v>78</v>
      </c>
      <c r="I102" s="210"/>
      <c r="J102" s="211">
        <f>ROUND(I102*H102,2)</f>
        <v>0</v>
      </c>
      <c r="K102" s="207" t="s">
        <v>145</v>
      </c>
      <c r="L102" s="47"/>
      <c r="M102" s="212" t="s">
        <v>19</v>
      </c>
      <c r="N102" s="213" t="s">
        <v>40</v>
      </c>
      <c r="O102" s="87"/>
      <c r="P102" s="214">
        <f>O102*H102</f>
        <v>0</v>
      </c>
      <c r="Q102" s="214">
        <v>0.0043839999999999999</v>
      </c>
      <c r="R102" s="214">
        <f>Q102*H102</f>
        <v>0.34195199999999998</v>
      </c>
      <c r="S102" s="214">
        <v>0</v>
      </c>
      <c r="T102" s="21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6" t="s">
        <v>146</v>
      </c>
      <c r="AT102" s="216" t="s">
        <v>141</v>
      </c>
      <c r="AU102" s="216" t="s">
        <v>77</v>
      </c>
      <c r="AY102" s="20" t="s">
        <v>140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20" t="s">
        <v>77</v>
      </c>
      <c r="BK102" s="217">
        <f>ROUND(I102*H102,2)</f>
        <v>0</v>
      </c>
      <c r="BL102" s="20" t="s">
        <v>146</v>
      </c>
      <c r="BM102" s="216" t="s">
        <v>2220</v>
      </c>
    </row>
    <row r="103" s="2" customFormat="1">
      <c r="A103" s="41"/>
      <c r="B103" s="42"/>
      <c r="C103" s="43"/>
      <c r="D103" s="218" t="s">
        <v>148</v>
      </c>
      <c r="E103" s="43"/>
      <c r="F103" s="219" t="s">
        <v>2221</v>
      </c>
      <c r="G103" s="43"/>
      <c r="H103" s="43"/>
      <c r="I103" s="220"/>
      <c r="J103" s="43"/>
      <c r="K103" s="43"/>
      <c r="L103" s="47"/>
      <c r="M103" s="221"/>
      <c r="N103" s="22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148</v>
      </c>
      <c r="AU103" s="20" t="s">
        <v>77</v>
      </c>
    </row>
    <row r="104" s="2" customFormat="1" ht="16.5" customHeight="1">
      <c r="A104" s="41"/>
      <c r="B104" s="42"/>
      <c r="C104" s="205" t="s">
        <v>157</v>
      </c>
      <c r="D104" s="205" t="s">
        <v>141</v>
      </c>
      <c r="E104" s="206" t="s">
        <v>427</v>
      </c>
      <c r="F104" s="207" t="s">
        <v>428</v>
      </c>
      <c r="G104" s="208" t="s">
        <v>144</v>
      </c>
      <c r="H104" s="209">
        <v>90</v>
      </c>
      <c r="I104" s="210"/>
      <c r="J104" s="211">
        <f>ROUND(I104*H104,2)</f>
        <v>0</v>
      </c>
      <c r="K104" s="207" t="s">
        <v>145</v>
      </c>
      <c r="L104" s="47"/>
      <c r="M104" s="212" t="s">
        <v>19</v>
      </c>
      <c r="N104" s="213" t="s">
        <v>40</v>
      </c>
      <c r="O104" s="87"/>
      <c r="P104" s="214">
        <f>O104*H104</f>
        <v>0</v>
      </c>
      <c r="Q104" s="214">
        <v>0.000263</v>
      </c>
      <c r="R104" s="214">
        <f>Q104*H104</f>
        <v>0.02367</v>
      </c>
      <c r="S104" s="214">
        <v>0</v>
      </c>
      <c r="T104" s="21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6" t="s">
        <v>146</v>
      </c>
      <c r="AT104" s="216" t="s">
        <v>141</v>
      </c>
      <c r="AU104" s="216" t="s">
        <v>77</v>
      </c>
      <c r="AY104" s="20" t="s">
        <v>140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20" t="s">
        <v>77</v>
      </c>
      <c r="BK104" s="217">
        <f>ROUND(I104*H104,2)</f>
        <v>0</v>
      </c>
      <c r="BL104" s="20" t="s">
        <v>146</v>
      </c>
      <c r="BM104" s="216" t="s">
        <v>2222</v>
      </c>
    </row>
    <row r="105" s="2" customFormat="1">
      <c r="A105" s="41"/>
      <c r="B105" s="42"/>
      <c r="C105" s="43"/>
      <c r="D105" s="218" t="s">
        <v>148</v>
      </c>
      <c r="E105" s="43"/>
      <c r="F105" s="219" t="s">
        <v>430</v>
      </c>
      <c r="G105" s="43"/>
      <c r="H105" s="43"/>
      <c r="I105" s="220"/>
      <c r="J105" s="43"/>
      <c r="K105" s="43"/>
      <c r="L105" s="47"/>
      <c r="M105" s="221"/>
      <c r="N105" s="22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148</v>
      </c>
      <c r="AU105" s="20" t="s">
        <v>77</v>
      </c>
    </row>
    <row r="106" s="14" customFormat="1">
      <c r="A106" s="14"/>
      <c r="B106" s="234"/>
      <c r="C106" s="235"/>
      <c r="D106" s="225" t="s">
        <v>150</v>
      </c>
      <c r="E106" s="236" t="s">
        <v>19</v>
      </c>
      <c r="F106" s="237" t="s">
        <v>2223</v>
      </c>
      <c r="G106" s="235"/>
      <c r="H106" s="238">
        <v>90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4" t="s">
        <v>150</v>
      </c>
      <c r="AU106" s="244" t="s">
        <v>77</v>
      </c>
      <c r="AV106" s="14" t="s">
        <v>79</v>
      </c>
      <c r="AW106" s="14" t="s">
        <v>31</v>
      </c>
      <c r="AX106" s="14" t="s">
        <v>77</v>
      </c>
      <c r="AY106" s="244" t="s">
        <v>140</v>
      </c>
    </row>
    <row r="107" s="2" customFormat="1" ht="24.15" customHeight="1">
      <c r="A107" s="41"/>
      <c r="B107" s="42"/>
      <c r="C107" s="205" t="s">
        <v>146</v>
      </c>
      <c r="D107" s="205" t="s">
        <v>141</v>
      </c>
      <c r="E107" s="206" t="s">
        <v>2224</v>
      </c>
      <c r="F107" s="207" t="s">
        <v>2225</v>
      </c>
      <c r="G107" s="208" t="s">
        <v>144</v>
      </c>
      <c r="H107" s="209">
        <v>90</v>
      </c>
      <c r="I107" s="210"/>
      <c r="J107" s="211">
        <f>ROUND(I107*H107,2)</f>
        <v>0</v>
      </c>
      <c r="K107" s="207" t="s">
        <v>145</v>
      </c>
      <c r="L107" s="47"/>
      <c r="M107" s="212" t="s">
        <v>19</v>
      </c>
      <c r="N107" s="213" t="s">
        <v>40</v>
      </c>
      <c r="O107" s="87"/>
      <c r="P107" s="214">
        <f>O107*H107</f>
        <v>0</v>
      </c>
      <c r="Q107" s="214">
        <v>0.0043839999999999999</v>
      </c>
      <c r="R107" s="214">
        <f>Q107*H107</f>
        <v>0.39455999999999997</v>
      </c>
      <c r="S107" s="214">
        <v>0</v>
      </c>
      <c r="T107" s="21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6" t="s">
        <v>146</v>
      </c>
      <c r="AT107" s="216" t="s">
        <v>141</v>
      </c>
      <c r="AU107" s="216" t="s">
        <v>77</v>
      </c>
      <c r="AY107" s="20" t="s">
        <v>140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0" t="s">
        <v>77</v>
      </c>
      <c r="BK107" s="217">
        <f>ROUND(I107*H107,2)</f>
        <v>0</v>
      </c>
      <c r="BL107" s="20" t="s">
        <v>146</v>
      </c>
      <c r="BM107" s="216" t="s">
        <v>2226</v>
      </c>
    </row>
    <row r="108" s="2" customFormat="1">
      <c r="A108" s="41"/>
      <c r="B108" s="42"/>
      <c r="C108" s="43"/>
      <c r="D108" s="218" t="s">
        <v>148</v>
      </c>
      <c r="E108" s="43"/>
      <c r="F108" s="219" t="s">
        <v>2227</v>
      </c>
      <c r="G108" s="43"/>
      <c r="H108" s="43"/>
      <c r="I108" s="220"/>
      <c r="J108" s="43"/>
      <c r="K108" s="43"/>
      <c r="L108" s="47"/>
      <c r="M108" s="221"/>
      <c r="N108" s="22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148</v>
      </c>
      <c r="AU108" s="20" t="s">
        <v>77</v>
      </c>
    </row>
    <row r="109" s="2" customFormat="1" ht="16.5" customHeight="1">
      <c r="A109" s="41"/>
      <c r="B109" s="42"/>
      <c r="C109" s="205" t="s">
        <v>168</v>
      </c>
      <c r="D109" s="205" t="s">
        <v>141</v>
      </c>
      <c r="E109" s="206" t="s">
        <v>437</v>
      </c>
      <c r="F109" s="207" t="s">
        <v>438</v>
      </c>
      <c r="G109" s="208" t="s">
        <v>144</v>
      </c>
      <c r="H109" s="209">
        <v>4.5</v>
      </c>
      <c r="I109" s="210"/>
      <c r="J109" s="211">
        <f>ROUND(I109*H109,2)</f>
        <v>0</v>
      </c>
      <c r="K109" s="207" t="s">
        <v>145</v>
      </c>
      <c r="L109" s="47"/>
      <c r="M109" s="212" t="s">
        <v>19</v>
      </c>
      <c r="N109" s="213" t="s">
        <v>40</v>
      </c>
      <c r="O109" s="87"/>
      <c r="P109" s="214">
        <f>O109*H109</f>
        <v>0</v>
      </c>
      <c r="Q109" s="214">
        <v>0.00018000000000000001</v>
      </c>
      <c r="R109" s="214">
        <f>Q109*H109</f>
        <v>0.00081000000000000006</v>
      </c>
      <c r="S109" s="214">
        <v>0</v>
      </c>
      <c r="T109" s="21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6" t="s">
        <v>146</v>
      </c>
      <c r="AT109" s="216" t="s">
        <v>141</v>
      </c>
      <c r="AU109" s="216" t="s">
        <v>77</v>
      </c>
      <c r="AY109" s="20" t="s">
        <v>140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0" t="s">
        <v>77</v>
      </c>
      <c r="BK109" s="217">
        <f>ROUND(I109*H109,2)</f>
        <v>0</v>
      </c>
      <c r="BL109" s="20" t="s">
        <v>146</v>
      </c>
      <c r="BM109" s="216" t="s">
        <v>2228</v>
      </c>
    </row>
    <row r="110" s="2" customFormat="1">
      <c r="A110" s="41"/>
      <c r="B110" s="42"/>
      <c r="C110" s="43"/>
      <c r="D110" s="218" t="s">
        <v>148</v>
      </c>
      <c r="E110" s="43"/>
      <c r="F110" s="219" t="s">
        <v>440</v>
      </c>
      <c r="G110" s="43"/>
      <c r="H110" s="43"/>
      <c r="I110" s="220"/>
      <c r="J110" s="43"/>
      <c r="K110" s="43"/>
      <c r="L110" s="47"/>
      <c r="M110" s="221"/>
      <c r="N110" s="22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148</v>
      </c>
      <c r="AU110" s="20" t="s">
        <v>77</v>
      </c>
    </row>
    <row r="111" s="13" customFormat="1">
      <c r="A111" s="13"/>
      <c r="B111" s="223"/>
      <c r="C111" s="224"/>
      <c r="D111" s="225" t="s">
        <v>150</v>
      </c>
      <c r="E111" s="226" t="s">
        <v>19</v>
      </c>
      <c r="F111" s="227" t="s">
        <v>431</v>
      </c>
      <c r="G111" s="224"/>
      <c r="H111" s="226" t="s">
        <v>19</v>
      </c>
      <c r="I111" s="228"/>
      <c r="J111" s="224"/>
      <c r="K111" s="224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150</v>
      </c>
      <c r="AU111" s="233" t="s">
        <v>77</v>
      </c>
      <c r="AV111" s="13" t="s">
        <v>77</v>
      </c>
      <c r="AW111" s="13" t="s">
        <v>31</v>
      </c>
      <c r="AX111" s="13" t="s">
        <v>69</v>
      </c>
      <c r="AY111" s="233" t="s">
        <v>140</v>
      </c>
    </row>
    <row r="112" s="14" customFormat="1">
      <c r="A112" s="14"/>
      <c r="B112" s="234"/>
      <c r="C112" s="235"/>
      <c r="D112" s="225" t="s">
        <v>150</v>
      </c>
      <c r="E112" s="236" t="s">
        <v>19</v>
      </c>
      <c r="F112" s="237" t="s">
        <v>2229</v>
      </c>
      <c r="G112" s="235"/>
      <c r="H112" s="238">
        <v>4.5</v>
      </c>
      <c r="I112" s="239"/>
      <c r="J112" s="235"/>
      <c r="K112" s="235"/>
      <c r="L112" s="240"/>
      <c r="M112" s="241"/>
      <c r="N112" s="242"/>
      <c r="O112" s="242"/>
      <c r="P112" s="242"/>
      <c r="Q112" s="242"/>
      <c r="R112" s="242"/>
      <c r="S112" s="242"/>
      <c r="T112" s="24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4" t="s">
        <v>150</v>
      </c>
      <c r="AU112" s="244" t="s">
        <v>77</v>
      </c>
      <c r="AV112" s="14" t="s">
        <v>79</v>
      </c>
      <c r="AW112" s="14" t="s">
        <v>31</v>
      </c>
      <c r="AX112" s="14" t="s">
        <v>77</v>
      </c>
      <c r="AY112" s="244" t="s">
        <v>140</v>
      </c>
    </row>
    <row r="113" s="2" customFormat="1" ht="16.5" customHeight="1">
      <c r="A113" s="41"/>
      <c r="B113" s="42"/>
      <c r="C113" s="205" t="s">
        <v>173</v>
      </c>
      <c r="D113" s="205" t="s">
        <v>141</v>
      </c>
      <c r="E113" s="206" t="s">
        <v>442</v>
      </c>
      <c r="F113" s="207" t="s">
        <v>443</v>
      </c>
      <c r="G113" s="208" t="s">
        <v>144</v>
      </c>
      <c r="H113" s="209">
        <v>85.5</v>
      </c>
      <c r="I113" s="210"/>
      <c r="J113" s="211">
        <f>ROUND(I113*H113,2)</f>
        <v>0</v>
      </c>
      <c r="K113" s="207" t="s">
        <v>145</v>
      </c>
      <c r="L113" s="47"/>
      <c r="M113" s="212" t="s">
        <v>19</v>
      </c>
      <c r="N113" s="213" t="s">
        <v>40</v>
      </c>
      <c r="O113" s="87"/>
      <c r="P113" s="214">
        <f>O113*H113</f>
        <v>0</v>
      </c>
      <c r="Q113" s="214">
        <v>0.00013999999999999999</v>
      </c>
      <c r="R113" s="214">
        <f>Q113*H113</f>
        <v>0.01197</v>
      </c>
      <c r="S113" s="214">
        <v>0</v>
      </c>
      <c r="T113" s="21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6" t="s">
        <v>146</v>
      </c>
      <c r="AT113" s="216" t="s">
        <v>141</v>
      </c>
      <c r="AU113" s="216" t="s">
        <v>77</v>
      </c>
      <c r="AY113" s="20" t="s">
        <v>140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20" t="s">
        <v>77</v>
      </c>
      <c r="BK113" s="217">
        <f>ROUND(I113*H113,2)</f>
        <v>0</v>
      </c>
      <c r="BL113" s="20" t="s">
        <v>146</v>
      </c>
      <c r="BM113" s="216" t="s">
        <v>2230</v>
      </c>
    </row>
    <row r="114" s="2" customFormat="1">
      <c r="A114" s="41"/>
      <c r="B114" s="42"/>
      <c r="C114" s="43"/>
      <c r="D114" s="218" t="s">
        <v>148</v>
      </c>
      <c r="E114" s="43"/>
      <c r="F114" s="219" t="s">
        <v>445</v>
      </c>
      <c r="G114" s="43"/>
      <c r="H114" s="43"/>
      <c r="I114" s="220"/>
      <c r="J114" s="43"/>
      <c r="K114" s="43"/>
      <c r="L114" s="47"/>
      <c r="M114" s="221"/>
      <c r="N114" s="22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148</v>
      </c>
      <c r="AU114" s="20" t="s">
        <v>77</v>
      </c>
    </row>
    <row r="115" s="14" customFormat="1">
      <c r="A115" s="14"/>
      <c r="B115" s="234"/>
      <c r="C115" s="235"/>
      <c r="D115" s="225" t="s">
        <v>150</v>
      </c>
      <c r="E115" s="236" t="s">
        <v>19</v>
      </c>
      <c r="F115" s="237" t="s">
        <v>2231</v>
      </c>
      <c r="G115" s="235"/>
      <c r="H115" s="238">
        <v>85.5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4" t="s">
        <v>150</v>
      </c>
      <c r="AU115" s="244" t="s">
        <v>77</v>
      </c>
      <c r="AV115" s="14" t="s">
        <v>79</v>
      </c>
      <c r="AW115" s="14" t="s">
        <v>31</v>
      </c>
      <c r="AX115" s="14" t="s">
        <v>77</v>
      </c>
      <c r="AY115" s="244" t="s">
        <v>140</v>
      </c>
    </row>
    <row r="116" s="2" customFormat="1" ht="16.5" customHeight="1">
      <c r="A116" s="41"/>
      <c r="B116" s="42"/>
      <c r="C116" s="205" t="s">
        <v>178</v>
      </c>
      <c r="D116" s="205" t="s">
        <v>141</v>
      </c>
      <c r="E116" s="206" t="s">
        <v>512</v>
      </c>
      <c r="F116" s="207" t="s">
        <v>513</v>
      </c>
      <c r="G116" s="208" t="s">
        <v>200</v>
      </c>
      <c r="H116" s="209">
        <v>60.399999999999999</v>
      </c>
      <c r="I116" s="210"/>
      <c r="J116" s="211">
        <f>ROUND(I116*H116,2)</f>
        <v>0</v>
      </c>
      <c r="K116" s="207" t="s">
        <v>145</v>
      </c>
      <c r="L116" s="47"/>
      <c r="M116" s="212" t="s">
        <v>19</v>
      </c>
      <c r="N116" s="213" t="s">
        <v>40</v>
      </c>
      <c r="O116" s="87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6" t="s">
        <v>146</v>
      </c>
      <c r="AT116" s="216" t="s">
        <v>141</v>
      </c>
      <c r="AU116" s="216" t="s">
        <v>77</v>
      </c>
      <c r="AY116" s="20" t="s">
        <v>140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20" t="s">
        <v>77</v>
      </c>
      <c r="BK116" s="217">
        <f>ROUND(I116*H116,2)</f>
        <v>0</v>
      </c>
      <c r="BL116" s="20" t="s">
        <v>146</v>
      </c>
      <c r="BM116" s="216" t="s">
        <v>2232</v>
      </c>
    </row>
    <row r="117" s="2" customFormat="1">
      <c r="A117" s="41"/>
      <c r="B117" s="42"/>
      <c r="C117" s="43"/>
      <c r="D117" s="218" t="s">
        <v>148</v>
      </c>
      <c r="E117" s="43"/>
      <c r="F117" s="219" t="s">
        <v>515</v>
      </c>
      <c r="G117" s="43"/>
      <c r="H117" s="43"/>
      <c r="I117" s="220"/>
      <c r="J117" s="43"/>
      <c r="K117" s="43"/>
      <c r="L117" s="47"/>
      <c r="M117" s="221"/>
      <c r="N117" s="22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148</v>
      </c>
      <c r="AU117" s="20" t="s">
        <v>77</v>
      </c>
    </row>
    <row r="118" s="13" customFormat="1">
      <c r="A118" s="13"/>
      <c r="B118" s="223"/>
      <c r="C118" s="224"/>
      <c r="D118" s="225" t="s">
        <v>150</v>
      </c>
      <c r="E118" s="226" t="s">
        <v>19</v>
      </c>
      <c r="F118" s="227" t="s">
        <v>431</v>
      </c>
      <c r="G118" s="224"/>
      <c r="H118" s="226" t="s">
        <v>19</v>
      </c>
      <c r="I118" s="228"/>
      <c r="J118" s="224"/>
      <c r="K118" s="224"/>
      <c r="L118" s="229"/>
      <c r="M118" s="230"/>
      <c r="N118" s="231"/>
      <c r="O118" s="231"/>
      <c r="P118" s="231"/>
      <c r="Q118" s="231"/>
      <c r="R118" s="231"/>
      <c r="S118" s="231"/>
      <c r="T118" s="23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3" t="s">
        <v>150</v>
      </c>
      <c r="AU118" s="233" t="s">
        <v>77</v>
      </c>
      <c r="AV118" s="13" t="s">
        <v>77</v>
      </c>
      <c r="AW118" s="13" t="s">
        <v>31</v>
      </c>
      <c r="AX118" s="13" t="s">
        <v>69</v>
      </c>
      <c r="AY118" s="233" t="s">
        <v>140</v>
      </c>
    </row>
    <row r="119" s="13" customFormat="1">
      <c r="A119" s="13"/>
      <c r="B119" s="223"/>
      <c r="C119" s="224"/>
      <c r="D119" s="225" t="s">
        <v>150</v>
      </c>
      <c r="E119" s="226" t="s">
        <v>19</v>
      </c>
      <c r="F119" s="227" t="s">
        <v>516</v>
      </c>
      <c r="G119" s="224"/>
      <c r="H119" s="226" t="s">
        <v>19</v>
      </c>
      <c r="I119" s="228"/>
      <c r="J119" s="224"/>
      <c r="K119" s="224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150</v>
      </c>
      <c r="AU119" s="233" t="s">
        <v>77</v>
      </c>
      <c r="AV119" s="13" t="s">
        <v>77</v>
      </c>
      <c r="AW119" s="13" t="s">
        <v>31</v>
      </c>
      <c r="AX119" s="13" t="s">
        <v>69</v>
      </c>
      <c r="AY119" s="233" t="s">
        <v>140</v>
      </c>
    </row>
    <row r="120" s="14" customFormat="1">
      <c r="A120" s="14"/>
      <c r="B120" s="234"/>
      <c r="C120" s="235"/>
      <c r="D120" s="225" t="s">
        <v>150</v>
      </c>
      <c r="E120" s="236" t="s">
        <v>19</v>
      </c>
      <c r="F120" s="237" t="s">
        <v>2233</v>
      </c>
      <c r="G120" s="235"/>
      <c r="H120" s="238">
        <v>29</v>
      </c>
      <c r="I120" s="239"/>
      <c r="J120" s="235"/>
      <c r="K120" s="235"/>
      <c r="L120" s="240"/>
      <c r="M120" s="241"/>
      <c r="N120" s="242"/>
      <c r="O120" s="242"/>
      <c r="P120" s="242"/>
      <c r="Q120" s="242"/>
      <c r="R120" s="242"/>
      <c r="S120" s="242"/>
      <c r="T120" s="24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4" t="s">
        <v>150</v>
      </c>
      <c r="AU120" s="244" t="s">
        <v>77</v>
      </c>
      <c r="AV120" s="14" t="s">
        <v>79</v>
      </c>
      <c r="AW120" s="14" t="s">
        <v>31</v>
      </c>
      <c r="AX120" s="14" t="s">
        <v>69</v>
      </c>
      <c r="AY120" s="244" t="s">
        <v>140</v>
      </c>
    </row>
    <row r="121" s="13" customFormat="1">
      <c r="A121" s="13"/>
      <c r="B121" s="223"/>
      <c r="C121" s="224"/>
      <c r="D121" s="225" t="s">
        <v>150</v>
      </c>
      <c r="E121" s="226" t="s">
        <v>19</v>
      </c>
      <c r="F121" s="227" t="s">
        <v>518</v>
      </c>
      <c r="G121" s="224"/>
      <c r="H121" s="226" t="s">
        <v>19</v>
      </c>
      <c r="I121" s="228"/>
      <c r="J121" s="224"/>
      <c r="K121" s="224"/>
      <c r="L121" s="229"/>
      <c r="M121" s="230"/>
      <c r="N121" s="231"/>
      <c r="O121" s="231"/>
      <c r="P121" s="231"/>
      <c r="Q121" s="231"/>
      <c r="R121" s="231"/>
      <c r="S121" s="231"/>
      <c r="T121" s="23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3" t="s">
        <v>150</v>
      </c>
      <c r="AU121" s="233" t="s">
        <v>77</v>
      </c>
      <c r="AV121" s="13" t="s">
        <v>77</v>
      </c>
      <c r="AW121" s="13" t="s">
        <v>31</v>
      </c>
      <c r="AX121" s="13" t="s">
        <v>69</v>
      </c>
      <c r="AY121" s="233" t="s">
        <v>140</v>
      </c>
    </row>
    <row r="122" s="14" customFormat="1">
      <c r="A122" s="14"/>
      <c r="B122" s="234"/>
      <c r="C122" s="235"/>
      <c r="D122" s="225" t="s">
        <v>150</v>
      </c>
      <c r="E122" s="236" t="s">
        <v>19</v>
      </c>
      <c r="F122" s="237" t="s">
        <v>2234</v>
      </c>
      <c r="G122" s="235"/>
      <c r="H122" s="238">
        <v>6.2000000000000002</v>
      </c>
      <c r="I122" s="239"/>
      <c r="J122" s="235"/>
      <c r="K122" s="235"/>
      <c r="L122" s="240"/>
      <c r="M122" s="241"/>
      <c r="N122" s="242"/>
      <c r="O122" s="242"/>
      <c r="P122" s="242"/>
      <c r="Q122" s="242"/>
      <c r="R122" s="242"/>
      <c r="S122" s="242"/>
      <c r="T122" s="24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4" t="s">
        <v>150</v>
      </c>
      <c r="AU122" s="244" t="s">
        <v>77</v>
      </c>
      <c r="AV122" s="14" t="s">
        <v>79</v>
      </c>
      <c r="AW122" s="14" t="s">
        <v>31</v>
      </c>
      <c r="AX122" s="14" t="s">
        <v>69</v>
      </c>
      <c r="AY122" s="244" t="s">
        <v>140</v>
      </c>
    </row>
    <row r="123" s="13" customFormat="1">
      <c r="A123" s="13"/>
      <c r="B123" s="223"/>
      <c r="C123" s="224"/>
      <c r="D123" s="225" t="s">
        <v>150</v>
      </c>
      <c r="E123" s="226" t="s">
        <v>19</v>
      </c>
      <c r="F123" s="227" t="s">
        <v>520</v>
      </c>
      <c r="G123" s="224"/>
      <c r="H123" s="226" t="s">
        <v>19</v>
      </c>
      <c r="I123" s="228"/>
      <c r="J123" s="224"/>
      <c r="K123" s="224"/>
      <c r="L123" s="229"/>
      <c r="M123" s="230"/>
      <c r="N123" s="231"/>
      <c r="O123" s="231"/>
      <c r="P123" s="231"/>
      <c r="Q123" s="231"/>
      <c r="R123" s="231"/>
      <c r="S123" s="231"/>
      <c r="T123" s="23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3" t="s">
        <v>150</v>
      </c>
      <c r="AU123" s="233" t="s">
        <v>77</v>
      </c>
      <c r="AV123" s="13" t="s">
        <v>77</v>
      </c>
      <c r="AW123" s="13" t="s">
        <v>31</v>
      </c>
      <c r="AX123" s="13" t="s">
        <v>69</v>
      </c>
      <c r="AY123" s="233" t="s">
        <v>140</v>
      </c>
    </row>
    <row r="124" s="14" customFormat="1">
      <c r="A124" s="14"/>
      <c r="B124" s="234"/>
      <c r="C124" s="235"/>
      <c r="D124" s="225" t="s">
        <v>150</v>
      </c>
      <c r="E124" s="236" t="s">
        <v>19</v>
      </c>
      <c r="F124" s="237" t="s">
        <v>2235</v>
      </c>
      <c r="G124" s="235"/>
      <c r="H124" s="238">
        <v>1.2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4" t="s">
        <v>150</v>
      </c>
      <c r="AU124" s="244" t="s">
        <v>77</v>
      </c>
      <c r="AV124" s="14" t="s">
        <v>79</v>
      </c>
      <c r="AW124" s="14" t="s">
        <v>31</v>
      </c>
      <c r="AX124" s="14" t="s">
        <v>69</v>
      </c>
      <c r="AY124" s="244" t="s">
        <v>140</v>
      </c>
    </row>
    <row r="125" s="13" customFormat="1">
      <c r="A125" s="13"/>
      <c r="B125" s="223"/>
      <c r="C125" s="224"/>
      <c r="D125" s="225" t="s">
        <v>150</v>
      </c>
      <c r="E125" s="226" t="s">
        <v>19</v>
      </c>
      <c r="F125" s="227" t="s">
        <v>2236</v>
      </c>
      <c r="G125" s="224"/>
      <c r="H125" s="226" t="s">
        <v>19</v>
      </c>
      <c r="I125" s="228"/>
      <c r="J125" s="224"/>
      <c r="K125" s="224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150</v>
      </c>
      <c r="AU125" s="233" t="s">
        <v>77</v>
      </c>
      <c r="AV125" s="13" t="s">
        <v>77</v>
      </c>
      <c r="AW125" s="13" t="s">
        <v>31</v>
      </c>
      <c r="AX125" s="13" t="s">
        <v>69</v>
      </c>
      <c r="AY125" s="233" t="s">
        <v>140</v>
      </c>
    </row>
    <row r="126" s="14" customFormat="1">
      <c r="A126" s="14"/>
      <c r="B126" s="234"/>
      <c r="C126" s="235"/>
      <c r="D126" s="225" t="s">
        <v>150</v>
      </c>
      <c r="E126" s="236" t="s">
        <v>19</v>
      </c>
      <c r="F126" s="237" t="s">
        <v>2237</v>
      </c>
      <c r="G126" s="235"/>
      <c r="H126" s="238">
        <v>24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4" t="s">
        <v>150</v>
      </c>
      <c r="AU126" s="244" t="s">
        <v>77</v>
      </c>
      <c r="AV126" s="14" t="s">
        <v>79</v>
      </c>
      <c r="AW126" s="14" t="s">
        <v>31</v>
      </c>
      <c r="AX126" s="14" t="s">
        <v>69</v>
      </c>
      <c r="AY126" s="244" t="s">
        <v>140</v>
      </c>
    </row>
    <row r="127" s="15" customFormat="1">
      <c r="A127" s="15"/>
      <c r="B127" s="245"/>
      <c r="C127" s="246"/>
      <c r="D127" s="225" t="s">
        <v>150</v>
      </c>
      <c r="E127" s="247" t="s">
        <v>19</v>
      </c>
      <c r="F127" s="248" t="s">
        <v>226</v>
      </c>
      <c r="G127" s="246"/>
      <c r="H127" s="249">
        <v>60.399999999999999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5" t="s">
        <v>150</v>
      </c>
      <c r="AU127" s="255" t="s">
        <v>77</v>
      </c>
      <c r="AV127" s="15" t="s">
        <v>146</v>
      </c>
      <c r="AW127" s="15" t="s">
        <v>31</v>
      </c>
      <c r="AX127" s="15" t="s">
        <v>77</v>
      </c>
      <c r="AY127" s="255" t="s">
        <v>140</v>
      </c>
    </row>
    <row r="128" s="2" customFormat="1" ht="16.5" customHeight="1">
      <c r="A128" s="41"/>
      <c r="B128" s="42"/>
      <c r="C128" s="256" t="s">
        <v>183</v>
      </c>
      <c r="D128" s="256" t="s">
        <v>452</v>
      </c>
      <c r="E128" s="257" t="s">
        <v>525</v>
      </c>
      <c r="F128" s="258" t="s">
        <v>526</v>
      </c>
      <c r="G128" s="259" t="s">
        <v>200</v>
      </c>
      <c r="H128" s="260">
        <v>35</v>
      </c>
      <c r="I128" s="261"/>
      <c r="J128" s="262">
        <f>ROUND(I128*H128,2)</f>
        <v>0</v>
      </c>
      <c r="K128" s="258" t="s">
        <v>145</v>
      </c>
      <c r="L128" s="263"/>
      <c r="M128" s="264" t="s">
        <v>19</v>
      </c>
      <c r="N128" s="265" t="s">
        <v>40</v>
      </c>
      <c r="O128" s="87"/>
      <c r="P128" s="214">
        <f>O128*H128</f>
        <v>0</v>
      </c>
      <c r="Q128" s="214">
        <v>2.0000000000000002E-05</v>
      </c>
      <c r="R128" s="214">
        <f>Q128*H128</f>
        <v>0.0007000000000000001</v>
      </c>
      <c r="S128" s="214">
        <v>0</v>
      </c>
      <c r="T128" s="21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6" t="s">
        <v>183</v>
      </c>
      <c r="AT128" s="216" t="s">
        <v>452</v>
      </c>
      <c r="AU128" s="216" t="s">
        <v>77</v>
      </c>
      <c r="AY128" s="20" t="s">
        <v>140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20" t="s">
        <v>77</v>
      </c>
      <c r="BK128" s="217">
        <f>ROUND(I128*H128,2)</f>
        <v>0</v>
      </c>
      <c r="BL128" s="20" t="s">
        <v>146</v>
      </c>
      <c r="BM128" s="216" t="s">
        <v>2238</v>
      </c>
    </row>
    <row r="129" s="2" customFormat="1" ht="16.5" customHeight="1">
      <c r="A129" s="41"/>
      <c r="B129" s="42"/>
      <c r="C129" s="256" t="s">
        <v>190</v>
      </c>
      <c r="D129" s="256" t="s">
        <v>452</v>
      </c>
      <c r="E129" s="257" t="s">
        <v>529</v>
      </c>
      <c r="F129" s="258" t="s">
        <v>530</v>
      </c>
      <c r="G129" s="259" t="s">
        <v>200</v>
      </c>
      <c r="H129" s="260">
        <v>7.2000000000000002</v>
      </c>
      <c r="I129" s="261"/>
      <c r="J129" s="262">
        <f>ROUND(I129*H129,2)</f>
        <v>0</v>
      </c>
      <c r="K129" s="258" t="s">
        <v>145</v>
      </c>
      <c r="L129" s="263"/>
      <c r="M129" s="264" t="s">
        <v>19</v>
      </c>
      <c r="N129" s="265" t="s">
        <v>40</v>
      </c>
      <c r="O129" s="87"/>
      <c r="P129" s="214">
        <f>O129*H129</f>
        <v>0</v>
      </c>
      <c r="Q129" s="214">
        <v>4.0000000000000003E-05</v>
      </c>
      <c r="R129" s="214">
        <f>Q129*H129</f>
        <v>0.00028800000000000001</v>
      </c>
      <c r="S129" s="214">
        <v>0</v>
      </c>
      <c r="T129" s="21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6" t="s">
        <v>183</v>
      </c>
      <c r="AT129" s="216" t="s">
        <v>452</v>
      </c>
      <c r="AU129" s="216" t="s">
        <v>77</v>
      </c>
      <c r="AY129" s="20" t="s">
        <v>140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20" t="s">
        <v>77</v>
      </c>
      <c r="BK129" s="217">
        <f>ROUND(I129*H129,2)</f>
        <v>0</v>
      </c>
      <c r="BL129" s="20" t="s">
        <v>146</v>
      </c>
      <c r="BM129" s="216" t="s">
        <v>2239</v>
      </c>
    </row>
    <row r="130" s="2" customFormat="1" ht="16.5" customHeight="1">
      <c r="A130" s="41"/>
      <c r="B130" s="42"/>
      <c r="C130" s="256" t="s">
        <v>197</v>
      </c>
      <c r="D130" s="256" t="s">
        <v>452</v>
      </c>
      <c r="E130" s="257" t="s">
        <v>533</v>
      </c>
      <c r="F130" s="258" t="s">
        <v>534</v>
      </c>
      <c r="G130" s="259" t="s">
        <v>200</v>
      </c>
      <c r="H130" s="260">
        <v>2</v>
      </c>
      <c r="I130" s="261"/>
      <c r="J130" s="262">
        <f>ROUND(I130*H130,2)</f>
        <v>0</v>
      </c>
      <c r="K130" s="258" t="s">
        <v>145</v>
      </c>
      <c r="L130" s="263"/>
      <c r="M130" s="264" t="s">
        <v>19</v>
      </c>
      <c r="N130" s="265" t="s">
        <v>40</v>
      </c>
      <c r="O130" s="87"/>
      <c r="P130" s="214">
        <f>O130*H130</f>
        <v>0</v>
      </c>
      <c r="Q130" s="214">
        <v>0.00029999999999999997</v>
      </c>
      <c r="R130" s="214">
        <f>Q130*H130</f>
        <v>0.00059999999999999995</v>
      </c>
      <c r="S130" s="214">
        <v>0</v>
      </c>
      <c r="T130" s="21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6" t="s">
        <v>183</v>
      </c>
      <c r="AT130" s="216" t="s">
        <v>452</v>
      </c>
      <c r="AU130" s="216" t="s">
        <v>77</v>
      </c>
      <c r="AY130" s="20" t="s">
        <v>140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20" t="s">
        <v>77</v>
      </c>
      <c r="BK130" s="217">
        <f>ROUND(I130*H130,2)</f>
        <v>0</v>
      </c>
      <c r="BL130" s="20" t="s">
        <v>146</v>
      </c>
      <c r="BM130" s="216" t="s">
        <v>2240</v>
      </c>
    </row>
    <row r="131" s="2" customFormat="1" ht="16.5" customHeight="1">
      <c r="A131" s="41"/>
      <c r="B131" s="42"/>
      <c r="C131" s="256" t="s">
        <v>204</v>
      </c>
      <c r="D131" s="256" t="s">
        <v>452</v>
      </c>
      <c r="E131" s="257" t="s">
        <v>2241</v>
      </c>
      <c r="F131" s="258" t="s">
        <v>2242</v>
      </c>
      <c r="G131" s="259" t="s">
        <v>200</v>
      </c>
      <c r="H131" s="260">
        <v>26</v>
      </c>
      <c r="I131" s="261"/>
      <c r="J131" s="262">
        <f>ROUND(I131*H131,2)</f>
        <v>0</v>
      </c>
      <c r="K131" s="258" t="s">
        <v>145</v>
      </c>
      <c r="L131" s="263"/>
      <c r="M131" s="264" t="s">
        <v>19</v>
      </c>
      <c r="N131" s="265" t="s">
        <v>40</v>
      </c>
      <c r="O131" s="87"/>
      <c r="P131" s="214">
        <f>O131*H131</f>
        <v>0</v>
      </c>
      <c r="Q131" s="214">
        <v>0.00050000000000000001</v>
      </c>
      <c r="R131" s="214">
        <f>Q131*H131</f>
        <v>0.013000000000000001</v>
      </c>
      <c r="S131" s="214">
        <v>0</v>
      </c>
      <c r="T131" s="21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6" t="s">
        <v>183</v>
      </c>
      <c r="AT131" s="216" t="s">
        <v>452</v>
      </c>
      <c r="AU131" s="216" t="s">
        <v>77</v>
      </c>
      <c r="AY131" s="20" t="s">
        <v>140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20" t="s">
        <v>77</v>
      </c>
      <c r="BK131" s="217">
        <f>ROUND(I131*H131,2)</f>
        <v>0</v>
      </c>
      <c r="BL131" s="20" t="s">
        <v>146</v>
      </c>
      <c r="BM131" s="216" t="s">
        <v>2243</v>
      </c>
    </row>
    <row r="132" s="2" customFormat="1" ht="21.75" customHeight="1">
      <c r="A132" s="41"/>
      <c r="B132" s="42"/>
      <c r="C132" s="205" t="s">
        <v>209</v>
      </c>
      <c r="D132" s="205" t="s">
        <v>141</v>
      </c>
      <c r="E132" s="206" t="s">
        <v>541</v>
      </c>
      <c r="F132" s="207" t="s">
        <v>542</v>
      </c>
      <c r="G132" s="208" t="s">
        <v>144</v>
      </c>
      <c r="H132" s="209">
        <v>4.5</v>
      </c>
      <c r="I132" s="210"/>
      <c r="J132" s="211">
        <f>ROUND(I132*H132,2)</f>
        <v>0</v>
      </c>
      <c r="K132" s="207" t="s">
        <v>145</v>
      </c>
      <c r="L132" s="47"/>
      <c r="M132" s="212" t="s">
        <v>19</v>
      </c>
      <c r="N132" s="213" t="s">
        <v>40</v>
      </c>
      <c r="O132" s="87"/>
      <c r="P132" s="214">
        <f>O132*H132</f>
        <v>0</v>
      </c>
      <c r="Q132" s="214">
        <v>0.0057000000000000002</v>
      </c>
      <c r="R132" s="214">
        <f>Q132*H132</f>
        <v>0.025649999999999999</v>
      </c>
      <c r="S132" s="214">
        <v>0</v>
      </c>
      <c r="T132" s="21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6" t="s">
        <v>146</v>
      </c>
      <c r="AT132" s="216" t="s">
        <v>141</v>
      </c>
      <c r="AU132" s="216" t="s">
        <v>77</v>
      </c>
      <c r="AY132" s="20" t="s">
        <v>140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20" t="s">
        <v>77</v>
      </c>
      <c r="BK132" s="217">
        <f>ROUND(I132*H132,2)</f>
        <v>0</v>
      </c>
      <c r="BL132" s="20" t="s">
        <v>146</v>
      </c>
      <c r="BM132" s="216" t="s">
        <v>2244</v>
      </c>
    </row>
    <row r="133" s="2" customFormat="1">
      <c r="A133" s="41"/>
      <c r="B133" s="42"/>
      <c r="C133" s="43"/>
      <c r="D133" s="218" t="s">
        <v>148</v>
      </c>
      <c r="E133" s="43"/>
      <c r="F133" s="219" t="s">
        <v>544</v>
      </c>
      <c r="G133" s="43"/>
      <c r="H133" s="43"/>
      <c r="I133" s="220"/>
      <c r="J133" s="43"/>
      <c r="K133" s="43"/>
      <c r="L133" s="47"/>
      <c r="M133" s="221"/>
      <c r="N133" s="22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148</v>
      </c>
      <c r="AU133" s="20" t="s">
        <v>77</v>
      </c>
    </row>
    <row r="134" s="2" customFormat="1" ht="24.15" customHeight="1">
      <c r="A134" s="41"/>
      <c r="B134" s="42"/>
      <c r="C134" s="205" t="s">
        <v>215</v>
      </c>
      <c r="D134" s="205" t="s">
        <v>141</v>
      </c>
      <c r="E134" s="206" t="s">
        <v>546</v>
      </c>
      <c r="F134" s="207" t="s">
        <v>547</v>
      </c>
      <c r="G134" s="208" t="s">
        <v>144</v>
      </c>
      <c r="H134" s="209">
        <v>85.5</v>
      </c>
      <c r="I134" s="210"/>
      <c r="J134" s="211">
        <f>ROUND(I134*H134,2)</f>
        <v>0</v>
      </c>
      <c r="K134" s="207" t="s">
        <v>145</v>
      </c>
      <c r="L134" s="47"/>
      <c r="M134" s="212" t="s">
        <v>19</v>
      </c>
      <c r="N134" s="213" t="s">
        <v>40</v>
      </c>
      <c r="O134" s="87"/>
      <c r="P134" s="214">
        <f>O134*H134</f>
        <v>0</v>
      </c>
      <c r="Q134" s="214">
        <v>0.0033</v>
      </c>
      <c r="R134" s="214">
        <f>Q134*H134</f>
        <v>0.28215000000000001</v>
      </c>
      <c r="S134" s="214">
        <v>0</v>
      </c>
      <c r="T134" s="21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6" t="s">
        <v>146</v>
      </c>
      <c r="AT134" s="216" t="s">
        <v>141</v>
      </c>
      <c r="AU134" s="216" t="s">
        <v>77</v>
      </c>
      <c r="AY134" s="20" t="s">
        <v>140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20" t="s">
        <v>77</v>
      </c>
      <c r="BK134" s="217">
        <f>ROUND(I134*H134,2)</f>
        <v>0</v>
      </c>
      <c r="BL134" s="20" t="s">
        <v>146</v>
      </c>
      <c r="BM134" s="216" t="s">
        <v>2245</v>
      </c>
    </row>
    <row r="135" s="2" customFormat="1">
      <c r="A135" s="41"/>
      <c r="B135" s="42"/>
      <c r="C135" s="43"/>
      <c r="D135" s="218" t="s">
        <v>148</v>
      </c>
      <c r="E135" s="43"/>
      <c r="F135" s="219" t="s">
        <v>549</v>
      </c>
      <c r="G135" s="43"/>
      <c r="H135" s="43"/>
      <c r="I135" s="220"/>
      <c r="J135" s="43"/>
      <c r="K135" s="43"/>
      <c r="L135" s="47"/>
      <c r="M135" s="221"/>
      <c r="N135" s="22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148</v>
      </c>
      <c r="AU135" s="20" t="s">
        <v>77</v>
      </c>
    </row>
    <row r="136" s="12" customFormat="1" ht="25.92" customHeight="1">
      <c r="A136" s="12"/>
      <c r="B136" s="191"/>
      <c r="C136" s="192"/>
      <c r="D136" s="193" t="s">
        <v>68</v>
      </c>
      <c r="E136" s="194" t="s">
        <v>830</v>
      </c>
      <c r="F136" s="194" t="s">
        <v>831</v>
      </c>
      <c r="G136" s="192"/>
      <c r="H136" s="192"/>
      <c r="I136" s="195"/>
      <c r="J136" s="196">
        <f>BK136</f>
        <v>0</v>
      </c>
      <c r="K136" s="192"/>
      <c r="L136" s="197"/>
      <c r="M136" s="198"/>
      <c r="N136" s="199"/>
      <c r="O136" s="199"/>
      <c r="P136" s="200">
        <f>SUM(P137:P145)</f>
        <v>0</v>
      </c>
      <c r="Q136" s="199"/>
      <c r="R136" s="200">
        <f>SUM(R137:R145)</f>
        <v>0</v>
      </c>
      <c r="S136" s="199"/>
      <c r="T136" s="201">
        <f>SUM(T137:T145)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77</v>
      </c>
      <c r="AT136" s="203" t="s">
        <v>68</v>
      </c>
      <c r="AU136" s="203" t="s">
        <v>69</v>
      </c>
      <c r="AY136" s="202" t="s">
        <v>140</v>
      </c>
      <c r="BK136" s="204">
        <f>SUM(BK137:BK145)</f>
        <v>0</v>
      </c>
    </row>
    <row r="137" s="2" customFormat="1" ht="24.15" customHeight="1">
      <c r="A137" s="41"/>
      <c r="B137" s="42"/>
      <c r="C137" s="205" t="s">
        <v>221</v>
      </c>
      <c r="D137" s="205" t="s">
        <v>141</v>
      </c>
      <c r="E137" s="206" t="s">
        <v>833</v>
      </c>
      <c r="F137" s="207" t="s">
        <v>834</v>
      </c>
      <c r="G137" s="208" t="s">
        <v>307</v>
      </c>
      <c r="H137" s="209">
        <v>18.503</v>
      </c>
      <c r="I137" s="210"/>
      <c r="J137" s="211">
        <f>ROUND(I137*H137,2)</f>
        <v>0</v>
      </c>
      <c r="K137" s="207" t="s">
        <v>145</v>
      </c>
      <c r="L137" s="47"/>
      <c r="M137" s="212" t="s">
        <v>19</v>
      </c>
      <c r="N137" s="213" t="s">
        <v>40</v>
      </c>
      <c r="O137" s="87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6" t="s">
        <v>146</v>
      </c>
      <c r="AT137" s="216" t="s">
        <v>141</v>
      </c>
      <c r="AU137" s="216" t="s">
        <v>77</v>
      </c>
      <c r="AY137" s="20" t="s">
        <v>140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20" t="s">
        <v>77</v>
      </c>
      <c r="BK137" s="217">
        <f>ROUND(I137*H137,2)</f>
        <v>0</v>
      </c>
      <c r="BL137" s="20" t="s">
        <v>146</v>
      </c>
      <c r="BM137" s="216" t="s">
        <v>2246</v>
      </c>
    </row>
    <row r="138" s="2" customFormat="1">
      <c r="A138" s="41"/>
      <c r="B138" s="42"/>
      <c r="C138" s="43"/>
      <c r="D138" s="218" t="s">
        <v>148</v>
      </c>
      <c r="E138" s="43"/>
      <c r="F138" s="219" t="s">
        <v>836</v>
      </c>
      <c r="G138" s="43"/>
      <c r="H138" s="43"/>
      <c r="I138" s="220"/>
      <c r="J138" s="43"/>
      <c r="K138" s="43"/>
      <c r="L138" s="47"/>
      <c r="M138" s="221"/>
      <c r="N138" s="22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148</v>
      </c>
      <c r="AU138" s="20" t="s">
        <v>77</v>
      </c>
    </row>
    <row r="139" s="2" customFormat="1" ht="24.15" customHeight="1">
      <c r="A139" s="41"/>
      <c r="B139" s="42"/>
      <c r="C139" s="205" t="s">
        <v>8</v>
      </c>
      <c r="D139" s="205" t="s">
        <v>141</v>
      </c>
      <c r="E139" s="206" t="s">
        <v>838</v>
      </c>
      <c r="F139" s="207" t="s">
        <v>839</v>
      </c>
      <c r="G139" s="208" t="s">
        <v>307</v>
      </c>
      <c r="H139" s="209">
        <v>370.06</v>
      </c>
      <c r="I139" s="210"/>
      <c r="J139" s="211">
        <f>ROUND(I139*H139,2)</f>
        <v>0</v>
      </c>
      <c r="K139" s="207" t="s">
        <v>145</v>
      </c>
      <c r="L139" s="47"/>
      <c r="M139" s="212" t="s">
        <v>19</v>
      </c>
      <c r="N139" s="213" t="s">
        <v>40</v>
      </c>
      <c r="O139" s="87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6" t="s">
        <v>146</v>
      </c>
      <c r="AT139" s="216" t="s">
        <v>141</v>
      </c>
      <c r="AU139" s="216" t="s">
        <v>77</v>
      </c>
      <c r="AY139" s="20" t="s">
        <v>140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20" t="s">
        <v>77</v>
      </c>
      <c r="BK139" s="217">
        <f>ROUND(I139*H139,2)</f>
        <v>0</v>
      </c>
      <c r="BL139" s="20" t="s">
        <v>146</v>
      </c>
      <c r="BM139" s="216" t="s">
        <v>2247</v>
      </c>
    </row>
    <row r="140" s="2" customFormat="1">
      <c r="A140" s="41"/>
      <c r="B140" s="42"/>
      <c r="C140" s="43"/>
      <c r="D140" s="218" t="s">
        <v>148</v>
      </c>
      <c r="E140" s="43"/>
      <c r="F140" s="219" t="s">
        <v>841</v>
      </c>
      <c r="G140" s="43"/>
      <c r="H140" s="43"/>
      <c r="I140" s="220"/>
      <c r="J140" s="43"/>
      <c r="K140" s="43"/>
      <c r="L140" s="47"/>
      <c r="M140" s="221"/>
      <c r="N140" s="22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148</v>
      </c>
      <c r="AU140" s="20" t="s">
        <v>77</v>
      </c>
    </row>
    <row r="141" s="14" customFormat="1">
      <c r="A141" s="14"/>
      <c r="B141" s="234"/>
      <c r="C141" s="235"/>
      <c r="D141" s="225" t="s">
        <v>150</v>
      </c>
      <c r="E141" s="235"/>
      <c r="F141" s="237" t="s">
        <v>2248</v>
      </c>
      <c r="G141" s="235"/>
      <c r="H141" s="238">
        <v>370.06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4" t="s">
        <v>150</v>
      </c>
      <c r="AU141" s="244" t="s">
        <v>77</v>
      </c>
      <c r="AV141" s="14" t="s">
        <v>79</v>
      </c>
      <c r="AW141" s="14" t="s">
        <v>4</v>
      </c>
      <c r="AX141" s="14" t="s">
        <v>77</v>
      </c>
      <c r="AY141" s="244" t="s">
        <v>140</v>
      </c>
    </row>
    <row r="142" s="2" customFormat="1" ht="21.75" customHeight="1">
      <c r="A142" s="41"/>
      <c r="B142" s="42"/>
      <c r="C142" s="205" t="s">
        <v>231</v>
      </c>
      <c r="D142" s="205" t="s">
        <v>141</v>
      </c>
      <c r="E142" s="206" t="s">
        <v>844</v>
      </c>
      <c r="F142" s="207" t="s">
        <v>845</v>
      </c>
      <c r="G142" s="208" t="s">
        <v>307</v>
      </c>
      <c r="H142" s="209">
        <v>18.503</v>
      </c>
      <c r="I142" s="210"/>
      <c r="J142" s="211">
        <f>ROUND(I142*H142,2)</f>
        <v>0</v>
      </c>
      <c r="K142" s="207" t="s">
        <v>145</v>
      </c>
      <c r="L142" s="47"/>
      <c r="M142" s="212" t="s">
        <v>19</v>
      </c>
      <c r="N142" s="213" t="s">
        <v>40</v>
      </c>
      <c r="O142" s="87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6" t="s">
        <v>146</v>
      </c>
      <c r="AT142" s="216" t="s">
        <v>141</v>
      </c>
      <c r="AU142" s="216" t="s">
        <v>77</v>
      </c>
      <c r="AY142" s="20" t="s">
        <v>140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20" t="s">
        <v>77</v>
      </c>
      <c r="BK142" s="217">
        <f>ROUND(I142*H142,2)</f>
        <v>0</v>
      </c>
      <c r="BL142" s="20" t="s">
        <v>146</v>
      </c>
      <c r="BM142" s="216" t="s">
        <v>2249</v>
      </c>
    </row>
    <row r="143" s="2" customFormat="1">
      <c r="A143" s="41"/>
      <c r="B143" s="42"/>
      <c r="C143" s="43"/>
      <c r="D143" s="218" t="s">
        <v>148</v>
      </c>
      <c r="E143" s="43"/>
      <c r="F143" s="219" t="s">
        <v>847</v>
      </c>
      <c r="G143" s="43"/>
      <c r="H143" s="43"/>
      <c r="I143" s="220"/>
      <c r="J143" s="43"/>
      <c r="K143" s="43"/>
      <c r="L143" s="47"/>
      <c r="M143" s="221"/>
      <c r="N143" s="22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148</v>
      </c>
      <c r="AU143" s="20" t="s">
        <v>77</v>
      </c>
    </row>
    <row r="144" s="2" customFormat="1" ht="24.15" customHeight="1">
      <c r="A144" s="41"/>
      <c r="B144" s="42"/>
      <c r="C144" s="205" t="s">
        <v>236</v>
      </c>
      <c r="D144" s="205" t="s">
        <v>141</v>
      </c>
      <c r="E144" s="206" t="s">
        <v>849</v>
      </c>
      <c r="F144" s="207" t="s">
        <v>850</v>
      </c>
      <c r="G144" s="208" t="s">
        <v>307</v>
      </c>
      <c r="H144" s="209">
        <v>18.503</v>
      </c>
      <c r="I144" s="210"/>
      <c r="J144" s="211">
        <f>ROUND(I144*H144,2)</f>
        <v>0</v>
      </c>
      <c r="K144" s="207" t="s">
        <v>145</v>
      </c>
      <c r="L144" s="47"/>
      <c r="M144" s="212" t="s">
        <v>19</v>
      </c>
      <c r="N144" s="213" t="s">
        <v>40</v>
      </c>
      <c r="O144" s="87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6" t="s">
        <v>146</v>
      </c>
      <c r="AT144" s="216" t="s">
        <v>141</v>
      </c>
      <c r="AU144" s="216" t="s">
        <v>77</v>
      </c>
      <c r="AY144" s="20" t="s">
        <v>140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20" t="s">
        <v>77</v>
      </c>
      <c r="BK144" s="217">
        <f>ROUND(I144*H144,2)</f>
        <v>0</v>
      </c>
      <c r="BL144" s="20" t="s">
        <v>146</v>
      </c>
      <c r="BM144" s="216" t="s">
        <v>2250</v>
      </c>
    </row>
    <row r="145" s="2" customFormat="1">
      <c r="A145" s="41"/>
      <c r="B145" s="42"/>
      <c r="C145" s="43"/>
      <c r="D145" s="218" t="s">
        <v>148</v>
      </c>
      <c r="E145" s="43"/>
      <c r="F145" s="219" t="s">
        <v>852</v>
      </c>
      <c r="G145" s="43"/>
      <c r="H145" s="43"/>
      <c r="I145" s="220"/>
      <c r="J145" s="43"/>
      <c r="K145" s="43"/>
      <c r="L145" s="47"/>
      <c r="M145" s="221"/>
      <c r="N145" s="22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148</v>
      </c>
      <c r="AU145" s="20" t="s">
        <v>77</v>
      </c>
    </row>
    <row r="146" s="12" customFormat="1" ht="25.92" customHeight="1">
      <c r="A146" s="12"/>
      <c r="B146" s="191"/>
      <c r="C146" s="192"/>
      <c r="D146" s="193" t="s">
        <v>68</v>
      </c>
      <c r="E146" s="194" t="s">
        <v>858</v>
      </c>
      <c r="F146" s="194" t="s">
        <v>859</v>
      </c>
      <c r="G146" s="192"/>
      <c r="H146" s="192"/>
      <c r="I146" s="195"/>
      <c r="J146" s="196">
        <f>BK146</f>
        <v>0</v>
      </c>
      <c r="K146" s="192"/>
      <c r="L146" s="197"/>
      <c r="M146" s="198"/>
      <c r="N146" s="199"/>
      <c r="O146" s="199"/>
      <c r="P146" s="200">
        <f>P147+P162+P177+P186+P198+P227</f>
        <v>0</v>
      </c>
      <c r="Q146" s="199"/>
      <c r="R146" s="200">
        <f>R147+R162+R177+R186+R198+R227</f>
        <v>39.574572435850001</v>
      </c>
      <c r="S146" s="199"/>
      <c r="T146" s="201">
        <f>T147+T162+T177+T186+T198+T227</f>
        <v>14.76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2" t="s">
        <v>77</v>
      </c>
      <c r="AT146" s="203" t="s">
        <v>68</v>
      </c>
      <c r="AU146" s="203" t="s">
        <v>69</v>
      </c>
      <c r="AY146" s="202" t="s">
        <v>140</v>
      </c>
      <c r="BK146" s="204">
        <f>BK147+BK162+BK177+BK186+BK198+BK227</f>
        <v>0</v>
      </c>
    </row>
    <row r="147" s="12" customFormat="1" ht="22.8" customHeight="1">
      <c r="A147" s="12"/>
      <c r="B147" s="191"/>
      <c r="C147" s="192"/>
      <c r="D147" s="193" t="s">
        <v>68</v>
      </c>
      <c r="E147" s="267" t="s">
        <v>77</v>
      </c>
      <c r="F147" s="267" t="s">
        <v>139</v>
      </c>
      <c r="G147" s="192"/>
      <c r="H147" s="192"/>
      <c r="I147" s="195"/>
      <c r="J147" s="268">
        <f>BK147</f>
        <v>0</v>
      </c>
      <c r="K147" s="192"/>
      <c r="L147" s="197"/>
      <c r="M147" s="198"/>
      <c r="N147" s="199"/>
      <c r="O147" s="199"/>
      <c r="P147" s="200">
        <f>SUM(P148:P161)</f>
        <v>0</v>
      </c>
      <c r="Q147" s="199"/>
      <c r="R147" s="200">
        <f>SUM(R148:R161)</f>
        <v>0</v>
      </c>
      <c r="S147" s="199"/>
      <c r="T147" s="201">
        <f>SUM(T148:T161)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2" t="s">
        <v>77</v>
      </c>
      <c r="AT147" s="203" t="s">
        <v>68</v>
      </c>
      <c r="AU147" s="203" t="s">
        <v>77</v>
      </c>
      <c r="AY147" s="202" t="s">
        <v>140</v>
      </c>
      <c r="BK147" s="204">
        <f>SUM(BK148:BK161)</f>
        <v>0</v>
      </c>
    </row>
    <row r="148" s="2" customFormat="1" ht="24.15" customHeight="1">
      <c r="A148" s="41"/>
      <c r="B148" s="42"/>
      <c r="C148" s="205" t="s">
        <v>241</v>
      </c>
      <c r="D148" s="205" t="s">
        <v>141</v>
      </c>
      <c r="E148" s="206" t="s">
        <v>2251</v>
      </c>
      <c r="F148" s="207" t="s">
        <v>2252</v>
      </c>
      <c r="G148" s="208" t="s">
        <v>299</v>
      </c>
      <c r="H148" s="209">
        <v>20</v>
      </c>
      <c r="I148" s="210"/>
      <c r="J148" s="211">
        <f>ROUND(I148*H148,2)</f>
        <v>0</v>
      </c>
      <c r="K148" s="207" t="s">
        <v>145</v>
      </c>
      <c r="L148" s="47"/>
      <c r="M148" s="212" t="s">
        <v>19</v>
      </c>
      <c r="N148" s="213" t="s">
        <v>40</v>
      </c>
      <c r="O148" s="87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6" t="s">
        <v>146</v>
      </c>
      <c r="AT148" s="216" t="s">
        <v>141</v>
      </c>
      <c r="AU148" s="216" t="s">
        <v>79</v>
      </c>
      <c r="AY148" s="20" t="s">
        <v>140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20" t="s">
        <v>77</v>
      </c>
      <c r="BK148" s="217">
        <f>ROUND(I148*H148,2)</f>
        <v>0</v>
      </c>
      <c r="BL148" s="20" t="s">
        <v>146</v>
      </c>
      <c r="BM148" s="216" t="s">
        <v>2253</v>
      </c>
    </row>
    <row r="149" s="2" customFormat="1">
      <c r="A149" s="41"/>
      <c r="B149" s="42"/>
      <c r="C149" s="43"/>
      <c r="D149" s="218" t="s">
        <v>148</v>
      </c>
      <c r="E149" s="43"/>
      <c r="F149" s="219" t="s">
        <v>2254</v>
      </c>
      <c r="G149" s="43"/>
      <c r="H149" s="43"/>
      <c r="I149" s="220"/>
      <c r="J149" s="43"/>
      <c r="K149" s="43"/>
      <c r="L149" s="47"/>
      <c r="M149" s="221"/>
      <c r="N149" s="22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148</v>
      </c>
      <c r="AU149" s="20" t="s">
        <v>79</v>
      </c>
    </row>
    <row r="150" s="2" customFormat="1" ht="37.8" customHeight="1">
      <c r="A150" s="41"/>
      <c r="B150" s="42"/>
      <c r="C150" s="205" t="s">
        <v>247</v>
      </c>
      <c r="D150" s="205" t="s">
        <v>141</v>
      </c>
      <c r="E150" s="206" t="s">
        <v>2255</v>
      </c>
      <c r="F150" s="207" t="s">
        <v>2256</v>
      </c>
      <c r="G150" s="208" t="s">
        <v>299</v>
      </c>
      <c r="H150" s="209">
        <v>10</v>
      </c>
      <c r="I150" s="210"/>
      <c r="J150" s="211">
        <f>ROUND(I150*H150,2)</f>
        <v>0</v>
      </c>
      <c r="K150" s="207" t="s">
        <v>145</v>
      </c>
      <c r="L150" s="47"/>
      <c r="M150" s="212" t="s">
        <v>19</v>
      </c>
      <c r="N150" s="213" t="s">
        <v>40</v>
      </c>
      <c r="O150" s="87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6" t="s">
        <v>146</v>
      </c>
      <c r="AT150" s="216" t="s">
        <v>141</v>
      </c>
      <c r="AU150" s="216" t="s">
        <v>79</v>
      </c>
      <c r="AY150" s="20" t="s">
        <v>140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20" t="s">
        <v>77</v>
      </c>
      <c r="BK150" s="217">
        <f>ROUND(I150*H150,2)</f>
        <v>0</v>
      </c>
      <c r="BL150" s="20" t="s">
        <v>146</v>
      </c>
      <c r="BM150" s="216" t="s">
        <v>2257</v>
      </c>
    </row>
    <row r="151" s="2" customFormat="1">
      <c r="A151" s="41"/>
      <c r="B151" s="42"/>
      <c r="C151" s="43"/>
      <c r="D151" s="218" t="s">
        <v>148</v>
      </c>
      <c r="E151" s="43"/>
      <c r="F151" s="219" t="s">
        <v>2258</v>
      </c>
      <c r="G151" s="43"/>
      <c r="H151" s="43"/>
      <c r="I151" s="220"/>
      <c r="J151" s="43"/>
      <c r="K151" s="43"/>
      <c r="L151" s="47"/>
      <c r="M151" s="221"/>
      <c r="N151" s="22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148</v>
      </c>
      <c r="AU151" s="20" t="s">
        <v>79</v>
      </c>
    </row>
    <row r="152" s="2" customFormat="1" ht="37.8" customHeight="1">
      <c r="A152" s="41"/>
      <c r="B152" s="42"/>
      <c r="C152" s="205" t="s">
        <v>253</v>
      </c>
      <c r="D152" s="205" t="s">
        <v>141</v>
      </c>
      <c r="E152" s="206" t="s">
        <v>2259</v>
      </c>
      <c r="F152" s="207" t="s">
        <v>2260</v>
      </c>
      <c r="G152" s="208" t="s">
        <v>299</v>
      </c>
      <c r="H152" s="209">
        <v>100</v>
      </c>
      <c r="I152" s="210"/>
      <c r="J152" s="211">
        <f>ROUND(I152*H152,2)</f>
        <v>0</v>
      </c>
      <c r="K152" s="207" t="s">
        <v>145</v>
      </c>
      <c r="L152" s="47"/>
      <c r="M152" s="212" t="s">
        <v>19</v>
      </c>
      <c r="N152" s="213" t="s">
        <v>40</v>
      </c>
      <c r="O152" s="87"/>
      <c r="P152" s="214">
        <f>O152*H152</f>
        <v>0</v>
      </c>
      <c r="Q152" s="214">
        <v>0</v>
      </c>
      <c r="R152" s="214">
        <f>Q152*H152</f>
        <v>0</v>
      </c>
      <c r="S152" s="214">
        <v>0</v>
      </c>
      <c r="T152" s="21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6" t="s">
        <v>146</v>
      </c>
      <c r="AT152" s="216" t="s">
        <v>141</v>
      </c>
      <c r="AU152" s="216" t="s">
        <v>79</v>
      </c>
      <c r="AY152" s="20" t="s">
        <v>140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20" t="s">
        <v>77</v>
      </c>
      <c r="BK152" s="217">
        <f>ROUND(I152*H152,2)</f>
        <v>0</v>
      </c>
      <c r="BL152" s="20" t="s">
        <v>146</v>
      </c>
      <c r="BM152" s="216" t="s">
        <v>2261</v>
      </c>
    </row>
    <row r="153" s="2" customFormat="1">
      <c r="A153" s="41"/>
      <c r="B153" s="42"/>
      <c r="C153" s="43"/>
      <c r="D153" s="218" t="s">
        <v>148</v>
      </c>
      <c r="E153" s="43"/>
      <c r="F153" s="219" t="s">
        <v>2262</v>
      </c>
      <c r="G153" s="43"/>
      <c r="H153" s="43"/>
      <c r="I153" s="220"/>
      <c r="J153" s="43"/>
      <c r="K153" s="43"/>
      <c r="L153" s="47"/>
      <c r="M153" s="221"/>
      <c r="N153" s="22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148</v>
      </c>
      <c r="AU153" s="20" t="s">
        <v>79</v>
      </c>
    </row>
    <row r="154" s="14" customFormat="1">
      <c r="A154" s="14"/>
      <c r="B154" s="234"/>
      <c r="C154" s="235"/>
      <c r="D154" s="225" t="s">
        <v>150</v>
      </c>
      <c r="E154" s="235"/>
      <c r="F154" s="237" t="s">
        <v>2263</v>
      </c>
      <c r="G154" s="235"/>
      <c r="H154" s="238">
        <v>100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4" t="s">
        <v>150</v>
      </c>
      <c r="AU154" s="244" t="s">
        <v>79</v>
      </c>
      <c r="AV154" s="14" t="s">
        <v>79</v>
      </c>
      <c r="AW154" s="14" t="s">
        <v>4</v>
      </c>
      <c r="AX154" s="14" t="s">
        <v>77</v>
      </c>
      <c r="AY154" s="244" t="s">
        <v>140</v>
      </c>
    </row>
    <row r="155" s="2" customFormat="1" ht="24.15" customHeight="1">
      <c r="A155" s="41"/>
      <c r="B155" s="42"/>
      <c r="C155" s="205" t="s">
        <v>7</v>
      </c>
      <c r="D155" s="205" t="s">
        <v>141</v>
      </c>
      <c r="E155" s="206" t="s">
        <v>2264</v>
      </c>
      <c r="F155" s="207" t="s">
        <v>2265</v>
      </c>
      <c r="G155" s="208" t="s">
        <v>299</v>
      </c>
      <c r="H155" s="209">
        <v>10</v>
      </c>
      <c r="I155" s="210"/>
      <c r="J155" s="211">
        <f>ROUND(I155*H155,2)</f>
        <v>0</v>
      </c>
      <c r="K155" s="207" t="s">
        <v>145</v>
      </c>
      <c r="L155" s="47"/>
      <c r="M155" s="212" t="s">
        <v>19</v>
      </c>
      <c r="N155" s="213" t="s">
        <v>40</v>
      </c>
      <c r="O155" s="87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6" t="s">
        <v>146</v>
      </c>
      <c r="AT155" s="216" t="s">
        <v>141</v>
      </c>
      <c r="AU155" s="216" t="s">
        <v>79</v>
      </c>
      <c r="AY155" s="20" t="s">
        <v>140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20" t="s">
        <v>77</v>
      </c>
      <c r="BK155" s="217">
        <f>ROUND(I155*H155,2)</f>
        <v>0</v>
      </c>
      <c r="BL155" s="20" t="s">
        <v>146</v>
      </c>
      <c r="BM155" s="216" t="s">
        <v>2266</v>
      </c>
    </row>
    <row r="156" s="2" customFormat="1">
      <c r="A156" s="41"/>
      <c r="B156" s="42"/>
      <c r="C156" s="43"/>
      <c r="D156" s="218" t="s">
        <v>148</v>
      </c>
      <c r="E156" s="43"/>
      <c r="F156" s="219" t="s">
        <v>2267</v>
      </c>
      <c r="G156" s="43"/>
      <c r="H156" s="43"/>
      <c r="I156" s="220"/>
      <c r="J156" s="43"/>
      <c r="K156" s="43"/>
      <c r="L156" s="47"/>
      <c r="M156" s="221"/>
      <c r="N156" s="22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148</v>
      </c>
      <c r="AU156" s="20" t="s">
        <v>79</v>
      </c>
    </row>
    <row r="157" s="2" customFormat="1" ht="24.15" customHeight="1">
      <c r="A157" s="41"/>
      <c r="B157" s="42"/>
      <c r="C157" s="205" t="s">
        <v>262</v>
      </c>
      <c r="D157" s="205" t="s">
        <v>141</v>
      </c>
      <c r="E157" s="206" t="s">
        <v>2268</v>
      </c>
      <c r="F157" s="207" t="s">
        <v>2269</v>
      </c>
      <c r="G157" s="208" t="s">
        <v>307</v>
      </c>
      <c r="H157" s="209">
        <v>16</v>
      </c>
      <c r="I157" s="210"/>
      <c r="J157" s="211">
        <f>ROUND(I157*H157,2)</f>
        <v>0</v>
      </c>
      <c r="K157" s="207" t="s">
        <v>145</v>
      </c>
      <c r="L157" s="47"/>
      <c r="M157" s="212" t="s">
        <v>19</v>
      </c>
      <c r="N157" s="213" t="s">
        <v>40</v>
      </c>
      <c r="O157" s="87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6" t="s">
        <v>146</v>
      </c>
      <c r="AT157" s="216" t="s">
        <v>141</v>
      </c>
      <c r="AU157" s="216" t="s">
        <v>79</v>
      </c>
      <c r="AY157" s="20" t="s">
        <v>140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20" t="s">
        <v>77</v>
      </c>
      <c r="BK157" s="217">
        <f>ROUND(I157*H157,2)</f>
        <v>0</v>
      </c>
      <c r="BL157" s="20" t="s">
        <v>146</v>
      </c>
      <c r="BM157" s="216" t="s">
        <v>2270</v>
      </c>
    </row>
    <row r="158" s="2" customFormat="1">
      <c r="A158" s="41"/>
      <c r="B158" s="42"/>
      <c r="C158" s="43"/>
      <c r="D158" s="218" t="s">
        <v>148</v>
      </c>
      <c r="E158" s="43"/>
      <c r="F158" s="219" t="s">
        <v>2271</v>
      </c>
      <c r="G158" s="43"/>
      <c r="H158" s="43"/>
      <c r="I158" s="220"/>
      <c r="J158" s="43"/>
      <c r="K158" s="43"/>
      <c r="L158" s="47"/>
      <c r="M158" s="221"/>
      <c r="N158" s="22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148</v>
      </c>
      <c r="AU158" s="20" t="s">
        <v>79</v>
      </c>
    </row>
    <row r="159" s="14" customFormat="1">
      <c r="A159" s="14"/>
      <c r="B159" s="234"/>
      <c r="C159" s="235"/>
      <c r="D159" s="225" t="s">
        <v>150</v>
      </c>
      <c r="E159" s="235"/>
      <c r="F159" s="237" t="s">
        <v>2272</v>
      </c>
      <c r="G159" s="235"/>
      <c r="H159" s="238">
        <v>16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4" t="s">
        <v>150</v>
      </c>
      <c r="AU159" s="244" t="s">
        <v>79</v>
      </c>
      <c r="AV159" s="14" t="s">
        <v>79</v>
      </c>
      <c r="AW159" s="14" t="s">
        <v>4</v>
      </c>
      <c r="AX159" s="14" t="s">
        <v>77</v>
      </c>
      <c r="AY159" s="244" t="s">
        <v>140</v>
      </c>
    </row>
    <row r="160" s="2" customFormat="1" ht="24.15" customHeight="1">
      <c r="A160" s="41"/>
      <c r="B160" s="42"/>
      <c r="C160" s="205" t="s">
        <v>268</v>
      </c>
      <c r="D160" s="205" t="s">
        <v>141</v>
      </c>
      <c r="E160" s="206" t="s">
        <v>2273</v>
      </c>
      <c r="F160" s="207" t="s">
        <v>2274</v>
      </c>
      <c r="G160" s="208" t="s">
        <v>299</v>
      </c>
      <c r="H160" s="209">
        <v>10</v>
      </c>
      <c r="I160" s="210"/>
      <c r="J160" s="211">
        <f>ROUND(I160*H160,2)</f>
        <v>0</v>
      </c>
      <c r="K160" s="207" t="s">
        <v>145</v>
      </c>
      <c r="L160" s="47"/>
      <c r="M160" s="212" t="s">
        <v>19</v>
      </c>
      <c r="N160" s="213" t="s">
        <v>40</v>
      </c>
      <c r="O160" s="87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6" t="s">
        <v>146</v>
      </c>
      <c r="AT160" s="216" t="s">
        <v>141</v>
      </c>
      <c r="AU160" s="216" t="s">
        <v>79</v>
      </c>
      <c r="AY160" s="20" t="s">
        <v>140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20" t="s">
        <v>77</v>
      </c>
      <c r="BK160" s="217">
        <f>ROUND(I160*H160,2)</f>
        <v>0</v>
      </c>
      <c r="BL160" s="20" t="s">
        <v>146</v>
      </c>
      <c r="BM160" s="216" t="s">
        <v>2275</v>
      </c>
    </row>
    <row r="161" s="2" customFormat="1">
      <c r="A161" s="41"/>
      <c r="B161" s="42"/>
      <c r="C161" s="43"/>
      <c r="D161" s="218" t="s">
        <v>148</v>
      </c>
      <c r="E161" s="43"/>
      <c r="F161" s="219" t="s">
        <v>2276</v>
      </c>
      <c r="G161" s="43"/>
      <c r="H161" s="43"/>
      <c r="I161" s="220"/>
      <c r="J161" s="43"/>
      <c r="K161" s="43"/>
      <c r="L161" s="47"/>
      <c r="M161" s="221"/>
      <c r="N161" s="22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148</v>
      </c>
      <c r="AU161" s="20" t="s">
        <v>79</v>
      </c>
    </row>
    <row r="162" s="12" customFormat="1" ht="22.8" customHeight="1">
      <c r="A162" s="12"/>
      <c r="B162" s="191"/>
      <c r="C162" s="192"/>
      <c r="D162" s="193" t="s">
        <v>68</v>
      </c>
      <c r="E162" s="267" t="s">
        <v>79</v>
      </c>
      <c r="F162" s="267" t="s">
        <v>2277</v>
      </c>
      <c r="G162" s="192"/>
      <c r="H162" s="192"/>
      <c r="I162" s="195"/>
      <c r="J162" s="268">
        <f>BK162</f>
        <v>0</v>
      </c>
      <c r="K162" s="192"/>
      <c r="L162" s="197"/>
      <c r="M162" s="198"/>
      <c r="N162" s="199"/>
      <c r="O162" s="199"/>
      <c r="P162" s="200">
        <f>SUM(P163:P176)</f>
        <v>0</v>
      </c>
      <c r="Q162" s="199"/>
      <c r="R162" s="200">
        <f>SUM(R163:R176)</f>
        <v>17.578827828000001</v>
      </c>
      <c r="S162" s="199"/>
      <c r="T162" s="201">
        <f>SUM(T163:T176)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2" t="s">
        <v>77</v>
      </c>
      <c r="AT162" s="203" t="s">
        <v>68</v>
      </c>
      <c r="AU162" s="203" t="s">
        <v>77</v>
      </c>
      <c r="AY162" s="202" t="s">
        <v>140</v>
      </c>
      <c r="BK162" s="204">
        <f>SUM(BK163:BK176)</f>
        <v>0</v>
      </c>
    </row>
    <row r="163" s="2" customFormat="1" ht="21.75" customHeight="1">
      <c r="A163" s="41"/>
      <c r="B163" s="42"/>
      <c r="C163" s="205" t="s">
        <v>275</v>
      </c>
      <c r="D163" s="205" t="s">
        <v>141</v>
      </c>
      <c r="E163" s="206" t="s">
        <v>2278</v>
      </c>
      <c r="F163" s="207" t="s">
        <v>2279</v>
      </c>
      <c r="G163" s="208" t="s">
        <v>299</v>
      </c>
      <c r="H163" s="209">
        <v>2.7000000000000002</v>
      </c>
      <c r="I163" s="210"/>
      <c r="J163" s="211">
        <f>ROUND(I163*H163,2)</f>
        <v>0</v>
      </c>
      <c r="K163" s="207" t="s">
        <v>145</v>
      </c>
      <c r="L163" s="47"/>
      <c r="M163" s="212" t="s">
        <v>19</v>
      </c>
      <c r="N163" s="213" t="s">
        <v>40</v>
      </c>
      <c r="O163" s="87"/>
      <c r="P163" s="214">
        <f>O163*H163</f>
        <v>0</v>
      </c>
      <c r="Q163" s="214">
        <v>2.1600000000000001</v>
      </c>
      <c r="R163" s="214">
        <f>Q163*H163</f>
        <v>5.8320000000000007</v>
      </c>
      <c r="S163" s="214">
        <v>0</v>
      </c>
      <c r="T163" s="21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6" t="s">
        <v>146</v>
      </c>
      <c r="AT163" s="216" t="s">
        <v>141</v>
      </c>
      <c r="AU163" s="216" t="s">
        <v>79</v>
      </c>
      <c r="AY163" s="20" t="s">
        <v>140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20" t="s">
        <v>77</v>
      </c>
      <c r="BK163" s="217">
        <f>ROUND(I163*H163,2)</f>
        <v>0</v>
      </c>
      <c r="BL163" s="20" t="s">
        <v>146</v>
      </c>
      <c r="BM163" s="216" t="s">
        <v>2280</v>
      </c>
    </row>
    <row r="164" s="2" customFormat="1">
      <c r="A164" s="41"/>
      <c r="B164" s="42"/>
      <c r="C164" s="43"/>
      <c r="D164" s="218" t="s">
        <v>148</v>
      </c>
      <c r="E164" s="43"/>
      <c r="F164" s="219" t="s">
        <v>2281</v>
      </c>
      <c r="G164" s="43"/>
      <c r="H164" s="43"/>
      <c r="I164" s="220"/>
      <c r="J164" s="43"/>
      <c r="K164" s="43"/>
      <c r="L164" s="47"/>
      <c r="M164" s="221"/>
      <c r="N164" s="22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148</v>
      </c>
      <c r="AU164" s="20" t="s">
        <v>79</v>
      </c>
    </row>
    <row r="165" s="14" customFormat="1">
      <c r="A165" s="14"/>
      <c r="B165" s="234"/>
      <c r="C165" s="235"/>
      <c r="D165" s="225" t="s">
        <v>150</v>
      </c>
      <c r="E165" s="236" t="s">
        <v>19</v>
      </c>
      <c r="F165" s="237" t="s">
        <v>2282</v>
      </c>
      <c r="G165" s="235"/>
      <c r="H165" s="238">
        <v>2.7000000000000002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4" t="s">
        <v>150</v>
      </c>
      <c r="AU165" s="244" t="s">
        <v>79</v>
      </c>
      <c r="AV165" s="14" t="s">
        <v>79</v>
      </c>
      <c r="AW165" s="14" t="s">
        <v>31</v>
      </c>
      <c r="AX165" s="14" t="s">
        <v>77</v>
      </c>
      <c r="AY165" s="244" t="s">
        <v>140</v>
      </c>
    </row>
    <row r="166" s="2" customFormat="1" ht="21.75" customHeight="1">
      <c r="A166" s="41"/>
      <c r="B166" s="42"/>
      <c r="C166" s="205" t="s">
        <v>282</v>
      </c>
      <c r="D166" s="205" t="s">
        <v>141</v>
      </c>
      <c r="E166" s="206" t="s">
        <v>2283</v>
      </c>
      <c r="F166" s="207" t="s">
        <v>2284</v>
      </c>
      <c r="G166" s="208" t="s">
        <v>299</v>
      </c>
      <c r="H166" s="209">
        <v>4.5</v>
      </c>
      <c r="I166" s="210"/>
      <c r="J166" s="211">
        <f>ROUND(I166*H166,2)</f>
        <v>0</v>
      </c>
      <c r="K166" s="207" t="s">
        <v>145</v>
      </c>
      <c r="L166" s="47"/>
      <c r="M166" s="212" t="s">
        <v>19</v>
      </c>
      <c r="N166" s="213" t="s">
        <v>40</v>
      </c>
      <c r="O166" s="87"/>
      <c r="P166" s="214">
        <f>O166*H166</f>
        <v>0</v>
      </c>
      <c r="Q166" s="214">
        <v>2.5018722040000001</v>
      </c>
      <c r="R166" s="214">
        <f>Q166*H166</f>
        <v>11.258424918000001</v>
      </c>
      <c r="S166" s="214">
        <v>0</v>
      </c>
      <c r="T166" s="21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6" t="s">
        <v>146</v>
      </c>
      <c r="AT166" s="216" t="s">
        <v>141</v>
      </c>
      <c r="AU166" s="216" t="s">
        <v>79</v>
      </c>
      <c r="AY166" s="20" t="s">
        <v>140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20" t="s">
        <v>77</v>
      </c>
      <c r="BK166" s="217">
        <f>ROUND(I166*H166,2)</f>
        <v>0</v>
      </c>
      <c r="BL166" s="20" t="s">
        <v>146</v>
      </c>
      <c r="BM166" s="216" t="s">
        <v>2285</v>
      </c>
    </row>
    <row r="167" s="2" customFormat="1">
      <c r="A167" s="41"/>
      <c r="B167" s="42"/>
      <c r="C167" s="43"/>
      <c r="D167" s="218" t="s">
        <v>148</v>
      </c>
      <c r="E167" s="43"/>
      <c r="F167" s="219" t="s">
        <v>2286</v>
      </c>
      <c r="G167" s="43"/>
      <c r="H167" s="43"/>
      <c r="I167" s="220"/>
      <c r="J167" s="43"/>
      <c r="K167" s="43"/>
      <c r="L167" s="47"/>
      <c r="M167" s="221"/>
      <c r="N167" s="22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148</v>
      </c>
      <c r="AU167" s="20" t="s">
        <v>79</v>
      </c>
    </row>
    <row r="168" s="14" customFormat="1">
      <c r="A168" s="14"/>
      <c r="B168" s="234"/>
      <c r="C168" s="235"/>
      <c r="D168" s="225" t="s">
        <v>150</v>
      </c>
      <c r="E168" s="236" t="s">
        <v>19</v>
      </c>
      <c r="F168" s="237" t="s">
        <v>2287</v>
      </c>
      <c r="G168" s="235"/>
      <c r="H168" s="238">
        <v>4.5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4" t="s">
        <v>150</v>
      </c>
      <c r="AU168" s="244" t="s">
        <v>79</v>
      </c>
      <c r="AV168" s="14" t="s">
        <v>79</v>
      </c>
      <c r="AW168" s="14" t="s">
        <v>31</v>
      </c>
      <c r="AX168" s="14" t="s">
        <v>77</v>
      </c>
      <c r="AY168" s="244" t="s">
        <v>140</v>
      </c>
    </row>
    <row r="169" s="2" customFormat="1" ht="16.5" customHeight="1">
      <c r="A169" s="41"/>
      <c r="B169" s="42"/>
      <c r="C169" s="205" t="s">
        <v>289</v>
      </c>
      <c r="D169" s="205" t="s">
        <v>141</v>
      </c>
      <c r="E169" s="206" t="s">
        <v>2288</v>
      </c>
      <c r="F169" s="207" t="s">
        <v>2289</v>
      </c>
      <c r="G169" s="208" t="s">
        <v>144</v>
      </c>
      <c r="H169" s="209">
        <v>4.5</v>
      </c>
      <c r="I169" s="210"/>
      <c r="J169" s="211">
        <f>ROUND(I169*H169,2)</f>
        <v>0</v>
      </c>
      <c r="K169" s="207" t="s">
        <v>145</v>
      </c>
      <c r="L169" s="47"/>
      <c r="M169" s="212" t="s">
        <v>19</v>
      </c>
      <c r="N169" s="213" t="s">
        <v>40</v>
      </c>
      <c r="O169" s="87"/>
      <c r="P169" s="214">
        <f>O169*H169</f>
        <v>0</v>
      </c>
      <c r="Q169" s="214">
        <v>0.0024719</v>
      </c>
      <c r="R169" s="214">
        <f>Q169*H169</f>
        <v>0.011123549999999999</v>
      </c>
      <c r="S169" s="214">
        <v>0</v>
      </c>
      <c r="T169" s="21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6" t="s">
        <v>146</v>
      </c>
      <c r="AT169" s="216" t="s">
        <v>141</v>
      </c>
      <c r="AU169" s="216" t="s">
        <v>79</v>
      </c>
      <c r="AY169" s="20" t="s">
        <v>140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20" t="s">
        <v>77</v>
      </c>
      <c r="BK169" s="217">
        <f>ROUND(I169*H169,2)</f>
        <v>0</v>
      </c>
      <c r="BL169" s="20" t="s">
        <v>146</v>
      </c>
      <c r="BM169" s="216" t="s">
        <v>2290</v>
      </c>
    </row>
    <row r="170" s="2" customFormat="1">
      <c r="A170" s="41"/>
      <c r="B170" s="42"/>
      <c r="C170" s="43"/>
      <c r="D170" s="218" t="s">
        <v>148</v>
      </c>
      <c r="E170" s="43"/>
      <c r="F170" s="219" t="s">
        <v>2291</v>
      </c>
      <c r="G170" s="43"/>
      <c r="H170" s="43"/>
      <c r="I170" s="220"/>
      <c r="J170" s="43"/>
      <c r="K170" s="43"/>
      <c r="L170" s="47"/>
      <c r="M170" s="221"/>
      <c r="N170" s="22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148</v>
      </c>
      <c r="AU170" s="20" t="s">
        <v>79</v>
      </c>
    </row>
    <row r="171" s="14" customFormat="1">
      <c r="A171" s="14"/>
      <c r="B171" s="234"/>
      <c r="C171" s="235"/>
      <c r="D171" s="225" t="s">
        <v>150</v>
      </c>
      <c r="E171" s="236" t="s">
        <v>19</v>
      </c>
      <c r="F171" s="237" t="s">
        <v>2287</v>
      </c>
      <c r="G171" s="235"/>
      <c r="H171" s="238">
        <v>4.5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4" t="s">
        <v>150</v>
      </c>
      <c r="AU171" s="244" t="s">
        <v>79</v>
      </c>
      <c r="AV171" s="14" t="s">
        <v>79</v>
      </c>
      <c r="AW171" s="14" t="s">
        <v>31</v>
      </c>
      <c r="AX171" s="14" t="s">
        <v>77</v>
      </c>
      <c r="AY171" s="244" t="s">
        <v>140</v>
      </c>
    </row>
    <row r="172" s="2" customFormat="1" ht="16.5" customHeight="1">
      <c r="A172" s="41"/>
      <c r="B172" s="42"/>
      <c r="C172" s="205" t="s">
        <v>296</v>
      </c>
      <c r="D172" s="205" t="s">
        <v>141</v>
      </c>
      <c r="E172" s="206" t="s">
        <v>2292</v>
      </c>
      <c r="F172" s="207" t="s">
        <v>2293</v>
      </c>
      <c r="G172" s="208" t="s">
        <v>144</v>
      </c>
      <c r="H172" s="209">
        <v>4.5</v>
      </c>
      <c r="I172" s="210"/>
      <c r="J172" s="211">
        <f>ROUND(I172*H172,2)</f>
        <v>0</v>
      </c>
      <c r="K172" s="207" t="s">
        <v>145</v>
      </c>
      <c r="L172" s="47"/>
      <c r="M172" s="212" t="s">
        <v>19</v>
      </c>
      <c r="N172" s="213" t="s">
        <v>40</v>
      </c>
      <c r="O172" s="87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6" t="s">
        <v>146</v>
      </c>
      <c r="AT172" s="216" t="s">
        <v>141</v>
      </c>
      <c r="AU172" s="216" t="s">
        <v>79</v>
      </c>
      <c r="AY172" s="20" t="s">
        <v>140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20" t="s">
        <v>77</v>
      </c>
      <c r="BK172" s="217">
        <f>ROUND(I172*H172,2)</f>
        <v>0</v>
      </c>
      <c r="BL172" s="20" t="s">
        <v>146</v>
      </c>
      <c r="BM172" s="216" t="s">
        <v>2294</v>
      </c>
    </row>
    <row r="173" s="2" customFormat="1">
      <c r="A173" s="41"/>
      <c r="B173" s="42"/>
      <c r="C173" s="43"/>
      <c r="D173" s="218" t="s">
        <v>148</v>
      </c>
      <c r="E173" s="43"/>
      <c r="F173" s="219" t="s">
        <v>2295</v>
      </c>
      <c r="G173" s="43"/>
      <c r="H173" s="43"/>
      <c r="I173" s="220"/>
      <c r="J173" s="43"/>
      <c r="K173" s="43"/>
      <c r="L173" s="47"/>
      <c r="M173" s="221"/>
      <c r="N173" s="22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148</v>
      </c>
      <c r="AU173" s="20" t="s">
        <v>79</v>
      </c>
    </row>
    <row r="174" s="2" customFormat="1" ht="16.5" customHeight="1">
      <c r="A174" s="41"/>
      <c r="B174" s="42"/>
      <c r="C174" s="205" t="s">
        <v>304</v>
      </c>
      <c r="D174" s="205" t="s">
        <v>141</v>
      </c>
      <c r="E174" s="206" t="s">
        <v>2296</v>
      </c>
      <c r="F174" s="207" t="s">
        <v>2297</v>
      </c>
      <c r="G174" s="208" t="s">
        <v>307</v>
      </c>
      <c r="H174" s="209">
        <v>0.45000000000000001</v>
      </c>
      <c r="I174" s="210"/>
      <c r="J174" s="211">
        <f>ROUND(I174*H174,2)</f>
        <v>0</v>
      </c>
      <c r="K174" s="207" t="s">
        <v>145</v>
      </c>
      <c r="L174" s="47"/>
      <c r="M174" s="212" t="s">
        <v>19</v>
      </c>
      <c r="N174" s="213" t="s">
        <v>40</v>
      </c>
      <c r="O174" s="87"/>
      <c r="P174" s="214">
        <f>O174*H174</f>
        <v>0</v>
      </c>
      <c r="Q174" s="214">
        <v>1.0606207999999999</v>
      </c>
      <c r="R174" s="214">
        <f>Q174*H174</f>
        <v>0.47727935999999999</v>
      </c>
      <c r="S174" s="214">
        <v>0</v>
      </c>
      <c r="T174" s="21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6" t="s">
        <v>146</v>
      </c>
      <c r="AT174" s="216" t="s">
        <v>141</v>
      </c>
      <c r="AU174" s="216" t="s">
        <v>79</v>
      </c>
      <c r="AY174" s="20" t="s">
        <v>140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20" t="s">
        <v>77</v>
      </c>
      <c r="BK174" s="217">
        <f>ROUND(I174*H174,2)</f>
        <v>0</v>
      </c>
      <c r="BL174" s="20" t="s">
        <v>146</v>
      </c>
      <c r="BM174" s="216" t="s">
        <v>2298</v>
      </c>
    </row>
    <row r="175" s="2" customFormat="1">
      <c r="A175" s="41"/>
      <c r="B175" s="42"/>
      <c r="C175" s="43"/>
      <c r="D175" s="218" t="s">
        <v>148</v>
      </c>
      <c r="E175" s="43"/>
      <c r="F175" s="219" t="s">
        <v>2299</v>
      </c>
      <c r="G175" s="43"/>
      <c r="H175" s="43"/>
      <c r="I175" s="220"/>
      <c r="J175" s="43"/>
      <c r="K175" s="43"/>
      <c r="L175" s="47"/>
      <c r="M175" s="221"/>
      <c r="N175" s="22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148</v>
      </c>
      <c r="AU175" s="20" t="s">
        <v>79</v>
      </c>
    </row>
    <row r="176" s="14" customFormat="1">
      <c r="A176" s="14"/>
      <c r="B176" s="234"/>
      <c r="C176" s="235"/>
      <c r="D176" s="225" t="s">
        <v>150</v>
      </c>
      <c r="E176" s="236" t="s">
        <v>19</v>
      </c>
      <c r="F176" s="237" t="s">
        <v>2300</v>
      </c>
      <c r="G176" s="235"/>
      <c r="H176" s="238">
        <v>0.45000000000000001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4" t="s">
        <v>150</v>
      </c>
      <c r="AU176" s="244" t="s">
        <v>79</v>
      </c>
      <c r="AV176" s="14" t="s">
        <v>79</v>
      </c>
      <c r="AW176" s="14" t="s">
        <v>31</v>
      </c>
      <c r="AX176" s="14" t="s">
        <v>77</v>
      </c>
      <c r="AY176" s="244" t="s">
        <v>140</v>
      </c>
    </row>
    <row r="177" s="12" customFormat="1" ht="22.8" customHeight="1">
      <c r="A177" s="12"/>
      <c r="B177" s="191"/>
      <c r="C177" s="192"/>
      <c r="D177" s="193" t="s">
        <v>68</v>
      </c>
      <c r="E177" s="267" t="s">
        <v>157</v>
      </c>
      <c r="F177" s="267" t="s">
        <v>158</v>
      </c>
      <c r="G177" s="192"/>
      <c r="H177" s="192"/>
      <c r="I177" s="195"/>
      <c r="J177" s="268">
        <f>BK177</f>
        <v>0</v>
      </c>
      <c r="K177" s="192"/>
      <c r="L177" s="197"/>
      <c r="M177" s="198"/>
      <c r="N177" s="199"/>
      <c r="O177" s="199"/>
      <c r="P177" s="200">
        <f>SUM(P178:P185)</f>
        <v>0</v>
      </c>
      <c r="Q177" s="199"/>
      <c r="R177" s="200">
        <f>SUM(R178:R185)</f>
        <v>15.906504999999999</v>
      </c>
      <c r="S177" s="199"/>
      <c r="T177" s="201">
        <f>SUM(T178:T185)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2" t="s">
        <v>77</v>
      </c>
      <c r="AT177" s="203" t="s">
        <v>68</v>
      </c>
      <c r="AU177" s="203" t="s">
        <v>77</v>
      </c>
      <c r="AY177" s="202" t="s">
        <v>140</v>
      </c>
      <c r="BK177" s="204">
        <f>SUM(BK178:BK185)</f>
        <v>0</v>
      </c>
    </row>
    <row r="178" s="2" customFormat="1" ht="24.15" customHeight="1">
      <c r="A178" s="41"/>
      <c r="B178" s="42"/>
      <c r="C178" s="205" t="s">
        <v>311</v>
      </c>
      <c r="D178" s="205" t="s">
        <v>141</v>
      </c>
      <c r="E178" s="206" t="s">
        <v>2301</v>
      </c>
      <c r="F178" s="207" t="s">
        <v>2302</v>
      </c>
      <c r="G178" s="208" t="s">
        <v>144</v>
      </c>
      <c r="H178" s="209">
        <v>82.5</v>
      </c>
      <c r="I178" s="210"/>
      <c r="J178" s="211">
        <f>ROUND(I178*H178,2)</f>
        <v>0</v>
      </c>
      <c r="K178" s="207" t="s">
        <v>145</v>
      </c>
      <c r="L178" s="47"/>
      <c r="M178" s="212" t="s">
        <v>19</v>
      </c>
      <c r="N178" s="213" t="s">
        <v>40</v>
      </c>
      <c r="O178" s="87"/>
      <c r="P178" s="214">
        <f>O178*H178</f>
        <v>0</v>
      </c>
      <c r="Q178" s="214">
        <v>0.17721000000000001</v>
      </c>
      <c r="R178" s="214">
        <f>Q178*H178</f>
        <v>14.619825000000001</v>
      </c>
      <c r="S178" s="214">
        <v>0</v>
      </c>
      <c r="T178" s="21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6" t="s">
        <v>146</v>
      </c>
      <c r="AT178" s="216" t="s">
        <v>141</v>
      </c>
      <c r="AU178" s="216" t="s">
        <v>79</v>
      </c>
      <c r="AY178" s="20" t="s">
        <v>140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20" t="s">
        <v>77</v>
      </c>
      <c r="BK178" s="217">
        <f>ROUND(I178*H178,2)</f>
        <v>0</v>
      </c>
      <c r="BL178" s="20" t="s">
        <v>146</v>
      </c>
      <c r="BM178" s="216" t="s">
        <v>2303</v>
      </c>
    </row>
    <row r="179" s="2" customFormat="1">
      <c r="A179" s="41"/>
      <c r="B179" s="42"/>
      <c r="C179" s="43"/>
      <c r="D179" s="218" t="s">
        <v>148</v>
      </c>
      <c r="E179" s="43"/>
      <c r="F179" s="219" t="s">
        <v>2304</v>
      </c>
      <c r="G179" s="43"/>
      <c r="H179" s="43"/>
      <c r="I179" s="220"/>
      <c r="J179" s="43"/>
      <c r="K179" s="43"/>
      <c r="L179" s="47"/>
      <c r="M179" s="221"/>
      <c r="N179" s="22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148</v>
      </c>
      <c r="AU179" s="20" t="s">
        <v>79</v>
      </c>
    </row>
    <row r="180" s="14" customFormat="1">
      <c r="A180" s="14"/>
      <c r="B180" s="234"/>
      <c r="C180" s="235"/>
      <c r="D180" s="225" t="s">
        <v>150</v>
      </c>
      <c r="E180" s="236" t="s">
        <v>19</v>
      </c>
      <c r="F180" s="237" t="s">
        <v>2305</v>
      </c>
      <c r="G180" s="235"/>
      <c r="H180" s="238">
        <v>82.5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4" t="s">
        <v>150</v>
      </c>
      <c r="AU180" s="244" t="s">
        <v>79</v>
      </c>
      <c r="AV180" s="14" t="s">
        <v>79</v>
      </c>
      <c r="AW180" s="14" t="s">
        <v>31</v>
      </c>
      <c r="AX180" s="14" t="s">
        <v>77</v>
      </c>
      <c r="AY180" s="244" t="s">
        <v>140</v>
      </c>
    </row>
    <row r="181" s="2" customFormat="1" ht="24.15" customHeight="1">
      <c r="A181" s="41"/>
      <c r="B181" s="42"/>
      <c r="C181" s="205" t="s">
        <v>317</v>
      </c>
      <c r="D181" s="205" t="s">
        <v>141</v>
      </c>
      <c r="E181" s="206" t="s">
        <v>2306</v>
      </c>
      <c r="F181" s="207" t="s">
        <v>2307</v>
      </c>
      <c r="G181" s="208" t="s">
        <v>161</v>
      </c>
      <c r="H181" s="209">
        <v>6</v>
      </c>
      <c r="I181" s="210"/>
      <c r="J181" s="211">
        <f>ROUND(I181*H181,2)</f>
        <v>0</v>
      </c>
      <c r="K181" s="207" t="s">
        <v>145</v>
      </c>
      <c r="L181" s="47"/>
      <c r="M181" s="212" t="s">
        <v>19</v>
      </c>
      <c r="N181" s="213" t="s">
        <v>40</v>
      </c>
      <c r="O181" s="87"/>
      <c r="P181" s="214">
        <f>O181*H181</f>
        <v>0</v>
      </c>
      <c r="Q181" s="214">
        <v>0.02588</v>
      </c>
      <c r="R181" s="214">
        <f>Q181*H181</f>
        <v>0.15528</v>
      </c>
      <c r="S181" s="214">
        <v>0</v>
      </c>
      <c r="T181" s="21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6" t="s">
        <v>146</v>
      </c>
      <c r="AT181" s="216" t="s">
        <v>141</v>
      </c>
      <c r="AU181" s="216" t="s">
        <v>79</v>
      </c>
      <c r="AY181" s="20" t="s">
        <v>140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20" t="s">
        <v>77</v>
      </c>
      <c r="BK181" s="217">
        <f>ROUND(I181*H181,2)</f>
        <v>0</v>
      </c>
      <c r="BL181" s="20" t="s">
        <v>146</v>
      </c>
      <c r="BM181" s="216" t="s">
        <v>2308</v>
      </c>
    </row>
    <row r="182" s="2" customFormat="1">
      <c r="A182" s="41"/>
      <c r="B182" s="42"/>
      <c r="C182" s="43"/>
      <c r="D182" s="218" t="s">
        <v>148</v>
      </c>
      <c r="E182" s="43"/>
      <c r="F182" s="219" t="s">
        <v>2309</v>
      </c>
      <c r="G182" s="43"/>
      <c r="H182" s="43"/>
      <c r="I182" s="220"/>
      <c r="J182" s="43"/>
      <c r="K182" s="43"/>
      <c r="L182" s="47"/>
      <c r="M182" s="221"/>
      <c r="N182" s="222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148</v>
      </c>
      <c r="AU182" s="20" t="s">
        <v>79</v>
      </c>
    </row>
    <row r="183" s="2" customFormat="1" ht="16.5" customHeight="1">
      <c r="A183" s="41"/>
      <c r="B183" s="42"/>
      <c r="C183" s="256" t="s">
        <v>322</v>
      </c>
      <c r="D183" s="256" t="s">
        <v>452</v>
      </c>
      <c r="E183" s="257" t="s">
        <v>2310</v>
      </c>
      <c r="F183" s="258" t="s">
        <v>2311</v>
      </c>
      <c r="G183" s="259" t="s">
        <v>161</v>
      </c>
      <c r="H183" s="260">
        <v>6</v>
      </c>
      <c r="I183" s="261"/>
      <c r="J183" s="262">
        <f>ROUND(I183*H183,2)</f>
        <v>0</v>
      </c>
      <c r="K183" s="258" t="s">
        <v>145</v>
      </c>
      <c r="L183" s="263"/>
      <c r="M183" s="264" t="s">
        <v>19</v>
      </c>
      <c r="N183" s="265" t="s">
        <v>40</v>
      </c>
      <c r="O183" s="87"/>
      <c r="P183" s="214">
        <f>O183*H183</f>
        <v>0</v>
      </c>
      <c r="Q183" s="214">
        <v>0.16300000000000001</v>
      </c>
      <c r="R183" s="214">
        <f>Q183*H183</f>
        <v>0.97799999999999998</v>
      </c>
      <c r="S183" s="214">
        <v>0</v>
      </c>
      <c r="T183" s="21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6" t="s">
        <v>183</v>
      </c>
      <c r="AT183" s="216" t="s">
        <v>452</v>
      </c>
      <c r="AU183" s="216" t="s">
        <v>79</v>
      </c>
      <c r="AY183" s="20" t="s">
        <v>140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20" t="s">
        <v>77</v>
      </c>
      <c r="BK183" s="217">
        <f>ROUND(I183*H183,2)</f>
        <v>0</v>
      </c>
      <c r="BL183" s="20" t="s">
        <v>146</v>
      </c>
      <c r="BM183" s="216" t="s">
        <v>2312</v>
      </c>
    </row>
    <row r="184" s="2" customFormat="1" ht="24.15" customHeight="1">
      <c r="A184" s="41"/>
      <c r="B184" s="42"/>
      <c r="C184" s="205" t="s">
        <v>327</v>
      </c>
      <c r="D184" s="205" t="s">
        <v>141</v>
      </c>
      <c r="E184" s="206" t="s">
        <v>2313</v>
      </c>
      <c r="F184" s="207" t="s">
        <v>2314</v>
      </c>
      <c r="G184" s="208" t="s">
        <v>161</v>
      </c>
      <c r="H184" s="209">
        <v>4</v>
      </c>
      <c r="I184" s="210"/>
      <c r="J184" s="211">
        <f>ROUND(I184*H184,2)</f>
        <v>0</v>
      </c>
      <c r="K184" s="207" t="s">
        <v>145</v>
      </c>
      <c r="L184" s="47"/>
      <c r="M184" s="212" t="s">
        <v>19</v>
      </c>
      <c r="N184" s="213" t="s">
        <v>40</v>
      </c>
      <c r="O184" s="87"/>
      <c r="P184" s="214">
        <f>O184*H184</f>
        <v>0</v>
      </c>
      <c r="Q184" s="214">
        <v>0.038350000000000002</v>
      </c>
      <c r="R184" s="214">
        <f>Q184*H184</f>
        <v>0.15340000000000001</v>
      </c>
      <c r="S184" s="214">
        <v>0</v>
      </c>
      <c r="T184" s="21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6" t="s">
        <v>146</v>
      </c>
      <c r="AT184" s="216" t="s">
        <v>141</v>
      </c>
      <c r="AU184" s="216" t="s">
        <v>79</v>
      </c>
      <c r="AY184" s="20" t="s">
        <v>140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20" t="s">
        <v>77</v>
      </c>
      <c r="BK184" s="217">
        <f>ROUND(I184*H184,2)</f>
        <v>0</v>
      </c>
      <c r="BL184" s="20" t="s">
        <v>146</v>
      </c>
      <c r="BM184" s="216" t="s">
        <v>2315</v>
      </c>
    </row>
    <row r="185" s="2" customFormat="1">
      <c r="A185" s="41"/>
      <c r="B185" s="42"/>
      <c r="C185" s="43"/>
      <c r="D185" s="218" t="s">
        <v>148</v>
      </c>
      <c r="E185" s="43"/>
      <c r="F185" s="219" t="s">
        <v>2316</v>
      </c>
      <c r="G185" s="43"/>
      <c r="H185" s="43"/>
      <c r="I185" s="220"/>
      <c r="J185" s="43"/>
      <c r="K185" s="43"/>
      <c r="L185" s="47"/>
      <c r="M185" s="221"/>
      <c r="N185" s="22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148</v>
      </c>
      <c r="AU185" s="20" t="s">
        <v>79</v>
      </c>
    </row>
    <row r="186" s="12" customFormat="1" ht="22.8" customHeight="1">
      <c r="A186" s="12"/>
      <c r="B186" s="191"/>
      <c r="C186" s="192"/>
      <c r="D186" s="193" t="s">
        <v>68</v>
      </c>
      <c r="E186" s="267" t="s">
        <v>146</v>
      </c>
      <c r="F186" s="267" t="s">
        <v>295</v>
      </c>
      <c r="G186" s="192"/>
      <c r="H186" s="192"/>
      <c r="I186" s="195"/>
      <c r="J186" s="268">
        <f>BK186</f>
        <v>0</v>
      </c>
      <c r="K186" s="192"/>
      <c r="L186" s="197"/>
      <c r="M186" s="198"/>
      <c r="N186" s="199"/>
      <c r="O186" s="199"/>
      <c r="P186" s="200">
        <f>SUM(P187:P197)</f>
        <v>0</v>
      </c>
      <c r="Q186" s="199"/>
      <c r="R186" s="200">
        <f>SUM(R187:R197)</f>
        <v>6.0140889078499997</v>
      </c>
      <c r="S186" s="199"/>
      <c r="T186" s="201">
        <f>SUM(T187:T197)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2" t="s">
        <v>77</v>
      </c>
      <c r="AT186" s="203" t="s">
        <v>68</v>
      </c>
      <c r="AU186" s="203" t="s">
        <v>77</v>
      </c>
      <c r="AY186" s="202" t="s">
        <v>140</v>
      </c>
      <c r="BK186" s="204">
        <f>SUM(BK187:BK197)</f>
        <v>0</v>
      </c>
    </row>
    <row r="187" s="2" customFormat="1" ht="44.25" customHeight="1">
      <c r="A187" s="41"/>
      <c r="B187" s="42"/>
      <c r="C187" s="205" t="s">
        <v>333</v>
      </c>
      <c r="D187" s="205" t="s">
        <v>141</v>
      </c>
      <c r="E187" s="206" t="s">
        <v>2317</v>
      </c>
      <c r="F187" s="207" t="s">
        <v>2318</v>
      </c>
      <c r="G187" s="208" t="s">
        <v>144</v>
      </c>
      <c r="H187" s="209">
        <v>6.25</v>
      </c>
      <c r="I187" s="210"/>
      <c r="J187" s="211">
        <f>ROUND(I187*H187,2)</f>
        <v>0</v>
      </c>
      <c r="K187" s="207" t="s">
        <v>145</v>
      </c>
      <c r="L187" s="47"/>
      <c r="M187" s="212" t="s">
        <v>19</v>
      </c>
      <c r="N187" s="213" t="s">
        <v>40</v>
      </c>
      <c r="O187" s="87"/>
      <c r="P187" s="214">
        <f>O187*H187</f>
        <v>0</v>
      </c>
      <c r="Q187" s="214">
        <v>0.34194051619999999</v>
      </c>
      <c r="R187" s="214">
        <f>Q187*H187</f>
        <v>2.1371282262499998</v>
      </c>
      <c r="S187" s="214">
        <v>0</v>
      </c>
      <c r="T187" s="21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6" t="s">
        <v>146</v>
      </c>
      <c r="AT187" s="216" t="s">
        <v>141</v>
      </c>
      <c r="AU187" s="216" t="s">
        <v>79</v>
      </c>
      <c r="AY187" s="20" t="s">
        <v>140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20" t="s">
        <v>77</v>
      </c>
      <c r="BK187" s="217">
        <f>ROUND(I187*H187,2)</f>
        <v>0</v>
      </c>
      <c r="BL187" s="20" t="s">
        <v>146</v>
      </c>
      <c r="BM187" s="216" t="s">
        <v>2319</v>
      </c>
    </row>
    <row r="188" s="2" customFormat="1">
      <c r="A188" s="41"/>
      <c r="B188" s="42"/>
      <c r="C188" s="43"/>
      <c r="D188" s="218" t="s">
        <v>148</v>
      </c>
      <c r="E188" s="43"/>
      <c r="F188" s="219" t="s">
        <v>2320</v>
      </c>
      <c r="G188" s="43"/>
      <c r="H188" s="43"/>
      <c r="I188" s="220"/>
      <c r="J188" s="43"/>
      <c r="K188" s="43"/>
      <c r="L188" s="47"/>
      <c r="M188" s="221"/>
      <c r="N188" s="22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148</v>
      </c>
      <c r="AU188" s="20" t="s">
        <v>79</v>
      </c>
    </row>
    <row r="189" s="14" customFormat="1">
      <c r="A189" s="14"/>
      <c r="B189" s="234"/>
      <c r="C189" s="235"/>
      <c r="D189" s="225" t="s">
        <v>150</v>
      </c>
      <c r="E189" s="236" t="s">
        <v>19</v>
      </c>
      <c r="F189" s="237" t="s">
        <v>2321</v>
      </c>
      <c r="G189" s="235"/>
      <c r="H189" s="238">
        <v>6.25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4" t="s">
        <v>150</v>
      </c>
      <c r="AU189" s="244" t="s">
        <v>79</v>
      </c>
      <c r="AV189" s="14" t="s">
        <v>79</v>
      </c>
      <c r="AW189" s="14" t="s">
        <v>31</v>
      </c>
      <c r="AX189" s="14" t="s">
        <v>77</v>
      </c>
      <c r="AY189" s="244" t="s">
        <v>140</v>
      </c>
    </row>
    <row r="190" s="2" customFormat="1" ht="16.5" customHeight="1">
      <c r="A190" s="41"/>
      <c r="B190" s="42"/>
      <c r="C190" s="205" t="s">
        <v>339</v>
      </c>
      <c r="D190" s="205" t="s">
        <v>141</v>
      </c>
      <c r="E190" s="206" t="s">
        <v>2322</v>
      </c>
      <c r="F190" s="207" t="s">
        <v>2323</v>
      </c>
      <c r="G190" s="208" t="s">
        <v>299</v>
      </c>
      <c r="H190" s="209">
        <v>1.2</v>
      </c>
      <c r="I190" s="210"/>
      <c r="J190" s="211">
        <f>ROUND(I190*H190,2)</f>
        <v>0</v>
      </c>
      <c r="K190" s="207" t="s">
        <v>145</v>
      </c>
      <c r="L190" s="47"/>
      <c r="M190" s="212" t="s">
        <v>19</v>
      </c>
      <c r="N190" s="213" t="s">
        <v>40</v>
      </c>
      <c r="O190" s="87"/>
      <c r="P190" s="214">
        <f>O190*H190</f>
        <v>0</v>
      </c>
      <c r="Q190" s="214">
        <v>2.5019749999999998</v>
      </c>
      <c r="R190" s="214">
        <f>Q190*H190</f>
        <v>3.0023699999999995</v>
      </c>
      <c r="S190" s="214">
        <v>0</v>
      </c>
      <c r="T190" s="21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6" t="s">
        <v>146</v>
      </c>
      <c r="AT190" s="216" t="s">
        <v>141</v>
      </c>
      <c r="AU190" s="216" t="s">
        <v>79</v>
      </c>
      <c r="AY190" s="20" t="s">
        <v>140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20" t="s">
        <v>77</v>
      </c>
      <c r="BK190" s="217">
        <f>ROUND(I190*H190,2)</f>
        <v>0</v>
      </c>
      <c r="BL190" s="20" t="s">
        <v>146</v>
      </c>
      <c r="BM190" s="216" t="s">
        <v>2324</v>
      </c>
    </row>
    <row r="191" s="2" customFormat="1">
      <c r="A191" s="41"/>
      <c r="B191" s="42"/>
      <c r="C191" s="43"/>
      <c r="D191" s="218" t="s">
        <v>148</v>
      </c>
      <c r="E191" s="43"/>
      <c r="F191" s="219" t="s">
        <v>2325</v>
      </c>
      <c r="G191" s="43"/>
      <c r="H191" s="43"/>
      <c r="I191" s="220"/>
      <c r="J191" s="43"/>
      <c r="K191" s="43"/>
      <c r="L191" s="47"/>
      <c r="M191" s="221"/>
      <c r="N191" s="22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148</v>
      </c>
      <c r="AU191" s="20" t="s">
        <v>79</v>
      </c>
    </row>
    <row r="192" s="14" customFormat="1">
      <c r="A192" s="14"/>
      <c r="B192" s="234"/>
      <c r="C192" s="235"/>
      <c r="D192" s="225" t="s">
        <v>150</v>
      </c>
      <c r="E192" s="236" t="s">
        <v>19</v>
      </c>
      <c r="F192" s="237" t="s">
        <v>2326</v>
      </c>
      <c r="G192" s="235"/>
      <c r="H192" s="238">
        <v>1.2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4" t="s">
        <v>150</v>
      </c>
      <c r="AU192" s="244" t="s">
        <v>79</v>
      </c>
      <c r="AV192" s="14" t="s">
        <v>79</v>
      </c>
      <c r="AW192" s="14" t="s">
        <v>31</v>
      </c>
      <c r="AX192" s="14" t="s">
        <v>77</v>
      </c>
      <c r="AY192" s="244" t="s">
        <v>140</v>
      </c>
    </row>
    <row r="193" s="2" customFormat="1" ht="24.15" customHeight="1">
      <c r="A193" s="41"/>
      <c r="B193" s="42"/>
      <c r="C193" s="205" t="s">
        <v>344</v>
      </c>
      <c r="D193" s="205" t="s">
        <v>141</v>
      </c>
      <c r="E193" s="206" t="s">
        <v>2327</v>
      </c>
      <c r="F193" s="207" t="s">
        <v>2328</v>
      </c>
      <c r="G193" s="208" t="s">
        <v>200</v>
      </c>
      <c r="H193" s="209">
        <v>30</v>
      </c>
      <c r="I193" s="210"/>
      <c r="J193" s="211">
        <f>ROUND(I193*H193,2)</f>
        <v>0</v>
      </c>
      <c r="K193" s="207" t="s">
        <v>145</v>
      </c>
      <c r="L193" s="47"/>
      <c r="M193" s="212" t="s">
        <v>19</v>
      </c>
      <c r="N193" s="213" t="s">
        <v>40</v>
      </c>
      <c r="O193" s="87"/>
      <c r="P193" s="214">
        <f>O193*H193</f>
        <v>0</v>
      </c>
      <c r="Q193" s="214">
        <v>0.024941399999999999</v>
      </c>
      <c r="R193" s="214">
        <f>Q193*H193</f>
        <v>0.74824199999999996</v>
      </c>
      <c r="S193" s="214">
        <v>0</v>
      </c>
      <c r="T193" s="21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6" t="s">
        <v>146</v>
      </c>
      <c r="AT193" s="216" t="s">
        <v>141</v>
      </c>
      <c r="AU193" s="216" t="s">
        <v>79</v>
      </c>
      <c r="AY193" s="20" t="s">
        <v>140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20" t="s">
        <v>77</v>
      </c>
      <c r="BK193" s="217">
        <f>ROUND(I193*H193,2)</f>
        <v>0</v>
      </c>
      <c r="BL193" s="20" t="s">
        <v>146</v>
      </c>
      <c r="BM193" s="216" t="s">
        <v>2329</v>
      </c>
    </row>
    <row r="194" s="2" customFormat="1">
      <c r="A194" s="41"/>
      <c r="B194" s="42"/>
      <c r="C194" s="43"/>
      <c r="D194" s="218" t="s">
        <v>148</v>
      </c>
      <c r="E194" s="43"/>
      <c r="F194" s="219" t="s">
        <v>2330</v>
      </c>
      <c r="G194" s="43"/>
      <c r="H194" s="43"/>
      <c r="I194" s="220"/>
      <c r="J194" s="43"/>
      <c r="K194" s="43"/>
      <c r="L194" s="47"/>
      <c r="M194" s="221"/>
      <c r="N194" s="22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148</v>
      </c>
      <c r="AU194" s="20" t="s">
        <v>79</v>
      </c>
    </row>
    <row r="195" s="14" customFormat="1">
      <c r="A195" s="14"/>
      <c r="B195" s="234"/>
      <c r="C195" s="235"/>
      <c r="D195" s="225" t="s">
        <v>150</v>
      </c>
      <c r="E195" s="236" t="s">
        <v>19</v>
      </c>
      <c r="F195" s="237" t="s">
        <v>2331</v>
      </c>
      <c r="G195" s="235"/>
      <c r="H195" s="238">
        <v>30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4" t="s">
        <v>150</v>
      </c>
      <c r="AU195" s="244" t="s">
        <v>79</v>
      </c>
      <c r="AV195" s="14" t="s">
        <v>79</v>
      </c>
      <c r="AW195" s="14" t="s">
        <v>31</v>
      </c>
      <c r="AX195" s="14" t="s">
        <v>77</v>
      </c>
      <c r="AY195" s="244" t="s">
        <v>140</v>
      </c>
    </row>
    <row r="196" s="2" customFormat="1" ht="16.5" customHeight="1">
      <c r="A196" s="41"/>
      <c r="B196" s="42"/>
      <c r="C196" s="205" t="s">
        <v>349</v>
      </c>
      <c r="D196" s="205" t="s">
        <v>141</v>
      </c>
      <c r="E196" s="206" t="s">
        <v>2332</v>
      </c>
      <c r="F196" s="207" t="s">
        <v>2333</v>
      </c>
      <c r="G196" s="208" t="s">
        <v>307</v>
      </c>
      <c r="H196" s="209">
        <v>0.12</v>
      </c>
      <c r="I196" s="210"/>
      <c r="J196" s="211">
        <f>ROUND(I196*H196,2)</f>
        <v>0</v>
      </c>
      <c r="K196" s="207" t="s">
        <v>145</v>
      </c>
      <c r="L196" s="47"/>
      <c r="M196" s="212" t="s">
        <v>19</v>
      </c>
      <c r="N196" s="213" t="s">
        <v>40</v>
      </c>
      <c r="O196" s="87"/>
      <c r="P196" s="214">
        <f>O196*H196</f>
        <v>0</v>
      </c>
      <c r="Q196" s="214">
        <v>1.0529056800000001</v>
      </c>
      <c r="R196" s="214">
        <f>Q196*H196</f>
        <v>0.12634868160000001</v>
      </c>
      <c r="S196" s="214">
        <v>0</v>
      </c>
      <c r="T196" s="21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6" t="s">
        <v>146</v>
      </c>
      <c r="AT196" s="216" t="s">
        <v>141</v>
      </c>
      <c r="AU196" s="216" t="s">
        <v>79</v>
      </c>
      <c r="AY196" s="20" t="s">
        <v>140</v>
      </c>
      <c r="BE196" s="217">
        <f>IF(N196="základní",J196,0)</f>
        <v>0</v>
      </c>
      <c r="BF196" s="217">
        <f>IF(N196="snížená",J196,0)</f>
        <v>0</v>
      </c>
      <c r="BG196" s="217">
        <f>IF(N196="zákl. přenesená",J196,0)</f>
        <v>0</v>
      </c>
      <c r="BH196" s="217">
        <f>IF(N196="sníž. přenesená",J196,0)</f>
        <v>0</v>
      </c>
      <c r="BI196" s="217">
        <f>IF(N196="nulová",J196,0)</f>
        <v>0</v>
      </c>
      <c r="BJ196" s="20" t="s">
        <v>77</v>
      </c>
      <c r="BK196" s="217">
        <f>ROUND(I196*H196,2)</f>
        <v>0</v>
      </c>
      <c r="BL196" s="20" t="s">
        <v>146</v>
      </c>
      <c r="BM196" s="216" t="s">
        <v>2334</v>
      </c>
    </row>
    <row r="197" s="2" customFormat="1">
      <c r="A197" s="41"/>
      <c r="B197" s="42"/>
      <c r="C197" s="43"/>
      <c r="D197" s="218" t="s">
        <v>148</v>
      </c>
      <c r="E197" s="43"/>
      <c r="F197" s="219" t="s">
        <v>2335</v>
      </c>
      <c r="G197" s="43"/>
      <c r="H197" s="43"/>
      <c r="I197" s="220"/>
      <c r="J197" s="43"/>
      <c r="K197" s="43"/>
      <c r="L197" s="47"/>
      <c r="M197" s="221"/>
      <c r="N197" s="22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148</v>
      </c>
      <c r="AU197" s="20" t="s">
        <v>79</v>
      </c>
    </row>
    <row r="198" s="12" customFormat="1" ht="22.8" customHeight="1">
      <c r="A198" s="12"/>
      <c r="B198" s="191"/>
      <c r="C198" s="192"/>
      <c r="D198" s="193" t="s">
        <v>68</v>
      </c>
      <c r="E198" s="267" t="s">
        <v>190</v>
      </c>
      <c r="F198" s="267" t="s">
        <v>619</v>
      </c>
      <c r="G198" s="192"/>
      <c r="H198" s="192"/>
      <c r="I198" s="195"/>
      <c r="J198" s="268">
        <f>BK198</f>
        <v>0</v>
      </c>
      <c r="K198" s="192"/>
      <c r="L198" s="197"/>
      <c r="M198" s="198"/>
      <c r="N198" s="199"/>
      <c r="O198" s="199"/>
      <c r="P198" s="200">
        <f>SUM(P199:P226)</f>
        <v>0</v>
      </c>
      <c r="Q198" s="199"/>
      <c r="R198" s="200">
        <f>SUM(R199:R226)</f>
        <v>0.075150700000000001</v>
      </c>
      <c r="S198" s="199"/>
      <c r="T198" s="201">
        <f>SUM(T199:T226)</f>
        <v>14.76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2" t="s">
        <v>77</v>
      </c>
      <c r="AT198" s="203" t="s">
        <v>68</v>
      </c>
      <c r="AU198" s="203" t="s">
        <v>77</v>
      </c>
      <c r="AY198" s="202" t="s">
        <v>140</v>
      </c>
      <c r="BK198" s="204">
        <f>SUM(BK199:BK226)</f>
        <v>0</v>
      </c>
    </row>
    <row r="199" s="2" customFormat="1" ht="24.15" customHeight="1">
      <c r="A199" s="41"/>
      <c r="B199" s="42"/>
      <c r="C199" s="205" t="s">
        <v>357</v>
      </c>
      <c r="D199" s="205" t="s">
        <v>141</v>
      </c>
      <c r="E199" s="206" t="s">
        <v>621</v>
      </c>
      <c r="F199" s="207" t="s">
        <v>622</v>
      </c>
      <c r="G199" s="208" t="s">
        <v>144</v>
      </c>
      <c r="H199" s="209">
        <v>144</v>
      </c>
      <c r="I199" s="210"/>
      <c r="J199" s="211">
        <f>ROUND(I199*H199,2)</f>
        <v>0</v>
      </c>
      <c r="K199" s="207" t="s">
        <v>145</v>
      </c>
      <c r="L199" s="47"/>
      <c r="M199" s="212" t="s">
        <v>19</v>
      </c>
      <c r="N199" s="213" t="s">
        <v>40</v>
      </c>
      <c r="O199" s="87"/>
      <c r="P199" s="214">
        <f>O199*H199</f>
        <v>0</v>
      </c>
      <c r="Q199" s="214">
        <v>0</v>
      </c>
      <c r="R199" s="214">
        <f>Q199*H199</f>
        <v>0</v>
      </c>
      <c r="S199" s="214">
        <v>0</v>
      </c>
      <c r="T199" s="21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6" t="s">
        <v>146</v>
      </c>
      <c r="AT199" s="216" t="s">
        <v>141</v>
      </c>
      <c r="AU199" s="216" t="s">
        <v>79</v>
      </c>
      <c r="AY199" s="20" t="s">
        <v>140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20" t="s">
        <v>77</v>
      </c>
      <c r="BK199" s="217">
        <f>ROUND(I199*H199,2)</f>
        <v>0</v>
      </c>
      <c r="BL199" s="20" t="s">
        <v>146</v>
      </c>
      <c r="BM199" s="216" t="s">
        <v>2336</v>
      </c>
    </row>
    <row r="200" s="2" customFormat="1">
      <c r="A200" s="41"/>
      <c r="B200" s="42"/>
      <c r="C200" s="43"/>
      <c r="D200" s="218" t="s">
        <v>148</v>
      </c>
      <c r="E200" s="43"/>
      <c r="F200" s="219" t="s">
        <v>624</v>
      </c>
      <c r="G200" s="43"/>
      <c r="H200" s="43"/>
      <c r="I200" s="220"/>
      <c r="J200" s="43"/>
      <c r="K200" s="43"/>
      <c r="L200" s="47"/>
      <c r="M200" s="221"/>
      <c r="N200" s="22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148</v>
      </c>
      <c r="AU200" s="20" t="s">
        <v>79</v>
      </c>
    </row>
    <row r="201" s="14" customFormat="1">
      <c r="A201" s="14"/>
      <c r="B201" s="234"/>
      <c r="C201" s="235"/>
      <c r="D201" s="225" t="s">
        <v>150</v>
      </c>
      <c r="E201" s="236" t="s">
        <v>19</v>
      </c>
      <c r="F201" s="237" t="s">
        <v>2337</v>
      </c>
      <c r="G201" s="235"/>
      <c r="H201" s="238">
        <v>144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4" t="s">
        <v>150</v>
      </c>
      <c r="AU201" s="244" t="s">
        <v>79</v>
      </c>
      <c r="AV201" s="14" t="s">
        <v>79</v>
      </c>
      <c r="AW201" s="14" t="s">
        <v>31</v>
      </c>
      <c r="AX201" s="14" t="s">
        <v>77</v>
      </c>
      <c r="AY201" s="244" t="s">
        <v>140</v>
      </c>
    </row>
    <row r="202" s="2" customFormat="1" ht="24.15" customHeight="1">
      <c r="A202" s="41"/>
      <c r="B202" s="42"/>
      <c r="C202" s="205" t="s">
        <v>363</v>
      </c>
      <c r="D202" s="205" t="s">
        <v>141</v>
      </c>
      <c r="E202" s="206" t="s">
        <v>627</v>
      </c>
      <c r="F202" s="207" t="s">
        <v>628</v>
      </c>
      <c r="G202" s="208" t="s">
        <v>144</v>
      </c>
      <c r="H202" s="209">
        <v>12960</v>
      </c>
      <c r="I202" s="210"/>
      <c r="J202" s="211">
        <f>ROUND(I202*H202,2)</f>
        <v>0</v>
      </c>
      <c r="K202" s="207" t="s">
        <v>145</v>
      </c>
      <c r="L202" s="47"/>
      <c r="M202" s="212" t="s">
        <v>19</v>
      </c>
      <c r="N202" s="213" t="s">
        <v>40</v>
      </c>
      <c r="O202" s="87"/>
      <c r="P202" s="214">
        <f>O202*H202</f>
        <v>0</v>
      </c>
      <c r="Q202" s="214">
        <v>0</v>
      </c>
      <c r="R202" s="214">
        <f>Q202*H202</f>
        <v>0</v>
      </c>
      <c r="S202" s="214">
        <v>0</v>
      </c>
      <c r="T202" s="21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6" t="s">
        <v>146</v>
      </c>
      <c r="AT202" s="216" t="s">
        <v>141</v>
      </c>
      <c r="AU202" s="216" t="s">
        <v>79</v>
      </c>
      <c r="AY202" s="20" t="s">
        <v>140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20" t="s">
        <v>77</v>
      </c>
      <c r="BK202" s="217">
        <f>ROUND(I202*H202,2)</f>
        <v>0</v>
      </c>
      <c r="BL202" s="20" t="s">
        <v>146</v>
      </c>
      <c r="BM202" s="216" t="s">
        <v>2338</v>
      </c>
    </row>
    <row r="203" s="2" customFormat="1">
      <c r="A203" s="41"/>
      <c r="B203" s="42"/>
      <c r="C203" s="43"/>
      <c r="D203" s="218" t="s">
        <v>148</v>
      </c>
      <c r="E203" s="43"/>
      <c r="F203" s="219" t="s">
        <v>630</v>
      </c>
      <c r="G203" s="43"/>
      <c r="H203" s="43"/>
      <c r="I203" s="220"/>
      <c r="J203" s="43"/>
      <c r="K203" s="43"/>
      <c r="L203" s="47"/>
      <c r="M203" s="221"/>
      <c r="N203" s="22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148</v>
      </c>
      <c r="AU203" s="20" t="s">
        <v>79</v>
      </c>
    </row>
    <row r="204" s="14" customFormat="1">
      <c r="A204" s="14"/>
      <c r="B204" s="234"/>
      <c r="C204" s="235"/>
      <c r="D204" s="225" t="s">
        <v>150</v>
      </c>
      <c r="E204" s="235"/>
      <c r="F204" s="237" t="s">
        <v>2339</v>
      </c>
      <c r="G204" s="235"/>
      <c r="H204" s="238">
        <v>12960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4" t="s">
        <v>150</v>
      </c>
      <c r="AU204" s="244" t="s">
        <v>79</v>
      </c>
      <c r="AV204" s="14" t="s">
        <v>79</v>
      </c>
      <c r="AW204" s="14" t="s">
        <v>4</v>
      </c>
      <c r="AX204" s="14" t="s">
        <v>77</v>
      </c>
      <c r="AY204" s="244" t="s">
        <v>140</v>
      </c>
    </row>
    <row r="205" s="2" customFormat="1" ht="24.15" customHeight="1">
      <c r="A205" s="41"/>
      <c r="B205" s="42"/>
      <c r="C205" s="205" t="s">
        <v>369</v>
      </c>
      <c r="D205" s="205" t="s">
        <v>141</v>
      </c>
      <c r="E205" s="206" t="s">
        <v>633</v>
      </c>
      <c r="F205" s="207" t="s">
        <v>634</v>
      </c>
      <c r="G205" s="208" t="s">
        <v>144</v>
      </c>
      <c r="H205" s="209">
        <v>144</v>
      </c>
      <c r="I205" s="210"/>
      <c r="J205" s="211">
        <f>ROUND(I205*H205,2)</f>
        <v>0</v>
      </c>
      <c r="K205" s="207" t="s">
        <v>145</v>
      </c>
      <c r="L205" s="47"/>
      <c r="M205" s="212" t="s">
        <v>19</v>
      </c>
      <c r="N205" s="213" t="s">
        <v>40</v>
      </c>
      <c r="O205" s="87"/>
      <c r="P205" s="214">
        <f>O205*H205</f>
        <v>0</v>
      </c>
      <c r="Q205" s="214">
        <v>0</v>
      </c>
      <c r="R205" s="214">
        <f>Q205*H205</f>
        <v>0</v>
      </c>
      <c r="S205" s="214">
        <v>0</v>
      </c>
      <c r="T205" s="21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6" t="s">
        <v>146</v>
      </c>
      <c r="AT205" s="216" t="s">
        <v>141</v>
      </c>
      <c r="AU205" s="216" t="s">
        <v>79</v>
      </c>
      <c r="AY205" s="20" t="s">
        <v>140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20" t="s">
        <v>77</v>
      </c>
      <c r="BK205" s="217">
        <f>ROUND(I205*H205,2)</f>
        <v>0</v>
      </c>
      <c r="BL205" s="20" t="s">
        <v>146</v>
      </c>
      <c r="BM205" s="216" t="s">
        <v>2340</v>
      </c>
    </row>
    <row r="206" s="2" customFormat="1">
      <c r="A206" s="41"/>
      <c r="B206" s="42"/>
      <c r="C206" s="43"/>
      <c r="D206" s="218" t="s">
        <v>148</v>
      </c>
      <c r="E206" s="43"/>
      <c r="F206" s="219" t="s">
        <v>636</v>
      </c>
      <c r="G206" s="43"/>
      <c r="H206" s="43"/>
      <c r="I206" s="220"/>
      <c r="J206" s="43"/>
      <c r="K206" s="43"/>
      <c r="L206" s="47"/>
      <c r="M206" s="221"/>
      <c r="N206" s="22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148</v>
      </c>
      <c r="AU206" s="20" t="s">
        <v>79</v>
      </c>
    </row>
    <row r="207" s="2" customFormat="1" ht="21.75" customHeight="1">
      <c r="A207" s="41"/>
      <c r="B207" s="42"/>
      <c r="C207" s="205" t="s">
        <v>378</v>
      </c>
      <c r="D207" s="205" t="s">
        <v>141</v>
      </c>
      <c r="E207" s="206" t="s">
        <v>2341</v>
      </c>
      <c r="F207" s="207" t="s">
        <v>2342</v>
      </c>
      <c r="G207" s="208" t="s">
        <v>200</v>
      </c>
      <c r="H207" s="209">
        <v>12</v>
      </c>
      <c r="I207" s="210"/>
      <c r="J207" s="211">
        <f>ROUND(I207*H207,2)</f>
        <v>0</v>
      </c>
      <c r="K207" s="207" t="s">
        <v>145</v>
      </c>
      <c r="L207" s="47"/>
      <c r="M207" s="212" t="s">
        <v>19</v>
      </c>
      <c r="N207" s="213" t="s">
        <v>40</v>
      </c>
      <c r="O207" s="87"/>
      <c r="P207" s="214">
        <f>O207*H207</f>
        <v>0</v>
      </c>
      <c r="Q207" s="214">
        <v>0</v>
      </c>
      <c r="R207" s="214">
        <f>Q207*H207</f>
        <v>0</v>
      </c>
      <c r="S207" s="214">
        <v>0</v>
      </c>
      <c r="T207" s="21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6" t="s">
        <v>146</v>
      </c>
      <c r="AT207" s="216" t="s">
        <v>141</v>
      </c>
      <c r="AU207" s="216" t="s">
        <v>79</v>
      </c>
      <c r="AY207" s="20" t="s">
        <v>140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20" t="s">
        <v>77</v>
      </c>
      <c r="BK207" s="217">
        <f>ROUND(I207*H207,2)</f>
        <v>0</v>
      </c>
      <c r="BL207" s="20" t="s">
        <v>146</v>
      </c>
      <c r="BM207" s="216" t="s">
        <v>2343</v>
      </c>
    </row>
    <row r="208" s="2" customFormat="1">
      <c r="A208" s="41"/>
      <c r="B208" s="42"/>
      <c r="C208" s="43"/>
      <c r="D208" s="218" t="s">
        <v>148</v>
      </c>
      <c r="E208" s="43"/>
      <c r="F208" s="219" t="s">
        <v>2344</v>
      </c>
      <c r="G208" s="43"/>
      <c r="H208" s="43"/>
      <c r="I208" s="220"/>
      <c r="J208" s="43"/>
      <c r="K208" s="43"/>
      <c r="L208" s="47"/>
      <c r="M208" s="221"/>
      <c r="N208" s="222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148</v>
      </c>
      <c r="AU208" s="20" t="s">
        <v>79</v>
      </c>
    </row>
    <row r="209" s="2" customFormat="1" ht="24.15" customHeight="1">
      <c r="A209" s="41"/>
      <c r="B209" s="42"/>
      <c r="C209" s="205" t="s">
        <v>383</v>
      </c>
      <c r="D209" s="205" t="s">
        <v>141</v>
      </c>
      <c r="E209" s="206" t="s">
        <v>2345</v>
      </c>
      <c r="F209" s="207" t="s">
        <v>2346</v>
      </c>
      <c r="G209" s="208" t="s">
        <v>200</v>
      </c>
      <c r="H209" s="209">
        <v>12</v>
      </c>
      <c r="I209" s="210"/>
      <c r="J209" s="211">
        <f>ROUND(I209*H209,2)</f>
        <v>0</v>
      </c>
      <c r="K209" s="207" t="s">
        <v>145</v>
      </c>
      <c r="L209" s="47"/>
      <c r="M209" s="212" t="s">
        <v>19</v>
      </c>
      <c r="N209" s="213" t="s">
        <v>40</v>
      </c>
      <c r="O209" s="87"/>
      <c r="P209" s="214">
        <f>O209*H209</f>
        <v>0</v>
      </c>
      <c r="Q209" s="214">
        <v>0</v>
      </c>
      <c r="R209" s="214">
        <f>Q209*H209</f>
        <v>0</v>
      </c>
      <c r="S209" s="214">
        <v>0</v>
      </c>
      <c r="T209" s="21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6" t="s">
        <v>146</v>
      </c>
      <c r="AT209" s="216" t="s">
        <v>141</v>
      </c>
      <c r="AU209" s="216" t="s">
        <v>79</v>
      </c>
      <c r="AY209" s="20" t="s">
        <v>140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20" t="s">
        <v>77</v>
      </c>
      <c r="BK209" s="217">
        <f>ROUND(I209*H209,2)</f>
        <v>0</v>
      </c>
      <c r="BL209" s="20" t="s">
        <v>146</v>
      </c>
      <c r="BM209" s="216" t="s">
        <v>2347</v>
      </c>
    </row>
    <row r="210" s="2" customFormat="1">
      <c r="A210" s="41"/>
      <c r="B210" s="42"/>
      <c r="C210" s="43"/>
      <c r="D210" s="218" t="s">
        <v>148</v>
      </c>
      <c r="E210" s="43"/>
      <c r="F210" s="219" t="s">
        <v>2348</v>
      </c>
      <c r="G210" s="43"/>
      <c r="H210" s="43"/>
      <c r="I210" s="220"/>
      <c r="J210" s="43"/>
      <c r="K210" s="43"/>
      <c r="L210" s="47"/>
      <c r="M210" s="221"/>
      <c r="N210" s="222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148</v>
      </c>
      <c r="AU210" s="20" t="s">
        <v>79</v>
      </c>
    </row>
    <row r="211" s="2" customFormat="1" ht="24.15" customHeight="1">
      <c r="A211" s="41"/>
      <c r="B211" s="42"/>
      <c r="C211" s="205" t="s">
        <v>388</v>
      </c>
      <c r="D211" s="205" t="s">
        <v>141</v>
      </c>
      <c r="E211" s="206" t="s">
        <v>2349</v>
      </c>
      <c r="F211" s="207" t="s">
        <v>2350</v>
      </c>
      <c r="G211" s="208" t="s">
        <v>200</v>
      </c>
      <c r="H211" s="209">
        <v>12</v>
      </c>
      <c r="I211" s="210"/>
      <c r="J211" s="211">
        <f>ROUND(I211*H211,2)</f>
        <v>0</v>
      </c>
      <c r="K211" s="207" t="s">
        <v>145</v>
      </c>
      <c r="L211" s="47"/>
      <c r="M211" s="212" t="s">
        <v>19</v>
      </c>
      <c r="N211" s="213" t="s">
        <v>40</v>
      </c>
      <c r="O211" s="87"/>
      <c r="P211" s="214">
        <f>O211*H211</f>
        <v>0</v>
      </c>
      <c r="Q211" s="214">
        <v>0</v>
      </c>
      <c r="R211" s="214">
        <f>Q211*H211</f>
        <v>0</v>
      </c>
      <c r="S211" s="214">
        <v>0</v>
      </c>
      <c r="T211" s="21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6" t="s">
        <v>146</v>
      </c>
      <c r="AT211" s="216" t="s">
        <v>141</v>
      </c>
      <c r="AU211" s="216" t="s">
        <v>79</v>
      </c>
      <c r="AY211" s="20" t="s">
        <v>140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20" t="s">
        <v>77</v>
      </c>
      <c r="BK211" s="217">
        <f>ROUND(I211*H211,2)</f>
        <v>0</v>
      </c>
      <c r="BL211" s="20" t="s">
        <v>146</v>
      </c>
      <c r="BM211" s="216" t="s">
        <v>2351</v>
      </c>
    </row>
    <row r="212" s="2" customFormat="1">
      <c r="A212" s="41"/>
      <c r="B212" s="42"/>
      <c r="C212" s="43"/>
      <c r="D212" s="218" t="s">
        <v>148</v>
      </c>
      <c r="E212" s="43"/>
      <c r="F212" s="219" t="s">
        <v>2352</v>
      </c>
      <c r="G212" s="43"/>
      <c r="H212" s="43"/>
      <c r="I212" s="220"/>
      <c r="J212" s="43"/>
      <c r="K212" s="43"/>
      <c r="L212" s="47"/>
      <c r="M212" s="221"/>
      <c r="N212" s="22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148</v>
      </c>
      <c r="AU212" s="20" t="s">
        <v>79</v>
      </c>
    </row>
    <row r="213" s="2" customFormat="1" ht="24.15" customHeight="1">
      <c r="A213" s="41"/>
      <c r="B213" s="42"/>
      <c r="C213" s="205" t="s">
        <v>396</v>
      </c>
      <c r="D213" s="205" t="s">
        <v>141</v>
      </c>
      <c r="E213" s="206" t="s">
        <v>2353</v>
      </c>
      <c r="F213" s="207" t="s">
        <v>2354</v>
      </c>
      <c r="G213" s="208" t="s">
        <v>144</v>
      </c>
      <c r="H213" s="209">
        <v>10.5</v>
      </c>
      <c r="I213" s="210"/>
      <c r="J213" s="211">
        <f>ROUND(I213*H213,2)</f>
        <v>0</v>
      </c>
      <c r="K213" s="207" t="s">
        <v>145</v>
      </c>
      <c r="L213" s="47"/>
      <c r="M213" s="212" t="s">
        <v>19</v>
      </c>
      <c r="N213" s="213" t="s">
        <v>40</v>
      </c>
      <c r="O213" s="87"/>
      <c r="P213" s="214">
        <f>O213*H213</f>
        <v>0</v>
      </c>
      <c r="Q213" s="214">
        <v>0.00063000000000000003</v>
      </c>
      <c r="R213" s="214">
        <f>Q213*H213</f>
        <v>0.0066150000000000002</v>
      </c>
      <c r="S213" s="214">
        <v>0</v>
      </c>
      <c r="T213" s="21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6" t="s">
        <v>146</v>
      </c>
      <c r="AT213" s="216" t="s">
        <v>141</v>
      </c>
      <c r="AU213" s="216" t="s">
        <v>79</v>
      </c>
      <c r="AY213" s="20" t="s">
        <v>140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20" t="s">
        <v>77</v>
      </c>
      <c r="BK213" s="217">
        <f>ROUND(I213*H213,2)</f>
        <v>0</v>
      </c>
      <c r="BL213" s="20" t="s">
        <v>146</v>
      </c>
      <c r="BM213" s="216" t="s">
        <v>2355</v>
      </c>
    </row>
    <row r="214" s="2" customFormat="1">
      <c r="A214" s="41"/>
      <c r="B214" s="42"/>
      <c r="C214" s="43"/>
      <c r="D214" s="218" t="s">
        <v>148</v>
      </c>
      <c r="E214" s="43"/>
      <c r="F214" s="219" t="s">
        <v>2356</v>
      </c>
      <c r="G214" s="43"/>
      <c r="H214" s="43"/>
      <c r="I214" s="220"/>
      <c r="J214" s="43"/>
      <c r="K214" s="43"/>
      <c r="L214" s="47"/>
      <c r="M214" s="221"/>
      <c r="N214" s="22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148</v>
      </c>
      <c r="AU214" s="20" t="s">
        <v>79</v>
      </c>
    </row>
    <row r="215" s="14" customFormat="1">
      <c r="A215" s="14"/>
      <c r="B215" s="234"/>
      <c r="C215" s="235"/>
      <c r="D215" s="225" t="s">
        <v>150</v>
      </c>
      <c r="E215" s="236" t="s">
        <v>19</v>
      </c>
      <c r="F215" s="237" t="s">
        <v>2357</v>
      </c>
      <c r="G215" s="235"/>
      <c r="H215" s="238">
        <v>10.5</v>
      </c>
      <c r="I215" s="239"/>
      <c r="J215" s="235"/>
      <c r="K215" s="235"/>
      <c r="L215" s="240"/>
      <c r="M215" s="241"/>
      <c r="N215" s="242"/>
      <c r="O215" s="242"/>
      <c r="P215" s="242"/>
      <c r="Q215" s="242"/>
      <c r="R215" s="242"/>
      <c r="S215" s="242"/>
      <c r="T215" s="24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4" t="s">
        <v>150</v>
      </c>
      <c r="AU215" s="244" t="s">
        <v>79</v>
      </c>
      <c r="AV215" s="14" t="s">
        <v>79</v>
      </c>
      <c r="AW215" s="14" t="s">
        <v>31</v>
      </c>
      <c r="AX215" s="14" t="s">
        <v>77</v>
      </c>
      <c r="AY215" s="244" t="s">
        <v>140</v>
      </c>
    </row>
    <row r="216" s="2" customFormat="1" ht="24.15" customHeight="1">
      <c r="A216" s="41"/>
      <c r="B216" s="42"/>
      <c r="C216" s="205" t="s">
        <v>401</v>
      </c>
      <c r="D216" s="205" t="s">
        <v>141</v>
      </c>
      <c r="E216" s="206" t="s">
        <v>2358</v>
      </c>
      <c r="F216" s="207" t="s">
        <v>2359</v>
      </c>
      <c r="G216" s="208" t="s">
        <v>299</v>
      </c>
      <c r="H216" s="209">
        <v>0.90000000000000002</v>
      </c>
      <c r="I216" s="210"/>
      <c r="J216" s="211">
        <f>ROUND(I216*H216,2)</f>
        <v>0</v>
      </c>
      <c r="K216" s="207" t="s">
        <v>145</v>
      </c>
      <c r="L216" s="47"/>
      <c r="M216" s="212" t="s">
        <v>19</v>
      </c>
      <c r="N216" s="213" t="s">
        <v>40</v>
      </c>
      <c r="O216" s="87"/>
      <c r="P216" s="214">
        <f>O216*H216</f>
        <v>0</v>
      </c>
      <c r="Q216" s="214">
        <v>0</v>
      </c>
      <c r="R216" s="214">
        <f>Q216*H216</f>
        <v>0</v>
      </c>
      <c r="S216" s="214">
        <v>2.5</v>
      </c>
      <c r="T216" s="215">
        <f>S216*H216</f>
        <v>2.25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6" t="s">
        <v>146</v>
      </c>
      <c r="AT216" s="216" t="s">
        <v>141</v>
      </c>
      <c r="AU216" s="216" t="s">
        <v>79</v>
      </c>
      <c r="AY216" s="20" t="s">
        <v>140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20" t="s">
        <v>77</v>
      </c>
      <c r="BK216" s="217">
        <f>ROUND(I216*H216,2)</f>
        <v>0</v>
      </c>
      <c r="BL216" s="20" t="s">
        <v>146</v>
      </c>
      <c r="BM216" s="216" t="s">
        <v>2360</v>
      </c>
    </row>
    <row r="217" s="2" customFormat="1">
      <c r="A217" s="41"/>
      <c r="B217" s="42"/>
      <c r="C217" s="43"/>
      <c r="D217" s="218" t="s">
        <v>148</v>
      </c>
      <c r="E217" s="43"/>
      <c r="F217" s="219" t="s">
        <v>2361</v>
      </c>
      <c r="G217" s="43"/>
      <c r="H217" s="43"/>
      <c r="I217" s="220"/>
      <c r="J217" s="43"/>
      <c r="K217" s="43"/>
      <c r="L217" s="47"/>
      <c r="M217" s="221"/>
      <c r="N217" s="22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148</v>
      </c>
      <c r="AU217" s="20" t="s">
        <v>79</v>
      </c>
    </row>
    <row r="218" s="14" customFormat="1">
      <c r="A218" s="14"/>
      <c r="B218" s="234"/>
      <c r="C218" s="235"/>
      <c r="D218" s="225" t="s">
        <v>150</v>
      </c>
      <c r="E218" s="236" t="s">
        <v>19</v>
      </c>
      <c r="F218" s="237" t="s">
        <v>2362</v>
      </c>
      <c r="G218" s="235"/>
      <c r="H218" s="238">
        <v>0.90000000000000002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4" t="s">
        <v>150</v>
      </c>
      <c r="AU218" s="244" t="s">
        <v>79</v>
      </c>
      <c r="AV218" s="14" t="s">
        <v>79</v>
      </c>
      <c r="AW218" s="14" t="s">
        <v>31</v>
      </c>
      <c r="AX218" s="14" t="s">
        <v>77</v>
      </c>
      <c r="AY218" s="244" t="s">
        <v>140</v>
      </c>
    </row>
    <row r="219" s="2" customFormat="1" ht="24.15" customHeight="1">
      <c r="A219" s="41"/>
      <c r="B219" s="42"/>
      <c r="C219" s="205" t="s">
        <v>406</v>
      </c>
      <c r="D219" s="205" t="s">
        <v>141</v>
      </c>
      <c r="E219" s="206" t="s">
        <v>2363</v>
      </c>
      <c r="F219" s="207" t="s">
        <v>2364</v>
      </c>
      <c r="G219" s="208" t="s">
        <v>299</v>
      </c>
      <c r="H219" s="209">
        <v>4.992</v>
      </c>
      <c r="I219" s="210"/>
      <c r="J219" s="211">
        <f>ROUND(I219*H219,2)</f>
        <v>0</v>
      </c>
      <c r="K219" s="207" t="s">
        <v>145</v>
      </c>
      <c r="L219" s="47"/>
      <c r="M219" s="212" t="s">
        <v>19</v>
      </c>
      <c r="N219" s="213" t="s">
        <v>40</v>
      </c>
      <c r="O219" s="87"/>
      <c r="P219" s="214">
        <f>O219*H219</f>
        <v>0</v>
      </c>
      <c r="Q219" s="214">
        <v>0</v>
      </c>
      <c r="R219" s="214">
        <f>Q219*H219</f>
        <v>0</v>
      </c>
      <c r="S219" s="214">
        <v>2.5</v>
      </c>
      <c r="T219" s="215">
        <f>S219*H219</f>
        <v>12.48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6" t="s">
        <v>146</v>
      </c>
      <c r="AT219" s="216" t="s">
        <v>141</v>
      </c>
      <c r="AU219" s="216" t="s">
        <v>79</v>
      </c>
      <c r="AY219" s="20" t="s">
        <v>140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20" t="s">
        <v>77</v>
      </c>
      <c r="BK219" s="217">
        <f>ROUND(I219*H219,2)</f>
        <v>0</v>
      </c>
      <c r="BL219" s="20" t="s">
        <v>146</v>
      </c>
      <c r="BM219" s="216" t="s">
        <v>2365</v>
      </c>
    </row>
    <row r="220" s="2" customFormat="1">
      <c r="A220" s="41"/>
      <c r="B220" s="42"/>
      <c r="C220" s="43"/>
      <c r="D220" s="218" t="s">
        <v>148</v>
      </c>
      <c r="E220" s="43"/>
      <c r="F220" s="219" t="s">
        <v>2366</v>
      </c>
      <c r="G220" s="43"/>
      <c r="H220" s="43"/>
      <c r="I220" s="220"/>
      <c r="J220" s="43"/>
      <c r="K220" s="43"/>
      <c r="L220" s="47"/>
      <c r="M220" s="221"/>
      <c r="N220" s="22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148</v>
      </c>
      <c r="AU220" s="20" t="s">
        <v>79</v>
      </c>
    </row>
    <row r="221" s="14" customFormat="1">
      <c r="A221" s="14"/>
      <c r="B221" s="234"/>
      <c r="C221" s="235"/>
      <c r="D221" s="225" t="s">
        <v>150</v>
      </c>
      <c r="E221" s="236" t="s">
        <v>19</v>
      </c>
      <c r="F221" s="237" t="s">
        <v>2367</v>
      </c>
      <c r="G221" s="235"/>
      <c r="H221" s="238">
        <v>4.992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4" t="s">
        <v>150</v>
      </c>
      <c r="AU221" s="244" t="s">
        <v>79</v>
      </c>
      <c r="AV221" s="14" t="s">
        <v>79</v>
      </c>
      <c r="AW221" s="14" t="s">
        <v>31</v>
      </c>
      <c r="AX221" s="14" t="s">
        <v>77</v>
      </c>
      <c r="AY221" s="244" t="s">
        <v>140</v>
      </c>
    </row>
    <row r="222" s="2" customFormat="1" ht="24.15" customHeight="1">
      <c r="A222" s="41"/>
      <c r="B222" s="42"/>
      <c r="C222" s="205" t="s">
        <v>411</v>
      </c>
      <c r="D222" s="205" t="s">
        <v>141</v>
      </c>
      <c r="E222" s="206" t="s">
        <v>2368</v>
      </c>
      <c r="F222" s="207" t="s">
        <v>2369</v>
      </c>
      <c r="G222" s="208" t="s">
        <v>200</v>
      </c>
      <c r="H222" s="209">
        <v>30</v>
      </c>
      <c r="I222" s="210"/>
      <c r="J222" s="211">
        <f>ROUND(I222*H222,2)</f>
        <v>0</v>
      </c>
      <c r="K222" s="207" t="s">
        <v>145</v>
      </c>
      <c r="L222" s="47"/>
      <c r="M222" s="212" t="s">
        <v>19</v>
      </c>
      <c r="N222" s="213" t="s">
        <v>40</v>
      </c>
      <c r="O222" s="87"/>
      <c r="P222" s="214">
        <f>O222*H222</f>
        <v>0</v>
      </c>
      <c r="Q222" s="214">
        <v>0.00065118999999999995</v>
      </c>
      <c r="R222" s="214">
        <f>Q222*H222</f>
        <v>0.0195357</v>
      </c>
      <c r="S222" s="214">
        <v>0.001</v>
      </c>
      <c r="T222" s="215">
        <f>S222*H222</f>
        <v>0.029999999999999999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6" t="s">
        <v>146</v>
      </c>
      <c r="AT222" s="216" t="s">
        <v>141</v>
      </c>
      <c r="AU222" s="216" t="s">
        <v>79</v>
      </c>
      <c r="AY222" s="20" t="s">
        <v>140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20" t="s">
        <v>77</v>
      </c>
      <c r="BK222" s="217">
        <f>ROUND(I222*H222,2)</f>
        <v>0</v>
      </c>
      <c r="BL222" s="20" t="s">
        <v>146</v>
      </c>
      <c r="BM222" s="216" t="s">
        <v>2370</v>
      </c>
    </row>
    <row r="223" s="2" customFormat="1">
      <c r="A223" s="41"/>
      <c r="B223" s="42"/>
      <c r="C223" s="43"/>
      <c r="D223" s="218" t="s">
        <v>148</v>
      </c>
      <c r="E223" s="43"/>
      <c r="F223" s="219" t="s">
        <v>2371</v>
      </c>
      <c r="G223" s="43"/>
      <c r="H223" s="43"/>
      <c r="I223" s="220"/>
      <c r="J223" s="43"/>
      <c r="K223" s="43"/>
      <c r="L223" s="47"/>
      <c r="M223" s="221"/>
      <c r="N223" s="22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148</v>
      </c>
      <c r="AU223" s="20" t="s">
        <v>79</v>
      </c>
    </row>
    <row r="224" s="2" customFormat="1" ht="16.5" customHeight="1">
      <c r="A224" s="41"/>
      <c r="B224" s="42"/>
      <c r="C224" s="256" t="s">
        <v>416</v>
      </c>
      <c r="D224" s="256" t="s">
        <v>452</v>
      </c>
      <c r="E224" s="257" t="s">
        <v>826</v>
      </c>
      <c r="F224" s="258" t="s">
        <v>827</v>
      </c>
      <c r="G224" s="259" t="s">
        <v>307</v>
      </c>
      <c r="H224" s="260">
        <v>0.049000000000000002</v>
      </c>
      <c r="I224" s="261"/>
      <c r="J224" s="262">
        <f>ROUND(I224*H224,2)</f>
        <v>0</v>
      </c>
      <c r="K224" s="258" t="s">
        <v>145</v>
      </c>
      <c r="L224" s="263"/>
      <c r="M224" s="264" t="s">
        <v>19</v>
      </c>
      <c r="N224" s="265" t="s">
        <v>40</v>
      </c>
      <c r="O224" s="87"/>
      <c r="P224" s="214">
        <f>O224*H224</f>
        <v>0</v>
      </c>
      <c r="Q224" s="214">
        <v>1</v>
      </c>
      <c r="R224" s="214">
        <f>Q224*H224</f>
        <v>0.049000000000000002</v>
      </c>
      <c r="S224" s="214">
        <v>0</v>
      </c>
      <c r="T224" s="21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6" t="s">
        <v>183</v>
      </c>
      <c r="AT224" s="216" t="s">
        <v>452</v>
      </c>
      <c r="AU224" s="216" t="s">
        <v>79</v>
      </c>
      <c r="AY224" s="20" t="s">
        <v>140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20" t="s">
        <v>77</v>
      </c>
      <c r="BK224" s="217">
        <f>ROUND(I224*H224,2)</f>
        <v>0</v>
      </c>
      <c r="BL224" s="20" t="s">
        <v>146</v>
      </c>
      <c r="BM224" s="216" t="s">
        <v>2372</v>
      </c>
    </row>
    <row r="225" s="2" customFormat="1">
      <c r="A225" s="41"/>
      <c r="B225" s="42"/>
      <c r="C225" s="43"/>
      <c r="D225" s="225" t="s">
        <v>609</v>
      </c>
      <c r="E225" s="43"/>
      <c r="F225" s="266" t="s">
        <v>2373</v>
      </c>
      <c r="G225" s="43"/>
      <c r="H225" s="43"/>
      <c r="I225" s="220"/>
      <c r="J225" s="43"/>
      <c r="K225" s="43"/>
      <c r="L225" s="47"/>
      <c r="M225" s="221"/>
      <c r="N225" s="22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609</v>
      </c>
      <c r="AU225" s="20" t="s">
        <v>79</v>
      </c>
    </row>
    <row r="226" s="14" customFormat="1">
      <c r="A226" s="14"/>
      <c r="B226" s="234"/>
      <c r="C226" s="235"/>
      <c r="D226" s="225" t="s">
        <v>150</v>
      </c>
      <c r="E226" s="235"/>
      <c r="F226" s="237" t="s">
        <v>2374</v>
      </c>
      <c r="G226" s="235"/>
      <c r="H226" s="238">
        <v>0.049000000000000002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4" t="s">
        <v>150</v>
      </c>
      <c r="AU226" s="244" t="s">
        <v>79</v>
      </c>
      <c r="AV226" s="14" t="s">
        <v>79</v>
      </c>
      <c r="AW226" s="14" t="s">
        <v>4</v>
      </c>
      <c r="AX226" s="14" t="s">
        <v>77</v>
      </c>
      <c r="AY226" s="244" t="s">
        <v>140</v>
      </c>
    </row>
    <row r="227" s="12" customFormat="1" ht="22.8" customHeight="1">
      <c r="A227" s="12"/>
      <c r="B227" s="191"/>
      <c r="C227" s="192"/>
      <c r="D227" s="193" t="s">
        <v>68</v>
      </c>
      <c r="E227" s="267" t="s">
        <v>860</v>
      </c>
      <c r="F227" s="267" t="s">
        <v>861</v>
      </c>
      <c r="G227" s="192"/>
      <c r="H227" s="192"/>
      <c r="I227" s="195"/>
      <c r="J227" s="268">
        <f>BK227</f>
        <v>0</v>
      </c>
      <c r="K227" s="192"/>
      <c r="L227" s="197"/>
      <c r="M227" s="198"/>
      <c r="N227" s="199"/>
      <c r="O227" s="199"/>
      <c r="P227" s="200">
        <f>SUM(P228:P229)</f>
        <v>0</v>
      </c>
      <c r="Q227" s="199"/>
      <c r="R227" s="200">
        <f>SUM(R228:R229)</f>
        <v>0</v>
      </c>
      <c r="S227" s="199"/>
      <c r="T227" s="201">
        <f>SUM(T228:T229)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2" t="s">
        <v>77</v>
      </c>
      <c r="AT227" s="203" t="s">
        <v>68</v>
      </c>
      <c r="AU227" s="203" t="s">
        <v>77</v>
      </c>
      <c r="AY227" s="202" t="s">
        <v>140</v>
      </c>
      <c r="BK227" s="204">
        <f>SUM(BK228:BK229)</f>
        <v>0</v>
      </c>
    </row>
    <row r="228" s="2" customFormat="1" ht="33" customHeight="1">
      <c r="A228" s="41"/>
      <c r="B228" s="42"/>
      <c r="C228" s="205" t="s">
        <v>421</v>
      </c>
      <c r="D228" s="205" t="s">
        <v>141</v>
      </c>
      <c r="E228" s="206" t="s">
        <v>2375</v>
      </c>
      <c r="F228" s="207" t="s">
        <v>2376</v>
      </c>
      <c r="G228" s="208" t="s">
        <v>307</v>
      </c>
      <c r="H228" s="209">
        <v>40.689999999999998</v>
      </c>
      <c r="I228" s="210"/>
      <c r="J228" s="211">
        <f>ROUND(I228*H228,2)</f>
        <v>0</v>
      </c>
      <c r="K228" s="207" t="s">
        <v>145</v>
      </c>
      <c r="L228" s="47"/>
      <c r="M228" s="212" t="s">
        <v>19</v>
      </c>
      <c r="N228" s="213" t="s">
        <v>40</v>
      </c>
      <c r="O228" s="87"/>
      <c r="P228" s="214">
        <f>O228*H228</f>
        <v>0</v>
      </c>
      <c r="Q228" s="214">
        <v>0</v>
      </c>
      <c r="R228" s="214">
        <f>Q228*H228</f>
        <v>0</v>
      </c>
      <c r="S228" s="214">
        <v>0</v>
      </c>
      <c r="T228" s="21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6" t="s">
        <v>146</v>
      </c>
      <c r="AT228" s="216" t="s">
        <v>141</v>
      </c>
      <c r="AU228" s="216" t="s">
        <v>79</v>
      </c>
      <c r="AY228" s="20" t="s">
        <v>140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20" t="s">
        <v>77</v>
      </c>
      <c r="BK228" s="217">
        <f>ROUND(I228*H228,2)</f>
        <v>0</v>
      </c>
      <c r="BL228" s="20" t="s">
        <v>146</v>
      </c>
      <c r="BM228" s="216" t="s">
        <v>2377</v>
      </c>
    </row>
    <row r="229" s="2" customFormat="1">
      <c r="A229" s="41"/>
      <c r="B229" s="42"/>
      <c r="C229" s="43"/>
      <c r="D229" s="218" t="s">
        <v>148</v>
      </c>
      <c r="E229" s="43"/>
      <c r="F229" s="219" t="s">
        <v>2378</v>
      </c>
      <c r="G229" s="43"/>
      <c r="H229" s="43"/>
      <c r="I229" s="220"/>
      <c r="J229" s="43"/>
      <c r="K229" s="43"/>
      <c r="L229" s="47"/>
      <c r="M229" s="221"/>
      <c r="N229" s="222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148</v>
      </c>
      <c r="AU229" s="20" t="s">
        <v>79</v>
      </c>
    </row>
    <row r="230" s="12" customFormat="1" ht="25.92" customHeight="1">
      <c r="A230" s="12"/>
      <c r="B230" s="191"/>
      <c r="C230" s="192"/>
      <c r="D230" s="193" t="s">
        <v>68</v>
      </c>
      <c r="E230" s="194" t="s">
        <v>2379</v>
      </c>
      <c r="F230" s="194" t="s">
        <v>2380</v>
      </c>
      <c r="G230" s="192"/>
      <c r="H230" s="192"/>
      <c r="I230" s="195"/>
      <c r="J230" s="196">
        <f>BK230</f>
        <v>0</v>
      </c>
      <c r="K230" s="192"/>
      <c r="L230" s="197"/>
      <c r="M230" s="198"/>
      <c r="N230" s="199"/>
      <c r="O230" s="199"/>
      <c r="P230" s="200">
        <f>P231</f>
        <v>0</v>
      </c>
      <c r="Q230" s="199"/>
      <c r="R230" s="200">
        <f>R231</f>
        <v>0</v>
      </c>
      <c r="S230" s="199"/>
      <c r="T230" s="201">
        <f>T231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2" t="s">
        <v>77</v>
      </c>
      <c r="AT230" s="203" t="s">
        <v>68</v>
      </c>
      <c r="AU230" s="203" t="s">
        <v>69</v>
      </c>
      <c r="AY230" s="202" t="s">
        <v>140</v>
      </c>
      <c r="BK230" s="204">
        <f>BK231</f>
        <v>0</v>
      </c>
    </row>
    <row r="231" s="2" customFormat="1" ht="24.9" customHeight="1">
      <c r="A231" s="41"/>
      <c r="B231" s="42"/>
      <c r="C231" s="205" t="s">
        <v>426</v>
      </c>
      <c r="D231" s="205" t="s">
        <v>141</v>
      </c>
      <c r="E231" s="206" t="s">
        <v>2381</v>
      </c>
      <c r="F231" s="207" t="s">
        <v>2382</v>
      </c>
      <c r="G231" s="208" t="s">
        <v>2383</v>
      </c>
      <c r="H231" s="209">
        <v>1</v>
      </c>
      <c r="I231" s="210"/>
      <c r="J231" s="211">
        <f>ROUND(I231*H231,2)</f>
        <v>0</v>
      </c>
      <c r="K231" s="207" t="s">
        <v>19</v>
      </c>
      <c r="L231" s="47"/>
      <c r="M231" s="212" t="s">
        <v>19</v>
      </c>
      <c r="N231" s="213" t="s">
        <v>40</v>
      </c>
      <c r="O231" s="87"/>
      <c r="P231" s="214">
        <f>O231*H231</f>
        <v>0</v>
      </c>
      <c r="Q231" s="214">
        <v>0</v>
      </c>
      <c r="R231" s="214">
        <f>Q231*H231</f>
        <v>0</v>
      </c>
      <c r="S231" s="214">
        <v>0</v>
      </c>
      <c r="T231" s="21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6" t="s">
        <v>146</v>
      </c>
      <c r="AT231" s="216" t="s">
        <v>141</v>
      </c>
      <c r="AU231" s="216" t="s">
        <v>77</v>
      </c>
      <c r="AY231" s="20" t="s">
        <v>140</v>
      </c>
      <c r="BE231" s="217">
        <f>IF(N231="základní",J231,0)</f>
        <v>0</v>
      </c>
      <c r="BF231" s="217">
        <f>IF(N231="snížená",J231,0)</f>
        <v>0</v>
      </c>
      <c r="BG231" s="217">
        <f>IF(N231="zákl. přenesená",J231,0)</f>
        <v>0</v>
      </c>
      <c r="BH231" s="217">
        <f>IF(N231="sníž. přenesená",J231,0)</f>
        <v>0</v>
      </c>
      <c r="BI231" s="217">
        <f>IF(N231="nulová",J231,0)</f>
        <v>0</v>
      </c>
      <c r="BJ231" s="20" t="s">
        <v>77</v>
      </c>
      <c r="BK231" s="217">
        <f>ROUND(I231*H231,2)</f>
        <v>0</v>
      </c>
      <c r="BL231" s="20" t="s">
        <v>146</v>
      </c>
      <c r="BM231" s="216" t="s">
        <v>2384</v>
      </c>
    </row>
    <row r="232" s="12" customFormat="1" ht="25.92" customHeight="1">
      <c r="A232" s="12"/>
      <c r="B232" s="191"/>
      <c r="C232" s="192"/>
      <c r="D232" s="193" t="s">
        <v>68</v>
      </c>
      <c r="E232" s="194" t="s">
        <v>1869</v>
      </c>
      <c r="F232" s="194" t="s">
        <v>1870</v>
      </c>
      <c r="G232" s="192"/>
      <c r="H232" s="192"/>
      <c r="I232" s="195"/>
      <c r="J232" s="196">
        <f>BK232</f>
        <v>0</v>
      </c>
      <c r="K232" s="192"/>
      <c r="L232" s="197"/>
      <c r="M232" s="198"/>
      <c r="N232" s="199"/>
      <c r="O232" s="199"/>
      <c r="P232" s="200">
        <f>P233+P244+P254</f>
        <v>0</v>
      </c>
      <c r="Q232" s="199"/>
      <c r="R232" s="200">
        <f>R233+R244+R254</f>
        <v>1.4343634895999999</v>
      </c>
      <c r="S232" s="199"/>
      <c r="T232" s="201">
        <f>T233+T244+T254</f>
        <v>3.7426499999999998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2" t="s">
        <v>79</v>
      </c>
      <c r="AT232" s="203" t="s">
        <v>68</v>
      </c>
      <c r="AU232" s="203" t="s">
        <v>69</v>
      </c>
      <c r="AY232" s="202" t="s">
        <v>140</v>
      </c>
      <c r="BK232" s="204">
        <f>BK233+BK244+BK254</f>
        <v>0</v>
      </c>
    </row>
    <row r="233" s="12" customFormat="1" ht="22.8" customHeight="1">
      <c r="A233" s="12"/>
      <c r="B233" s="191"/>
      <c r="C233" s="192"/>
      <c r="D233" s="193" t="s">
        <v>68</v>
      </c>
      <c r="E233" s="267" t="s">
        <v>1484</v>
      </c>
      <c r="F233" s="267" t="s">
        <v>1485</v>
      </c>
      <c r="G233" s="192"/>
      <c r="H233" s="192"/>
      <c r="I233" s="195"/>
      <c r="J233" s="268">
        <f>BK233</f>
        <v>0</v>
      </c>
      <c r="K233" s="192"/>
      <c r="L233" s="197"/>
      <c r="M233" s="198"/>
      <c r="N233" s="199"/>
      <c r="O233" s="199"/>
      <c r="P233" s="200">
        <f>SUM(P234:P243)</f>
        <v>0</v>
      </c>
      <c r="Q233" s="199"/>
      <c r="R233" s="200">
        <f>SUM(R234:R243)</f>
        <v>1.3228199999999999</v>
      </c>
      <c r="S233" s="199"/>
      <c r="T233" s="201">
        <f>SUM(T234:T243)</f>
        <v>3.7426499999999998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2" t="s">
        <v>79</v>
      </c>
      <c r="AT233" s="203" t="s">
        <v>68</v>
      </c>
      <c r="AU233" s="203" t="s">
        <v>77</v>
      </c>
      <c r="AY233" s="202" t="s">
        <v>140</v>
      </c>
      <c r="BK233" s="204">
        <f>SUM(BK234:BK243)</f>
        <v>0</v>
      </c>
    </row>
    <row r="234" s="2" customFormat="1" ht="16.5" customHeight="1">
      <c r="A234" s="41"/>
      <c r="B234" s="42"/>
      <c r="C234" s="205" t="s">
        <v>446</v>
      </c>
      <c r="D234" s="205" t="s">
        <v>141</v>
      </c>
      <c r="E234" s="206" t="s">
        <v>2385</v>
      </c>
      <c r="F234" s="207" t="s">
        <v>2386</v>
      </c>
      <c r="G234" s="208" t="s">
        <v>144</v>
      </c>
      <c r="H234" s="209">
        <v>45</v>
      </c>
      <c r="I234" s="210"/>
      <c r="J234" s="211">
        <f>ROUND(I234*H234,2)</f>
        <v>0</v>
      </c>
      <c r="K234" s="207" t="s">
        <v>145</v>
      </c>
      <c r="L234" s="47"/>
      <c r="M234" s="212" t="s">
        <v>19</v>
      </c>
      <c r="N234" s="213" t="s">
        <v>40</v>
      </c>
      <c r="O234" s="87"/>
      <c r="P234" s="214">
        <f>O234*H234</f>
        <v>0</v>
      </c>
      <c r="Q234" s="214">
        <v>0</v>
      </c>
      <c r="R234" s="214">
        <f>Q234*H234</f>
        <v>0</v>
      </c>
      <c r="S234" s="214">
        <v>0.083169999999999994</v>
      </c>
      <c r="T234" s="215">
        <f>S234*H234</f>
        <v>3.7426499999999998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6" t="s">
        <v>231</v>
      </c>
      <c r="AT234" s="216" t="s">
        <v>141</v>
      </c>
      <c r="AU234" s="216" t="s">
        <v>79</v>
      </c>
      <c r="AY234" s="20" t="s">
        <v>140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20" t="s">
        <v>77</v>
      </c>
      <c r="BK234" s="217">
        <f>ROUND(I234*H234,2)</f>
        <v>0</v>
      </c>
      <c r="BL234" s="20" t="s">
        <v>231</v>
      </c>
      <c r="BM234" s="216" t="s">
        <v>2387</v>
      </c>
    </row>
    <row r="235" s="2" customFormat="1">
      <c r="A235" s="41"/>
      <c r="B235" s="42"/>
      <c r="C235" s="43"/>
      <c r="D235" s="218" t="s">
        <v>148</v>
      </c>
      <c r="E235" s="43"/>
      <c r="F235" s="219" t="s">
        <v>2388</v>
      </c>
      <c r="G235" s="43"/>
      <c r="H235" s="43"/>
      <c r="I235" s="220"/>
      <c r="J235" s="43"/>
      <c r="K235" s="43"/>
      <c r="L235" s="47"/>
      <c r="M235" s="221"/>
      <c r="N235" s="222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148</v>
      </c>
      <c r="AU235" s="20" t="s">
        <v>79</v>
      </c>
    </row>
    <row r="236" s="2" customFormat="1" ht="24.15" customHeight="1">
      <c r="A236" s="41"/>
      <c r="B236" s="42"/>
      <c r="C236" s="205" t="s">
        <v>451</v>
      </c>
      <c r="D236" s="205" t="s">
        <v>141</v>
      </c>
      <c r="E236" s="206" t="s">
        <v>1590</v>
      </c>
      <c r="F236" s="207" t="s">
        <v>1591</v>
      </c>
      <c r="G236" s="208" t="s">
        <v>144</v>
      </c>
      <c r="H236" s="209">
        <v>45</v>
      </c>
      <c r="I236" s="210"/>
      <c r="J236" s="211">
        <f>ROUND(I236*H236,2)</f>
        <v>0</v>
      </c>
      <c r="K236" s="207" t="s">
        <v>145</v>
      </c>
      <c r="L236" s="47"/>
      <c r="M236" s="212" t="s">
        <v>19</v>
      </c>
      <c r="N236" s="213" t="s">
        <v>40</v>
      </c>
      <c r="O236" s="87"/>
      <c r="P236" s="214">
        <f>O236*H236</f>
        <v>0</v>
      </c>
      <c r="Q236" s="214">
        <v>0.0051960000000000001</v>
      </c>
      <c r="R236" s="214">
        <f>Q236*H236</f>
        <v>0.23382</v>
      </c>
      <c r="S236" s="214">
        <v>0</v>
      </c>
      <c r="T236" s="21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6" t="s">
        <v>231</v>
      </c>
      <c r="AT236" s="216" t="s">
        <v>141</v>
      </c>
      <c r="AU236" s="216" t="s">
        <v>79</v>
      </c>
      <c r="AY236" s="20" t="s">
        <v>140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20" t="s">
        <v>77</v>
      </c>
      <c r="BK236" s="217">
        <f>ROUND(I236*H236,2)</f>
        <v>0</v>
      </c>
      <c r="BL236" s="20" t="s">
        <v>231</v>
      </c>
      <c r="BM236" s="216" t="s">
        <v>2389</v>
      </c>
    </row>
    <row r="237" s="2" customFormat="1">
      <c r="A237" s="41"/>
      <c r="B237" s="42"/>
      <c r="C237" s="43"/>
      <c r="D237" s="218" t="s">
        <v>148</v>
      </c>
      <c r="E237" s="43"/>
      <c r="F237" s="219" t="s">
        <v>1593</v>
      </c>
      <c r="G237" s="43"/>
      <c r="H237" s="43"/>
      <c r="I237" s="220"/>
      <c r="J237" s="43"/>
      <c r="K237" s="43"/>
      <c r="L237" s="47"/>
      <c r="M237" s="221"/>
      <c r="N237" s="22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148</v>
      </c>
      <c r="AU237" s="20" t="s">
        <v>79</v>
      </c>
    </row>
    <row r="238" s="2" customFormat="1" ht="24.15" customHeight="1">
      <c r="A238" s="41"/>
      <c r="B238" s="42"/>
      <c r="C238" s="256" t="s">
        <v>457</v>
      </c>
      <c r="D238" s="256" t="s">
        <v>452</v>
      </c>
      <c r="E238" s="257" t="s">
        <v>1559</v>
      </c>
      <c r="F238" s="258" t="s">
        <v>1560</v>
      </c>
      <c r="G238" s="259" t="s">
        <v>144</v>
      </c>
      <c r="H238" s="260">
        <v>49.5</v>
      </c>
      <c r="I238" s="261"/>
      <c r="J238" s="262">
        <f>ROUND(I238*H238,2)</f>
        <v>0</v>
      </c>
      <c r="K238" s="258" t="s">
        <v>145</v>
      </c>
      <c r="L238" s="263"/>
      <c r="M238" s="264" t="s">
        <v>19</v>
      </c>
      <c r="N238" s="265" t="s">
        <v>40</v>
      </c>
      <c r="O238" s="87"/>
      <c r="P238" s="214">
        <f>O238*H238</f>
        <v>0</v>
      </c>
      <c r="Q238" s="214">
        <v>0.021999999999999999</v>
      </c>
      <c r="R238" s="214">
        <f>Q238*H238</f>
        <v>1.089</v>
      </c>
      <c r="S238" s="214">
        <v>0</v>
      </c>
      <c r="T238" s="21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6" t="s">
        <v>327</v>
      </c>
      <c r="AT238" s="216" t="s">
        <v>452</v>
      </c>
      <c r="AU238" s="216" t="s">
        <v>79</v>
      </c>
      <c r="AY238" s="20" t="s">
        <v>140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20" t="s">
        <v>77</v>
      </c>
      <c r="BK238" s="217">
        <f>ROUND(I238*H238,2)</f>
        <v>0</v>
      </c>
      <c r="BL238" s="20" t="s">
        <v>231</v>
      </c>
      <c r="BM238" s="216" t="s">
        <v>2390</v>
      </c>
    </row>
    <row r="239" s="14" customFormat="1">
      <c r="A239" s="14"/>
      <c r="B239" s="234"/>
      <c r="C239" s="235"/>
      <c r="D239" s="225" t="s">
        <v>150</v>
      </c>
      <c r="E239" s="235"/>
      <c r="F239" s="237" t="s">
        <v>1339</v>
      </c>
      <c r="G239" s="235"/>
      <c r="H239" s="238">
        <v>49.5</v>
      </c>
      <c r="I239" s="239"/>
      <c r="J239" s="235"/>
      <c r="K239" s="235"/>
      <c r="L239" s="240"/>
      <c r="M239" s="241"/>
      <c r="N239" s="242"/>
      <c r="O239" s="242"/>
      <c r="P239" s="242"/>
      <c r="Q239" s="242"/>
      <c r="R239" s="242"/>
      <c r="S239" s="242"/>
      <c r="T239" s="24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4" t="s">
        <v>150</v>
      </c>
      <c r="AU239" s="244" t="s">
        <v>79</v>
      </c>
      <c r="AV239" s="14" t="s">
        <v>79</v>
      </c>
      <c r="AW239" s="14" t="s">
        <v>4</v>
      </c>
      <c r="AX239" s="14" t="s">
        <v>77</v>
      </c>
      <c r="AY239" s="244" t="s">
        <v>140</v>
      </c>
    </row>
    <row r="240" s="2" customFormat="1" ht="24.15" customHeight="1">
      <c r="A240" s="41"/>
      <c r="B240" s="42"/>
      <c r="C240" s="205" t="s">
        <v>462</v>
      </c>
      <c r="D240" s="205" t="s">
        <v>141</v>
      </c>
      <c r="E240" s="206" t="s">
        <v>1610</v>
      </c>
      <c r="F240" s="207" t="s">
        <v>1611</v>
      </c>
      <c r="G240" s="208" t="s">
        <v>307</v>
      </c>
      <c r="H240" s="209">
        <v>1.323</v>
      </c>
      <c r="I240" s="210"/>
      <c r="J240" s="211">
        <f>ROUND(I240*H240,2)</f>
        <v>0</v>
      </c>
      <c r="K240" s="207" t="s">
        <v>145</v>
      </c>
      <c r="L240" s="47"/>
      <c r="M240" s="212" t="s">
        <v>19</v>
      </c>
      <c r="N240" s="213" t="s">
        <v>40</v>
      </c>
      <c r="O240" s="87"/>
      <c r="P240" s="214">
        <f>O240*H240</f>
        <v>0</v>
      </c>
      <c r="Q240" s="214">
        <v>0</v>
      </c>
      <c r="R240" s="214">
        <f>Q240*H240</f>
        <v>0</v>
      </c>
      <c r="S240" s="214">
        <v>0</v>
      </c>
      <c r="T240" s="21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6" t="s">
        <v>231</v>
      </c>
      <c r="AT240" s="216" t="s">
        <v>141</v>
      </c>
      <c r="AU240" s="216" t="s">
        <v>79</v>
      </c>
      <c r="AY240" s="20" t="s">
        <v>140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20" t="s">
        <v>77</v>
      </c>
      <c r="BK240" s="217">
        <f>ROUND(I240*H240,2)</f>
        <v>0</v>
      </c>
      <c r="BL240" s="20" t="s">
        <v>231</v>
      </c>
      <c r="BM240" s="216" t="s">
        <v>2391</v>
      </c>
    </row>
    <row r="241" s="2" customFormat="1">
      <c r="A241" s="41"/>
      <c r="B241" s="42"/>
      <c r="C241" s="43"/>
      <c r="D241" s="218" t="s">
        <v>148</v>
      </c>
      <c r="E241" s="43"/>
      <c r="F241" s="219" t="s">
        <v>1613</v>
      </c>
      <c r="G241" s="43"/>
      <c r="H241" s="43"/>
      <c r="I241" s="220"/>
      <c r="J241" s="43"/>
      <c r="K241" s="43"/>
      <c r="L241" s="47"/>
      <c r="M241" s="221"/>
      <c r="N241" s="22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148</v>
      </c>
      <c r="AU241" s="20" t="s">
        <v>79</v>
      </c>
    </row>
    <row r="242" s="2" customFormat="1" ht="24.15" customHeight="1">
      <c r="A242" s="41"/>
      <c r="B242" s="42"/>
      <c r="C242" s="205" t="s">
        <v>467</v>
      </c>
      <c r="D242" s="205" t="s">
        <v>141</v>
      </c>
      <c r="E242" s="206" t="s">
        <v>1615</v>
      </c>
      <c r="F242" s="207" t="s">
        <v>1616</v>
      </c>
      <c r="G242" s="208" t="s">
        <v>307</v>
      </c>
      <c r="H242" s="209">
        <v>1.323</v>
      </c>
      <c r="I242" s="210"/>
      <c r="J242" s="211">
        <f>ROUND(I242*H242,2)</f>
        <v>0</v>
      </c>
      <c r="K242" s="207" t="s">
        <v>145</v>
      </c>
      <c r="L242" s="47"/>
      <c r="M242" s="212" t="s">
        <v>19</v>
      </c>
      <c r="N242" s="213" t="s">
        <v>40</v>
      </c>
      <c r="O242" s="87"/>
      <c r="P242" s="214">
        <f>O242*H242</f>
        <v>0</v>
      </c>
      <c r="Q242" s="214">
        <v>0</v>
      </c>
      <c r="R242" s="214">
        <f>Q242*H242</f>
        <v>0</v>
      </c>
      <c r="S242" s="214">
        <v>0</v>
      </c>
      <c r="T242" s="21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6" t="s">
        <v>231</v>
      </c>
      <c r="AT242" s="216" t="s">
        <v>141</v>
      </c>
      <c r="AU242" s="216" t="s">
        <v>79</v>
      </c>
      <c r="AY242" s="20" t="s">
        <v>140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20" t="s">
        <v>77</v>
      </c>
      <c r="BK242" s="217">
        <f>ROUND(I242*H242,2)</f>
        <v>0</v>
      </c>
      <c r="BL242" s="20" t="s">
        <v>231</v>
      </c>
      <c r="BM242" s="216" t="s">
        <v>2392</v>
      </c>
    </row>
    <row r="243" s="2" customFormat="1">
      <c r="A243" s="41"/>
      <c r="B243" s="42"/>
      <c r="C243" s="43"/>
      <c r="D243" s="218" t="s">
        <v>148</v>
      </c>
      <c r="E243" s="43"/>
      <c r="F243" s="219" t="s">
        <v>1618</v>
      </c>
      <c r="G243" s="43"/>
      <c r="H243" s="43"/>
      <c r="I243" s="220"/>
      <c r="J243" s="43"/>
      <c r="K243" s="43"/>
      <c r="L243" s="47"/>
      <c r="M243" s="221"/>
      <c r="N243" s="22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148</v>
      </c>
      <c r="AU243" s="20" t="s">
        <v>79</v>
      </c>
    </row>
    <row r="244" s="12" customFormat="1" ht="22.8" customHeight="1">
      <c r="A244" s="12"/>
      <c r="B244" s="191"/>
      <c r="C244" s="192"/>
      <c r="D244" s="193" t="s">
        <v>68</v>
      </c>
      <c r="E244" s="267" t="s">
        <v>1751</v>
      </c>
      <c r="F244" s="267" t="s">
        <v>1752</v>
      </c>
      <c r="G244" s="192"/>
      <c r="H244" s="192"/>
      <c r="I244" s="195"/>
      <c r="J244" s="268">
        <f>BK244</f>
        <v>0</v>
      </c>
      <c r="K244" s="192"/>
      <c r="L244" s="197"/>
      <c r="M244" s="198"/>
      <c r="N244" s="199"/>
      <c r="O244" s="199"/>
      <c r="P244" s="200">
        <f>SUM(P245:P253)</f>
        <v>0</v>
      </c>
      <c r="Q244" s="199"/>
      <c r="R244" s="200">
        <f>SUM(R245:R253)</f>
        <v>0.093370905599999998</v>
      </c>
      <c r="S244" s="199"/>
      <c r="T244" s="201">
        <f>SUM(T245:T253)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2" t="s">
        <v>79</v>
      </c>
      <c r="AT244" s="203" t="s">
        <v>68</v>
      </c>
      <c r="AU244" s="203" t="s">
        <v>77</v>
      </c>
      <c r="AY244" s="202" t="s">
        <v>140</v>
      </c>
      <c r="BK244" s="204">
        <f>SUM(BK245:BK253)</f>
        <v>0</v>
      </c>
    </row>
    <row r="245" s="2" customFormat="1" ht="16.5" customHeight="1">
      <c r="A245" s="41"/>
      <c r="B245" s="42"/>
      <c r="C245" s="205" t="s">
        <v>473</v>
      </c>
      <c r="D245" s="205" t="s">
        <v>141</v>
      </c>
      <c r="E245" s="206" t="s">
        <v>2393</v>
      </c>
      <c r="F245" s="207" t="s">
        <v>2394</v>
      </c>
      <c r="G245" s="208" t="s">
        <v>144</v>
      </c>
      <c r="H245" s="209">
        <v>86.072000000000003</v>
      </c>
      <c r="I245" s="210"/>
      <c r="J245" s="211">
        <f>ROUND(I245*H245,2)</f>
        <v>0</v>
      </c>
      <c r="K245" s="207" t="s">
        <v>145</v>
      </c>
      <c r="L245" s="47"/>
      <c r="M245" s="212" t="s">
        <v>19</v>
      </c>
      <c r="N245" s="213" t="s">
        <v>40</v>
      </c>
      <c r="O245" s="87"/>
      <c r="P245" s="214">
        <f>O245*H245</f>
        <v>0</v>
      </c>
      <c r="Q245" s="214">
        <v>0</v>
      </c>
      <c r="R245" s="214">
        <f>Q245*H245</f>
        <v>0</v>
      </c>
      <c r="S245" s="214">
        <v>0</v>
      </c>
      <c r="T245" s="21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6" t="s">
        <v>231</v>
      </c>
      <c r="AT245" s="216" t="s">
        <v>141</v>
      </c>
      <c r="AU245" s="216" t="s">
        <v>79</v>
      </c>
      <c r="AY245" s="20" t="s">
        <v>140</v>
      </c>
      <c r="BE245" s="217">
        <f>IF(N245="základní",J245,0)</f>
        <v>0</v>
      </c>
      <c r="BF245" s="217">
        <f>IF(N245="snížená",J245,0)</f>
        <v>0</v>
      </c>
      <c r="BG245" s="217">
        <f>IF(N245="zákl. přenesená",J245,0)</f>
        <v>0</v>
      </c>
      <c r="BH245" s="217">
        <f>IF(N245="sníž. přenesená",J245,0)</f>
        <v>0</v>
      </c>
      <c r="BI245" s="217">
        <f>IF(N245="nulová",J245,0)</f>
        <v>0</v>
      </c>
      <c r="BJ245" s="20" t="s">
        <v>77</v>
      </c>
      <c r="BK245" s="217">
        <f>ROUND(I245*H245,2)</f>
        <v>0</v>
      </c>
      <c r="BL245" s="20" t="s">
        <v>231</v>
      </c>
      <c r="BM245" s="216" t="s">
        <v>2395</v>
      </c>
    </row>
    <row r="246" s="2" customFormat="1">
      <c r="A246" s="41"/>
      <c r="B246" s="42"/>
      <c r="C246" s="43"/>
      <c r="D246" s="218" t="s">
        <v>148</v>
      </c>
      <c r="E246" s="43"/>
      <c r="F246" s="219" t="s">
        <v>2396</v>
      </c>
      <c r="G246" s="43"/>
      <c r="H246" s="43"/>
      <c r="I246" s="220"/>
      <c r="J246" s="43"/>
      <c r="K246" s="43"/>
      <c r="L246" s="47"/>
      <c r="M246" s="221"/>
      <c r="N246" s="222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148</v>
      </c>
      <c r="AU246" s="20" t="s">
        <v>79</v>
      </c>
    </row>
    <row r="247" s="14" customFormat="1">
      <c r="A247" s="14"/>
      <c r="B247" s="234"/>
      <c r="C247" s="235"/>
      <c r="D247" s="225" t="s">
        <v>150</v>
      </c>
      <c r="E247" s="236" t="s">
        <v>19</v>
      </c>
      <c r="F247" s="237" t="s">
        <v>2397</v>
      </c>
      <c r="G247" s="235"/>
      <c r="H247" s="238">
        <v>30.199999999999999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4" t="s">
        <v>150</v>
      </c>
      <c r="AU247" s="244" t="s">
        <v>79</v>
      </c>
      <c r="AV247" s="14" t="s">
        <v>79</v>
      </c>
      <c r="AW247" s="14" t="s">
        <v>31</v>
      </c>
      <c r="AX247" s="14" t="s">
        <v>69</v>
      </c>
      <c r="AY247" s="244" t="s">
        <v>140</v>
      </c>
    </row>
    <row r="248" s="14" customFormat="1">
      <c r="A248" s="14"/>
      <c r="B248" s="234"/>
      <c r="C248" s="235"/>
      <c r="D248" s="225" t="s">
        <v>150</v>
      </c>
      <c r="E248" s="236" t="s">
        <v>19</v>
      </c>
      <c r="F248" s="237" t="s">
        <v>2398</v>
      </c>
      <c r="G248" s="235"/>
      <c r="H248" s="238">
        <v>55.872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4" t="s">
        <v>150</v>
      </c>
      <c r="AU248" s="244" t="s">
        <v>79</v>
      </c>
      <c r="AV248" s="14" t="s">
        <v>79</v>
      </c>
      <c r="AW248" s="14" t="s">
        <v>31</v>
      </c>
      <c r="AX248" s="14" t="s">
        <v>69</v>
      </c>
      <c r="AY248" s="244" t="s">
        <v>140</v>
      </c>
    </row>
    <row r="249" s="15" customFormat="1">
      <c r="A249" s="15"/>
      <c r="B249" s="245"/>
      <c r="C249" s="246"/>
      <c r="D249" s="225" t="s">
        <v>150</v>
      </c>
      <c r="E249" s="247" t="s">
        <v>19</v>
      </c>
      <c r="F249" s="248" t="s">
        <v>226</v>
      </c>
      <c r="G249" s="246"/>
      <c r="H249" s="249">
        <v>86.072000000000003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5" t="s">
        <v>150</v>
      </c>
      <c r="AU249" s="255" t="s">
        <v>79</v>
      </c>
      <c r="AV249" s="15" t="s">
        <v>146</v>
      </c>
      <c r="AW249" s="15" t="s">
        <v>31</v>
      </c>
      <c r="AX249" s="15" t="s">
        <v>77</v>
      </c>
      <c r="AY249" s="255" t="s">
        <v>140</v>
      </c>
    </row>
    <row r="250" s="2" customFormat="1" ht="16.5" customHeight="1">
      <c r="A250" s="41"/>
      <c r="B250" s="42"/>
      <c r="C250" s="205" t="s">
        <v>478</v>
      </c>
      <c r="D250" s="205" t="s">
        <v>141</v>
      </c>
      <c r="E250" s="206" t="s">
        <v>2399</v>
      </c>
      <c r="F250" s="207" t="s">
        <v>2400</v>
      </c>
      <c r="G250" s="208" t="s">
        <v>144</v>
      </c>
      <c r="H250" s="209">
        <v>86.072000000000003</v>
      </c>
      <c r="I250" s="210"/>
      <c r="J250" s="211">
        <f>ROUND(I250*H250,2)</f>
        <v>0</v>
      </c>
      <c r="K250" s="207" t="s">
        <v>145</v>
      </c>
      <c r="L250" s="47"/>
      <c r="M250" s="212" t="s">
        <v>19</v>
      </c>
      <c r="N250" s="213" t="s">
        <v>40</v>
      </c>
      <c r="O250" s="87"/>
      <c r="P250" s="214">
        <f>O250*H250</f>
        <v>0</v>
      </c>
      <c r="Q250" s="214">
        <v>0.000428</v>
      </c>
      <c r="R250" s="214">
        <f>Q250*H250</f>
        <v>0.036838816000000003</v>
      </c>
      <c r="S250" s="214">
        <v>0</v>
      </c>
      <c r="T250" s="21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6" t="s">
        <v>231</v>
      </c>
      <c r="AT250" s="216" t="s">
        <v>141</v>
      </c>
      <c r="AU250" s="216" t="s">
        <v>79</v>
      </c>
      <c r="AY250" s="20" t="s">
        <v>140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20" t="s">
        <v>77</v>
      </c>
      <c r="BK250" s="217">
        <f>ROUND(I250*H250,2)</f>
        <v>0</v>
      </c>
      <c r="BL250" s="20" t="s">
        <v>231</v>
      </c>
      <c r="BM250" s="216" t="s">
        <v>2401</v>
      </c>
    </row>
    <row r="251" s="2" customFormat="1">
      <c r="A251" s="41"/>
      <c r="B251" s="42"/>
      <c r="C251" s="43"/>
      <c r="D251" s="218" t="s">
        <v>148</v>
      </c>
      <c r="E251" s="43"/>
      <c r="F251" s="219" t="s">
        <v>2402</v>
      </c>
      <c r="G251" s="43"/>
      <c r="H251" s="43"/>
      <c r="I251" s="220"/>
      <c r="J251" s="43"/>
      <c r="K251" s="43"/>
      <c r="L251" s="47"/>
      <c r="M251" s="221"/>
      <c r="N251" s="222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148</v>
      </c>
      <c r="AU251" s="20" t="s">
        <v>79</v>
      </c>
    </row>
    <row r="252" s="2" customFormat="1" ht="16.5" customHeight="1">
      <c r="A252" s="41"/>
      <c r="B252" s="42"/>
      <c r="C252" s="205" t="s">
        <v>484</v>
      </c>
      <c r="D252" s="205" t="s">
        <v>141</v>
      </c>
      <c r="E252" s="206" t="s">
        <v>2403</v>
      </c>
      <c r="F252" s="207" t="s">
        <v>2404</v>
      </c>
      <c r="G252" s="208" t="s">
        <v>144</v>
      </c>
      <c r="H252" s="209">
        <v>86.072000000000003</v>
      </c>
      <c r="I252" s="210"/>
      <c r="J252" s="211">
        <f>ROUND(I252*H252,2)</f>
        <v>0</v>
      </c>
      <c r="K252" s="207" t="s">
        <v>145</v>
      </c>
      <c r="L252" s="47"/>
      <c r="M252" s="212" t="s">
        <v>19</v>
      </c>
      <c r="N252" s="213" t="s">
        <v>40</v>
      </c>
      <c r="O252" s="87"/>
      <c r="P252" s="214">
        <f>O252*H252</f>
        <v>0</v>
      </c>
      <c r="Q252" s="214">
        <v>0.00065680000000000003</v>
      </c>
      <c r="R252" s="214">
        <f>Q252*H252</f>
        <v>0.056532089600000002</v>
      </c>
      <c r="S252" s="214">
        <v>0</v>
      </c>
      <c r="T252" s="21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6" t="s">
        <v>231</v>
      </c>
      <c r="AT252" s="216" t="s">
        <v>141</v>
      </c>
      <c r="AU252" s="216" t="s">
        <v>79</v>
      </c>
      <c r="AY252" s="20" t="s">
        <v>140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20" t="s">
        <v>77</v>
      </c>
      <c r="BK252" s="217">
        <f>ROUND(I252*H252,2)</f>
        <v>0</v>
      </c>
      <c r="BL252" s="20" t="s">
        <v>231</v>
      </c>
      <c r="BM252" s="216" t="s">
        <v>2405</v>
      </c>
    </row>
    <row r="253" s="2" customFormat="1">
      <c r="A253" s="41"/>
      <c r="B253" s="42"/>
      <c r="C253" s="43"/>
      <c r="D253" s="218" t="s">
        <v>148</v>
      </c>
      <c r="E253" s="43"/>
      <c r="F253" s="219" t="s">
        <v>2406</v>
      </c>
      <c r="G253" s="43"/>
      <c r="H253" s="43"/>
      <c r="I253" s="220"/>
      <c r="J253" s="43"/>
      <c r="K253" s="43"/>
      <c r="L253" s="47"/>
      <c r="M253" s="221"/>
      <c r="N253" s="222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148</v>
      </c>
      <c r="AU253" s="20" t="s">
        <v>79</v>
      </c>
    </row>
    <row r="254" s="12" customFormat="1" ht="22.8" customHeight="1">
      <c r="A254" s="12"/>
      <c r="B254" s="191"/>
      <c r="C254" s="192"/>
      <c r="D254" s="193" t="s">
        <v>68</v>
      </c>
      <c r="E254" s="267" t="s">
        <v>1801</v>
      </c>
      <c r="F254" s="267" t="s">
        <v>1802</v>
      </c>
      <c r="G254" s="192"/>
      <c r="H254" s="192"/>
      <c r="I254" s="195"/>
      <c r="J254" s="268">
        <f>BK254</f>
        <v>0</v>
      </c>
      <c r="K254" s="192"/>
      <c r="L254" s="197"/>
      <c r="M254" s="198"/>
      <c r="N254" s="199"/>
      <c r="O254" s="199"/>
      <c r="P254" s="200">
        <f>SUM(P255:P261)</f>
        <v>0</v>
      </c>
      <c r="Q254" s="199"/>
      <c r="R254" s="200">
        <f>SUM(R255:R261)</f>
        <v>0.018172583999999999</v>
      </c>
      <c r="S254" s="199"/>
      <c r="T254" s="201">
        <f>SUM(T255:T261)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2" t="s">
        <v>79</v>
      </c>
      <c r="AT254" s="203" t="s">
        <v>68</v>
      </c>
      <c r="AU254" s="203" t="s">
        <v>77</v>
      </c>
      <c r="AY254" s="202" t="s">
        <v>140</v>
      </c>
      <c r="BK254" s="204">
        <f>SUM(BK255:BK261)</f>
        <v>0</v>
      </c>
    </row>
    <row r="255" s="2" customFormat="1" ht="16.5" customHeight="1">
      <c r="A255" s="41"/>
      <c r="B255" s="42"/>
      <c r="C255" s="205" t="s">
        <v>489</v>
      </c>
      <c r="D255" s="205" t="s">
        <v>141</v>
      </c>
      <c r="E255" s="206" t="s">
        <v>1809</v>
      </c>
      <c r="F255" s="207" t="s">
        <v>1810</v>
      </c>
      <c r="G255" s="208" t="s">
        <v>144</v>
      </c>
      <c r="H255" s="209">
        <v>39.539999999999999</v>
      </c>
      <c r="I255" s="210"/>
      <c r="J255" s="211">
        <f>ROUND(I255*H255,2)</f>
        <v>0</v>
      </c>
      <c r="K255" s="207" t="s">
        <v>145</v>
      </c>
      <c r="L255" s="47"/>
      <c r="M255" s="212" t="s">
        <v>19</v>
      </c>
      <c r="N255" s="213" t="s">
        <v>40</v>
      </c>
      <c r="O255" s="87"/>
      <c r="P255" s="214">
        <f>O255*H255</f>
        <v>0</v>
      </c>
      <c r="Q255" s="214">
        <v>0.00020120000000000001</v>
      </c>
      <c r="R255" s="214">
        <f>Q255*H255</f>
        <v>0.0079554480000000004</v>
      </c>
      <c r="S255" s="214">
        <v>0</v>
      </c>
      <c r="T255" s="21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6" t="s">
        <v>231</v>
      </c>
      <c r="AT255" s="216" t="s">
        <v>141</v>
      </c>
      <c r="AU255" s="216" t="s">
        <v>79</v>
      </c>
      <c r="AY255" s="20" t="s">
        <v>140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20" t="s">
        <v>77</v>
      </c>
      <c r="BK255" s="217">
        <f>ROUND(I255*H255,2)</f>
        <v>0</v>
      </c>
      <c r="BL255" s="20" t="s">
        <v>231</v>
      </c>
      <c r="BM255" s="216" t="s">
        <v>2407</v>
      </c>
    </row>
    <row r="256" s="2" customFormat="1">
      <c r="A256" s="41"/>
      <c r="B256" s="42"/>
      <c r="C256" s="43"/>
      <c r="D256" s="218" t="s">
        <v>148</v>
      </c>
      <c r="E256" s="43"/>
      <c r="F256" s="219" t="s">
        <v>1812</v>
      </c>
      <c r="G256" s="43"/>
      <c r="H256" s="43"/>
      <c r="I256" s="220"/>
      <c r="J256" s="43"/>
      <c r="K256" s="43"/>
      <c r="L256" s="47"/>
      <c r="M256" s="221"/>
      <c r="N256" s="222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148</v>
      </c>
      <c r="AU256" s="20" t="s">
        <v>79</v>
      </c>
    </row>
    <row r="257" s="14" customFormat="1">
      <c r="A257" s="14"/>
      <c r="B257" s="234"/>
      <c r="C257" s="235"/>
      <c r="D257" s="225" t="s">
        <v>150</v>
      </c>
      <c r="E257" s="236" t="s">
        <v>19</v>
      </c>
      <c r="F257" s="237" t="s">
        <v>2408</v>
      </c>
      <c r="G257" s="235"/>
      <c r="H257" s="238">
        <v>36.090000000000003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4" t="s">
        <v>150</v>
      </c>
      <c r="AU257" s="244" t="s">
        <v>79</v>
      </c>
      <c r="AV257" s="14" t="s">
        <v>79</v>
      </c>
      <c r="AW257" s="14" t="s">
        <v>31</v>
      </c>
      <c r="AX257" s="14" t="s">
        <v>69</v>
      </c>
      <c r="AY257" s="244" t="s">
        <v>140</v>
      </c>
    </row>
    <row r="258" s="14" customFormat="1">
      <c r="A258" s="14"/>
      <c r="B258" s="234"/>
      <c r="C258" s="235"/>
      <c r="D258" s="225" t="s">
        <v>150</v>
      </c>
      <c r="E258" s="236" t="s">
        <v>19</v>
      </c>
      <c r="F258" s="237" t="s">
        <v>2409</v>
      </c>
      <c r="G258" s="235"/>
      <c r="H258" s="238">
        <v>3.4500000000000002</v>
      </c>
      <c r="I258" s="239"/>
      <c r="J258" s="235"/>
      <c r="K258" s="235"/>
      <c r="L258" s="240"/>
      <c r="M258" s="241"/>
      <c r="N258" s="242"/>
      <c r="O258" s="242"/>
      <c r="P258" s="242"/>
      <c r="Q258" s="242"/>
      <c r="R258" s="242"/>
      <c r="S258" s="242"/>
      <c r="T258" s="24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4" t="s">
        <v>150</v>
      </c>
      <c r="AU258" s="244" t="s">
        <v>79</v>
      </c>
      <c r="AV258" s="14" t="s">
        <v>79</v>
      </c>
      <c r="AW258" s="14" t="s">
        <v>31</v>
      </c>
      <c r="AX258" s="14" t="s">
        <v>69</v>
      </c>
      <c r="AY258" s="244" t="s">
        <v>140</v>
      </c>
    </row>
    <row r="259" s="15" customFormat="1">
      <c r="A259" s="15"/>
      <c r="B259" s="245"/>
      <c r="C259" s="246"/>
      <c r="D259" s="225" t="s">
        <v>150</v>
      </c>
      <c r="E259" s="247" t="s">
        <v>19</v>
      </c>
      <c r="F259" s="248" t="s">
        <v>226</v>
      </c>
      <c r="G259" s="246"/>
      <c r="H259" s="249">
        <v>39.540000000000006</v>
      </c>
      <c r="I259" s="250"/>
      <c r="J259" s="246"/>
      <c r="K259" s="246"/>
      <c r="L259" s="251"/>
      <c r="M259" s="252"/>
      <c r="N259" s="253"/>
      <c r="O259" s="253"/>
      <c r="P259" s="253"/>
      <c r="Q259" s="253"/>
      <c r="R259" s="253"/>
      <c r="S259" s="253"/>
      <c r="T259" s="25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5" t="s">
        <v>150</v>
      </c>
      <c r="AU259" s="255" t="s">
        <v>79</v>
      </c>
      <c r="AV259" s="15" t="s">
        <v>146</v>
      </c>
      <c r="AW259" s="15" t="s">
        <v>31</v>
      </c>
      <c r="AX259" s="15" t="s">
        <v>77</v>
      </c>
      <c r="AY259" s="255" t="s">
        <v>140</v>
      </c>
    </row>
    <row r="260" s="2" customFormat="1" ht="24.15" customHeight="1">
      <c r="A260" s="41"/>
      <c r="B260" s="42"/>
      <c r="C260" s="205" t="s">
        <v>494</v>
      </c>
      <c r="D260" s="205" t="s">
        <v>141</v>
      </c>
      <c r="E260" s="206" t="s">
        <v>1814</v>
      </c>
      <c r="F260" s="207" t="s">
        <v>1815</v>
      </c>
      <c r="G260" s="208" t="s">
        <v>144</v>
      </c>
      <c r="H260" s="209">
        <v>39.539999999999999</v>
      </c>
      <c r="I260" s="210"/>
      <c r="J260" s="211">
        <f>ROUND(I260*H260,2)</f>
        <v>0</v>
      </c>
      <c r="K260" s="207" t="s">
        <v>145</v>
      </c>
      <c r="L260" s="47"/>
      <c r="M260" s="212" t="s">
        <v>19</v>
      </c>
      <c r="N260" s="213" t="s">
        <v>40</v>
      </c>
      <c r="O260" s="87"/>
      <c r="P260" s="214">
        <f>O260*H260</f>
        <v>0</v>
      </c>
      <c r="Q260" s="214">
        <v>0.00025839999999999999</v>
      </c>
      <c r="R260" s="214">
        <f>Q260*H260</f>
        <v>0.010217136</v>
      </c>
      <c r="S260" s="214">
        <v>0</v>
      </c>
      <c r="T260" s="215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6" t="s">
        <v>231</v>
      </c>
      <c r="AT260" s="216" t="s">
        <v>141</v>
      </c>
      <c r="AU260" s="216" t="s">
        <v>79</v>
      </c>
      <c r="AY260" s="20" t="s">
        <v>140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20" t="s">
        <v>77</v>
      </c>
      <c r="BK260" s="217">
        <f>ROUND(I260*H260,2)</f>
        <v>0</v>
      </c>
      <c r="BL260" s="20" t="s">
        <v>231</v>
      </c>
      <c r="BM260" s="216" t="s">
        <v>2410</v>
      </c>
    </row>
    <row r="261" s="2" customFormat="1">
      <c r="A261" s="41"/>
      <c r="B261" s="42"/>
      <c r="C261" s="43"/>
      <c r="D261" s="218" t="s">
        <v>148</v>
      </c>
      <c r="E261" s="43"/>
      <c r="F261" s="219" t="s">
        <v>1817</v>
      </c>
      <c r="G261" s="43"/>
      <c r="H261" s="43"/>
      <c r="I261" s="220"/>
      <c r="J261" s="43"/>
      <c r="K261" s="43"/>
      <c r="L261" s="47"/>
      <c r="M261" s="221"/>
      <c r="N261" s="222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148</v>
      </c>
      <c r="AU261" s="20" t="s">
        <v>79</v>
      </c>
    </row>
    <row r="262" s="12" customFormat="1" ht="25.92" customHeight="1">
      <c r="A262" s="12"/>
      <c r="B262" s="191"/>
      <c r="C262" s="192"/>
      <c r="D262" s="193" t="s">
        <v>68</v>
      </c>
      <c r="E262" s="194" t="s">
        <v>1820</v>
      </c>
      <c r="F262" s="194" t="s">
        <v>1821</v>
      </c>
      <c r="G262" s="192"/>
      <c r="H262" s="192"/>
      <c r="I262" s="195"/>
      <c r="J262" s="196">
        <f>BK262</f>
        <v>0</v>
      </c>
      <c r="K262" s="192"/>
      <c r="L262" s="197"/>
      <c r="M262" s="198"/>
      <c r="N262" s="199"/>
      <c r="O262" s="199"/>
      <c r="P262" s="200">
        <f>P263+P266+P269</f>
        <v>0</v>
      </c>
      <c r="Q262" s="199"/>
      <c r="R262" s="200">
        <f>R263+R266+R269</f>
        <v>0</v>
      </c>
      <c r="S262" s="199"/>
      <c r="T262" s="201">
        <f>T263+T266+T269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2" t="s">
        <v>168</v>
      </c>
      <c r="AT262" s="203" t="s">
        <v>68</v>
      </c>
      <c r="AU262" s="203" t="s">
        <v>69</v>
      </c>
      <c r="AY262" s="202" t="s">
        <v>140</v>
      </c>
      <c r="BK262" s="204">
        <f>BK263+BK266+BK269</f>
        <v>0</v>
      </c>
    </row>
    <row r="263" s="12" customFormat="1" ht="22.8" customHeight="1">
      <c r="A263" s="12"/>
      <c r="B263" s="191"/>
      <c r="C263" s="192"/>
      <c r="D263" s="193" t="s">
        <v>68</v>
      </c>
      <c r="E263" s="267" t="s">
        <v>1822</v>
      </c>
      <c r="F263" s="267" t="s">
        <v>1823</v>
      </c>
      <c r="G263" s="192"/>
      <c r="H263" s="192"/>
      <c r="I263" s="195"/>
      <c r="J263" s="268">
        <f>BK263</f>
        <v>0</v>
      </c>
      <c r="K263" s="192"/>
      <c r="L263" s="197"/>
      <c r="M263" s="198"/>
      <c r="N263" s="199"/>
      <c r="O263" s="199"/>
      <c r="P263" s="200">
        <f>SUM(P264:P265)</f>
        <v>0</v>
      </c>
      <c r="Q263" s="199"/>
      <c r="R263" s="200">
        <f>SUM(R264:R265)</f>
        <v>0</v>
      </c>
      <c r="S263" s="199"/>
      <c r="T263" s="201">
        <f>SUM(T264:T265)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2" t="s">
        <v>168</v>
      </c>
      <c r="AT263" s="203" t="s">
        <v>68</v>
      </c>
      <c r="AU263" s="203" t="s">
        <v>77</v>
      </c>
      <c r="AY263" s="202" t="s">
        <v>140</v>
      </c>
      <c r="BK263" s="204">
        <f>SUM(BK264:BK265)</f>
        <v>0</v>
      </c>
    </row>
    <row r="264" s="2" customFormat="1" ht="16.5" customHeight="1">
      <c r="A264" s="41"/>
      <c r="B264" s="42"/>
      <c r="C264" s="205" t="s">
        <v>500</v>
      </c>
      <c r="D264" s="205" t="s">
        <v>141</v>
      </c>
      <c r="E264" s="206" t="s">
        <v>2153</v>
      </c>
      <c r="F264" s="207" t="s">
        <v>1823</v>
      </c>
      <c r="G264" s="208" t="s">
        <v>1472</v>
      </c>
      <c r="H264" s="209">
        <v>1</v>
      </c>
      <c r="I264" s="210"/>
      <c r="J264" s="211">
        <f>ROUND(I264*H264,2)</f>
        <v>0</v>
      </c>
      <c r="K264" s="207" t="s">
        <v>145</v>
      </c>
      <c r="L264" s="47"/>
      <c r="M264" s="212" t="s">
        <v>19</v>
      </c>
      <c r="N264" s="213" t="s">
        <v>40</v>
      </c>
      <c r="O264" s="87"/>
      <c r="P264" s="214">
        <f>O264*H264</f>
        <v>0</v>
      </c>
      <c r="Q264" s="214">
        <v>0</v>
      </c>
      <c r="R264" s="214">
        <f>Q264*H264</f>
        <v>0</v>
      </c>
      <c r="S264" s="214">
        <v>0</v>
      </c>
      <c r="T264" s="21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6" t="s">
        <v>1827</v>
      </c>
      <c r="AT264" s="216" t="s">
        <v>141</v>
      </c>
      <c r="AU264" s="216" t="s">
        <v>79</v>
      </c>
      <c r="AY264" s="20" t="s">
        <v>140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20" t="s">
        <v>77</v>
      </c>
      <c r="BK264" s="217">
        <f>ROUND(I264*H264,2)</f>
        <v>0</v>
      </c>
      <c r="BL264" s="20" t="s">
        <v>1827</v>
      </c>
      <c r="BM264" s="216" t="s">
        <v>2411</v>
      </c>
    </row>
    <row r="265" s="2" customFormat="1">
      <c r="A265" s="41"/>
      <c r="B265" s="42"/>
      <c r="C265" s="43"/>
      <c r="D265" s="218" t="s">
        <v>148</v>
      </c>
      <c r="E265" s="43"/>
      <c r="F265" s="219" t="s">
        <v>2412</v>
      </c>
      <c r="G265" s="43"/>
      <c r="H265" s="43"/>
      <c r="I265" s="220"/>
      <c r="J265" s="43"/>
      <c r="K265" s="43"/>
      <c r="L265" s="47"/>
      <c r="M265" s="221"/>
      <c r="N265" s="222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148</v>
      </c>
      <c r="AU265" s="20" t="s">
        <v>79</v>
      </c>
    </row>
    <row r="266" s="12" customFormat="1" ht="22.8" customHeight="1">
      <c r="A266" s="12"/>
      <c r="B266" s="191"/>
      <c r="C266" s="192"/>
      <c r="D266" s="193" t="s">
        <v>68</v>
      </c>
      <c r="E266" s="267" t="s">
        <v>1835</v>
      </c>
      <c r="F266" s="267" t="s">
        <v>1836</v>
      </c>
      <c r="G266" s="192"/>
      <c r="H266" s="192"/>
      <c r="I266" s="195"/>
      <c r="J266" s="268">
        <f>BK266</f>
        <v>0</v>
      </c>
      <c r="K266" s="192"/>
      <c r="L266" s="197"/>
      <c r="M266" s="198"/>
      <c r="N266" s="199"/>
      <c r="O266" s="199"/>
      <c r="P266" s="200">
        <f>SUM(P267:P268)</f>
        <v>0</v>
      </c>
      <c r="Q266" s="199"/>
      <c r="R266" s="200">
        <f>SUM(R267:R268)</f>
        <v>0</v>
      </c>
      <c r="S266" s="199"/>
      <c r="T266" s="201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2" t="s">
        <v>168</v>
      </c>
      <c r="AT266" s="203" t="s">
        <v>68</v>
      </c>
      <c r="AU266" s="203" t="s">
        <v>77</v>
      </c>
      <c r="AY266" s="202" t="s">
        <v>140</v>
      </c>
      <c r="BK266" s="204">
        <f>SUM(BK267:BK268)</f>
        <v>0</v>
      </c>
    </row>
    <row r="267" s="2" customFormat="1" ht="16.5" customHeight="1">
      <c r="A267" s="41"/>
      <c r="B267" s="42"/>
      <c r="C267" s="205" t="s">
        <v>506</v>
      </c>
      <c r="D267" s="205" t="s">
        <v>141</v>
      </c>
      <c r="E267" s="206" t="s">
        <v>1838</v>
      </c>
      <c r="F267" s="207" t="s">
        <v>1836</v>
      </c>
      <c r="G267" s="208" t="s">
        <v>1472</v>
      </c>
      <c r="H267" s="209">
        <v>1</v>
      </c>
      <c r="I267" s="210"/>
      <c r="J267" s="211">
        <f>ROUND(I267*H267,2)</f>
        <v>0</v>
      </c>
      <c r="K267" s="207" t="s">
        <v>145</v>
      </c>
      <c r="L267" s="47"/>
      <c r="M267" s="212" t="s">
        <v>19</v>
      </c>
      <c r="N267" s="213" t="s">
        <v>40</v>
      </c>
      <c r="O267" s="87"/>
      <c r="P267" s="214">
        <f>O267*H267</f>
        <v>0</v>
      </c>
      <c r="Q267" s="214">
        <v>0</v>
      </c>
      <c r="R267" s="214">
        <f>Q267*H267</f>
        <v>0</v>
      </c>
      <c r="S267" s="214">
        <v>0</v>
      </c>
      <c r="T267" s="21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6" t="s">
        <v>1827</v>
      </c>
      <c r="AT267" s="216" t="s">
        <v>141</v>
      </c>
      <c r="AU267" s="216" t="s">
        <v>79</v>
      </c>
      <c r="AY267" s="20" t="s">
        <v>140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20" t="s">
        <v>77</v>
      </c>
      <c r="BK267" s="217">
        <f>ROUND(I267*H267,2)</f>
        <v>0</v>
      </c>
      <c r="BL267" s="20" t="s">
        <v>1827</v>
      </c>
      <c r="BM267" s="216" t="s">
        <v>2413</v>
      </c>
    </row>
    <row r="268" s="2" customFormat="1">
      <c r="A268" s="41"/>
      <c r="B268" s="42"/>
      <c r="C268" s="43"/>
      <c r="D268" s="218" t="s">
        <v>148</v>
      </c>
      <c r="E268" s="43"/>
      <c r="F268" s="219" t="s">
        <v>2414</v>
      </c>
      <c r="G268" s="43"/>
      <c r="H268" s="43"/>
      <c r="I268" s="220"/>
      <c r="J268" s="43"/>
      <c r="K268" s="43"/>
      <c r="L268" s="47"/>
      <c r="M268" s="221"/>
      <c r="N268" s="222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148</v>
      </c>
      <c r="AU268" s="20" t="s">
        <v>79</v>
      </c>
    </row>
    <row r="269" s="12" customFormat="1" ht="22.8" customHeight="1">
      <c r="A269" s="12"/>
      <c r="B269" s="191"/>
      <c r="C269" s="192"/>
      <c r="D269" s="193" t="s">
        <v>68</v>
      </c>
      <c r="E269" s="267" t="s">
        <v>1848</v>
      </c>
      <c r="F269" s="267" t="s">
        <v>1849</v>
      </c>
      <c r="G269" s="192"/>
      <c r="H269" s="192"/>
      <c r="I269" s="195"/>
      <c r="J269" s="268">
        <f>BK269</f>
        <v>0</v>
      </c>
      <c r="K269" s="192"/>
      <c r="L269" s="197"/>
      <c r="M269" s="198"/>
      <c r="N269" s="199"/>
      <c r="O269" s="199"/>
      <c r="P269" s="200">
        <f>SUM(P270:P271)</f>
        <v>0</v>
      </c>
      <c r="Q269" s="199"/>
      <c r="R269" s="200">
        <f>SUM(R270:R271)</f>
        <v>0</v>
      </c>
      <c r="S269" s="199"/>
      <c r="T269" s="201">
        <f>SUM(T270:T271)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2" t="s">
        <v>168</v>
      </c>
      <c r="AT269" s="203" t="s">
        <v>68</v>
      </c>
      <c r="AU269" s="203" t="s">
        <v>77</v>
      </c>
      <c r="AY269" s="202" t="s">
        <v>140</v>
      </c>
      <c r="BK269" s="204">
        <f>SUM(BK270:BK271)</f>
        <v>0</v>
      </c>
    </row>
    <row r="270" s="2" customFormat="1" ht="16.5" customHeight="1">
      <c r="A270" s="41"/>
      <c r="B270" s="42"/>
      <c r="C270" s="205" t="s">
        <v>511</v>
      </c>
      <c r="D270" s="205" t="s">
        <v>141</v>
      </c>
      <c r="E270" s="206" t="s">
        <v>1851</v>
      </c>
      <c r="F270" s="207" t="s">
        <v>1849</v>
      </c>
      <c r="G270" s="208" t="s">
        <v>1472</v>
      </c>
      <c r="H270" s="209">
        <v>1</v>
      </c>
      <c r="I270" s="210"/>
      <c r="J270" s="211">
        <f>ROUND(I270*H270,2)</f>
        <v>0</v>
      </c>
      <c r="K270" s="207" t="s">
        <v>145</v>
      </c>
      <c r="L270" s="47"/>
      <c r="M270" s="212" t="s">
        <v>19</v>
      </c>
      <c r="N270" s="213" t="s">
        <v>40</v>
      </c>
      <c r="O270" s="87"/>
      <c r="P270" s="214">
        <f>O270*H270</f>
        <v>0</v>
      </c>
      <c r="Q270" s="214">
        <v>0</v>
      </c>
      <c r="R270" s="214">
        <f>Q270*H270</f>
        <v>0</v>
      </c>
      <c r="S270" s="214">
        <v>0</v>
      </c>
      <c r="T270" s="21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6" t="s">
        <v>1827</v>
      </c>
      <c r="AT270" s="216" t="s">
        <v>141</v>
      </c>
      <c r="AU270" s="216" t="s">
        <v>79</v>
      </c>
      <c r="AY270" s="20" t="s">
        <v>140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20" t="s">
        <v>77</v>
      </c>
      <c r="BK270" s="217">
        <f>ROUND(I270*H270,2)</f>
        <v>0</v>
      </c>
      <c r="BL270" s="20" t="s">
        <v>1827</v>
      </c>
      <c r="BM270" s="216" t="s">
        <v>2415</v>
      </c>
    </row>
    <row r="271" s="2" customFormat="1">
      <c r="A271" s="41"/>
      <c r="B271" s="42"/>
      <c r="C271" s="43"/>
      <c r="D271" s="218" t="s">
        <v>148</v>
      </c>
      <c r="E271" s="43"/>
      <c r="F271" s="219" t="s">
        <v>2158</v>
      </c>
      <c r="G271" s="43"/>
      <c r="H271" s="43"/>
      <c r="I271" s="220"/>
      <c r="J271" s="43"/>
      <c r="K271" s="43"/>
      <c r="L271" s="47"/>
      <c r="M271" s="280"/>
      <c r="N271" s="281"/>
      <c r="O271" s="282"/>
      <c r="P271" s="282"/>
      <c r="Q271" s="282"/>
      <c r="R271" s="282"/>
      <c r="S271" s="282"/>
      <c r="T271" s="283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148</v>
      </c>
      <c r="AU271" s="20" t="s">
        <v>79</v>
      </c>
    </row>
    <row r="272" s="2" customFormat="1" ht="6.96" customHeight="1">
      <c r="A272" s="41"/>
      <c r="B272" s="62"/>
      <c r="C272" s="63"/>
      <c r="D272" s="63"/>
      <c r="E272" s="63"/>
      <c r="F272" s="63"/>
      <c r="G272" s="63"/>
      <c r="H272" s="63"/>
      <c r="I272" s="63"/>
      <c r="J272" s="63"/>
      <c r="K272" s="63"/>
      <c r="L272" s="47"/>
      <c r="M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</row>
  </sheetData>
  <sheetProtection sheet="1" autoFilter="0" formatColumns="0" formatRows="0" objects="1" scenarios="1" spinCount="100000" saltValue="CWyI6gKQl8pgEPssmrlGdxTOIFlay5TdB455pNKcXHpqMUSvEw/JzQbigcqF4v/h+KHkfPTMCSIWZBqUtLicIQ==" hashValue="PDHgabtysTM0/g2T9rPnkQCudzYl52MBL8/hyxo8eiD22fuyYATDAoAxUcs7ih6E6Su6UumEnwTJolZ4y1HaLQ==" algorithmName="SHA-512" password="CC35"/>
  <autoFilter ref="C96:K271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0" r:id="rId1" display="https://podminky.urs.cz/item/CS_URS_2023_02/612131121"/>
    <hyperlink ref="F103" r:id="rId2" display="https://podminky.urs.cz/item/CS_URS_2023_02/612142001"/>
    <hyperlink ref="F105" r:id="rId3" display="https://podminky.urs.cz/item/CS_URS_2023_02/622131121"/>
    <hyperlink ref="F108" r:id="rId4" display="https://podminky.urs.cz/item/CS_URS_2023_02/622142001"/>
    <hyperlink ref="F110" r:id="rId5" display="https://podminky.urs.cz/item/CS_URS_2023_02/622151021"/>
    <hyperlink ref="F114" r:id="rId6" display="https://podminky.urs.cz/item/CS_URS_2023_02/622151031"/>
    <hyperlink ref="F117" r:id="rId7" display="https://podminky.urs.cz/item/CS_URS_2023_02/622252002"/>
    <hyperlink ref="F133" r:id="rId8" display="https://podminky.urs.cz/item/CS_URS_2023_02/622511112"/>
    <hyperlink ref="F135" r:id="rId9" display="https://podminky.urs.cz/item/CS_URS_2023_02/622531022"/>
    <hyperlink ref="F138" r:id="rId10" display="https://podminky.urs.cz/item/CS_URS_2023_02/997013152"/>
    <hyperlink ref="F140" r:id="rId11" display="https://podminky.urs.cz/item/CS_URS_2023_02/997013509"/>
    <hyperlink ref="F143" r:id="rId12" display="https://podminky.urs.cz/item/CS_URS_2023_02/997013511"/>
    <hyperlink ref="F145" r:id="rId13" display="https://podminky.urs.cz/item/CS_URS_2023_02/997013631"/>
    <hyperlink ref="F149" r:id="rId14" display="https://podminky.urs.cz/item/CS_URS_2023_02/131213702"/>
    <hyperlink ref="F151" r:id="rId15" display="https://podminky.urs.cz/item/CS_URS_2023_02/162751117"/>
    <hyperlink ref="F153" r:id="rId16" display="https://podminky.urs.cz/item/CS_URS_2023_02/162751119"/>
    <hyperlink ref="F156" r:id="rId17" display="https://podminky.urs.cz/item/CS_URS_2023_02/167111101"/>
    <hyperlink ref="F158" r:id="rId18" display="https://podminky.urs.cz/item/CS_URS_2023_02/171201221"/>
    <hyperlink ref="F161" r:id="rId19" display="https://podminky.urs.cz/item/CS_URS_2023_02/174111101"/>
    <hyperlink ref="F164" r:id="rId20" display="https://podminky.urs.cz/item/CS_URS_2023_02/271532212"/>
    <hyperlink ref="F167" r:id="rId21" display="https://podminky.urs.cz/item/CS_URS_2023_02/272322611"/>
    <hyperlink ref="F170" r:id="rId22" display="https://podminky.urs.cz/item/CS_URS_2023_02/273351121"/>
    <hyperlink ref="F173" r:id="rId23" display="https://podminky.urs.cz/item/CS_URS_2023_02/273351122"/>
    <hyperlink ref="F175" r:id="rId24" display="https://podminky.urs.cz/item/CS_URS_2023_02/273361821"/>
    <hyperlink ref="F179" r:id="rId25" display="https://podminky.urs.cz/item/CS_URS_2023_02/311272141"/>
    <hyperlink ref="F182" r:id="rId26" display="https://podminky.urs.cz/item/CS_URS_2023_02/317121251"/>
    <hyperlink ref="F185" r:id="rId27" display="https://podminky.urs.cz/item/CS_URS_2023_02/317142434"/>
    <hyperlink ref="F188" r:id="rId28" display="https://podminky.urs.cz/item/CS_URS_2023_02/411141132"/>
    <hyperlink ref="F191" r:id="rId29" display="https://podminky.urs.cz/item/CS_URS_2023_02/417321515"/>
    <hyperlink ref="F194" r:id="rId30" display="https://podminky.urs.cz/item/CS_URS_2023_02/417352211"/>
    <hyperlink ref="F197" r:id="rId31" display="https://podminky.urs.cz/item/CS_URS_2023_02/417361821"/>
    <hyperlink ref="F200" r:id="rId32" display="https://podminky.urs.cz/item/CS_URS_2023_02/941111121"/>
    <hyperlink ref="F203" r:id="rId33" display="https://podminky.urs.cz/item/CS_URS_2023_02/941111221"/>
    <hyperlink ref="F206" r:id="rId34" display="https://podminky.urs.cz/item/CS_URS_2023_02/941111821"/>
    <hyperlink ref="F208" r:id="rId35" display="https://podminky.urs.cz/item/CS_URS_2023_02/949321112"/>
    <hyperlink ref="F210" r:id="rId36" display="https://podminky.urs.cz/item/CS_URS_2023_02/949321211"/>
    <hyperlink ref="F212" r:id="rId37" display="https://podminky.urs.cz/item/CS_URS_2023_02/949321812"/>
    <hyperlink ref="F214" r:id="rId38" display="https://podminky.urs.cz/item/CS_URS_2023_02/953312122"/>
    <hyperlink ref="F217" r:id="rId39" display="https://podminky.urs.cz/item/CS_URS_2023_02/971024581"/>
    <hyperlink ref="F220" r:id="rId40" display="https://podminky.urs.cz/item/CS_URS_2023_02/971024681"/>
    <hyperlink ref="F223" r:id="rId41" display="https://podminky.urs.cz/item/CS_URS_2023_02/985331215"/>
    <hyperlink ref="F229" r:id="rId42" display="https://podminky.urs.cz/item/CS_URS_2023_02/998017002"/>
    <hyperlink ref="F235" r:id="rId43" display="https://podminky.urs.cz/item/CS_URS_2023_02/771571810"/>
    <hyperlink ref="F237" r:id="rId44" display="https://podminky.urs.cz/item/CS_URS_2023_02/771574416"/>
    <hyperlink ref="F241" r:id="rId45" display="https://podminky.urs.cz/item/CS_URS_2023_02/998771102"/>
    <hyperlink ref="F243" r:id="rId46" display="https://podminky.urs.cz/item/CS_URS_2023_02/998771181"/>
    <hyperlink ref="F246" r:id="rId47" display="https://podminky.urs.cz/item/CS_URS_2023_02/783901453"/>
    <hyperlink ref="F251" r:id="rId48" display="https://podminky.urs.cz/item/CS_URS_2023_02/783933171"/>
    <hyperlink ref="F253" r:id="rId49" display="https://podminky.urs.cz/item/CS_URS_2023_02/783937163"/>
    <hyperlink ref="F256" r:id="rId50" display="https://podminky.urs.cz/item/CS_URS_2023_02/784181101"/>
    <hyperlink ref="F261" r:id="rId51" display="https://podminky.urs.cz/item/CS_URS_2023_02/784211101"/>
    <hyperlink ref="F265" r:id="rId52" display="https://podminky.urs.cz/item/CS_URS_2023_02/010001000"/>
    <hyperlink ref="F268" r:id="rId53" display="https://podminky.urs.cz/item/CS_URS_2023_02/030001000"/>
    <hyperlink ref="F271" r:id="rId54" display="https://podminky.urs.cz/item/CS_URS_2023_02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95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Denní stacionář pro klienty s poruchou autismu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2416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2417</v>
      </c>
      <c r="G12" s="41"/>
      <c r="H12" s="41"/>
      <c r="I12" s="135" t="s">
        <v>23</v>
      </c>
      <c r="J12" s="140" t="str">
        <f>'Rekapitulace stavby'!AN8</f>
        <v>25. 10. 2023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2418</v>
      </c>
      <c r="F15" s="41"/>
      <c r="G15" s="41"/>
      <c r="H15" s="41"/>
      <c r="I15" s="135" t="s">
        <v>27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2419</v>
      </c>
      <c r="F21" s="41"/>
      <c r="G21" s="41"/>
      <c r="H21" s="41"/>
      <c r="I21" s="135" t="s">
        <v>27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2420</v>
      </c>
      <c r="F24" s="41"/>
      <c r="G24" s="41"/>
      <c r="H24" s="41"/>
      <c r="I24" s="135" t="s">
        <v>27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ROUND((SUM(BE87:BE218)),  2)</f>
        <v>0</v>
      </c>
      <c r="G33" s="41"/>
      <c r="H33" s="41"/>
      <c r="I33" s="151">
        <v>0.20999999999999999</v>
      </c>
      <c r="J33" s="150">
        <f>ROUND(((SUM(BE87:BE218))*I33),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ROUND((SUM(BF87:BF218)),  2)</f>
        <v>0</v>
      </c>
      <c r="G34" s="41"/>
      <c r="H34" s="41"/>
      <c r="I34" s="151">
        <v>0.14999999999999999</v>
      </c>
      <c r="J34" s="150">
        <f>ROUND(((SUM(BF87:BF218))*I34),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ROUND((SUM(BG87:BG218)),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ROUND((SUM(BH87:BH218)),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ROUND((SUM(BI87:BI218)),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Denní stacionář pro klienty s poruchou autismu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003 - Vytápění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Most</v>
      </c>
      <c r="G52" s="43"/>
      <c r="H52" s="43"/>
      <c r="I52" s="35" t="s">
        <v>23</v>
      </c>
      <c r="J52" s="75" t="str">
        <f>IF(J12="","",J12)</f>
        <v>25. 10. 2023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MOSŤÁČEK CZ z.s. P.Jilemnického 2457/1, Most</v>
      </c>
      <c r="G54" s="43"/>
      <c r="H54" s="43"/>
      <c r="I54" s="35" t="s">
        <v>30</v>
      </c>
      <c r="J54" s="39" t="str">
        <f>E21</f>
        <v>Projekční kancelář Ladislav Dobiáš, Most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>J.Seidl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99</v>
      </c>
      <c r="D57" s="165"/>
      <c r="E57" s="165"/>
      <c r="F57" s="165"/>
      <c r="G57" s="165"/>
      <c r="H57" s="165"/>
      <c r="I57" s="165"/>
      <c r="J57" s="166" t="s">
        <v>100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101</v>
      </c>
    </row>
    <row r="60" s="9" customFormat="1" ht="24.96" customHeight="1">
      <c r="A60" s="9"/>
      <c r="B60" s="168"/>
      <c r="C60" s="169"/>
      <c r="D60" s="170" t="s">
        <v>110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2421</v>
      </c>
      <c r="E61" s="171"/>
      <c r="F61" s="171"/>
      <c r="G61" s="171"/>
      <c r="H61" s="171"/>
      <c r="I61" s="171"/>
      <c r="J61" s="172">
        <f>J99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2422</v>
      </c>
      <c r="E62" s="171"/>
      <c r="F62" s="171"/>
      <c r="G62" s="171"/>
      <c r="H62" s="171"/>
      <c r="I62" s="171"/>
      <c r="J62" s="172">
        <f>J104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2423</v>
      </c>
      <c r="E63" s="171"/>
      <c r="F63" s="171"/>
      <c r="G63" s="171"/>
      <c r="H63" s="171"/>
      <c r="I63" s="171"/>
      <c r="J63" s="172">
        <f>J130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8"/>
      <c r="C64" s="169"/>
      <c r="D64" s="170" t="s">
        <v>2424</v>
      </c>
      <c r="E64" s="171"/>
      <c r="F64" s="171"/>
      <c r="G64" s="171"/>
      <c r="H64" s="171"/>
      <c r="I64" s="171"/>
      <c r="J64" s="172">
        <f>J159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8"/>
      <c r="C65" s="169"/>
      <c r="D65" s="170" t="s">
        <v>2425</v>
      </c>
      <c r="E65" s="171"/>
      <c r="F65" s="171"/>
      <c r="G65" s="171"/>
      <c r="H65" s="171"/>
      <c r="I65" s="171"/>
      <c r="J65" s="172">
        <f>J203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8"/>
      <c r="C66" s="169"/>
      <c r="D66" s="170" t="s">
        <v>2426</v>
      </c>
      <c r="E66" s="171"/>
      <c r="F66" s="171"/>
      <c r="G66" s="171"/>
      <c r="H66" s="171"/>
      <c r="I66" s="171"/>
      <c r="J66" s="172">
        <f>J208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8"/>
      <c r="C67" s="169"/>
      <c r="D67" s="170" t="s">
        <v>2427</v>
      </c>
      <c r="E67" s="171"/>
      <c r="F67" s="171"/>
      <c r="G67" s="171"/>
      <c r="H67" s="171"/>
      <c r="I67" s="171"/>
      <c r="J67" s="172">
        <f>J211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Denní stacionář pro klienty s poruchou autismu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96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003 - Vytápění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Most</v>
      </c>
      <c r="G81" s="43"/>
      <c r="H81" s="43"/>
      <c r="I81" s="35" t="s">
        <v>23</v>
      </c>
      <c r="J81" s="75" t="str">
        <f>IF(J12="","",J12)</f>
        <v>25. 10. 2023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E15</f>
        <v>MOSŤÁČEK CZ z.s. P.Jilemnického 2457/1, Most</v>
      </c>
      <c r="G83" s="43"/>
      <c r="H83" s="43"/>
      <c r="I83" s="35" t="s">
        <v>30</v>
      </c>
      <c r="J83" s="39" t="str">
        <f>E21</f>
        <v>Projekční kancelář Ladislav Dobiáš, Most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28</v>
      </c>
      <c r="D84" s="43"/>
      <c r="E84" s="43"/>
      <c r="F84" s="30" t="str">
        <f>IF(E18="","",E18)</f>
        <v>Vyplň údaj</v>
      </c>
      <c r="G84" s="43"/>
      <c r="H84" s="43"/>
      <c r="I84" s="35" t="s">
        <v>32</v>
      </c>
      <c r="J84" s="39" t="str">
        <f>E24</f>
        <v>J.Seidl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127</v>
      </c>
      <c r="D86" s="183" t="s">
        <v>54</v>
      </c>
      <c r="E86" s="183" t="s">
        <v>50</v>
      </c>
      <c r="F86" s="183" t="s">
        <v>51</v>
      </c>
      <c r="G86" s="183" t="s">
        <v>128</v>
      </c>
      <c r="H86" s="183" t="s">
        <v>129</v>
      </c>
      <c r="I86" s="183" t="s">
        <v>130</v>
      </c>
      <c r="J86" s="183" t="s">
        <v>100</v>
      </c>
      <c r="K86" s="184" t="s">
        <v>131</v>
      </c>
      <c r="L86" s="185"/>
      <c r="M86" s="95" t="s">
        <v>19</v>
      </c>
      <c r="N86" s="96" t="s">
        <v>39</v>
      </c>
      <c r="O86" s="96" t="s">
        <v>132</v>
      </c>
      <c r="P86" s="96" t="s">
        <v>133</v>
      </c>
      <c r="Q86" s="96" t="s">
        <v>134</v>
      </c>
      <c r="R86" s="96" t="s">
        <v>135</v>
      </c>
      <c r="S86" s="96" t="s">
        <v>136</v>
      </c>
      <c r="T86" s="97" t="s">
        <v>137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138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P88+P99+P104+P130+P159+P203+P208+P211</f>
        <v>0</v>
      </c>
      <c r="Q87" s="99"/>
      <c r="R87" s="188">
        <f>R88+R99+R104+R130+R159+R203+R208+R211</f>
        <v>1.7363188344000005</v>
      </c>
      <c r="S87" s="99"/>
      <c r="T87" s="189">
        <f>T88+T99+T104+T130+T159+T203+T208+T211</f>
        <v>3.0418000000000003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68</v>
      </c>
      <c r="AU87" s="20" t="s">
        <v>101</v>
      </c>
      <c r="BK87" s="190">
        <f>BK88+BK99+BK104+BK130+BK159+BK203+BK208+BK211</f>
        <v>0</v>
      </c>
    </row>
    <row r="88" s="12" customFormat="1" ht="25.92" customHeight="1">
      <c r="A88" s="12"/>
      <c r="B88" s="191"/>
      <c r="C88" s="192"/>
      <c r="D88" s="193" t="s">
        <v>68</v>
      </c>
      <c r="E88" s="194" t="s">
        <v>867</v>
      </c>
      <c r="F88" s="194" t="s">
        <v>868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SUM(P89:P98)</f>
        <v>0</v>
      </c>
      <c r="Q88" s="199"/>
      <c r="R88" s="200">
        <f>SUM(R89:R98)</f>
        <v>0.074151439999999999</v>
      </c>
      <c r="S88" s="199"/>
      <c r="T88" s="201">
        <f>SUM(T89:T98)</f>
        <v>0.88480000000000003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79</v>
      </c>
      <c r="AT88" s="203" t="s">
        <v>68</v>
      </c>
      <c r="AU88" s="203" t="s">
        <v>69</v>
      </c>
      <c r="AY88" s="202" t="s">
        <v>140</v>
      </c>
      <c r="BK88" s="204">
        <f>SUM(BK89:BK98)</f>
        <v>0</v>
      </c>
    </row>
    <row r="89" s="2" customFormat="1" ht="21.75" customHeight="1">
      <c r="A89" s="41"/>
      <c r="B89" s="42"/>
      <c r="C89" s="205" t="s">
        <v>77</v>
      </c>
      <c r="D89" s="205" t="s">
        <v>141</v>
      </c>
      <c r="E89" s="206" t="s">
        <v>2428</v>
      </c>
      <c r="F89" s="207" t="s">
        <v>2429</v>
      </c>
      <c r="G89" s="208" t="s">
        <v>200</v>
      </c>
      <c r="H89" s="209">
        <v>150</v>
      </c>
      <c r="I89" s="210"/>
      <c r="J89" s="211">
        <f>ROUND(I89*H89,2)</f>
        <v>0</v>
      </c>
      <c r="K89" s="207" t="s">
        <v>19</v>
      </c>
      <c r="L89" s="47"/>
      <c r="M89" s="212" t="s">
        <v>19</v>
      </c>
      <c r="N89" s="213" t="s">
        <v>40</v>
      </c>
      <c r="O89" s="87"/>
      <c r="P89" s="214">
        <f>O89*H89</f>
        <v>0</v>
      </c>
      <c r="Q89" s="214">
        <v>0</v>
      </c>
      <c r="R89" s="214">
        <f>Q89*H89</f>
        <v>0</v>
      </c>
      <c r="S89" s="214">
        <v>0.0054200000000000003</v>
      </c>
      <c r="T89" s="215">
        <f>S89*H89</f>
        <v>0.81300000000000006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6" t="s">
        <v>231</v>
      </c>
      <c r="AT89" s="216" t="s">
        <v>141</v>
      </c>
      <c r="AU89" s="216" t="s">
        <v>77</v>
      </c>
      <c r="AY89" s="20" t="s">
        <v>140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20" t="s">
        <v>77</v>
      </c>
      <c r="BK89" s="217">
        <f>ROUND(I89*H89,2)</f>
        <v>0</v>
      </c>
      <c r="BL89" s="20" t="s">
        <v>231</v>
      </c>
      <c r="BM89" s="216" t="s">
        <v>2430</v>
      </c>
    </row>
    <row r="90" s="2" customFormat="1" ht="21.75" customHeight="1">
      <c r="A90" s="41"/>
      <c r="B90" s="42"/>
      <c r="C90" s="205" t="s">
        <v>79</v>
      </c>
      <c r="D90" s="205" t="s">
        <v>141</v>
      </c>
      <c r="E90" s="206" t="s">
        <v>2431</v>
      </c>
      <c r="F90" s="207" t="s">
        <v>2432</v>
      </c>
      <c r="G90" s="208" t="s">
        <v>200</v>
      </c>
      <c r="H90" s="209">
        <v>10</v>
      </c>
      <c r="I90" s="210"/>
      <c r="J90" s="211">
        <f>ROUND(I90*H90,2)</f>
        <v>0</v>
      </c>
      <c r="K90" s="207" t="s">
        <v>19</v>
      </c>
      <c r="L90" s="47"/>
      <c r="M90" s="212" t="s">
        <v>19</v>
      </c>
      <c r="N90" s="213" t="s">
        <v>40</v>
      </c>
      <c r="O90" s="87"/>
      <c r="P90" s="214">
        <f>O90*H90</f>
        <v>0</v>
      </c>
      <c r="Q90" s="214">
        <v>0</v>
      </c>
      <c r="R90" s="214">
        <f>Q90*H90</f>
        <v>0</v>
      </c>
      <c r="S90" s="214">
        <v>0.0071799999999999998</v>
      </c>
      <c r="T90" s="215">
        <f>S90*H90</f>
        <v>0.071800000000000003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6" t="s">
        <v>231</v>
      </c>
      <c r="AT90" s="216" t="s">
        <v>141</v>
      </c>
      <c r="AU90" s="216" t="s">
        <v>77</v>
      </c>
      <c r="AY90" s="20" t="s">
        <v>140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20" t="s">
        <v>77</v>
      </c>
      <c r="BK90" s="217">
        <f>ROUND(I90*H90,2)</f>
        <v>0</v>
      </c>
      <c r="BL90" s="20" t="s">
        <v>231</v>
      </c>
      <c r="BM90" s="216" t="s">
        <v>2433</v>
      </c>
    </row>
    <row r="91" s="2" customFormat="1" ht="37.8" customHeight="1">
      <c r="A91" s="41"/>
      <c r="B91" s="42"/>
      <c r="C91" s="205" t="s">
        <v>157</v>
      </c>
      <c r="D91" s="205" t="s">
        <v>141</v>
      </c>
      <c r="E91" s="206" t="s">
        <v>2434</v>
      </c>
      <c r="F91" s="207" t="s">
        <v>2435</v>
      </c>
      <c r="G91" s="208" t="s">
        <v>200</v>
      </c>
      <c r="H91" s="209">
        <v>168</v>
      </c>
      <c r="I91" s="210"/>
      <c r="J91" s="211">
        <f>ROUND(I91*H91,2)</f>
        <v>0</v>
      </c>
      <c r="K91" s="207" t="s">
        <v>145</v>
      </c>
      <c r="L91" s="47"/>
      <c r="M91" s="212" t="s">
        <v>19</v>
      </c>
      <c r="N91" s="213" t="s">
        <v>40</v>
      </c>
      <c r="O91" s="87"/>
      <c r="P91" s="214">
        <f>O91*H91</f>
        <v>0</v>
      </c>
      <c r="Q91" s="214">
        <v>0.00019233</v>
      </c>
      <c r="R91" s="214">
        <f>Q91*H91</f>
        <v>0.032311439999999997</v>
      </c>
      <c r="S91" s="214">
        <v>0</v>
      </c>
      <c r="T91" s="21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6" t="s">
        <v>231</v>
      </c>
      <c r="AT91" s="216" t="s">
        <v>141</v>
      </c>
      <c r="AU91" s="216" t="s">
        <v>77</v>
      </c>
      <c r="AY91" s="20" t="s">
        <v>140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20" t="s">
        <v>77</v>
      </c>
      <c r="BK91" s="217">
        <f>ROUND(I91*H91,2)</f>
        <v>0</v>
      </c>
      <c r="BL91" s="20" t="s">
        <v>231</v>
      </c>
      <c r="BM91" s="216" t="s">
        <v>2436</v>
      </c>
    </row>
    <row r="92" s="2" customFormat="1">
      <c r="A92" s="41"/>
      <c r="B92" s="42"/>
      <c r="C92" s="43"/>
      <c r="D92" s="218" t="s">
        <v>148</v>
      </c>
      <c r="E92" s="43"/>
      <c r="F92" s="219" t="s">
        <v>2437</v>
      </c>
      <c r="G92" s="43"/>
      <c r="H92" s="43"/>
      <c r="I92" s="220"/>
      <c r="J92" s="43"/>
      <c r="K92" s="43"/>
      <c r="L92" s="47"/>
      <c r="M92" s="221"/>
      <c r="N92" s="22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148</v>
      </c>
      <c r="AU92" s="20" t="s">
        <v>77</v>
      </c>
    </row>
    <row r="93" s="2" customFormat="1" ht="16.5" customHeight="1">
      <c r="A93" s="41"/>
      <c r="B93" s="42"/>
      <c r="C93" s="256" t="s">
        <v>146</v>
      </c>
      <c r="D93" s="256" t="s">
        <v>452</v>
      </c>
      <c r="E93" s="257" t="s">
        <v>2438</v>
      </c>
      <c r="F93" s="258" t="s">
        <v>2439</v>
      </c>
      <c r="G93" s="259" t="s">
        <v>200</v>
      </c>
      <c r="H93" s="260">
        <v>100</v>
      </c>
      <c r="I93" s="261"/>
      <c r="J93" s="262">
        <f>ROUND(I93*H93,2)</f>
        <v>0</v>
      </c>
      <c r="K93" s="258" t="s">
        <v>145</v>
      </c>
      <c r="L93" s="263"/>
      <c r="M93" s="264" t="s">
        <v>19</v>
      </c>
      <c r="N93" s="265" t="s">
        <v>40</v>
      </c>
      <c r="O93" s="87"/>
      <c r="P93" s="214">
        <f>O93*H93</f>
        <v>0</v>
      </c>
      <c r="Q93" s="214">
        <v>0.00023000000000000001</v>
      </c>
      <c r="R93" s="214">
        <f>Q93*H93</f>
        <v>0.023</v>
      </c>
      <c r="S93" s="214">
        <v>0</v>
      </c>
      <c r="T93" s="21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6" t="s">
        <v>327</v>
      </c>
      <c r="AT93" s="216" t="s">
        <v>452</v>
      </c>
      <c r="AU93" s="216" t="s">
        <v>77</v>
      </c>
      <c r="AY93" s="20" t="s">
        <v>140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20" t="s">
        <v>77</v>
      </c>
      <c r="BK93" s="217">
        <f>ROUND(I93*H93,2)</f>
        <v>0</v>
      </c>
      <c r="BL93" s="20" t="s">
        <v>231</v>
      </c>
      <c r="BM93" s="216" t="s">
        <v>2440</v>
      </c>
    </row>
    <row r="94" s="2" customFormat="1" ht="16.5" customHeight="1">
      <c r="A94" s="41"/>
      <c r="B94" s="42"/>
      <c r="C94" s="256" t="s">
        <v>168</v>
      </c>
      <c r="D94" s="256" t="s">
        <v>452</v>
      </c>
      <c r="E94" s="257" t="s">
        <v>2441</v>
      </c>
      <c r="F94" s="258" t="s">
        <v>2442</v>
      </c>
      <c r="G94" s="259" t="s">
        <v>200</v>
      </c>
      <c r="H94" s="260">
        <v>28</v>
      </c>
      <c r="I94" s="261"/>
      <c r="J94" s="262">
        <f>ROUND(I94*H94,2)</f>
        <v>0</v>
      </c>
      <c r="K94" s="258" t="s">
        <v>145</v>
      </c>
      <c r="L94" s="263"/>
      <c r="M94" s="264" t="s">
        <v>19</v>
      </c>
      <c r="N94" s="265" t="s">
        <v>40</v>
      </c>
      <c r="O94" s="87"/>
      <c r="P94" s="214">
        <f>O94*H94</f>
        <v>0</v>
      </c>
      <c r="Q94" s="214">
        <v>0.00025000000000000001</v>
      </c>
      <c r="R94" s="214">
        <f>Q94*H94</f>
        <v>0.0070000000000000001</v>
      </c>
      <c r="S94" s="214">
        <v>0</v>
      </c>
      <c r="T94" s="21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6" t="s">
        <v>327</v>
      </c>
      <c r="AT94" s="216" t="s">
        <v>452</v>
      </c>
      <c r="AU94" s="216" t="s">
        <v>77</v>
      </c>
      <c r="AY94" s="20" t="s">
        <v>140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20" t="s">
        <v>77</v>
      </c>
      <c r="BK94" s="217">
        <f>ROUND(I94*H94,2)</f>
        <v>0</v>
      </c>
      <c r="BL94" s="20" t="s">
        <v>231</v>
      </c>
      <c r="BM94" s="216" t="s">
        <v>2443</v>
      </c>
    </row>
    <row r="95" s="2" customFormat="1" ht="16.5" customHeight="1">
      <c r="A95" s="41"/>
      <c r="B95" s="42"/>
      <c r="C95" s="256" t="s">
        <v>173</v>
      </c>
      <c r="D95" s="256" t="s">
        <v>452</v>
      </c>
      <c r="E95" s="257" t="s">
        <v>2444</v>
      </c>
      <c r="F95" s="258" t="s">
        <v>2445</v>
      </c>
      <c r="G95" s="259" t="s">
        <v>200</v>
      </c>
      <c r="H95" s="260">
        <v>32</v>
      </c>
      <c r="I95" s="261"/>
      <c r="J95" s="262">
        <f>ROUND(I95*H95,2)</f>
        <v>0</v>
      </c>
      <c r="K95" s="258" t="s">
        <v>145</v>
      </c>
      <c r="L95" s="263"/>
      <c r="M95" s="264" t="s">
        <v>19</v>
      </c>
      <c r="N95" s="265" t="s">
        <v>40</v>
      </c>
      <c r="O95" s="87"/>
      <c r="P95" s="214">
        <f>O95*H95</f>
        <v>0</v>
      </c>
      <c r="Q95" s="214">
        <v>0.00029</v>
      </c>
      <c r="R95" s="214">
        <f>Q95*H95</f>
        <v>0.0092800000000000001</v>
      </c>
      <c r="S95" s="214">
        <v>0</v>
      </c>
      <c r="T95" s="21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6" t="s">
        <v>327</v>
      </c>
      <c r="AT95" s="216" t="s">
        <v>452</v>
      </c>
      <c r="AU95" s="216" t="s">
        <v>77</v>
      </c>
      <c r="AY95" s="20" t="s">
        <v>140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20" t="s">
        <v>77</v>
      </c>
      <c r="BK95" s="217">
        <f>ROUND(I95*H95,2)</f>
        <v>0</v>
      </c>
      <c r="BL95" s="20" t="s">
        <v>231</v>
      </c>
      <c r="BM95" s="216" t="s">
        <v>2446</v>
      </c>
    </row>
    <row r="96" s="2" customFormat="1" ht="16.5" customHeight="1">
      <c r="A96" s="41"/>
      <c r="B96" s="42"/>
      <c r="C96" s="256" t="s">
        <v>178</v>
      </c>
      <c r="D96" s="256" t="s">
        <v>452</v>
      </c>
      <c r="E96" s="257" t="s">
        <v>2447</v>
      </c>
      <c r="F96" s="258" t="s">
        <v>2448</v>
      </c>
      <c r="G96" s="259" t="s">
        <v>200</v>
      </c>
      <c r="H96" s="260">
        <v>8</v>
      </c>
      <c r="I96" s="261"/>
      <c r="J96" s="262">
        <f>ROUND(I96*H96,2)</f>
        <v>0</v>
      </c>
      <c r="K96" s="258" t="s">
        <v>145</v>
      </c>
      <c r="L96" s="263"/>
      <c r="M96" s="264" t="s">
        <v>19</v>
      </c>
      <c r="N96" s="265" t="s">
        <v>40</v>
      </c>
      <c r="O96" s="87"/>
      <c r="P96" s="214">
        <f>O96*H96</f>
        <v>0</v>
      </c>
      <c r="Q96" s="214">
        <v>0.00032000000000000003</v>
      </c>
      <c r="R96" s="214">
        <f>Q96*H96</f>
        <v>0.0025600000000000002</v>
      </c>
      <c r="S96" s="214">
        <v>0</v>
      </c>
      <c r="T96" s="21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6" t="s">
        <v>327</v>
      </c>
      <c r="AT96" s="216" t="s">
        <v>452</v>
      </c>
      <c r="AU96" s="216" t="s">
        <v>77</v>
      </c>
      <c r="AY96" s="20" t="s">
        <v>140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20" t="s">
        <v>77</v>
      </c>
      <c r="BK96" s="217">
        <f>ROUND(I96*H96,2)</f>
        <v>0</v>
      </c>
      <c r="BL96" s="20" t="s">
        <v>231</v>
      </c>
      <c r="BM96" s="216" t="s">
        <v>2449</v>
      </c>
    </row>
    <row r="97" s="2" customFormat="1" ht="24.15" customHeight="1">
      <c r="A97" s="41"/>
      <c r="B97" s="42"/>
      <c r="C97" s="205" t="s">
        <v>183</v>
      </c>
      <c r="D97" s="205" t="s">
        <v>141</v>
      </c>
      <c r="E97" s="206" t="s">
        <v>2450</v>
      </c>
      <c r="F97" s="207" t="s">
        <v>2451</v>
      </c>
      <c r="G97" s="208" t="s">
        <v>307</v>
      </c>
      <c r="H97" s="209">
        <v>0.073999999999999996</v>
      </c>
      <c r="I97" s="210"/>
      <c r="J97" s="211">
        <f>ROUND(I97*H97,2)</f>
        <v>0</v>
      </c>
      <c r="K97" s="207" t="s">
        <v>145</v>
      </c>
      <c r="L97" s="47"/>
      <c r="M97" s="212" t="s">
        <v>19</v>
      </c>
      <c r="N97" s="213" t="s">
        <v>40</v>
      </c>
      <c r="O97" s="87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6" t="s">
        <v>231</v>
      </c>
      <c r="AT97" s="216" t="s">
        <v>141</v>
      </c>
      <c r="AU97" s="216" t="s">
        <v>77</v>
      </c>
      <c r="AY97" s="20" t="s">
        <v>140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20" t="s">
        <v>77</v>
      </c>
      <c r="BK97" s="217">
        <f>ROUND(I97*H97,2)</f>
        <v>0</v>
      </c>
      <c r="BL97" s="20" t="s">
        <v>231</v>
      </c>
      <c r="BM97" s="216" t="s">
        <v>2452</v>
      </c>
    </row>
    <row r="98" s="2" customFormat="1">
      <c r="A98" s="41"/>
      <c r="B98" s="42"/>
      <c r="C98" s="43"/>
      <c r="D98" s="218" t="s">
        <v>148</v>
      </c>
      <c r="E98" s="43"/>
      <c r="F98" s="219" t="s">
        <v>2453</v>
      </c>
      <c r="G98" s="43"/>
      <c r="H98" s="43"/>
      <c r="I98" s="220"/>
      <c r="J98" s="43"/>
      <c r="K98" s="43"/>
      <c r="L98" s="47"/>
      <c r="M98" s="221"/>
      <c r="N98" s="22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148</v>
      </c>
      <c r="AU98" s="20" t="s">
        <v>77</v>
      </c>
    </row>
    <row r="99" s="12" customFormat="1" ht="25.92" customHeight="1">
      <c r="A99" s="12"/>
      <c r="B99" s="191"/>
      <c r="C99" s="192"/>
      <c r="D99" s="193" t="s">
        <v>68</v>
      </c>
      <c r="E99" s="194" t="s">
        <v>2454</v>
      </c>
      <c r="F99" s="194" t="s">
        <v>2455</v>
      </c>
      <c r="G99" s="192"/>
      <c r="H99" s="192"/>
      <c r="I99" s="195"/>
      <c r="J99" s="196">
        <f>BK99</f>
        <v>0</v>
      </c>
      <c r="K99" s="192"/>
      <c r="L99" s="197"/>
      <c r="M99" s="198"/>
      <c r="N99" s="199"/>
      <c r="O99" s="199"/>
      <c r="P99" s="200">
        <f>SUM(P100:P103)</f>
        <v>0</v>
      </c>
      <c r="Q99" s="199"/>
      <c r="R99" s="200">
        <f>SUM(R100:R103)</f>
        <v>0.29999999999999999</v>
      </c>
      <c r="S99" s="199"/>
      <c r="T99" s="201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79</v>
      </c>
      <c r="AT99" s="203" t="s">
        <v>68</v>
      </c>
      <c r="AU99" s="203" t="s">
        <v>69</v>
      </c>
      <c r="AY99" s="202" t="s">
        <v>140</v>
      </c>
      <c r="BK99" s="204">
        <f>SUM(BK100:BK103)</f>
        <v>0</v>
      </c>
    </row>
    <row r="100" s="2" customFormat="1" ht="21.75" customHeight="1">
      <c r="A100" s="41"/>
      <c r="B100" s="42"/>
      <c r="C100" s="256" t="s">
        <v>190</v>
      </c>
      <c r="D100" s="256" t="s">
        <v>452</v>
      </c>
      <c r="E100" s="257" t="s">
        <v>2456</v>
      </c>
      <c r="F100" s="258" t="s">
        <v>2457</v>
      </c>
      <c r="G100" s="259" t="s">
        <v>1472</v>
      </c>
      <c r="H100" s="260">
        <v>1</v>
      </c>
      <c r="I100" s="261"/>
      <c r="J100" s="262">
        <f>ROUND(I100*H100,2)</f>
        <v>0</v>
      </c>
      <c r="K100" s="258" t="s">
        <v>19</v>
      </c>
      <c r="L100" s="263"/>
      <c r="M100" s="264" t="s">
        <v>19</v>
      </c>
      <c r="N100" s="265" t="s">
        <v>40</v>
      </c>
      <c r="O100" s="87"/>
      <c r="P100" s="214">
        <f>O100*H100</f>
        <v>0</v>
      </c>
      <c r="Q100" s="214">
        <v>0.29999999999999999</v>
      </c>
      <c r="R100" s="214">
        <f>Q100*H100</f>
        <v>0.29999999999999999</v>
      </c>
      <c r="S100" s="214">
        <v>0</v>
      </c>
      <c r="T100" s="21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6" t="s">
        <v>327</v>
      </c>
      <c r="AT100" s="216" t="s">
        <v>452</v>
      </c>
      <c r="AU100" s="216" t="s">
        <v>77</v>
      </c>
      <c r="AY100" s="20" t="s">
        <v>140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20" t="s">
        <v>77</v>
      </c>
      <c r="BK100" s="217">
        <f>ROUND(I100*H100,2)</f>
        <v>0</v>
      </c>
      <c r="BL100" s="20" t="s">
        <v>231</v>
      </c>
      <c r="BM100" s="216" t="s">
        <v>2458</v>
      </c>
    </row>
    <row r="101" s="2" customFormat="1">
      <c r="A101" s="41"/>
      <c r="B101" s="42"/>
      <c r="C101" s="43"/>
      <c r="D101" s="225" t="s">
        <v>609</v>
      </c>
      <c r="E101" s="43"/>
      <c r="F101" s="266" t="s">
        <v>2459</v>
      </c>
      <c r="G101" s="43"/>
      <c r="H101" s="43"/>
      <c r="I101" s="220"/>
      <c r="J101" s="43"/>
      <c r="K101" s="43"/>
      <c r="L101" s="47"/>
      <c r="M101" s="221"/>
      <c r="N101" s="22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609</v>
      </c>
      <c r="AU101" s="20" t="s">
        <v>77</v>
      </c>
    </row>
    <row r="102" s="2" customFormat="1" ht="24.15" customHeight="1">
      <c r="A102" s="41"/>
      <c r="B102" s="42"/>
      <c r="C102" s="205" t="s">
        <v>197</v>
      </c>
      <c r="D102" s="205" t="s">
        <v>141</v>
      </c>
      <c r="E102" s="206" t="s">
        <v>2460</v>
      </c>
      <c r="F102" s="207" t="s">
        <v>2461</v>
      </c>
      <c r="G102" s="208" t="s">
        <v>307</v>
      </c>
      <c r="H102" s="209">
        <v>0.29999999999999999</v>
      </c>
      <c r="I102" s="210"/>
      <c r="J102" s="211">
        <f>ROUND(I102*H102,2)</f>
        <v>0</v>
      </c>
      <c r="K102" s="207" t="s">
        <v>145</v>
      </c>
      <c r="L102" s="47"/>
      <c r="M102" s="212" t="s">
        <v>19</v>
      </c>
      <c r="N102" s="213" t="s">
        <v>40</v>
      </c>
      <c r="O102" s="87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6" t="s">
        <v>231</v>
      </c>
      <c r="AT102" s="216" t="s">
        <v>141</v>
      </c>
      <c r="AU102" s="216" t="s">
        <v>77</v>
      </c>
      <c r="AY102" s="20" t="s">
        <v>140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20" t="s">
        <v>77</v>
      </c>
      <c r="BK102" s="217">
        <f>ROUND(I102*H102,2)</f>
        <v>0</v>
      </c>
      <c r="BL102" s="20" t="s">
        <v>231</v>
      </c>
      <c r="BM102" s="216" t="s">
        <v>2462</v>
      </c>
    </row>
    <row r="103" s="2" customFormat="1">
      <c r="A103" s="41"/>
      <c r="B103" s="42"/>
      <c r="C103" s="43"/>
      <c r="D103" s="218" t="s">
        <v>148</v>
      </c>
      <c r="E103" s="43"/>
      <c r="F103" s="219" t="s">
        <v>2463</v>
      </c>
      <c r="G103" s="43"/>
      <c r="H103" s="43"/>
      <c r="I103" s="220"/>
      <c r="J103" s="43"/>
      <c r="K103" s="43"/>
      <c r="L103" s="47"/>
      <c r="M103" s="221"/>
      <c r="N103" s="22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148</v>
      </c>
      <c r="AU103" s="20" t="s">
        <v>77</v>
      </c>
    </row>
    <row r="104" s="12" customFormat="1" ht="25.92" customHeight="1">
      <c r="A104" s="12"/>
      <c r="B104" s="191"/>
      <c r="C104" s="192"/>
      <c r="D104" s="193" t="s">
        <v>68</v>
      </c>
      <c r="E104" s="194" t="s">
        <v>2464</v>
      </c>
      <c r="F104" s="194" t="s">
        <v>2465</v>
      </c>
      <c r="G104" s="192"/>
      <c r="H104" s="192"/>
      <c r="I104" s="195"/>
      <c r="J104" s="196">
        <f>BK104</f>
        <v>0</v>
      </c>
      <c r="K104" s="192"/>
      <c r="L104" s="197"/>
      <c r="M104" s="198"/>
      <c r="N104" s="199"/>
      <c r="O104" s="199"/>
      <c r="P104" s="200">
        <f>SUM(P105:P129)</f>
        <v>0</v>
      </c>
      <c r="Q104" s="199"/>
      <c r="R104" s="200">
        <f>SUM(R105:R129)</f>
        <v>0.28689325500000007</v>
      </c>
      <c r="S104" s="199"/>
      <c r="T104" s="201">
        <f>SUM(T105:T129)</f>
        <v>1.1582000000000001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79</v>
      </c>
      <c r="AT104" s="203" t="s">
        <v>68</v>
      </c>
      <c r="AU104" s="203" t="s">
        <v>69</v>
      </c>
      <c r="AY104" s="202" t="s">
        <v>140</v>
      </c>
      <c r="BK104" s="204">
        <f>SUM(BK105:BK129)</f>
        <v>0</v>
      </c>
    </row>
    <row r="105" s="2" customFormat="1" ht="16.5" customHeight="1">
      <c r="A105" s="41"/>
      <c r="B105" s="42"/>
      <c r="C105" s="205" t="s">
        <v>204</v>
      </c>
      <c r="D105" s="205" t="s">
        <v>141</v>
      </c>
      <c r="E105" s="206" t="s">
        <v>2466</v>
      </c>
      <c r="F105" s="207" t="s">
        <v>2467</v>
      </c>
      <c r="G105" s="208" t="s">
        <v>200</v>
      </c>
      <c r="H105" s="209">
        <v>100</v>
      </c>
      <c r="I105" s="210"/>
      <c r="J105" s="211">
        <f>ROUND(I105*H105,2)</f>
        <v>0</v>
      </c>
      <c r="K105" s="207" t="s">
        <v>19</v>
      </c>
      <c r="L105" s="47"/>
      <c r="M105" s="212" t="s">
        <v>19</v>
      </c>
      <c r="N105" s="213" t="s">
        <v>40</v>
      </c>
      <c r="O105" s="87"/>
      <c r="P105" s="214">
        <f>O105*H105</f>
        <v>0</v>
      </c>
      <c r="Q105" s="214">
        <v>1.52E-05</v>
      </c>
      <c r="R105" s="214">
        <f>Q105*H105</f>
        <v>0.0015200000000000001</v>
      </c>
      <c r="S105" s="214">
        <v>0.001</v>
      </c>
      <c r="T105" s="215">
        <f>S105*H105</f>
        <v>0.10000000000000001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6" t="s">
        <v>231</v>
      </c>
      <c r="AT105" s="216" t="s">
        <v>141</v>
      </c>
      <c r="AU105" s="216" t="s">
        <v>77</v>
      </c>
      <c r="AY105" s="20" t="s">
        <v>140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0" t="s">
        <v>77</v>
      </c>
      <c r="BK105" s="217">
        <f>ROUND(I105*H105,2)</f>
        <v>0</v>
      </c>
      <c r="BL105" s="20" t="s">
        <v>231</v>
      </c>
      <c r="BM105" s="216" t="s">
        <v>2468</v>
      </c>
    </row>
    <row r="106" s="2" customFormat="1" ht="16.5" customHeight="1">
      <c r="A106" s="41"/>
      <c r="B106" s="42"/>
      <c r="C106" s="205" t="s">
        <v>209</v>
      </c>
      <c r="D106" s="205" t="s">
        <v>141</v>
      </c>
      <c r="E106" s="206" t="s">
        <v>2469</v>
      </c>
      <c r="F106" s="207" t="s">
        <v>2470</v>
      </c>
      <c r="G106" s="208" t="s">
        <v>200</v>
      </c>
      <c r="H106" s="209">
        <v>250</v>
      </c>
      <c r="I106" s="210"/>
      <c r="J106" s="211">
        <f>ROUND(I106*H106,2)</f>
        <v>0</v>
      </c>
      <c r="K106" s="207" t="s">
        <v>19</v>
      </c>
      <c r="L106" s="47"/>
      <c r="M106" s="212" t="s">
        <v>19</v>
      </c>
      <c r="N106" s="213" t="s">
        <v>40</v>
      </c>
      <c r="O106" s="87"/>
      <c r="P106" s="214">
        <f>O106*H106</f>
        <v>0</v>
      </c>
      <c r="Q106" s="214">
        <v>1.995E-05</v>
      </c>
      <c r="R106" s="214">
        <f>Q106*H106</f>
        <v>0.0049874999999999997</v>
      </c>
      <c r="S106" s="214">
        <v>0.0032000000000000002</v>
      </c>
      <c r="T106" s="215">
        <f>S106*H106</f>
        <v>0.80000000000000004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6" t="s">
        <v>231</v>
      </c>
      <c r="AT106" s="216" t="s">
        <v>141</v>
      </c>
      <c r="AU106" s="216" t="s">
        <v>77</v>
      </c>
      <c r="AY106" s="20" t="s">
        <v>140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0" t="s">
        <v>77</v>
      </c>
      <c r="BK106" s="217">
        <f>ROUND(I106*H106,2)</f>
        <v>0</v>
      </c>
      <c r="BL106" s="20" t="s">
        <v>231</v>
      </c>
      <c r="BM106" s="216" t="s">
        <v>2471</v>
      </c>
    </row>
    <row r="107" s="2" customFormat="1" ht="16.5" customHeight="1">
      <c r="A107" s="41"/>
      <c r="B107" s="42"/>
      <c r="C107" s="205" t="s">
        <v>215</v>
      </c>
      <c r="D107" s="205" t="s">
        <v>141</v>
      </c>
      <c r="E107" s="206" t="s">
        <v>2472</v>
      </c>
      <c r="F107" s="207" t="s">
        <v>2473</v>
      </c>
      <c r="G107" s="208" t="s">
        <v>200</v>
      </c>
      <c r="H107" s="209">
        <v>40</v>
      </c>
      <c r="I107" s="210"/>
      <c r="J107" s="211">
        <f>ROUND(I107*H107,2)</f>
        <v>0</v>
      </c>
      <c r="K107" s="207" t="s">
        <v>19</v>
      </c>
      <c r="L107" s="47"/>
      <c r="M107" s="212" t="s">
        <v>19</v>
      </c>
      <c r="N107" s="213" t="s">
        <v>40</v>
      </c>
      <c r="O107" s="87"/>
      <c r="P107" s="214">
        <f>O107*H107</f>
        <v>0</v>
      </c>
      <c r="Q107" s="214">
        <v>5.0000000000000002E-05</v>
      </c>
      <c r="R107" s="214">
        <f>Q107*H107</f>
        <v>0.002</v>
      </c>
      <c r="S107" s="214">
        <v>0.0053200000000000001</v>
      </c>
      <c r="T107" s="215">
        <f>S107*H107</f>
        <v>0.21279999999999999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6" t="s">
        <v>231</v>
      </c>
      <c r="AT107" s="216" t="s">
        <v>141</v>
      </c>
      <c r="AU107" s="216" t="s">
        <v>77</v>
      </c>
      <c r="AY107" s="20" t="s">
        <v>140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0" t="s">
        <v>77</v>
      </c>
      <c r="BK107" s="217">
        <f>ROUND(I107*H107,2)</f>
        <v>0</v>
      </c>
      <c r="BL107" s="20" t="s">
        <v>231</v>
      </c>
      <c r="BM107" s="216" t="s">
        <v>2474</v>
      </c>
    </row>
    <row r="108" s="2" customFormat="1" ht="16.5" customHeight="1">
      <c r="A108" s="41"/>
      <c r="B108" s="42"/>
      <c r="C108" s="205" t="s">
        <v>221</v>
      </c>
      <c r="D108" s="205" t="s">
        <v>141</v>
      </c>
      <c r="E108" s="206" t="s">
        <v>2475</v>
      </c>
      <c r="F108" s="207" t="s">
        <v>2476</v>
      </c>
      <c r="G108" s="208" t="s">
        <v>200</v>
      </c>
      <c r="H108" s="209">
        <v>10</v>
      </c>
      <c r="I108" s="210"/>
      <c r="J108" s="211">
        <f>ROUND(I108*H108,2)</f>
        <v>0</v>
      </c>
      <c r="K108" s="207" t="s">
        <v>19</v>
      </c>
      <c r="L108" s="47"/>
      <c r="M108" s="212" t="s">
        <v>19</v>
      </c>
      <c r="N108" s="213" t="s">
        <v>40</v>
      </c>
      <c r="O108" s="87"/>
      <c r="P108" s="214">
        <f>O108*H108</f>
        <v>0</v>
      </c>
      <c r="Q108" s="214">
        <v>0.0043421479999999997</v>
      </c>
      <c r="R108" s="214">
        <f>Q108*H108</f>
        <v>0.043421479999999998</v>
      </c>
      <c r="S108" s="214">
        <v>0</v>
      </c>
      <c r="T108" s="21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6" t="s">
        <v>231</v>
      </c>
      <c r="AT108" s="216" t="s">
        <v>141</v>
      </c>
      <c r="AU108" s="216" t="s">
        <v>77</v>
      </c>
      <c r="AY108" s="20" t="s">
        <v>140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0" t="s">
        <v>77</v>
      </c>
      <c r="BK108" s="217">
        <f>ROUND(I108*H108,2)</f>
        <v>0</v>
      </c>
      <c r="BL108" s="20" t="s">
        <v>231</v>
      </c>
      <c r="BM108" s="216" t="s">
        <v>2477</v>
      </c>
    </row>
    <row r="109" s="2" customFormat="1" ht="21.75" customHeight="1">
      <c r="A109" s="41"/>
      <c r="B109" s="42"/>
      <c r="C109" s="205" t="s">
        <v>8</v>
      </c>
      <c r="D109" s="205" t="s">
        <v>141</v>
      </c>
      <c r="E109" s="206" t="s">
        <v>2478</v>
      </c>
      <c r="F109" s="207" t="s">
        <v>2479</v>
      </c>
      <c r="G109" s="208" t="s">
        <v>161</v>
      </c>
      <c r="H109" s="209">
        <v>4</v>
      </c>
      <c r="I109" s="210"/>
      <c r="J109" s="211">
        <f>ROUND(I109*H109,2)</f>
        <v>0</v>
      </c>
      <c r="K109" s="207" t="s">
        <v>19</v>
      </c>
      <c r="L109" s="47"/>
      <c r="M109" s="212" t="s">
        <v>19</v>
      </c>
      <c r="N109" s="213" t="s">
        <v>40</v>
      </c>
      <c r="O109" s="87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6" t="s">
        <v>231</v>
      </c>
      <c r="AT109" s="216" t="s">
        <v>141</v>
      </c>
      <c r="AU109" s="216" t="s">
        <v>77</v>
      </c>
      <c r="AY109" s="20" t="s">
        <v>140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0" t="s">
        <v>77</v>
      </c>
      <c r="BK109" s="217">
        <f>ROUND(I109*H109,2)</f>
        <v>0</v>
      </c>
      <c r="BL109" s="20" t="s">
        <v>231</v>
      </c>
      <c r="BM109" s="216" t="s">
        <v>2480</v>
      </c>
    </row>
    <row r="110" s="2" customFormat="1" ht="21.75" customHeight="1">
      <c r="A110" s="41"/>
      <c r="B110" s="42"/>
      <c r="C110" s="205" t="s">
        <v>231</v>
      </c>
      <c r="D110" s="205" t="s">
        <v>141</v>
      </c>
      <c r="E110" s="206" t="s">
        <v>2481</v>
      </c>
      <c r="F110" s="207" t="s">
        <v>2482</v>
      </c>
      <c r="G110" s="208" t="s">
        <v>161</v>
      </c>
      <c r="H110" s="209">
        <v>2</v>
      </c>
      <c r="I110" s="210"/>
      <c r="J110" s="211">
        <f>ROUND(I110*H110,2)</f>
        <v>0</v>
      </c>
      <c r="K110" s="207" t="s">
        <v>19</v>
      </c>
      <c r="L110" s="47"/>
      <c r="M110" s="212" t="s">
        <v>19</v>
      </c>
      <c r="N110" s="213" t="s">
        <v>40</v>
      </c>
      <c r="O110" s="87"/>
      <c r="P110" s="214">
        <f>O110*H110</f>
        <v>0</v>
      </c>
      <c r="Q110" s="214">
        <v>0.0011416</v>
      </c>
      <c r="R110" s="214">
        <f>Q110*H110</f>
        <v>0.0022832</v>
      </c>
      <c r="S110" s="214">
        <v>0</v>
      </c>
      <c r="T110" s="21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6" t="s">
        <v>231</v>
      </c>
      <c r="AT110" s="216" t="s">
        <v>141</v>
      </c>
      <c r="AU110" s="216" t="s">
        <v>77</v>
      </c>
      <c r="AY110" s="20" t="s">
        <v>140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20" t="s">
        <v>77</v>
      </c>
      <c r="BK110" s="217">
        <f>ROUND(I110*H110,2)</f>
        <v>0</v>
      </c>
      <c r="BL110" s="20" t="s">
        <v>231</v>
      </c>
      <c r="BM110" s="216" t="s">
        <v>2483</v>
      </c>
    </row>
    <row r="111" s="2" customFormat="1" ht="16.5" customHeight="1">
      <c r="A111" s="41"/>
      <c r="B111" s="42"/>
      <c r="C111" s="205" t="s">
        <v>236</v>
      </c>
      <c r="D111" s="205" t="s">
        <v>141</v>
      </c>
      <c r="E111" s="206" t="s">
        <v>2484</v>
      </c>
      <c r="F111" s="207" t="s">
        <v>2485</v>
      </c>
      <c r="G111" s="208" t="s">
        <v>161</v>
      </c>
      <c r="H111" s="209">
        <v>4</v>
      </c>
      <c r="I111" s="210"/>
      <c r="J111" s="211">
        <f>ROUND(I111*H111,2)</f>
        <v>0</v>
      </c>
      <c r="K111" s="207" t="s">
        <v>19</v>
      </c>
      <c r="L111" s="47"/>
      <c r="M111" s="212" t="s">
        <v>19</v>
      </c>
      <c r="N111" s="213" t="s">
        <v>40</v>
      </c>
      <c r="O111" s="87"/>
      <c r="P111" s="214">
        <f>O111*H111</f>
        <v>0</v>
      </c>
      <c r="Q111" s="214">
        <v>3.8000000000000002E-05</v>
      </c>
      <c r="R111" s="214">
        <f>Q111*H111</f>
        <v>0.00015200000000000001</v>
      </c>
      <c r="S111" s="214">
        <v>0.0070499999999999998</v>
      </c>
      <c r="T111" s="215">
        <f>S111*H111</f>
        <v>0.028199999999999999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6" t="s">
        <v>231</v>
      </c>
      <c r="AT111" s="216" t="s">
        <v>141</v>
      </c>
      <c r="AU111" s="216" t="s">
        <v>77</v>
      </c>
      <c r="AY111" s="20" t="s">
        <v>140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20" t="s">
        <v>77</v>
      </c>
      <c r="BK111" s="217">
        <f>ROUND(I111*H111,2)</f>
        <v>0</v>
      </c>
      <c r="BL111" s="20" t="s">
        <v>231</v>
      </c>
      <c r="BM111" s="216" t="s">
        <v>2486</v>
      </c>
    </row>
    <row r="112" s="2" customFormat="1" ht="16.5" customHeight="1">
      <c r="A112" s="41"/>
      <c r="B112" s="42"/>
      <c r="C112" s="205" t="s">
        <v>241</v>
      </c>
      <c r="D112" s="205" t="s">
        <v>141</v>
      </c>
      <c r="E112" s="206" t="s">
        <v>2487</v>
      </c>
      <c r="F112" s="207" t="s">
        <v>2488</v>
      </c>
      <c r="G112" s="208" t="s">
        <v>200</v>
      </c>
      <c r="H112" s="209">
        <v>10</v>
      </c>
      <c r="I112" s="210"/>
      <c r="J112" s="211">
        <f>ROUND(I112*H112,2)</f>
        <v>0</v>
      </c>
      <c r="K112" s="207" t="s">
        <v>19</v>
      </c>
      <c r="L112" s="47"/>
      <c r="M112" s="212" t="s">
        <v>19</v>
      </c>
      <c r="N112" s="213" t="s">
        <v>40</v>
      </c>
      <c r="O112" s="87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6" t="s">
        <v>231</v>
      </c>
      <c r="AT112" s="216" t="s">
        <v>141</v>
      </c>
      <c r="AU112" s="216" t="s">
        <v>77</v>
      </c>
      <c r="AY112" s="20" t="s">
        <v>140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20" t="s">
        <v>77</v>
      </c>
      <c r="BK112" s="217">
        <f>ROUND(I112*H112,2)</f>
        <v>0</v>
      </c>
      <c r="BL112" s="20" t="s">
        <v>231</v>
      </c>
      <c r="BM112" s="216" t="s">
        <v>2489</v>
      </c>
    </row>
    <row r="113" s="2" customFormat="1" ht="16.5" customHeight="1">
      <c r="A113" s="41"/>
      <c r="B113" s="42"/>
      <c r="C113" s="205" t="s">
        <v>247</v>
      </c>
      <c r="D113" s="205" t="s">
        <v>141</v>
      </c>
      <c r="E113" s="206" t="s">
        <v>2490</v>
      </c>
      <c r="F113" s="207" t="s">
        <v>2491</v>
      </c>
      <c r="G113" s="208" t="s">
        <v>161</v>
      </c>
      <c r="H113" s="209">
        <v>20</v>
      </c>
      <c r="I113" s="210"/>
      <c r="J113" s="211">
        <f>ROUND(I113*H113,2)</f>
        <v>0</v>
      </c>
      <c r="K113" s="207" t="s">
        <v>19</v>
      </c>
      <c r="L113" s="47"/>
      <c r="M113" s="212" t="s">
        <v>19</v>
      </c>
      <c r="N113" s="213" t="s">
        <v>40</v>
      </c>
      <c r="O113" s="87"/>
      <c r="P113" s="214">
        <f>O113*H113</f>
        <v>0</v>
      </c>
      <c r="Q113" s="214">
        <v>3.1E-06</v>
      </c>
      <c r="R113" s="214">
        <f>Q113*H113</f>
        <v>6.2000000000000003E-05</v>
      </c>
      <c r="S113" s="214">
        <v>0.00072000000000000005</v>
      </c>
      <c r="T113" s="215">
        <f>S113*H113</f>
        <v>0.014400000000000001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6" t="s">
        <v>231</v>
      </c>
      <c r="AT113" s="216" t="s">
        <v>141</v>
      </c>
      <c r="AU113" s="216" t="s">
        <v>77</v>
      </c>
      <c r="AY113" s="20" t="s">
        <v>140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20" t="s">
        <v>77</v>
      </c>
      <c r="BK113" s="217">
        <f>ROUND(I113*H113,2)</f>
        <v>0</v>
      </c>
      <c r="BL113" s="20" t="s">
        <v>231</v>
      </c>
      <c r="BM113" s="216" t="s">
        <v>2492</v>
      </c>
    </row>
    <row r="114" s="2" customFormat="1" ht="16.5" customHeight="1">
      <c r="A114" s="41"/>
      <c r="B114" s="42"/>
      <c r="C114" s="205" t="s">
        <v>253</v>
      </c>
      <c r="D114" s="205" t="s">
        <v>141</v>
      </c>
      <c r="E114" s="206" t="s">
        <v>2493</v>
      </c>
      <c r="F114" s="207" t="s">
        <v>2494</v>
      </c>
      <c r="G114" s="208" t="s">
        <v>161</v>
      </c>
      <c r="H114" s="209">
        <v>20</v>
      </c>
      <c r="I114" s="210"/>
      <c r="J114" s="211">
        <f>ROUND(I114*H114,2)</f>
        <v>0</v>
      </c>
      <c r="K114" s="207" t="s">
        <v>19</v>
      </c>
      <c r="L114" s="47"/>
      <c r="M114" s="212" t="s">
        <v>19</v>
      </c>
      <c r="N114" s="213" t="s">
        <v>40</v>
      </c>
      <c r="O114" s="87"/>
      <c r="P114" s="214">
        <f>O114*H114</f>
        <v>0</v>
      </c>
      <c r="Q114" s="214">
        <v>1.1599999999999999E-06</v>
      </c>
      <c r="R114" s="214">
        <f>Q114*H114</f>
        <v>2.3199999999999998E-05</v>
      </c>
      <c r="S114" s="214">
        <v>0.00013999999999999999</v>
      </c>
      <c r="T114" s="215">
        <f>S114*H114</f>
        <v>0.0027999999999999995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6" t="s">
        <v>231</v>
      </c>
      <c r="AT114" s="216" t="s">
        <v>141</v>
      </c>
      <c r="AU114" s="216" t="s">
        <v>77</v>
      </c>
      <c r="AY114" s="20" t="s">
        <v>140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20" t="s">
        <v>77</v>
      </c>
      <c r="BK114" s="217">
        <f>ROUND(I114*H114,2)</f>
        <v>0</v>
      </c>
      <c r="BL114" s="20" t="s">
        <v>231</v>
      </c>
      <c r="BM114" s="216" t="s">
        <v>2495</v>
      </c>
    </row>
    <row r="115" s="2" customFormat="1" ht="16.5" customHeight="1">
      <c r="A115" s="41"/>
      <c r="B115" s="42"/>
      <c r="C115" s="205" t="s">
        <v>7</v>
      </c>
      <c r="D115" s="205" t="s">
        <v>141</v>
      </c>
      <c r="E115" s="206" t="s">
        <v>2496</v>
      </c>
      <c r="F115" s="207" t="s">
        <v>2497</v>
      </c>
      <c r="G115" s="208" t="s">
        <v>200</v>
      </c>
      <c r="H115" s="209">
        <v>305</v>
      </c>
      <c r="I115" s="210"/>
      <c r="J115" s="211">
        <f>ROUND(I115*H115,2)</f>
        <v>0</v>
      </c>
      <c r="K115" s="207" t="s">
        <v>19</v>
      </c>
      <c r="L115" s="47"/>
      <c r="M115" s="212" t="s">
        <v>19</v>
      </c>
      <c r="N115" s="213" t="s">
        <v>40</v>
      </c>
      <c r="O115" s="87"/>
      <c r="P115" s="214">
        <f>O115*H115</f>
        <v>0</v>
      </c>
      <c r="Q115" s="214">
        <v>0.00046401500000000002</v>
      </c>
      <c r="R115" s="214">
        <f>Q115*H115</f>
        <v>0.14152457500000001</v>
      </c>
      <c r="S115" s="214">
        <v>0</v>
      </c>
      <c r="T115" s="21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6" t="s">
        <v>231</v>
      </c>
      <c r="AT115" s="216" t="s">
        <v>141</v>
      </c>
      <c r="AU115" s="216" t="s">
        <v>77</v>
      </c>
      <c r="AY115" s="20" t="s">
        <v>140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20" t="s">
        <v>77</v>
      </c>
      <c r="BK115" s="217">
        <f>ROUND(I115*H115,2)</f>
        <v>0</v>
      </c>
      <c r="BL115" s="20" t="s">
        <v>231</v>
      </c>
      <c r="BM115" s="216" t="s">
        <v>2498</v>
      </c>
    </row>
    <row r="116" s="2" customFormat="1" ht="16.5" customHeight="1">
      <c r="A116" s="41"/>
      <c r="B116" s="42"/>
      <c r="C116" s="205" t="s">
        <v>262</v>
      </c>
      <c r="D116" s="205" t="s">
        <v>141</v>
      </c>
      <c r="E116" s="206" t="s">
        <v>2499</v>
      </c>
      <c r="F116" s="207" t="s">
        <v>2500</v>
      </c>
      <c r="G116" s="208" t="s">
        <v>200</v>
      </c>
      <c r="H116" s="209">
        <v>40</v>
      </c>
      <c r="I116" s="210"/>
      <c r="J116" s="211">
        <f>ROUND(I116*H116,2)</f>
        <v>0</v>
      </c>
      <c r="K116" s="207" t="s">
        <v>19</v>
      </c>
      <c r="L116" s="47"/>
      <c r="M116" s="212" t="s">
        <v>19</v>
      </c>
      <c r="N116" s="213" t="s">
        <v>40</v>
      </c>
      <c r="O116" s="87"/>
      <c r="P116" s="214">
        <f>O116*H116</f>
        <v>0</v>
      </c>
      <c r="Q116" s="214">
        <v>0.00055989500000000003</v>
      </c>
      <c r="R116" s="214">
        <f>Q116*H116</f>
        <v>0.0223958</v>
      </c>
      <c r="S116" s="214">
        <v>0</v>
      </c>
      <c r="T116" s="21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6" t="s">
        <v>231</v>
      </c>
      <c r="AT116" s="216" t="s">
        <v>141</v>
      </c>
      <c r="AU116" s="216" t="s">
        <v>77</v>
      </c>
      <c r="AY116" s="20" t="s">
        <v>140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20" t="s">
        <v>77</v>
      </c>
      <c r="BK116" s="217">
        <f>ROUND(I116*H116,2)</f>
        <v>0</v>
      </c>
      <c r="BL116" s="20" t="s">
        <v>231</v>
      </c>
      <c r="BM116" s="216" t="s">
        <v>2501</v>
      </c>
    </row>
    <row r="117" s="2" customFormat="1" ht="16.5" customHeight="1">
      <c r="A117" s="41"/>
      <c r="B117" s="42"/>
      <c r="C117" s="205" t="s">
        <v>268</v>
      </c>
      <c r="D117" s="205" t="s">
        <v>141</v>
      </c>
      <c r="E117" s="206" t="s">
        <v>2502</v>
      </c>
      <c r="F117" s="207" t="s">
        <v>2503</v>
      </c>
      <c r="G117" s="208" t="s">
        <v>200</v>
      </c>
      <c r="H117" s="209">
        <v>20</v>
      </c>
      <c r="I117" s="210"/>
      <c r="J117" s="211">
        <f>ROUND(I117*H117,2)</f>
        <v>0</v>
      </c>
      <c r="K117" s="207" t="s">
        <v>19</v>
      </c>
      <c r="L117" s="47"/>
      <c r="M117" s="212" t="s">
        <v>19</v>
      </c>
      <c r="N117" s="213" t="s">
        <v>40</v>
      </c>
      <c r="O117" s="87"/>
      <c r="P117" s="214">
        <f>O117*H117</f>
        <v>0</v>
      </c>
      <c r="Q117" s="214">
        <v>0.00070596500000000002</v>
      </c>
      <c r="R117" s="214">
        <f>Q117*H117</f>
        <v>0.014119300000000001</v>
      </c>
      <c r="S117" s="214">
        <v>0</v>
      </c>
      <c r="T117" s="21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6" t="s">
        <v>231</v>
      </c>
      <c r="AT117" s="216" t="s">
        <v>141</v>
      </c>
      <c r="AU117" s="216" t="s">
        <v>77</v>
      </c>
      <c r="AY117" s="20" t="s">
        <v>140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20" t="s">
        <v>77</v>
      </c>
      <c r="BK117" s="217">
        <f>ROUND(I117*H117,2)</f>
        <v>0</v>
      </c>
      <c r="BL117" s="20" t="s">
        <v>231</v>
      </c>
      <c r="BM117" s="216" t="s">
        <v>2504</v>
      </c>
    </row>
    <row r="118" s="2" customFormat="1" ht="16.5" customHeight="1">
      <c r="A118" s="41"/>
      <c r="B118" s="42"/>
      <c r="C118" s="205" t="s">
        <v>275</v>
      </c>
      <c r="D118" s="205" t="s">
        <v>141</v>
      </c>
      <c r="E118" s="206" t="s">
        <v>2505</v>
      </c>
      <c r="F118" s="207" t="s">
        <v>2506</v>
      </c>
      <c r="G118" s="208" t="s">
        <v>200</v>
      </c>
      <c r="H118" s="209">
        <v>32</v>
      </c>
      <c r="I118" s="210"/>
      <c r="J118" s="211">
        <f>ROUND(I118*H118,2)</f>
        <v>0</v>
      </c>
      <c r="K118" s="207" t="s">
        <v>145</v>
      </c>
      <c r="L118" s="47"/>
      <c r="M118" s="212" t="s">
        <v>19</v>
      </c>
      <c r="N118" s="213" t="s">
        <v>40</v>
      </c>
      <c r="O118" s="87"/>
      <c r="P118" s="214">
        <f>O118*H118</f>
        <v>0</v>
      </c>
      <c r="Q118" s="214">
        <v>0.001251135</v>
      </c>
      <c r="R118" s="214">
        <f>Q118*H118</f>
        <v>0.04003632</v>
      </c>
      <c r="S118" s="214">
        <v>0</v>
      </c>
      <c r="T118" s="21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6" t="s">
        <v>231</v>
      </c>
      <c r="AT118" s="216" t="s">
        <v>141</v>
      </c>
      <c r="AU118" s="216" t="s">
        <v>77</v>
      </c>
      <c r="AY118" s="20" t="s">
        <v>140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20" t="s">
        <v>77</v>
      </c>
      <c r="BK118" s="217">
        <f>ROUND(I118*H118,2)</f>
        <v>0</v>
      </c>
      <c r="BL118" s="20" t="s">
        <v>231</v>
      </c>
      <c r="BM118" s="216" t="s">
        <v>2507</v>
      </c>
    </row>
    <row r="119" s="2" customFormat="1">
      <c r="A119" s="41"/>
      <c r="B119" s="42"/>
      <c r="C119" s="43"/>
      <c r="D119" s="218" t="s">
        <v>148</v>
      </c>
      <c r="E119" s="43"/>
      <c r="F119" s="219" t="s">
        <v>2508</v>
      </c>
      <c r="G119" s="43"/>
      <c r="H119" s="43"/>
      <c r="I119" s="220"/>
      <c r="J119" s="43"/>
      <c r="K119" s="43"/>
      <c r="L119" s="47"/>
      <c r="M119" s="221"/>
      <c r="N119" s="22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148</v>
      </c>
      <c r="AU119" s="20" t="s">
        <v>77</v>
      </c>
    </row>
    <row r="120" s="2" customFormat="1" ht="16.5" customHeight="1">
      <c r="A120" s="41"/>
      <c r="B120" s="42"/>
      <c r="C120" s="205" t="s">
        <v>282</v>
      </c>
      <c r="D120" s="205" t="s">
        <v>141</v>
      </c>
      <c r="E120" s="206" t="s">
        <v>2509</v>
      </c>
      <c r="F120" s="207" t="s">
        <v>2510</v>
      </c>
      <c r="G120" s="208" t="s">
        <v>200</v>
      </c>
      <c r="H120" s="209">
        <v>8</v>
      </c>
      <c r="I120" s="210"/>
      <c r="J120" s="211">
        <f>ROUND(I120*H120,2)</f>
        <v>0</v>
      </c>
      <c r="K120" s="207" t="s">
        <v>145</v>
      </c>
      <c r="L120" s="47"/>
      <c r="M120" s="212" t="s">
        <v>19</v>
      </c>
      <c r="N120" s="213" t="s">
        <v>40</v>
      </c>
      <c r="O120" s="87"/>
      <c r="P120" s="214">
        <f>O120*H120</f>
        <v>0</v>
      </c>
      <c r="Q120" s="214">
        <v>0.0016151850000000001</v>
      </c>
      <c r="R120" s="214">
        <f>Q120*H120</f>
        <v>0.012921480000000001</v>
      </c>
      <c r="S120" s="214">
        <v>0</v>
      </c>
      <c r="T120" s="21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6" t="s">
        <v>231</v>
      </c>
      <c r="AT120" s="216" t="s">
        <v>141</v>
      </c>
      <c r="AU120" s="216" t="s">
        <v>77</v>
      </c>
      <c r="AY120" s="20" t="s">
        <v>140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20" t="s">
        <v>77</v>
      </c>
      <c r="BK120" s="217">
        <f>ROUND(I120*H120,2)</f>
        <v>0</v>
      </c>
      <c r="BL120" s="20" t="s">
        <v>231</v>
      </c>
      <c r="BM120" s="216" t="s">
        <v>2511</v>
      </c>
    </row>
    <row r="121" s="2" customFormat="1">
      <c r="A121" s="41"/>
      <c r="B121" s="42"/>
      <c r="C121" s="43"/>
      <c r="D121" s="218" t="s">
        <v>148</v>
      </c>
      <c r="E121" s="43"/>
      <c r="F121" s="219" t="s">
        <v>2512</v>
      </c>
      <c r="G121" s="43"/>
      <c r="H121" s="43"/>
      <c r="I121" s="220"/>
      <c r="J121" s="43"/>
      <c r="K121" s="43"/>
      <c r="L121" s="47"/>
      <c r="M121" s="221"/>
      <c r="N121" s="22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148</v>
      </c>
      <c r="AU121" s="20" t="s">
        <v>77</v>
      </c>
    </row>
    <row r="122" s="2" customFormat="1" ht="21.75" customHeight="1">
      <c r="A122" s="41"/>
      <c r="B122" s="42"/>
      <c r="C122" s="205" t="s">
        <v>289</v>
      </c>
      <c r="D122" s="205" t="s">
        <v>141</v>
      </c>
      <c r="E122" s="206" t="s">
        <v>2513</v>
      </c>
      <c r="F122" s="207" t="s">
        <v>2514</v>
      </c>
      <c r="G122" s="208" t="s">
        <v>200</v>
      </c>
      <c r="H122" s="209">
        <v>8</v>
      </c>
      <c r="I122" s="210"/>
      <c r="J122" s="211">
        <f>ROUND(I122*H122,2)</f>
        <v>0</v>
      </c>
      <c r="K122" s="207" t="s">
        <v>145</v>
      </c>
      <c r="L122" s="47"/>
      <c r="M122" s="212" t="s">
        <v>19</v>
      </c>
      <c r="N122" s="213" t="s">
        <v>40</v>
      </c>
      <c r="O122" s="87"/>
      <c r="P122" s="214">
        <f>O122*H122</f>
        <v>0</v>
      </c>
      <c r="Q122" s="214">
        <v>6.4900000000000005E-05</v>
      </c>
      <c r="R122" s="214">
        <f>Q122*H122</f>
        <v>0.00051920000000000004</v>
      </c>
      <c r="S122" s="214">
        <v>0</v>
      </c>
      <c r="T122" s="21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6" t="s">
        <v>231</v>
      </c>
      <c r="AT122" s="216" t="s">
        <v>141</v>
      </c>
      <c r="AU122" s="216" t="s">
        <v>77</v>
      </c>
      <c r="AY122" s="20" t="s">
        <v>140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20" t="s">
        <v>77</v>
      </c>
      <c r="BK122" s="217">
        <f>ROUND(I122*H122,2)</f>
        <v>0</v>
      </c>
      <c r="BL122" s="20" t="s">
        <v>231</v>
      </c>
      <c r="BM122" s="216" t="s">
        <v>2515</v>
      </c>
    </row>
    <row r="123" s="2" customFormat="1">
      <c r="A123" s="41"/>
      <c r="B123" s="42"/>
      <c r="C123" s="43"/>
      <c r="D123" s="218" t="s">
        <v>148</v>
      </c>
      <c r="E123" s="43"/>
      <c r="F123" s="219" t="s">
        <v>2516</v>
      </c>
      <c r="G123" s="43"/>
      <c r="H123" s="43"/>
      <c r="I123" s="220"/>
      <c r="J123" s="43"/>
      <c r="K123" s="43"/>
      <c r="L123" s="47"/>
      <c r="M123" s="221"/>
      <c r="N123" s="22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148</v>
      </c>
      <c r="AU123" s="20" t="s">
        <v>77</v>
      </c>
    </row>
    <row r="124" s="2" customFormat="1" ht="16.5" customHeight="1">
      <c r="A124" s="41"/>
      <c r="B124" s="42"/>
      <c r="C124" s="205" t="s">
        <v>296</v>
      </c>
      <c r="D124" s="205" t="s">
        <v>141</v>
      </c>
      <c r="E124" s="206" t="s">
        <v>2517</v>
      </c>
      <c r="F124" s="207" t="s">
        <v>2518</v>
      </c>
      <c r="G124" s="208" t="s">
        <v>161</v>
      </c>
      <c r="H124" s="209">
        <v>76</v>
      </c>
      <c r="I124" s="210"/>
      <c r="J124" s="211">
        <f>ROUND(I124*H124,2)</f>
        <v>0</v>
      </c>
      <c r="K124" s="207" t="s">
        <v>145</v>
      </c>
      <c r="L124" s="47"/>
      <c r="M124" s="212" t="s">
        <v>19</v>
      </c>
      <c r="N124" s="213" t="s">
        <v>40</v>
      </c>
      <c r="O124" s="87"/>
      <c r="P124" s="214">
        <f>O124*H124</f>
        <v>0</v>
      </c>
      <c r="Q124" s="214">
        <v>1.22E-05</v>
      </c>
      <c r="R124" s="214">
        <f>Q124*H124</f>
        <v>0.00092719999999999999</v>
      </c>
      <c r="S124" s="214">
        <v>0</v>
      </c>
      <c r="T124" s="21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6" t="s">
        <v>231</v>
      </c>
      <c r="AT124" s="216" t="s">
        <v>141</v>
      </c>
      <c r="AU124" s="216" t="s">
        <v>77</v>
      </c>
      <c r="AY124" s="20" t="s">
        <v>140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20" t="s">
        <v>77</v>
      </c>
      <c r="BK124" s="217">
        <f>ROUND(I124*H124,2)</f>
        <v>0</v>
      </c>
      <c r="BL124" s="20" t="s">
        <v>231</v>
      </c>
      <c r="BM124" s="216" t="s">
        <v>2519</v>
      </c>
    </row>
    <row r="125" s="2" customFormat="1">
      <c r="A125" s="41"/>
      <c r="B125" s="42"/>
      <c r="C125" s="43"/>
      <c r="D125" s="218" t="s">
        <v>148</v>
      </c>
      <c r="E125" s="43"/>
      <c r="F125" s="219" t="s">
        <v>2520</v>
      </c>
      <c r="G125" s="43"/>
      <c r="H125" s="43"/>
      <c r="I125" s="220"/>
      <c r="J125" s="43"/>
      <c r="K125" s="43"/>
      <c r="L125" s="47"/>
      <c r="M125" s="221"/>
      <c r="N125" s="22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148</v>
      </c>
      <c r="AU125" s="20" t="s">
        <v>77</v>
      </c>
    </row>
    <row r="126" s="2" customFormat="1" ht="16.5" customHeight="1">
      <c r="A126" s="41"/>
      <c r="B126" s="42"/>
      <c r="C126" s="205" t="s">
        <v>304</v>
      </c>
      <c r="D126" s="205" t="s">
        <v>141</v>
      </c>
      <c r="E126" s="206" t="s">
        <v>2521</v>
      </c>
      <c r="F126" s="207" t="s">
        <v>2522</v>
      </c>
      <c r="G126" s="208" t="s">
        <v>200</v>
      </c>
      <c r="H126" s="209">
        <v>405</v>
      </c>
      <c r="I126" s="210"/>
      <c r="J126" s="211">
        <f>ROUND(I126*H126,2)</f>
        <v>0</v>
      </c>
      <c r="K126" s="207" t="s">
        <v>145</v>
      </c>
      <c r="L126" s="47"/>
      <c r="M126" s="212" t="s">
        <v>19</v>
      </c>
      <c r="N126" s="213" t="s">
        <v>40</v>
      </c>
      <c r="O126" s="87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6" t="s">
        <v>231</v>
      </c>
      <c r="AT126" s="216" t="s">
        <v>141</v>
      </c>
      <c r="AU126" s="216" t="s">
        <v>77</v>
      </c>
      <c r="AY126" s="20" t="s">
        <v>140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20" t="s">
        <v>77</v>
      </c>
      <c r="BK126" s="217">
        <f>ROUND(I126*H126,2)</f>
        <v>0</v>
      </c>
      <c r="BL126" s="20" t="s">
        <v>231</v>
      </c>
      <c r="BM126" s="216" t="s">
        <v>2523</v>
      </c>
    </row>
    <row r="127" s="2" customFormat="1">
      <c r="A127" s="41"/>
      <c r="B127" s="42"/>
      <c r="C127" s="43"/>
      <c r="D127" s="218" t="s">
        <v>148</v>
      </c>
      <c r="E127" s="43"/>
      <c r="F127" s="219" t="s">
        <v>2524</v>
      </c>
      <c r="G127" s="43"/>
      <c r="H127" s="43"/>
      <c r="I127" s="220"/>
      <c r="J127" s="43"/>
      <c r="K127" s="43"/>
      <c r="L127" s="47"/>
      <c r="M127" s="221"/>
      <c r="N127" s="22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148</v>
      </c>
      <c r="AU127" s="20" t="s">
        <v>77</v>
      </c>
    </row>
    <row r="128" s="2" customFormat="1" ht="24.15" customHeight="1">
      <c r="A128" s="41"/>
      <c r="B128" s="42"/>
      <c r="C128" s="205" t="s">
        <v>311</v>
      </c>
      <c r="D128" s="205" t="s">
        <v>141</v>
      </c>
      <c r="E128" s="206" t="s">
        <v>2525</v>
      </c>
      <c r="F128" s="207" t="s">
        <v>2526</v>
      </c>
      <c r="G128" s="208" t="s">
        <v>307</v>
      </c>
      <c r="H128" s="209">
        <v>0.28599999999999998</v>
      </c>
      <c r="I128" s="210"/>
      <c r="J128" s="211">
        <f>ROUND(I128*H128,2)</f>
        <v>0</v>
      </c>
      <c r="K128" s="207" t="s">
        <v>145</v>
      </c>
      <c r="L128" s="47"/>
      <c r="M128" s="212" t="s">
        <v>19</v>
      </c>
      <c r="N128" s="213" t="s">
        <v>40</v>
      </c>
      <c r="O128" s="87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6" t="s">
        <v>231</v>
      </c>
      <c r="AT128" s="216" t="s">
        <v>141</v>
      </c>
      <c r="AU128" s="216" t="s">
        <v>77</v>
      </c>
      <c r="AY128" s="20" t="s">
        <v>140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20" t="s">
        <v>77</v>
      </c>
      <c r="BK128" s="217">
        <f>ROUND(I128*H128,2)</f>
        <v>0</v>
      </c>
      <c r="BL128" s="20" t="s">
        <v>231</v>
      </c>
      <c r="BM128" s="216" t="s">
        <v>2527</v>
      </c>
    </row>
    <row r="129" s="2" customFormat="1">
      <c r="A129" s="41"/>
      <c r="B129" s="42"/>
      <c r="C129" s="43"/>
      <c r="D129" s="218" t="s">
        <v>148</v>
      </c>
      <c r="E129" s="43"/>
      <c r="F129" s="219" t="s">
        <v>2528</v>
      </c>
      <c r="G129" s="43"/>
      <c r="H129" s="43"/>
      <c r="I129" s="220"/>
      <c r="J129" s="43"/>
      <c r="K129" s="43"/>
      <c r="L129" s="47"/>
      <c r="M129" s="221"/>
      <c r="N129" s="22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148</v>
      </c>
      <c r="AU129" s="20" t="s">
        <v>77</v>
      </c>
    </row>
    <row r="130" s="12" customFormat="1" ht="25.92" customHeight="1">
      <c r="A130" s="12"/>
      <c r="B130" s="191"/>
      <c r="C130" s="192"/>
      <c r="D130" s="193" t="s">
        <v>68</v>
      </c>
      <c r="E130" s="194" t="s">
        <v>2529</v>
      </c>
      <c r="F130" s="194" t="s">
        <v>2530</v>
      </c>
      <c r="G130" s="192"/>
      <c r="H130" s="192"/>
      <c r="I130" s="195"/>
      <c r="J130" s="196">
        <f>BK130</f>
        <v>0</v>
      </c>
      <c r="K130" s="192"/>
      <c r="L130" s="197"/>
      <c r="M130" s="198"/>
      <c r="N130" s="199"/>
      <c r="O130" s="199"/>
      <c r="P130" s="200">
        <f>SUM(P131:P158)</f>
        <v>0</v>
      </c>
      <c r="Q130" s="199"/>
      <c r="R130" s="200">
        <f>SUM(R131:R158)</f>
        <v>0.049452139399999998</v>
      </c>
      <c r="S130" s="199"/>
      <c r="T130" s="201">
        <f>SUM(T131:T158)</f>
        <v>0.25200000000000006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2" t="s">
        <v>79</v>
      </c>
      <c r="AT130" s="203" t="s">
        <v>68</v>
      </c>
      <c r="AU130" s="203" t="s">
        <v>69</v>
      </c>
      <c r="AY130" s="202" t="s">
        <v>140</v>
      </c>
      <c r="BK130" s="204">
        <f>SUM(BK131:BK158)</f>
        <v>0</v>
      </c>
    </row>
    <row r="131" s="2" customFormat="1" ht="16.5" customHeight="1">
      <c r="A131" s="41"/>
      <c r="B131" s="42"/>
      <c r="C131" s="205" t="s">
        <v>317</v>
      </c>
      <c r="D131" s="205" t="s">
        <v>141</v>
      </c>
      <c r="E131" s="206" t="s">
        <v>2531</v>
      </c>
      <c r="F131" s="207" t="s">
        <v>2532</v>
      </c>
      <c r="G131" s="208" t="s">
        <v>161</v>
      </c>
      <c r="H131" s="209">
        <v>10</v>
      </c>
      <c r="I131" s="210"/>
      <c r="J131" s="211">
        <f>ROUND(I131*H131,2)</f>
        <v>0</v>
      </c>
      <c r="K131" s="207" t="s">
        <v>19</v>
      </c>
      <c r="L131" s="47"/>
      <c r="M131" s="212" t="s">
        <v>19</v>
      </c>
      <c r="N131" s="213" t="s">
        <v>40</v>
      </c>
      <c r="O131" s="87"/>
      <c r="P131" s="214">
        <f>O131*H131</f>
        <v>0</v>
      </c>
      <c r="Q131" s="214">
        <v>1.6739999999999999E-05</v>
      </c>
      <c r="R131" s="214">
        <f>Q131*H131</f>
        <v>0.0001674</v>
      </c>
      <c r="S131" s="214">
        <v>0.014</v>
      </c>
      <c r="T131" s="215">
        <f>S131*H131</f>
        <v>0.14000000000000001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6" t="s">
        <v>231</v>
      </c>
      <c r="AT131" s="216" t="s">
        <v>141</v>
      </c>
      <c r="AU131" s="216" t="s">
        <v>77</v>
      </c>
      <c r="AY131" s="20" t="s">
        <v>140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20" t="s">
        <v>77</v>
      </c>
      <c r="BK131" s="217">
        <f>ROUND(I131*H131,2)</f>
        <v>0</v>
      </c>
      <c r="BL131" s="20" t="s">
        <v>231</v>
      </c>
      <c r="BM131" s="216" t="s">
        <v>2533</v>
      </c>
    </row>
    <row r="132" s="2" customFormat="1" ht="16.5" customHeight="1">
      <c r="A132" s="41"/>
      <c r="B132" s="42"/>
      <c r="C132" s="205" t="s">
        <v>322</v>
      </c>
      <c r="D132" s="205" t="s">
        <v>141</v>
      </c>
      <c r="E132" s="206" t="s">
        <v>2534</v>
      </c>
      <c r="F132" s="207" t="s">
        <v>2535</v>
      </c>
      <c r="G132" s="208" t="s">
        <v>161</v>
      </c>
      <c r="H132" s="209">
        <v>2</v>
      </c>
      <c r="I132" s="210"/>
      <c r="J132" s="211">
        <f>ROUND(I132*H132,2)</f>
        <v>0</v>
      </c>
      <c r="K132" s="207" t="s">
        <v>19</v>
      </c>
      <c r="L132" s="47"/>
      <c r="M132" s="212" t="s">
        <v>19</v>
      </c>
      <c r="N132" s="213" t="s">
        <v>40</v>
      </c>
      <c r="O132" s="87"/>
      <c r="P132" s="214">
        <f>O132*H132</f>
        <v>0</v>
      </c>
      <c r="Q132" s="214">
        <v>1.6739999999999999E-05</v>
      </c>
      <c r="R132" s="214">
        <f>Q132*H132</f>
        <v>3.3479999999999998E-05</v>
      </c>
      <c r="S132" s="214">
        <v>0.035000000000000003</v>
      </c>
      <c r="T132" s="215">
        <f>S132*H132</f>
        <v>0.070000000000000007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6" t="s">
        <v>231</v>
      </c>
      <c r="AT132" s="216" t="s">
        <v>141</v>
      </c>
      <c r="AU132" s="216" t="s">
        <v>77</v>
      </c>
      <c r="AY132" s="20" t="s">
        <v>140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20" t="s">
        <v>77</v>
      </c>
      <c r="BK132" s="217">
        <f>ROUND(I132*H132,2)</f>
        <v>0</v>
      </c>
      <c r="BL132" s="20" t="s">
        <v>231</v>
      </c>
      <c r="BM132" s="216" t="s">
        <v>2536</v>
      </c>
    </row>
    <row r="133" s="2" customFormat="1" ht="16.5" customHeight="1">
      <c r="A133" s="41"/>
      <c r="B133" s="42"/>
      <c r="C133" s="205" t="s">
        <v>327</v>
      </c>
      <c r="D133" s="205" t="s">
        <v>141</v>
      </c>
      <c r="E133" s="206" t="s">
        <v>2537</v>
      </c>
      <c r="F133" s="207" t="s">
        <v>2538</v>
      </c>
      <c r="G133" s="208" t="s">
        <v>161</v>
      </c>
      <c r="H133" s="209">
        <v>10</v>
      </c>
      <c r="I133" s="210"/>
      <c r="J133" s="211">
        <f>ROUND(I133*H133,2)</f>
        <v>0</v>
      </c>
      <c r="K133" s="207" t="s">
        <v>19</v>
      </c>
      <c r="L133" s="47"/>
      <c r="M133" s="212" t="s">
        <v>19</v>
      </c>
      <c r="N133" s="213" t="s">
        <v>40</v>
      </c>
      <c r="O133" s="87"/>
      <c r="P133" s="214">
        <f>O133*H133</f>
        <v>0</v>
      </c>
      <c r="Q133" s="214">
        <v>1.6739999999999999E-05</v>
      </c>
      <c r="R133" s="214">
        <f>Q133*H133</f>
        <v>0.0001674</v>
      </c>
      <c r="S133" s="214">
        <v>0</v>
      </c>
      <c r="T133" s="21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6" t="s">
        <v>231</v>
      </c>
      <c r="AT133" s="216" t="s">
        <v>141</v>
      </c>
      <c r="AU133" s="216" t="s">
        <v>77</v>
      </c>
      <c r="AY133" s="20" t="s">
        <v>140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20" t="s">
        <v>77</v>
      </c>
      <c r="BK133" s="217">
        <f>ROUND(I133*H133,2)</f>
        <v>0</v>
      </c>
      <c r="BL133" s="20" t="s">
        <v>231</v>
      </c>
      <c r="BM133" s="216" t="s">
        <v>2539</v>
      </c>
    </row>
    <row r="134" s="2" customFormat="1" ht="16.5" customHeight="1">
      <c r="A134" s="41"/>
      <c r="B134" s="42"/>
      <c r="C134" s="205" t="s">
        <v>333</v>
      </c>
      <c r="D134" s="205" t="s">
        <v>141</v>
      </c>
      <c r="E134" s="206" t="s">
        <v>2540</v>
      </c>
      <c r="F134" s="207" t="s">
        <v>2541</v>
      </c>
      <c r="G134" s="208" t="s">
        <v>161</v>
      </c>
      <c r="H134" s="209">
        <v>20</v>
      </c>
      <c r="I134" s="210"/>
      <c r="J134" s="211">
        <f>ROUND(I134*H134,2)</f>
        <v>0</v>
      </c>
      <c r="K134" s="207" t="s">
        <v>19</v>
      </c>
      <c r="L134" s="47"/>
      <c r="M134" s="212" t="s">
        <v>19</v>
      </c>
      <c r="N134" s="213" t="s">
        <v>40</v>
      </c>
      <c r="O134" s="87"/>
      <c r="P134" s="214">
        <f>O134*H134</f>
        <v>0</v>
      </c>
      <c r="Q134" s="214">
        <v>9.1199999999999994E-05</v>
      </c>
      <c r="R134" s="214">
        <f>Q134*H134</f>
        <v>0.0018239999999999999</v>
      </c>
      <c r="S134" s="214">
        <v>0.00044999999999999999</v>
      </c>
      <c r="T134" s="215">
        <f>S134*H134</f>
        <v>0.0089999999999999993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6" t="s">
        <v>231</v>
      </c>
      <c r="AT134" s="216" t="s">
        <v>141</v>
      </c>
      <c r="AU134" s="216" t="s">
        <v>77</v>
      </c>
      <c r="AY134" s="20" t="s">
        <v>140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20" t="s">
        <v>77</v>
      </c>
      <c r="BK134" s="217">
        <f>ROUND(I134*H134,2)</f>
        <v>0</v>
      </c>
      <c r="BL134" s="20" t="s">
        <v>231</v>
      </c>
      <c r="BM134" s="216" t="s">
        <v>2542</v>
      </c>
    </row>
    <row r="135" s="2" customFormat="1" ht="16.5" customHeight="1">
      <c r="A135" s="41"/>
      <c r="B135" s="42"/>
      <c r="C135" s="205" t="s">
        <v>339</v>
      </c>
      <c r="D135" s="205" t="s">
        <v>141</v>
      </c>
      <c r="E135" s="206" t="s">
        <v>2543</v>
      </c>
      <c r="F135" s="207" t="s">
        <v>2544</v>
      </c>
      <c r="G135" s="208" t="s">
        <v>161</v>
      </c>
      <c r="H135" s="209">
        <v>10</v>
      </c>
      <c r="I135" s="210"/>
      <c r="J135" s="211">
        <f>ROUND(I135*H135,2)</f>
        <v>0</v>
      </c>
      <c r="K135" s="207" t="s">
        <v>19</v>
      </c>
      <c r="L135" s="47"/>
      <c r="M135" s="212" t="s">
        <v>19</v>
      </c>
      <c r="N135" s="213" t="s">
        <v>40</v>
      </c>
      <c r="O135" s="87"/>
      <c r="P135" s="214">
        <f>O135*H135</f>
        <v>0</v>
      </c>
      <c r="Q135" s="214">
        <v>0.00012640000000000001</v>
      </c>
      <c r="R135" s="214">
        <f>Q135*H135</f>
        <v>0.0012640000000000002</v>
      </c>
      <c r="S135" s="214">
        <v>0.0011000000000000001</v>
      </c>
      <c r="T135" s="215">
        <f>S135*H135</f>
        <v>0.011000000000000001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6" t="s">
        <v>231</v>
      </c>
      <c r="AT135" s="216" t="s">
        <v>141</v>
      </c>
      <c r="AU135" s="216" t="s">
        <v>77</v>
      </c>
      <c r="AY135" s="20" t="s">
        <v>140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20" t="s">
        <v>77</v>
      </c>
      <c r="BK135" s="217">
        <f>ROUND(I135*H135,2)</f>
        <v>0</v>
      </c>
      <c r="BL135" s="20" t="s">
        <v>231</v>
      </c>
      <c r="BM135" s="216" t="s">
        <v>2545</v>
      </c>
    </row>
    <row r="136" s="2" customFormat="1" ht="16.5" customHeight="1">
      <c r="A136" s="41"/>
      <c r="B136" s="42"/>
      <c r="C136" s="205" t="s">
        <v>344</v>
      </c>
      <c r="D136" s="205" t="s">
        <v>141</v>
      </c>
      <c r="E136" s="206" t="s">
        <v>2546</v>
      </c>
      <c r="F136" s="207" t="s">
        <v>2547</v>
      </c>
      <c r="G136" s="208" t="s">
        <v>161</v>
      </c>
      <c r="H136" s="209">
        <v>10</v>
      </c>
      <c r="I136" s="210"/>
      <c r="J136" s="211">
        <f>ROUND(I136*H136,2)</f>
        <v>0</v>
      </c>
      <c r="K136" s="207" t="s">
        <v>19</v>
      </c>
      <c r="L136" s="47"/>
      <c r="M136" s="212" t="s">
        <v>19</v>
      </c>
      <c r="N136" s="213" t="s">
        <v>40</v>
      </c>
      <c r="O136" s="87"/>
      <c r="P136" s="214">
        <f>O136*H136</f>
        <v>0</v>
      </c>
      <c r="Q136" s="214">
        <v>0.00017100000000000001</v>
      </c>
      <c r="R136" s="214">
        <f>Q136*H136</f>
        <v>0.0017100000000000002</v>
      </c>
      <c r="S136" s="214">
        <v>0.0022000000000000001</v>
      </c>
      <c r="T136" s="215">
        <f>S136*H136</f>
        <v>0.022000000000000002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6" t="s">
        <v>231</v>
      </c>
      <c r="AT136" s="216" t="s">
        <v>141</v>
      </c>
      <c r="AU136" s="216" t="s">
        <v>77</v>
      </c>
      <c r="AY136" s="20" t="s">
        <v>140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20" t="s">
        <v>77</v>
      </c>
      <c r="BK136" s="217">
        <f>ROUND(I136*H136,2)</f>
        <v>0</v>
      </c>
      <c r="BL136" s="20" t="s">
        <v>231</v>
      </c>
      <c r="BM136" s="216" t="s">
        <v>2548</v>
      </c>
    </row>
    <row r="137" s="2" customFormat="1" ht="16.5" customHeight="1">
      <c r="A137" s="41"/>
      <c r="B137" s="42"/>
      <c r="C137" s="205" t="s">
        <v>349</v>
      </c>
      <c r="D137" s="205" t="s">
        <v>141</v>
      </c>
      <c r="E137" s="206" t="s">
        <v>2549</v>
      </c>
      <c r="F137" s="207" t="s">
        <v>2550</v>
      </c>
      <c r="G137" s="208" t="s">
        <v>161</v>
      </c>
      <c r="H137" s="209">
        <v>6</v>
      </c>
      <c r="I137" s="210"/>
      <c r="J137" s="211">
        <f>ROUND(I137*H137,2)</f>
        <v>0</v>
      </c>
      <c r="K137" s="207" t="s">
        <v>145</v>
      </c>
      <c r="L137" s="47"/>
      <c r="M137" s="212" t="s">
        <v>19</v>
      </c>
      <c r="N137" s="213" t="s">
        <v>40</v>
      </c>
      <c r="O137" s="87"/>
      <c r="P137" s="214">
        <f>O137*H137</f>
        <v>0</v>
      </c>
      <c r="Q137" s="214">
        <v>0.00026931319999999999</v>
      </c>
      <c r="R137" s="214">
        <f>Q137*H137</f>
        <v>0.0016158791999999998</v>
      </c>
      <c r="S137" s="214">
        <v>0</v>
      </c>
      <c r="T137" s="21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6" t="s">
        <v>231</v>
      </c>
      <c r="AT137" s="216" t="s">
        <v>141</v>
      </c>
      <c r="AU137" s="216" t="s">
        <v>77</v>
      </c>
      <c r="AY137" s="20" t="s">
        <v>140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20" t="s">
        <v>77</v>
      </c>
      <c r="BK137" s="217">
        <f>ROUND(I137*H137,2)</f>
        <v>0</v>
      </c>
      <c r="BL137" s="20" t="s">
        <v>231</v>
      </c>
      <c r="BM137" s="216" t="s">
        <v>2551</v>
      </c>
    </row>
    <row r="138" s="2" customFormat="1">
      <c r="A138" s="41"/>
      <c r="B138" s="42"/>
      <c r="C138" s="43"/>
      <c r="D138" s="218" t="s">
        <v>148</v>
      </c>
      <c r="E138" s="43"/>
      <c r="F138" s="219" t="s">
        <v>2552</v>
      </c>
      <c r="G138" s="43"/>
      <c r="H138" s="43"/>
      <c r="I138" s="220"/>
      <c r="J138" s="43"/>
      <c r="K138" s="43"/>
      <c r="L138" s="47"/>
      <c r="M138" s="221"/>
      <c r="N138" s="22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148</v>
      </c>
      <c r="AU138" s="20" t="s">
        <v>77</v>
      </c>
    </row>
    <row r="139" s="2" customFormat="1" ht="21.75" customHeight="1">
      <c r="A139" s="41"/>
      <c r="B139" s="42"/>
      <c r="C139" s="205" t="s">
        <v>357</v>
      </c>
      <c r="D139" s="205" t="s">
        <v>141</v>
      </c>
      <c r="E139" s="206" t="s">
        <v>2553</v>
      </c>
      <c r="F139" s="207" t="s">
        <v>2554</v>
      </c>
      <c r="G139" s="208" t="s">
        <v>161</v>
      </c>
      <c r="H139" s="209">
        <v>1</v>
      </c>
      <c r="I139" s="210"/>
      <c r="J139" s="211">
        <f>ROUND(I139*H139,2)</f>
        <v>0</v>
      </c>
      <c r="K139" s="207" t="s">
        <v>145</v>
      </c>
      <c r="L139" s="47"/>
      <c r="M139" s="212" t="s">
        <v>19</v>
      </c>
      <c r="N139" s="213" t="s">
        <v>40</v>
      </c>
      <c r="O139" s="87"/>
      <c r="P139" s="214">
        <f>O139*H139</f>
        <v>0</v>
      </c>
      <c r="Q139" s="214">
        <v>0.00022571000000000001</v>
      </c>
      <c r="R139" s="214">
        <f>Q139*H139</f>
        <v>0.00022571000000000001</v>
      </c>
      <c r="S139" s="214">
        <v>0</v>
      </c>
      <c r="T139" s="21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6" t="s">
        <v>231</v>
      </c>
      <c r="AT139" s="216" t="s">
        <v>141</v>
      </c>
      <c r="AU139" s="216" t="s">
        <v>77</v>
      </c>
      <c r="AY139" s="20" t="s">
        <v>140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20" t="s">
        <v>77</v>
      </c>
      <c r="BK139" s="217">
        <f>ROUND(I139*H139,2)</f>
        <v>0</v>
      </c>
      <c r="BL139" s="20" t="s">
        <v>231</v>
      </c>
      <c r="BM139" s="216" t="s">
        <v>2555</v>
      </c>
    </row>
    <row r="140" s="2" customFormat="1">
      <c r="A140" s="41"/>
      <c r="B140" s="42"/>
      <c r="C140" s="43"/>
      <c r="D140" s="218" t="s">
        <v>148</v>
      </c>
      <c r="E140" s="43"/>
      <c r="F140" s="219" t="s">
        <v>2556</v>
      </c>
      <c r="G140" s="43"/>
      <c r="H140" s="43"/>
      <c r="I140" s="220"/>
      <c r="J140" s="43"/>
      <c r="K140" s="43"/>
      <c r="L140" s="47"/>
      <c r="M140" s="221"/>
      <c r="N140" s="22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148</v>
      </c>
      <c r="AU140" s="20" t="s">
        <v>77</v>
      </c>
    </row>
    <row r="141" s="2" customFormat="1" ht="21.75" customHeight="1">
      <c r="A141" s="41"/>
      <c r="B141" s="42"/>
      <c r="C141" s="205" t="s">
        <v>363</v>
      </c>
      <c r="D141" s="205" t="s">
        <v>141</v>
      </c>
      <c r="E141" s="206" t="s">
        <v>2557</v>
      </c>
      <c r="F141" s="207" t="s">
        <v>2558</v>
      </c>
      <c r="G141" s="208" t="s">
        <v>161</v>
      </c>
      <c r="H141" s="209">
        <v>4</v>
      </c>
      <c r="I141" s="210"/>
      <c r="J141" s="211">
        <f>ROUND(I141*H141,2)</f>
        <v>0</v>
      </c>
      <c r="K141" s="207" t="s">
        <v>145</v>
      </c>
      <c r="L141" s="47"/>
      <c r="M141" s="212" t="s">
        <v>19</v>
      </c>
      <c r="N141" s="213" t="s">
        <v>40</v>
      </c>
      <c r="O141" s="87"/>
      <c r="P141" s="214">
        <f>O141*H141</f>
        <v>0</v>
      </c>
      <c r="Q141" s="214">
        <v>0.00024571</v>
      </c>
      <c r="R141" s="214">
        <f>Q141*H141</f>
        <v>0.00098284000000000002</v>
      </c>
      <c r="S141" s="214">
        <v>0</v>
      </c>
      <c r="T141" s="21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6" t="s">
        <v>231</v>
      </c>
      <c r="AT141" s="216" t="s">
        <v>141</v>
      </c>
      <c r="AU141" s="216" t="s">
        <v>77</v>
      </c>
      <c r="AY141" s="20" t="s">
        <v>140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20" t="s">
        <v>77</v>
      </c>
      <c r="BK141" s="217">
        <f>ROUND(I141*H141,2)</f>
        <v>0</v>
      </c>
      <c r="BL141" s="20" t="s">
        <v>231</v>
      </c>
      <c r="BM141" s="216" t="s">
        <v>2559</v>
      </c>
    </row>
    <row r="142" s="2" customFormat="1">
      <c r="A142" s="41"/>
      <c r="B142" s="42"/>
      <c r="C142" s="43"/>
      <c r="D142" s="218" t="s">
        <v>148</v>
      </c>
      <c r="E142" s="43"/>
      <c r="F142" s="219" t="s">
        <v>2560</v>
      </c>
      <c r="G142" s="43"/>
      <c r="H142" s="43"/>
      <c r="I142" s="220"/>
      <c r="J142" s="43"/>
      <c r="K142" s="43"/>
      <c r="L142" s="47"/>
      <c r="M142" s="221"/>
      <c r="N142" s="22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148</v>
      </c>
      <c r="AU142" s="20" t="s">
        <v>77</v>
      </c>
    </row>
    <row r="143" s="2" customFormat="1" ht="24.15" customHeight="1">
      <c r="A143" s="41"/>
      <c r="B143" s="42"/>
      <c r="C143" s="205" t="s">
        <v>369</v>
      </c>
      <c r="D143" s="205" t="s">
        <v>141</v>
      </c>
      <c r="E143" s="206" t="s">
        <v>2561</v>
      </c>
      <c r="F143" s="207" t="s">
        <v>2562</v>
      </c>
      <c r="G143" s="208" t="s">
        <v>161</v>
      </c>
      <c r="H143" s="209">
        <v>5</v>
      </c>
      <c r="I143" s="210"/>
      <c r="J143" s="211">
        <f>ROUND(I143*H143,2)</f>
        <v>0</v>
      </c>
      <c r="K143" s="207" t="s">
        <v>145</v>
      </c>
      <c r="L143" s="47"/>
      <c r="M143" s="212" t="s">
        <v>19</v>
      </c>
      <c r="N143" s="213" t="s">
        <v>40</v>
      </c>
      <c r="O143" s="87"/>
      <c r="P143" s="214">
        <f>O143*H143</f>
        <v>0</v>
      </c>
      <c r="Q143" s="214">
        <v>0.00013999999999999999</v>
      </c>
      <c r="R143" s="214">
        <f>Q143*H143</f>
        <v>0.00069999999999999988</v>
      </c>
      <c r="S143" s="214">
        <v>0</v>
      </c>
      <c r="T143" s="21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6" t="s">
        <v>231</v>
      </c>
      <c r="AT143" s="216" t="s">
        <v>141</v>
      </c>
      <c r="AU143" s="216" t="s">
        <v>77</v>
      </c>
      <c r="AY143" s="20" t="s">
        <v>140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20" t="s">
        <v>77</v>
      </c>
      <c r="BK143" s="217">
        <f>ROUND(I143*H143,2)</f>
        <v>0</v>
      </c>
      <c r="BL143" s="20" t="s">
        <v>231</v>
      </c>
      <c r="BM143" s="216" t="s">
        <v>2563</v>
      </c>
    </row>
    <row r="144" s="2" customFormat="1">
      <c r="A144" s="41"/>
      <c r="B144" s="42"/>
      <c r="C144" s="43"/>
      <c r="D144" s="218" t="s">
        <v>148</v>
      </c>
      <c r="E144" s="43"/>
      <c r="F144" s="219" t="s">
        <v>2564</v>
      </c>
      <c r="G144" s="43"/>
      <c r="H144" s="43"/>
      <c r="I144" s="220"/>
      <c r="J144" s="43"/>
      <c r="K144" s="43"/>
      <c r="L144" s="47"/>
      <c r="M144" s="221"/>
      <c r="N144" s="22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148</v>
      </c>
      <c r="AU144" s="20" t="s">
        <v>77</v>
      </c>
    </row>
    <row r="145" s="2" customFormat="1" ht="24.15" customHeight="1">
      <c r="A145" s="41"/>
      <c r="B145" s="42"/>
      <c r="C145" s="205" t="s">
        <v>378</v>
      </c>
      <c r="D145" s="205" t="s">
        <v>141</v>
      </c>
      <c r="E145" s="206" t="s">
        <v>2565</v>
      </c>
      <c r="F145" s="207" t="s">
        <v>2566</v>
      </c>
      <c r="G145" s="208" t="s">
        <v>161</v>
      </c>
      <c r="H145" s="209">
        <v>33</v>
      </c>
      <c r="I145" s="210"/>
      <c r="J145" s="211">
        <f>ROUND(I145*H145,2)</f>
        <v>0</v>
      </c>
      <c r="K145" s="207" t="s">
        <v>145</v>
      </c>
      <c r="L145" s="47"/>
      <c r="M145" s="212" t="s">
        <v>19</v>
      </c>
      <c r="N145" s="213" t="s">
        <v>40</v>
      </c>
      <c r="O145" s="87"/>
      <c r="P145" s="214">
        <f>O145*H145</f>
        <v>0</v>
      </c>
      <c r="Q145" s="214">
        <v>0.00013999999999999999</v>
      </c>
      <c r="R145" s="214">
        <f>Q145*H145</f>
        <v>0.00462</v>
      </c>
      <c r="S145" s="214">
        <v>0</v>
      </c>
      <c r="T145" s="21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6" t="s">
        <v>231</v>
      </c>
      <c r="AT145" s="216" t="s">
        <v>141</v>
      </c>
      <c r="AU145" s="216" t="s">
        <v>77</v>
      </c>
      <c r="AY145" s="20" t="s">
        <v>140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20" t="s">
        <v>77</v>
      </c>
      <c r="BK145" s="217">
        <f>ROUND(I145*H145,2)</f>
        <v>0</v>
      </c>
      <c r="BL145" s="20" t="s">
        <v>231</v>
      </c>
      <c r="BM145" s="216" t="s">
        <v>2567</v>
      </c>
    </row>
    <row r="146" s="2" customFormat="1">
      <c r="A146" s="41"/>
      <c r="B146" s="42"/>
      <c r="C146" s="43"/>
      <c r="D146" s="218" t="s">
        <v>148</v>
      </c>
      <c r="E146" s="43"/>
      <c r="F146" s="219" t="s">
        <v>2568</v>
      </c>
      <c r="G146" s="43"/>
      <c r="H146" s="43"/>
      <c r="I146" s="220"/>
      <c r="J146" s="43"/>
      <c r="K146" s="43"/>
      <c r="L146" s="47"/>
      <c r="M146" s="221"/>
      <c r="N146" s="22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148</v>
      </c>
      <c r="AU146" s="20" t="s">
        <v>77</v>
      </c>
    </row>
    <row r="147" s="2" customFormat="1" ht="16.5" customHeight="1">
      <c r="A147" s="41"/>
      <c r="B147" s="42"/>
      <c r="C147" s="205" t="s">
        <v>383</v>
      </c>
      <c r="D147" s="205" t="s">
        <v>141</v>
      </c>
      <c r="E147" s="206" t="s">
        <v>2569</v>
      </c>
      <c r="F147" s="207" t="s">
        <v>2570</v>
      </c>
      <c r="G147" s="208" t="s">
        <v>161</v>
      </c>
      <c r="H147" s="209">
        <v>4</v>
      </c>
      <c r="I147" s="210"/>
      <c r="J147" s="211">
        <f>ROUND(I147*H147,2)</f>
        <v>0</v>
      </c>
      <c r="K147" s="207" t="s">
        <v>19</v>
      </c>
      <c r="L147" s="47"/>
      <c r="M147" s="212" t="s">
        <v>19</v>
      </c>
      <c r="N147" s="213" t="s">
        <v>40</v>
      </c>
      <c r="O147" s="87"/>
      <c r="P147" s="214">
        <f>O147*H147</f>
        <v>0</v>
      </c>
      <c r="Q147" s="214">
        <v>0.00044468729999999997</v>
      </c>
      <c r="R147" s="214">
        <f>Q147*H147</f>
        <v>0.0017787491999999999</v>
      </c>
      <c r="S147" s="214">
        <v>0</v>
      </c>
      <c r="T147" s="21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6" t="s">
        <v>231</v>
      </c>
      <c r="AT147" s="216" t="s">
        <v>141</v>
      </c>
      <c r="AU147" s="216" t="s">
        <v>77</v>
      </c>
      <c r="AY147" s="20" t="s">
        <v>140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20" t="s">
        <v>77</v>
      </c>
      <c r="BK147" s="217">
        <f>ROUND(I147*H147,2)</f>
        <v>0</v>
      </c>
      <c r="BL147" s="20" t="s">
        <v>231</v>
      </c>
      <c r="BM147" s="216" t="s">
        <v>2571</v>
      </c>
    </row>
    <row r="148" s="2" customFormat="1" ht="16.5" customHeight="1">
      <c r="A148" s="41"/>
      <c r="B148" s="42"/>
      <c r="C148" s="205" t="s">
        <v>388</v>
      </c>
      <c r="D148" s="205" t="s">
        <v>141</v>
      </c>
      <c r="E148" s="206" t="s">
        <v>2572</v>
      </c>
      <c r="F148" s="207" t="s">
        <v>2573</v>
      </c>
      <c r="G148" s="208" t="s">
        <v>161</v>
      </c>
      <c r="H148" s="209">
        <v>4</v>
      </c>
      <c r="I148" s="210"/>
      <c r="J148" s="211">
        <f>ROUND(I148*H148,2)</f>
        <v>0</v>
      </c>
      <c r="K148" s="207" t="s">
        <v>145</v>
      </c>
      <c r="L148" s="47"/>
      <c r="M148" s="212" t="s">
        <v>19</v>
      </c>
      <c r="N148" s="213" t="s">
        <v>40</v>
      </c>
      <c r="O148" s="87"/>
      <c r="P148" s="214">
        <f>O148*H148</f>
        <v>0</v>
      </c>
      <c r="Q148" s="214">
        <v>0.00074892169999999996</v>
      </c>
      <c r="R148" s="214">
        <f>Q148*H148</f>
        <v>0.0029956867999999998</v>
      </c>
      <c r="S148" s="214">
        <v>0</v>
      </c>
      <c r="T148" s="21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6" t="s">
        <v>231</v>
      </c>
      <c r="AT148" s="216" t="s">
        <v>141</v>
      </c>
      <c r="AU148" s="216" t="s">
        <v>77</v>
      </c>
      <c r="AY148" s="20" t="s">
        <v>140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20" t="s">
        <v>77</v>
      </c>
      <c r="BK148" s="217">
        <f>ROUND(I148*H148,2)</f>
        <v>0</v>
      </c>
      <c r="BL148" s="20" t="s">
        <v>231</v>
      </c>
      <c r="BM148" s="216" t="s">
        <v>2574</v>
      </c>
    </row>
    <row r="149" s="2" customFormat="1">
      <c r="A149" s="41"/>
      <c r="B149" s="42"/>
      <c r="C149" s="43"/>
      <c r="D149" s="218" t="s">
        <v>148</v>
      </c>
      <c r="E149" s="43"/>
      <c r="F149" s="219" t="s">
        <v>2575</v>
      </c>
      <c r="G149" s="43"/>
      <c r="H149" s="43"/>
      <c r="I149" s="220"/>
      <c r="J149" s="43"/>
      <c r="K149" s="43"/>
      <c r="L149" s="47"/>
      <c r="M149" s="221"/>
      <c r="N149" s="22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148</v>
      </c>
      <c r="AU149" s="20" t="s">
        <v>77</v>
      </c>
    </row>
    <row r="150" s="2" customFormat="1" ht="21.75" customHeight="1">
      <c r="A150" s="41"/>
      <c r="B150" s="42"/>
      <c r="C150" s="205" t="s">
        <v>396</v>
      </c>
      <c r="D150" s="205" t="s">
        <v>141</v>
      </c>
      <c r="E150" s="206" t="s">
        <v>2576</v>
      </c>
      <c r="F150" s="207" t="s">
        <v>2577</v>
      </c>
      <c r="G150" s="208" t="s">
        <v>161</v>
      </c>
      <c r="H150" s="209">
        <v>33</v>
      </c>
      <c r="I150" s="210"/>
      <c r="J150" s="211">
        <f>ROUND(I150*H150,2)</f>
        <v>0</v>
      </c>
      <c r="K150" s="207" t="s">
        <v>19</v>
      </c>
      <c r="L150" s="47"/>
      <c r="M150" s="212" t="s">
        <v>19</v>
      </c>
      <c r="N150" s="213" t="s">
        <v>40</v>
      </c>
      <c r="O150" s="87"/>
      <c r="P150" s="214">
        <f>O150*H150</f>
        <v>0</v>
      </c>
      <c r="Q150" s="214">
        <v>0.00086250740000000002</v>
      </c>
      <c r="R150" s="214">
        <f>Q150*H150</f>
        <v>0.028462744200000001</v>
      </c>
      <c r="S150" s="214">
        <v>0</v>
      </c>
      <c r="T150" s="21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6" t="s">
        <v>231</v>
      </c>
      <c r="AT150" s="216" t="s">
        <v>141</v>
      </c>
      <c r="AU150" s="216" t="s">
        <v>77</v>
      </c>
      <c r="AY150" s="20" t="s">
        <v>140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20" t="s">
        <v>77</v>
      </c>
      <c r="BK150" s="217">
        <f>ROUND(I150*H150,2)</f>
        <v>0</v>
      </c>
      <c r="BL150" s="20" t="s">
        <v>231</v>
      </c>
      <c r="BM150" s="216" t="s">
        <v>2578</v>
      </c>
    </row>
    <row r="151" s="2" customFormat="1" ht="16.5" customHeight="1">
      <c r="A151" s="41"/>
      <c r="B151" s="42"/>
      <c r="C151" s="205" t="s">
        <v>401</v>
      </c>
      <c r="D151" s="205" t="s">
        <v>141</v>
      </c>
      <c r="E151" s="206" t="s">
        <v>2579</v>
      </c>
      <c r="F151" s="207" t="s">
        <v>2580</v>
      </c>
      <c r="G151" s="208" t="s">
        <v>161</v>
      </c>
      <c r="H151" s="209">
        <v>1</v>
      </c>
      <c r="I151" s="210"/>
      <c r="J151" s="211">
        <f>ROUND(I151*H151,2)</f>
        <v>0</v>
      </c>
      <c r="K151" s="207" t="s">
        <v>145</v>
      </c>
      <c r="L151" s="47"/>
      <c r="M151" s="212" t="s">
        <v>19</v>
      </c>
      <c r="N151" s="213" t="s">
        <v>40</v>
      </c>
      <c r="O151" s="87"/>
      <c r="P151" s="214">
        <f>O151*H151</f>
        <v>0</v>
      </c>
      <c r="Q151" s="214">
        <v>0.00020571000000000001</v>
      </c>
      <c r="R151" s="214">
        <f>Q151*H151</f>
        <v>0.00020571000000000001</v>
      </c>
      <c r="S151" s="214">
        <v>0</v>
      </c>
      <c r="T151" s="21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6" t="s">
        <v>231</v>
      </c>
      <c r="AT151" s="216" t="s">
        <v>141</v>
      </c>
      <c r="AU151" s="216" t="s">
        <v>77</v>
      </c>
      <c r="AY151" s="20" t="s">
        <v>140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20" t="s">
        <v>77</v>
      </c>
      <c r="BK151" s="217">
        <f>ROUND(I151*H151,2)</f>
        <v>0</v>
      </c>
      <c r="BL151" s="20" t="s">
        <v>231</v>
      </c>
      <c r="BM151" s="216" t="s">
        <v>2581</v>
      </c>
    </row>
    <row r="152" s="2" customFormat="1">
      <c r="A152" s="41"/>
      <c r="B152" s="42"/>
      <c r="C152" s="43"/>
      <c r="D152" s="218" t="s">
        <v>148</v>
      </c>
      <c r="E152" s="43"/>
      <c r="F152" s="219" t="s">
        <v>2582</v>
      </c>
      <c r="G152" s="43"/>
      <c r="H152" s="43"/>
      <c r="I152" s="220"/>
      <c r="J152" s="43"/>
      <c r="K152" s="43"/>
      <c r="L152" s="47"/>
      <c r="M152" s="221"/>
      <c r="N152" s="22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148</v>
      </c>
      <c r="AU152" s="20" t="s">
        <v>77</v>
      </c>
    </row>
    <row r="153" s="2" customFormat="1" ht="16.5" customHeight="1">
      <c r="A153" s="41"/>
      <c r="B153" s="42"/>
      <c r="C153" s="205" t="s">
        <v>406</v>
      </c>
      <c r="D153" s="205" t="s">
        <v>141</v>
      </c>
      <c r="E153" s="206" t="s">
        <v>2583</v>
      </c>
      <c r="F153" s="207" t="s">
        <v>2584</v>
      </c>
      <c r="G153" s="208" t="s">
        <v>161</v>
      </c>
      <c r="H153" s="209">
        <v>4</v>
      </c>
      <c r="I153" s="210"/>
      <c r="J153" s="211">
        <f>ROUND(I153*H153,2)</f>
        <v>0</v>
      </c>
      <c r="K153" s="207" t="s">
        <v>145</v>
      </c>
      <c r="L153" s="47"/>
      <c r="M153" s="212" t="s">
        <v>19</v>
      </c>
      <c r="N153" s="213" t="s">
        <v>40</v>
      </c>
      <c r="O153" s="87"/>
      <c r="P153" s="214">
        <f>O153*H153</f>
        <v>0</v>
      </c>
      <c r="Q153" s="214">
        <v>0.00022571000000000001</v>
      </c>
      <c r="R153" s="214">
        <f>Q153*H153</f>
        <v>0.00090284000000000002</v>
      </c>
      <c r="S153" s="214">
        <v>0</v>
      </c>
      <c r="T153" s="21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6" t="s">
        <v>231</v>
      </c>
      <c r="AT153" s="216" t="s">
        <v>141</v>
      </c>
      <c r="AU153" s="216" t="s">
        <v>77</v>
      </c>
      <c r="AY153" s="20" t="s">
        <v>140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20" t="s">
        <v>77</v>
      </c>
      <c r="BK153" s="217">
        <f>ROUND(I153*H153,2)</f>
        <v>0</v>
      </c>
      <c r="BL153" s="20" t="s">
        <v>231</v>
      </c>
      <c r="BM153" s="216" t="s">
        <v>2585</v>
      </c>
    </row>
    <row r="154" s="2" customFormat="1">
      <c r="A154" s="41"/>
      <c r="B154" s="42"/>
      <c r="C154" s="43"/>
      <c r="D154" s="218" t="s">
        <v>148</v>
      </c>
      <c r="E154" s="43"/>
      <c r="F154" s="219" t="s">
        <v>2586</v>
      </c>
      <c r="G154" s="43"/>
      <c r="H154" s="43"/>
      <c r="I154" s="220"/>
      <c r="J154" s="43"/>
      <c r="K154" s="43"/>
      <c r="L154" s="47"/>
      <c r="M154" s="221"/>
      <c r="N154" s="22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148</v>
      </c>
      <c r="AU154" s="20" t="s">
        <v>77</v>
      </c>
    </row>
    <row r="155" s="2" customFormat="1" ht="16.5" customHeight="1">
      <c r="A155" s="41"/>
      <c r="B155" s="42"/>
      <c r="C155" s="205" t="s">
        <v>411</v>
      </c>
      <c r="D155" s="205" t="s">
        <v>141</v>
      </c>
      <c r="E155" s="206" t="s">
        <v>2587</v>
      </c>
      <c r="F155" s="207" t="s">
        <v>2588</v>
      </c>
      <c r="G155" s="208" t="s">
        <v>161</v>
      </c>
      <c r="H155" s="209">
        <v>10</v>
      </c>
      <c r="I155" s="210"/>
      <c r="J155" s="211">
        <f>ROUND(I155*H155,2)</f>
        <v>0</v>
      </c>
      <c r="K155" s="207" t="s">
        <v>145</v>
      </c>
      <c r="L155" s="47"/>
      <c r="M155" s="212" t="s">
        <v>19</v>
      </c>
      <c r="N155" s="213" t="s">
        <v>40</v>
      </c>
      <c r="O155" s="87"/>
      <c r="P155" s="214">
        <f>O155*H155</f>
        <v>0</v>
      </c>
      <c r="Q155" s="214">
        <v>0.00017956999999999999</v>
      </c>
      <c r="R155" s="214">
        <f>Q155*H155</f>
        <v>0.0017956999999999999</v>
      </c>
      <c r="S155" s="214">
        <v>0</v>
      </c>
      <c r="T155" s="21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6" t="s">
        <v>231</v>
      </c>
      <c r="AT155" s="216" t="s">
        <v>141</v>
      </c>
      <c r="AU155" s="216" t="s">
        <v>77</v>
      </c>
      <c r="AY155" s="20" t="s">
        <v>140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20" t="s">
        <v>77</v>
      </c>
      <c r="BK155" s="217">
        <f>ROUND(I155*H155,2)</f>
        <v>0</v>
      </c>
      <c r="BL155" s="20" t="s">
        <v>231</v>
      </c>
      <c r="BM155" s="216" t="s">
        <v>2589</v>
      </c>
    </row>
    <row r="156" s="2" customFormat="1">
      <c r="A156" s="41"/>
      <c r="B156" s="42"/>
      <c r="C156" s="43"/>
      <c r="D156" s="218" t="s">
        <v>148</v>
      </c>
      <c r="E156" s="43"/>
      <c r="F156" s="219" t="s">
        <v>2590</v>
      </c>
      <c r="G156" s="43"/>
      <c r="H156" s="43"/>
      <c r="I156" s="220"/>
      <c r="J156" s="43"/>
      <c r="K156" s="43"/>
      <c r="L156" s="47"/>
      <c r="M156" s="221"/>
      <c r="N156" s="22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148</v>
      </c>
      <c r="AU156" s="20" t="s">
        <v>77</v>
      </c>
    </row>
    <row r="157" s="2" customFormat="1" ht="24.15" customHeight="1">
      <c r="A157" s="41"/>
      <c r="B157" s="42"/>
      <c r="C157" s="205" t="s">
        <v>416</v>
      </c>
      <c r="D157" s="205" t="s">
        <v>141</v>
      </c>
      <c r="E157" s="206" t="s">
        <v>2591</v>
      </c>
      <c r="F157" s="207" t="s">
        <v>2592</v>
      </c>
      <c r="G157" s="208" t="s">
        <v>307</v>
      </c>
      <c r="H157" s="209">
        <v>0.049000000000000002</v>
      </c>
      <c r="I157" s="210"/>
      <c r="J157" s="211">
        <f>ROUND(I157*H157,2)</f>
        <v>0</v>
      </c>
      <c r="K157" s="207" t="s">
        <v>145</v>
      </c>
      <c r="L157" s="47"/>
      <c r="M157" s="212" t="s">
        <v>19</v>
      </c>
      <c r="N157" s="213" t="s">
        <v>40</v>
      </c>
      <c r="O157" s="87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6" t="s">
        <v>231</v>
      </c>
      <c r="AT157" s="216" t="s">
        <v>141</v>
      </c>
      <c r="AU157" s="216" t="s">
        <v>77</v>
      </c>
      <c r="AY157" s="20" t="s">
        <v>140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20" t="s">
        <v>77</v>
      </c>
      <c r="BK157" s="217">
        <f>ROUND(I157*H157,2)</f>
        <v>0</v>
      </c>
      <c r="BL157" s="20" t="s">
        <v>231</v>
      </c>
      <c r="BM157" s="216" t="s">
        <v>2593</v>
      </c>
    </row>
    <row r="158" s="2" customFormat="1">
      <c r="A158" s="41"/>
      <c r="B158" s="42"/>
      <c r="C158" s="43"/>
      <c r="D158" s="218" t="s">
        <v>148</v>
      </c>
      <c r="E158" s="43"/>
      <c r="F158" s="219" t="s">
        <v>2594</v>
      </c>
      <c r="G158" s="43"/>
      <c r="H158" s="43"/>
      <c r="I158" s="220"/>
      <c r="J158" s="43"/>
      <c r="K158" s="43"/>
      <c r="L158" s="47"/>
      <c r="M158" s="221"/>
      <c r="N158" s="22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148</v>
      </c>
      <c r="AU158" s="20" t="s">
        <v>77</v>
      </c>
    </row>
    <row r="159" s="12" customFormat="1" ht="25.92" customHeight="1">
      <c r="A159" s="12"/>
      <c r="B159" s="191"/>
      <c r="C159" s="192"/>
      <c r="D159" s="193" t="s">
        <v>68</v>
      </c>
      <c r="E159" s="194" t="s">
        <v>2595</v>
      </c>
      <c r="F159" s="194" t="s">
        <v>2596</v>
      </c>
      <c r="G159" s="192"/>
      <c r="H159" s="192"/>
      <c r="I159" s="195"/>
      <c r="J159" s="196">
        <f>BK159</f>
        <v>0</v>
      </c>
      <c r="K159" s="192"/>
      <c r="L159" s="197"/>
      <c r="M159" s="198"/>
      <c r="N159" s="199"/>
      <c r="O159" s="199"/>
      <c r="P159" s="200">
        <f>SUM(P160:P202)</f>
        <v>0</v>
      </c>
      <c r="Q159" s="199"/>
      <c r="R159" s="200">
        <f>SUM(R160:R202)</f>
        <v>1.0258220000000002</v>
      </c>
      <c r="S159" s="199"/>
      <c r="T159" s="201">
        <f>SUM(T160:T202)</f>
        <v>0.74680000000000013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2" t="s">
        <v>79</v>
      </c>
      <c r="AT159" s="203" t="s">
        <v>68</v>
      </c>
      <c r="AU159" s="203" t="s">
        <v>69</v>
      </c>
      <c r="AY159" s="202" t="s">
        <v>140</v>
      </c>
      <c r="BK159" s="204">
        <f>SUM(BK160:BK202)</f>
        <v>0</v>
      </c>
    </row>
    <row r="160" s="2" customFormat="1" ht="24.15" customHeight="1">
      <c r="A160" s="41"/>
      <c r="B160" s="42"/>
      <c r="C160" s="205" t="s">
        <v>421</v>
      </c>
      <c r="D160" s="205" t="s">
        <v>141</v>
      </c>
      <c r="E160" s="206" t="s">
        <v>2597</v>
      </c>
      <c r="F160" s="207" t="s">
        <v>2598</v>
      </c>
      <c r="G160" s="208" t="s">
        <v>161</v>
      </c>
      <c r="H160" s="209">
        <v>1</v>
      </c>
      <c r="I160" s="210"/>
      <c r="J160" s="211">
        <f>ROUND(I160*H160,2)</f>
        <v>0</v>
      </c>
      <c r="K160" s="207" t="s">
        <v>145</v>
      </c>
      <c r="L160" s="47"/>
      <c r="M160" s="212" t="s">
        <v>19</v>
      </c>
      <c r="N160" s="213" t="s">
        <v>40</v>
      </c>
      <c r="O160" s="87"/>
      <c r="P160" s="214">
        <f>O160*H160</f>
        <v>0</v>
      </c>
      <c r="Q160" s="214">
        <v>0.025020000000000001</v>
      </c>
      <c r="R160" s="214">
        <f>Q160*H160</f>
        <v>0.025020000000000001</v>
      </c>
      <c r="S160" s="214">
        <v>0</v>
      </c>
      <c r="T160" s="21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6" t="s">
        <v>231</v>
      </c>
      <c r="AT160" s="216" t="s">
        <v>141</v>
      </c>
      <c r="AU160" s="216" t="s">
        <v>77</v>
      </c>
      <c r="AY160" s="20" t="s">
        <v>140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20" t="s">
        <v>77</v>
      </c>
      <c r="BK160" s="217">
        <f>ROUND(I160*H160,2)</f>
        <v>0</v>
      </c>
      <c r="BL160" s="20" t="s">
        <v>231</v>
      </c>
      <c r="BM160" s="216" t="s">
        <v>2599</v>
      </c>
    </row>
    <row r="161" s="2" customFormat="1">
      <c r="A161" s="41"/>
      <c r="B161" s="42"/>
      <c r="C161" s="43"/>
      <c r="D161" s="218" t="s">
        <v>148</v>
      </c>
      <c r="E161" s="43"/>
      <c r="F161" s="219" t="s">
        <v>2600</v>
      </c>
      <c r="G161" s="43"/>
      <c r="H161" s="43"/>
      <c r="I161" s="220"/>
      <c r="J161" s="43"/>
      <c r="K161" s="43"/>
      <c r="L161" s="47"/>
      <c r="M161" s="221"/>
      <c r="N161" s="22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148</v>
      </c>
      <c r="AU161" s="20" t="s">
        <v>77</v>
      </c>
    </row>
    <row r="162" s="2" customFormat="1" ht="24.15" customHeight="1">
      <c r="A162" s="41"/>
      <c r="B162" s="42"/>
      <c r="C162" s="205" t="s">
        <v>426</v>
      </c>
      <c r="D162" s="205" t="s">
        <v>141</v>
      </c>
      <c r="E162" s="206" t="s">
        <v>2601</v>
      </c>
      <c r="F162" s="207" t="s">
        <v>2602</v>
      </c>
      <c r="G162" s="208" t="s">
        <v>161</v>
      </c>
      <c r="H162" s="209">
        <v>1</v>
      </c>
      <c r="I162" s="210"/>
      <c r="J162" s="211">
        <f>ROUND(I162*H162,2)</f>
        <v>0</v>
      </c>
      <c r="K162" s="207" t="s">
        <v>145</v>
      </c>
      <c r="L162" s="47"/>
      <c r="M162" s="212" t="s">
        <v>19</v>
      </c>
      <c r="N162" s="213" t="s">
        <v>40</v>
      </c>
      <c r="O162" s="87"/>
      <c r="P162" s="214">
        <f>O162*H162</f>
        <v>0</v>
      </c>
      <c r="Q162" s="214">
        <v>0.056099999999999997</v>
      </c>
      <c r="R162" s="214">
        <f>Q162*H162</f>
        <v>0.056099999999999997</v>
      </c>
      <c r="S162" s="214">
        <v>0</v>
      </c>
      <c r="T162" s="21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6" t="s">
        <v>231</v>
      </c>
      <c r="AT162" s="216" t="s">
        <v>141</v>
      </c>
      <c r="AU162" s="216" t="s">
        <v>77</v>
      </c>
      <c r="AY162" s="20" t="s">
        <v>140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20" t="s">
        <v>77</v>
      </c>
      <c r="BK162" s="217">
        <f>ROUND(I162*H162,2)</f>
        <v>0</v>
      </c>
      <c r="BL162" s="20" t="s">
        <v>231</v>
      </c>
      <c r="BM162" s="216" t="s">
        <v>2603</v>
      </c>
    </row>
    <row r="163" s="2" customFormat="1">
      <c r="A163" s="41"/>
      <c r="B163" s="42"/>
      <c r="C163" s="43"/>
      <c r="D163" s="218" t="s">
        <v>148</v>
      </c>
      <c r="E163" s="43"/>
      <c r="F163" s="219" t="s">
        <v>2604</v>
      </c>
      <c r="G163" s="43"/>
      <c r="H163" s="43"/>
      <c r="I163" s="220"/>
      <c r="J163" s="43"/>
      <c r="K163" s="43"/>
      <c r="L163" s="47"/>
      <c r="M163" s="221"/>
      <c r="N163" s="22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148</v>
      </c>
      <c r="AU163" s="20" t="s">
        <v>77</v>
      </c>
    </row>
    <row r="164" s="2" customFormat="1" ht="24.15" customHeight="1">
      <c r="A164" s="41"/>
      <c r="B164" s="42"/>
      <c r="C164" s="205" t="s">
        <v>436</v>
      </c>
      <c r="D164" s="205" t="s">
        <v>141</v>
      </c>
      <c r="E164" s="206" t="s">
        <v>2605</v>
      </c>
      <c r="F164" s="207" t="s">
        <v>2606</v>
      </c>
      <c r="G164" s="208" t="s">
        <v>161</v>
      </c>
      <c r="H164" s="209">
        <v>1</v>
      </c>
      <c r="I164" s="210"/>
      <c r="J164" s="211">
        <f>ROUND(I164*H164,2)</f>
        <v>0</v>
      </c>
      <c r="K164" s="207" t="s">
        <v>145</v>
      </c>
      <c r="L164" s="47"/>
      <c r="M164" s="212" t="s">
        <v>19</v>
      </c>
      <c r="N164" s="213" t="s">
        <v>40</v>
      </c>
      <c r="O164" s="87"/>
      <c r="P164" s="214">
        <f>O164*H164</f>
        <v>0</v>
      </c>
      <c r="Q164" s="214">
        <v>0.060199999999999997</v>
      </c>
      <c r="R164" s="214">
        <f>Q164*H164</f>
        <v>0.060199999999999997</v>
      </c>
      <c r="S164" s="214">
        <v>0</v>
      </c>
      <c r="T164" s="21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6" t="s">
        <v>231</v>
      </c>
      <c r="AT164" s="216" t="s">
        <v>141</v>
      </c>
      <c r="AU164" s="216" t="s">
        <v>77</v>
      </c>
      <c r="AY164" s="20" t="s">
        <v>140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20" t="s">
        <v>77</v>
      </c>
      <c r="BK164" s="217">
        <f>ROUND(I164*H164,2)</f>
        <v>0</v>
      </c>
      <c r="BL164" s="20" t="s">
        <v>231</v>
      </c>
      <c r="BM164" s="216" t="s">
        <v>2607</v>
      </c>
    </row>
    <row r="165" s="2" customFormat="1">
      <c r="A165" s="41"/>
      <c r="B165" s="42"/>
      <c r="C165" s="43"/>
      <c r="D165" s="218" t="s">
        <v>148</v>
      </c>
      <c r="E165" s="43"/>
      <c r="F165" s="219" t="s">
        <v>2608</v>
      </c>
      <c r="G165" s="43"/>
      <c r="H165" s="43"/>
      <c r="I165" s="220"/>
      <c r="J165" s="43"/>
      <c r="K165" s="43"/>
      <c r="L165" s="47"/>
      <c r="M165" s="221"/>
      <c r="N165" s="22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148</v>
      </c>
      <c r="AU165" s="20" t="s">
        <v>77</v>
      </c>
    </row>
    <row r="166" s="2" customFormat="1" ht="24.15" customHeight="1">
      <c r="A166" s="41"/>
      <c r="B166" s="42"/>
      <c r="C166" s="205" t="s">
        <v>441</v>
      </c>
      <c r="D166" s="205" t="s">
        <v>141</v>
      </c>
      <c r="E166" s="206" t="s">
        <v>2609</v>
      </c>
      <c r="F166" s="207" t="s">
        <v>2610</v>
      </c>
      <c r="G166" s="208" t="s">
        <v>161</v>
      </c>
      <c r="H166" s="209">
        <v>1</v>
      </c>
      <c r="I166" s="210"/>
      <c r="J166" s="211">
        <f>ROUND(I166*H166,2)</f>
        <v>0</v>
      </c>
      <c r="K166" s="207" t="s">
        <v>145</v>
      </c>
      <c r="L166" s="47"/>
      <c r="M166" s="212" t="s">
        <v>19</v>
      </c>
      <c r="N166" s="213" t="s">
        <v>40</v>
      </c>
      <c r="O166" s="87"/>
      <c r="P166" s="214">
        <f>O166*H166</f>
        <v>0</v>
      </c>
      <c r="Q166" s="214">
        <v>0.077660000000000007</v>
      </c>
      <c r="R166" s="214">
        <f>Q166*H166</f>
        <v>0.077660000000000007</v>
      </c>
      <c r="S166" s="214">
        <v>0</v>
      </c>
      <c r="T166" s="21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6" t="s">
        <v>231</v>
      </c>
      <c r="AT166" s="216" t="s">
        <v>141</v>
      </c>
      <c r="AU166" s="216" t="s">
        <v>77</v>
      </c>
      <c r="AY166" s="20" t="s">
        <v>140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20" t="s">
        <v>77</v>
      </c>
      <c r="BK166" s="217">
        <f>ROUND(I166*H166,2)</f>
        <v>0</v>
      </c>
      <c r="BL166" s="20" t="s">
        <v>231</v>
      </c>
      <c r="BM166" s="216" t="s">
        <v>2611</v>
      </c>
    </row>
    <row r="167" s="2" customFormat="1">
      <c r="A167" s="41"/>
      <c r="B167" s="42"/>
      <c r="C167" s="43"/>
      <c r="D167" s="218" t="s">
        <v>148</v>
      </c>
      <c r="E167" s="43"/>
      <c r="F167" s="219" t="s">
        <v>2612</v>
      </c>
      <c r="G167" s="43"/>
      <c r="H167" s="43"/>
      <c r="I167" s="220"/>
      <c r="J167" s="43"/>
      <c r="K167" s="43"/>
      <c r="L167" s="47"/>
      <c r="M167" s="221"/>
      <c r="N167" s="22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148</v>
      </c>
      <c r="AU167" s="20" t="s">
        <v>77</v>
      </c>
    </row>
    <row r="168" s="2" customFormat="1" ht="16.5" customHeight="1">
      <c r="A168" s="41"/>
      <c r="B168" s="42"/>
      <c r="C168" s="205" t="s">
        <v>446</v>
      </c>
      <c r="D168" s="205" t="s">
        <v>141</v>
      </c>
      <c r="E168" s="206" t="s">
        <v>2613</v>
      </c>
      <c r="F168" s="207" t="s">
        <v>2614</v>
      </c>
      <c r="G168" s="208" t="s">
        <v>161</v>
      </c>
      <c r="H168" s="209">
        <v>10</v>
      </c>
      <c r="I168" s="210"/>
      <c r="J168" s="211">
        <f>ROUND(I168*H168,2)</f>
        <v>0</v>
      </c>
      <c r="K168" s="207" t="s">
        <v>19</v>
      </c>
      <c r="L168" s="47"/>
      <c r="M168" s="212" t="s">
        <v>19</v>
      </c>
      <c r="N168" s="213" t="s">
        <v>40</v>
      </c>
      <c r="O168" s="87"/>
      <c r="P168" s="214">
        <f>O168*H168</f>
        <v>0</v>
      </c>
      <c r="Q168" s="214">
        <v>7.6000000000000004E-05</v>
      </c>
      <c r="R168" s="214">
        <f>Q168*H168</f>
        <v>0.00076000000000000004</v>
      </c>
      <c r="S168" s="214">
        <v>0.024930000000000001</v>
      </c>
      <c r="T168" s="215">
        <f>S168*H168</f>
        <v>0.24930000000000002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6" t="s">
        <v>231</v>
      </c>
      <c r="AT168" s="216" t="s">
        <v>141</v>
      </c>
      <c r="AU168" s="216" t="s">
        <v>77</v>
      </c>
      <c r="AY168" s="20" t="s">
        <v>140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20" t="s">
        <v>77</v>
      </c>
      <c r="BK168" s="217">
        <f>ROUND(I168*H168,2)</f>
        <v>0</v>
      </c>
      <c r="BL168" s="20" t="s">
        <v>231</v>
      </c>
      <c r="BM168" s="216" t="s">
        <v>2615</v>
      </c>
    </row>
    <row r="169" s="2" customFormat="1" ht="16.5" customHeight="1">
      <c r="A169" s="41"/>
      <c r="B169" s="42"/>
      <c r="C169" s="205" t="s">
        <v>451</v>
      </c>
      <c r="D169" s="205" t="s">
        <v>141</v>
      </c>
      <c r="E169" s="206" t="s">
        <v>2616</v>
      </c>
      <c r="F169" s="207" t="s">
        <v>2617</v>
      </c>
      <c r="G169" s="208" t="s">
        <v>161</v>
      </c>
      <c r="H169" s="209">
        <v>10</v>
      </c>
      <c r="I169" s="210"/>
      <c r="J169" s="211">
        <f>ROUND(I169*H169,2)</f>
        <v>0</v>
      </c>
      <c r="K169" s="207" t="s">
        <v>19</v>
      </c>
      <c r="L169" s="47"/>
      <c r="M169" s="212" t="s">
        <v>19</v>
      </c>
      <c r="N169" s="213" t="s">
        <v>40</v>
      </c>
      <c r="O169" s="87"/>
      <c r="P169" s="214">
        <f>O169*H169</f>
        <v>0</v>
      </c>
      <c r="Q169" s="214">
        <v>7.6000000000000004E-05</v>
      </c>
      <c r="R169" s="214">
        <f>Q169*H169</f>
        <v>0.00076000000000000004</v>
      </c>
      <c r="S169" s="214">
        <v>0.04675</v>
      </c>
      <c r="T169" s="215">
        <f>S169*H169</f>
        <v>0.46750000000000003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6" t="s">
        <v>231</v>
      </c>
      <c r="AT169" s="216" t="s">
        <v>141</v>
      </c>
      <c r="AU169" s="216" t="s">
        <v>77</v>
      </c>
      <c r="AY169" s="20" t="s">
        <v>140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20" t="s">
        <v>77</v>
      </c>
      <c r="BK169" s="217">
        <f>ROUND(I169*H169,2)</f>
        <v>0</v>
      </c>
      <c r="BL169" s="20" t="s">
        <v>231</v>
      </c>
      <c r="BM169" s="216" t="s">
        <v>2618</v>
      </c>
    </row>
    <row r="170" s="2" customFormat="1" ht="24.15" customHeight="1">
      <c r="A170" s="41"/>
      <c r="B170" s="42"/>
      <c r="C170" s="205" t="s">
        <v>457</v>
      </c>
      <c r="D170" s="205" t="s">
        <v>141</v>
      </c>
      <c r="E170" s="206" t="s">
        <v>2619</v>
      </c>
      <c r="F170" s="207" t="s">
        <v>2620</v>
      </c>
      <c r="G170" s="208" t="s">
        <v>161</v>
      </c>
      <c r="H170" s="209">
        <v>2</v>
      </c>
      <c r="I170" s="210"/>
      <c r="J170" s="211">
        <f>ROUND(I170*H170,2)</f>
        <v>0</v>
      </c>
      <c r="K170" s="207" t="s">
        <v>145</v>
      </c>
      <c r="L170" s="47"/>
      <c r="M170" s="212" t="s">
        <v>19</v>
      </c>
      <c r="N170" s="213" t="s">
        <v>40</v>
      </c>
      <c r="O170" s="87"/>
      <c r="P170" s="214">
        <f>O170*H170</f>
        <v>0</v>
      </c>
      <c r="Q170" s="214">
        <v>0.0064999999999999997</v>
      </c>
      <c r="R170" s="214">
        <f>Q170*H170</f>
        <v>0.012999999999999999</v>
      </c>
      <c r="S170" s="214">
        <v>0</v>
      </c>
      <c r="T170" s="21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6" t="s">
        <v>231</v>
      </c>
      <c r="AT170" s="216" t="s">
        <v>141</v>
      </c>
      <c r="AU170" s="216" t="s">
        <v>77</v>
      </c>
      <c r="AY170" s="20" t="s">
        <v>140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20" t="s">
        <v>77</v>
      </c>
      <c r="BK170" s="217">
        <f>ROUND(I170*H170,2)</f>
        <v>0</v>
      </c>
      <c r="BL170" s="20" t="s">
        <v>231</v>
      </c>
      <c r="BM170" s="216" t="s">
        <v>2621</v>
      </c>
    </row>
    <row r="171" s="2" customFormat="1">
      <c r="A171" s="41"/>
      <c r="B171" s="42"/>
      <c r="C171" s="43"/>
      <c r="D171" s="218" t="s">
        <v>148</v>
      </c>
      <c r="E171" s="43"/>
      <c r="F171" s="219" t="s">
        <v>2622</v>
      </c>
      <c r="G171" s="43"/>
      <c r="H171" s="43"/>
      <c r="I171" s="220"/>
      <c r="J171" s="43"/>
      <c r="K171" s="43"/>
      <c r="L171" s="47"/>
      <c r="M171" s="221"/>
      <c r="N171" s="22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148</v>
      </c>
      <c r="AU171" s="20" t="s">
        <v>77</v>
      </c>
    </row>
    <row r="172" s="2" customFormat="1" ht="24.15" customHeight="1">
      <c r="A172" s="41"/>
      <c r="B172" s="42"/>
      <c r="C172" s="205" t="s">
        <v>462</v>
      </c>
      <c r="D172" s="205" t="s">
        <v>141</v>
      </c>
      <c r="E172" s="206" t="s">
        <v>2623</v>
      </c>
      <c r="F172" s="207" t="s">
        <v>2624</v>
      </c>
      <c r="G172" s="208" t="s">
        <v>161</v>
      </c>
      <c r="H172" s="209">
        <v>1</v>
      </c>
      <c r="I172" s="210"/>
      <c r="J172" s="211">
        <f>ROUND(I172*H172,2)</f>
        <v>0</v>
      </c>
      <c r="K172" s="207" t="s">
        <v>145</v>
      </c>
      <c r="L172" s="47"/>
      <c r="M172" s="212" t="s">
        <v>19</v>
      </c>
      <c r="N172" s="213" t="s">
        <v>40</v>
      </c>
      <c r="O172" s="87"/>
      <c r="P172" s="214">
        <f>O172*H172</f>
        <v>0</v>
      </c>
      <c r="Q172" s="214">
        <v>0.010749999999999999</v>
      </c>
      <c r="R172" s="214">
        <f>Q172*H172</f>
        <v>0.010749999999999999</v>
      </c>
      <c r="S172" s="214">
        <v>0</v>
      </c>
      <c r="T172" s="21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6" t="s">
        <v>231</v>
      </c>
      <c r="AT172" s="216" t="s">
        <v>141</v>
      </c>
      <c r="AU172" s="216" t="s">
        <v>77</v>
      </c>
      <c r="AY172" s="20" t="s">
        <v>140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20" t="s">
        <v>77</v>
      </c>
      <c r="BK172" s="217">
        <f>ROUND(I172*H172,2)</f>
        <v>0</v>
      </c>
      <c r="BL172" s="20" t="s">
        <v>231</v>
      </c>
      <c r="BM172" s="216" t="s">
        <v>2625</v>
      </c>
    </row>
    <row r="173" s="2" customFormat="1">
      <c r="A173" s="41"/>
      <c r="B173" s="42"/>
      <c r="C173" s="43"/>
      <c r="D173" s="218" t="s">
        <v>148</v>
      </c>
      <c r="E173" s="43"/>
      <c r="F173" s="219" t="s">
        <v>2626</v>
      </c>
      <c r="G173" s="43"/>
      <c r="H173" s="43"/>
      <c r="I173" s="220"/>
      <c r="J173" s="43"/>
      <c r="K173" s="43"/>
      <c r="L173" s="47"/>
      <c r="M173" s="221"/>
      <c r="N173" s="22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148</v>
      </c>
      <c r="AU173" s="20" t="s">
        <v>77</v>
      </c>
    </row>
    <row r="174" s="2" customFormat="1" ht="24.15" customHeight="1">
      <c r="A174" s="41"/>
      <c r="B174" s="42"/>
      <c r="C174" s="205" t="s">
        <v>467</v>
      </c>
      <c r="D174" s="205" t="s">
        <v>141</v>
      </c>
      <c r="E174" s="206" t="s">
        <v>2627</v>
      </c>
      <c r="F174" s="207" t="s">
        <v>2628</v>
      </c>
      <c r="G174" s="208" t="s">
        <v>161</v>
      </c>
      <c r="H174" s="209">
        <v>1</v>
      </c>
      <c r="I174" s="210"/>
      <c r="J174" s="211">
        <f>ROUND(I174*H174,2)</f>
        <v>0</v>
      </c>
      <c r="K174" s="207" t="s">
        <v>145</v>
      </c>
      <c r="L174" s="47"/>
      <c r="M174" s="212" t="s">
        <v>19</v>
      </c>
      <c r="N174" s="213" t="s">
        <v>40</v>
      </c>
      <c r="O174" s="87"/>
      <c r="P174" s="214">
        <f>O174*H174</f>
        <v>0</v>
      </c>
      <c r="Q174" s="214">
        <v>0.012449999999999999</v>
      </c>
      <c r="R174" s="214">
        <f>Q174*H174</f>
        <v>0.012449999999999999</v>
      </c>
      <c r="S174" s="214">
        <v>0</v>
      </c>
      <c r="T174" s="21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6" t="s">
        <v>231</v>
      </c>
      <c r="AT174" s="216" t="s">
        <v>141</v>
      </c>
      <c r="AU174" s="216" t="s">
        <v>77</v>
      </c>
      <c r="AY174" s="20" t="s">
        <v>140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20" t="s">
        <v>77</v>
      </c>
      <c r="BK174" s="217">
        <f>ROUND(I174*H174,2)</f>
        <v>0</v>
      </c>
      <c r="BL174" s="20" t="s">
        <v>231</v>
      </c>
      <c r="BM174" s="216" t="s">
        <v>2629</v>
      </c>
    </row>
    <row r="175" s="2" customFormat="1">
      <c r="A175" s="41"/>
      <c r="B175" s="42"/>
      <c r="C175" s="43"/>
      <c r="D175" s="218" t="s">
        <v>148</v>
      </c>
      <c r="E175" s="43"/>
      <c r="F175" s="219" t="s">
        <v>2630</v>
      </c>
      <c r="G175" s="43"/>
      <c r="H175" s="43"/>
      <c r="I175" s="220"/>
      <c r="J175" s="43"/>
      <c r="K175" s="43"/>
      <c r="L175" s="47"/>
      <c r="M175" s="221"/>
      <c r="N175" s="22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148</v>
      </c>
      <c r="AU175" s="20" t="s">
        <v>77</v>
      </c>
    </row>
    <row r="176" s="2" customFormat="1" ht="24.15" customHeight="1">
      <c r="A176" s="41"/>
      <c r="B176" s="42"/>
      <c r="C176" s="205" t="s">
        <v>473</v>
      </c>
      <c r="D176" s="205" t="s">
        <v>141</v>
      </c>
      <c r="E176" s="206" t="s">
        <v>2631</v>
      </c>
      <c r="F176" s="207" t="s">
        <v>2632</v>
      </c>
      <c r="G176" s="208" t="s">
        <v>161</v>
      </c>
      <c r="H176" s="209">
        <v>1</v>
      </c>
      <c r="I176" s="210"/>
      <c r="J176" s="211">
        <f>ROUND(I176*H176,2)</f>
        <v>0</v>
      </c>
      <c r="K176" s="207" t="s">
        <v>145</v>
      </c>
      <c r="L176" s="47"/>
      <c r="M176" s="212" t="s">
        <v>19</v>
      </c>
      <c r="N176" s="213" t="s">
        <v>40</v>
      </c>
      <c r="O176" s="87"/>
      <c r="P176" s="214">
        <f>O176*H176</f>
        <v>0</v>
      </c>
      <c r="Q176" s="214">
        <v>0.014500000000000001</v>
      </c>
      <c r="R176" s="214">
        <f>Q176*H176</f>
        <v>0.014500000000000001</v>
      </c>
      <c r="S176" s="214">
        <v>0</v>
      </c>
      <c r="T176" s="21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6" t="s">
        <v>231</v>
      </c>
      <c r="AT176" s="216" t="s">
        <v>141</v>
      </c>
      <c r="AU176" s="216" t="s">
        <v>77</v>
      </c>
      <c r="AY176" s="20" t="s">
        <v>140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20" t="s">
        <v>77</v>
      </c>
      <c r="BK176" s="217">
        <f>ROUND(I176*H176,2)</f>
        <v>0</v>
      </c>
      <c r="BL176" s="20" t="s">
        <v>231</v>
      </c>
      <c r="BM176" s="216" t="s">
        <v>2633</v>
      </c>
    </row>
    <row r="177" s="2" customFormat="1">
      <c r="A177" s="41"/>
      <c r="B177" s="42"/>
      <c r="C177" s="43"/>
      <c r="D177" s="218" t="s">
        <v>148</v>
      </c>
      <c r="E177" s="43"/>
      <c r="F177" s="219" t="s">
        <v>2634</v>
      </c>
      <c r="G177" s="43"/>
      <c r="H177" s="43"/>
      <c r="I177" s="220"/>
      <c r="J177" s="43"/>
      <c r="K177" s="43"/>
      <c r="L177" s="47"/>
      <c r="M177" s="221"/>
      <c r="N177" s="22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148</v>
      </c>
      <c r="AU177" s="20" t="s">
        <v>77</v>
      </c>
    </row>
    <row r="178" s="2" customFormat="1" ht="24.15" customHeight="1">
      <c r="A178" s="41"/>
      <c r="B178" s="42"/>
      <c r="C178" s="205" t="s">
        <v>478</v>
      </c>
      <c r="D178" s="205" t="s">
        <v>141</v>
      </c>
      <c r="E178" s="206" t="s">
        <v>2635</v>
      </c>
      <c r="F178" s="207" t="s">
        <v>2636</v>
      </c>
      <c r="G178" s="208" t="s">
        <v>161</v>
      </c>
      <c r="H178" s="209">
        <v>1</v>
      </c>
      <c r="I178" s="210"/>
      <c r="J178" s="211">
        <f>ROUND(I178*H178,2)</f>
        <v>0</v>
      </c>
      <c r="K178" s="207" t="s">
        <v>145</v>
      </c>
      <c r="L178" s="47"/>
      <c r="M178" s="212" t="s">
        <v>19</v>
      </c>
      <c r="N178" s="213" t="s">
        <v>40</v>
      </c>
      <c r="O178" s="87"/>
      <c r="P178" s="214">
        <f>O178*H178</f>
        <v>0</v>
      </c>
      <c r="Q178" s="214">
        <v>0.016549999999999999</v>
      </c>
      <c r="R178" s="214">
        <f>Q178*H178</f>
        <v>0.016549999999999999</v>
      </c>
      <c r="S178" s="214">
        <v>0</v>
      </c>
      <c r="T178" s="21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6" t="s">
        <v>231</v>
      </c>
      <c r="AT178" s="216" t="s">
        <v>141</v>
      </c>
      <c r="AU178" s="216" t="s">
        <v>77</v>
      </c>
      <c r="AY178" s="20" t="s">
        <v>140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20" t="s">
        <v>77</v>
      </c>
      <c r="BK178" s="217">
        <f>ROUND(I178*H178,2)</f>
        <v>0</v>
      </c>
      <c r="BL178" s="20" t="s">
        <v>231</v>
      </c>
      <c r="BM178" s="216" t="s">
        <v>2637</v>
      </c>
    </row>
    <row r="179" s="2" customFormat="1">
      <c r="A179" s="41"/>
      <c r="B179" s="42"/>
      <c r="C179" s="43"/>
      <c r="D179" s="218" t="s">
        <v>148</v>
      </c>
      <c r="E179" s="43"/>
      <c r="F179" s="219" t="s">
        <v>2638</v>
      </c>
      <c r="G179" s="43"/>
      <c r="H179" s="43"/>
      <c r="I179" s="220"/>
      <c r="J179" s="43"/>
      <c r="K179" s="43"/>
      <c r="L179" s="47"/>
      <c r="M179" s="221"/>
      <c r="N179" s="22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148</v>
      </c>
      <c r="AU179" s="20" t="s">
        <v>77</v>
      </c>
    </row>
    <row r="180" s="2" customFormat="1" ht="24.15" customHeight="1">
      <c r="A180" s="41"/>
      <c r="B180" s="42"/>
      <c r="C180" s="205" t="s">
        <v>484</v>
      </c>
      <c r="D180" s="205" t="s">
        <v>141</v>
      </c>
      <c r="E180" s="206" t="s">
        <v>2639</v>
      </c>
      <c r="F180" s="207" t="s">
        <v>2640</v>
      </c>
      <c r="G180" s="208" t="s">
        <v>161</v>
      </c>
      <c r="H180" s="209">
        <v>2</v>
      </c>
      <c r="I180" s="210"/>
      <c r="J180" s="211">
        <f>ROUND(I180*H180,2)</f>
        <v>0</v>
      </c>
      <c r="K180" s="207" t="s">
        <v>145</v>
      </c>
      <c r="L180" s="47"/>
      <c r="M180" s="212" t="s">
        <v>19</v>
      </c>
      <c r="N180" s="213" t="s">
        <v>40</v>
      </c>
      <c r="O180" s="87"/>
      <c r="P180" s="214">
        <f>O180*H180</f>
        <v>0</v>
      </c>
      <c r="Q180" s="214">
        <v>0.01942</v>
      </c>
      <c r="R180" s="214">
        <f>Q180*H180</f>
        <v>0.03884</v>
      </c>
      <c r="S180" s="214">
        <v>0</v>
      </c>
      <c r="T180" s="21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6" t="s">
        <v>231</v>
      </c>
      <c r="AT180" s="216" t="s">
        <v>141</v>
      </c>
      <c r="AU180" s="216" t="s">
        <v>77</v>
      </c>
      <c r="AY180" s="20" t="s">
        <v>140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20" t="s">
        <v>77</v>
      </c>
      <c r="BK180" s="217">
        <f>ROUND(I180*H180,2)</f>
        <v>0</v>
      </c>
      <c r="BL180" s="20" t="s">
        <v>231</v>
      </c>
      <c r="BM180" s="216" t="s">
        <v>2641</v>
      </c>
    </row>
    <row r="181" s="2" customFormat="1">
      <c r="A181" s="41"/>
      <c r="B181" s="42"/>
      <c r="C181" s="43"/>
      <c r="D181" s="218" t="s">
        <v>148</v>
      </c>
      <c r="E181" s="43"/>
      <c r="F181" s="219" t="s">
        <v>2642</v>
      </c>
      <c r="G181" s="43"/>
      <c r="H181" s="43"/>
      <c r="I181" s="220"/>
      <c r="J181" s="43"/>
      <c r="K181" s="43"/>
      <c r="L181" s="47"/>
      <c r="M181" s="221"/>
      <c r="N181" s="22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148</v>
      </c>
      <c r="AU181" s="20" t="s">
        <v>77</v>
      </c>
    </row>
    <row r="182" s="2" customFormat="1" ht="24.15" customHeight="1">
      <c r="A182" s="41"/>
      <c r="B182" s="42"/>
      <c r="C182" s="205" t="s">
        <v>489</v>
      </c>
      <c r="D182" s="205" t="s">
        <v>141</v>
      </c>
      <c r="E182" s="206" t="s">
        <v>2643</v>
      </c>
      <c r="F182" s="207" t="s">
        <v>2644</v>
      </c>
      <c r="G182" s="208" t="s">
        <v>161</v>
      </c>
      <c r="H182" s="209">
        <v>8</v>
      </c>
      <c r="I182" s="210"/>
      <c r="J182" s="211">
        <f>ROUND(I182*H182,2)</f>
        <v>0</v>
      </c>
      <c r="K182" s="207" t="s">
        <v>145</v>
      </c>
      <c r="L182" s="47"/>
      <c r="M182" s="212" t="s">
        <v>19</v>
      </c>
      <c r="N182" s="213" t="s">
        <v>40</v>
      </c>
      <c r="O182" s="87"/>
      <c r="P182" s="214">
        <f>O182*H182</f>
        <v>0</v>
      </c>
      <c r="Q182" s="214">
        <v>0.022290000000000001</v>
      </c>
      <c r="R182" s="214">
        <f>Q182*H182</f>
        <v>0.17832000000000001</v>
      </c>
      <c r="S182" s="214">
        <v>0</v>
      </c>
      <c r="T182" s="21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6" t="s">
        <v>231</v>
      </c>
      <c r="AT182" s="216" t="s">
        <v>141</v>
      </c>
      <c r="AU182" s="216" t="s">
        <v>77</v>
      </c>
      <c r="AY182" s="20" t="s">
        <v>140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20" t="s">
        <v>77</v>
      </c>
      <c r="BK182" s="217">
        <f>ROUND(I182*H182,2)</f>
        <v>0</v>
      </c>
      <c r="BL182" s="20" t="s">
        <v>231</v>
      </c>
      <c r="BM182" s="216" t="s">
        <v>2645</v>
      </c>
    </row>
    <row r="183" s="2" customFormat="1">
      <c r="A183" s="41"/>
      <c r="B183" s="42"/>
      <c r="C183" s="43"/>
      <c r="D183" s="218" t="s">
        <v>148</v>
      </c>
      <c r="E183" s="43"/>
      <c r="F183" s="219" t="s">
        <v>2646</v>
      </c>
      <c r="G183" s="43"/>
      <c r="H183" s="43"/>
      <c r="I183" s="220"/>
      <c r="J183" s="43"/>
      <c r="K183" s="43"/>
      <c r="L183" s="47"/>
      <c r="M183" s="221"/>
      <c r="N183" s="22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148</v>
      </c>
      <c r="AU183" s="20" t="s">
        <v>77</v>
      </c>
    </row>
    <row r="184" s="2" customFormat="1" ht="24.15" customHeight="1">
      <c r="A184" s="41"/>
      <c r="B184" s="42"/>
      <c r="C184" s="205" t="s">
        <v>494</v>
      </c>
      <c r="D184" s="205" t="s">
        <v>141</v>
      </c>
      <c r="E184" s="206" t="s">
        <v>2647</v>
      </c>
      <c r="F184" s="207" t="s">
        <v>2648</v>
      </c>
      <c r="G184" s="208" t="s">
        <v>161</v>
      </c>
      <c r="H184" s="209">
        <v>2</v>
      </c>
      <c r="I184" s="210"/>
      <c r="J184" s="211">
        <f>ROUND(I184*H184,2)</f>
        <v>0</v>
      </c>
      <c r="K184" s="207" t="s">
        <v>145</v>
      </c>
      <c r="L184" s="47"/>
      <c r="M184" s="212" t="s">
        <v>19</v>
      </c>
      <c r="N184" s="213" t="s">
        <v>40</v>
      </c>
      <c r="O184" s="87"/>
      <c r="P184" s="214">
        <f>O184*H184</f>
        <v>0</v>
      </c>
      <c r="Q184" s="214">
        <v>0.018499999999999999</v>
      </c>
      <c r="R184" s="214">
        <f>Q184*H184</f>
        <v>0.036999999999999998</v>
      </c>
      <c r="S184" s="214">
        <v>0</v>
      </c>
      <c r="T184" s="21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6" t="s">
        <v>231</v>
      </c>
      <c r="AT184" s="216" t="s">
        <v>141</v>
      </c>
      <c r="AU184" s="216" t="s">
        <v>77</v>
      </c>
      <c r="AY184" s="20" t="s">
        <v>140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20" t="s">
        <v>77</v>
      </c>
      <c r="BK184" s="217">
        <f>ROUND(I184*H184,2)</f>
        <v>0</v>
      </c>
      <c r="BL184" s="20" t="s">
        <v>231</v>
      </c>
      <c r="BM184" s="216" t="s">
        <v>2649</v>
      </c>
    </row>
    <row r="185" s="2" customFormat="1">
      <c r="A185" s="41"/>
      <c r="B185" s="42"/>
      <c r="C185" s="43"/>
      <c r="D185" s="218" t="s">
        <v>148</v>
      </c>
      <c r="E185" s="43"/>
      <c r="F185" s="219" t="s">
        <v>2650</v>
      </c>
      <c r="G185" s="43"/>
      <c r="H185" s="43"/>
      <c r="I185" s="220"/>
      <c r="J185" s="43"/>
      <c r="K185" s="43"/>
      <c r="L185" s="47"/>
      <c r="M185" s="221"/>
      <c r="N185" s="22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148</v>
      </c>
      <c r="AU185" s="20" t="s">
        <v>77</v>
      </c>
    </row>
    <row r="186" s="2" customFormat="1" ht="24.15" customHeight="1">
      <c r="A186" s="41"/>
      <c r="B186" s="42"/>
      <c r="C186" s="205" t="s">
        <v>500</v>
      </c>
      <c r="D186" s="205" t="s">
        <v>141</v>
      </c>
      <c r="E186" s="206" t="s">
        <v>2651</v>
      </c>
      <c r="F186" s="207" t="s">
        <v>2652</v>
      </c>
      <c r="G186" s="208" t="s">
        <v>161</v>
      </c>
      <c r="H186" s="209">
        <v>5</v>
      </c>
      <c r="I186" s="210"/>
      <c r="J186" s="211">
        <f>ROUND(I186*H186,2)</f>
        <v>0</v>
      </c>
      <c r="K186" s="207" t="s">
        <v>145</v>
      </c>
      <c r="L186" s="47"/>
      <c r="M186" s="212" t="s">
        <v>19</v>
      </c>
      <c r="N186" s="213" t="s">
        <v>40</v>
      </c>
      <c r="O186" s="87"/>
      <c r="P186" s="214">
        <f>O186*H186</f>
        <v>0</v>
      </c>
      <c r="Q186" s="214">
        <v>0.025020000000000001</v>
      </c>
      <c r="R186" s="214">
        <f>Q186*H186</f>
        <v>0.12509999999999999</v>
      </c>
      <c r="S186" s="214">
        <v>0</v>
      </c>
      <c r="T186" s="21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6" t="s">
        <v>231</v>
      </c>
      <c r="AT186" s="216" t="s">
        <v>141</v>
      </c>
      <c r="AU186" s="216" t="s">
        <v>77</v>
      </c>
      <c r="AY186" s="20" t="s">
        <v>140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20" t="s">
        <v>77</v>
      </c>
      <c r="BK186" s="217">
        <f>ROUND(I186*H186,2)</f>
        <v>0</v>
      </c>
      <c r="BL186" s="20" t="s">
        <v>231</v>
      </c>
      <c r="BM186" s="216" t="s">
        <v>2653</v>
      </c>
    </row>
    <row r="187" s="2" customFormat="1">
      <c r="A187" s="41"/>
      <c r="B187" s="42"/>
      <c r="C187" s="43"/>
      <c r="D187" s="218" t="s">
        <v>148</v>
      </c>
      <c r="E187" s="43"/>
      <c r="F187" s="219" t="s">
        <v>2654</v>
      </c>
      <c r="G187" s="43"/>
      <c r="H187" s="43"/>
      <c r="I187" s="220"/>
      <c r="J187" s="43"/>
      <c r="K187" s="43"/>
      <c r="L187" s="47"/>
      <c r="M187" s="221"/>
      <c r="N187" s="22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148</v>
      </c>
      <c r="AU187" s="20" t="s">
        <v>77</v>
      </c>
    </row>
    <row r="188" s="2" customFormat="1" ht="24.15" customHeight="1">
      <c r="A188" s="41"/>
      <c r="B188" s="42"/>
      <c r="C188" s="205" t="s">
        <v>506</v>
      </c>
      <c r="D188" s="205" t="s">
        <v>141</v>
      </c>
      <c r="E188" s="206" t="s">
        <v>2655</v>
      </c>
      <c r="F188" s="207" t="s">
        <v>2656</v>
      </c>
      <c r="G188" s="208" t="s">
        <v>161</v>
      </c>
      <c r="H188" s="209">
        <v>4</v>
      </c>
      <c r="I188" s="210"/>
      <c r="J188" s="211">
        <f>ROUND(I188*H188,2)</f>
        <v>0</v>
      </c>
      <c r="K188" s="207" t="s">
        <v>145</v>
      </c>
      <c r="L188" s="47"/>
      <c r="M188" s="212" t="s">
        <v>19</v>
      </c>
      <c r="N188" s="213" t="s">
        <v>40</v>
      </c>
      <c r="O188" s="87"/>
      <c r="P188" s="214">
        <f>O188*H188</f>
        <v>0</v>
      </c>
      <c r="Q188" s="214">
        <v>0.02828</v>
      </c>
      <c r="R188" s="214">
        <f>Q188*H188</f>
        <v>0.11312</v>
      </c>
      <c r="S188" s="214">
        <v>0</v>
      </c>
      <c r="T188" s="21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6" t="s">
        <v>231</v>
      </c>
      <c r="AT188" s="216" t="s">
        <v>141</v>
      </c>
      <c r="AU188" s="216" t="s">
        <v>77</v>
      </c>
      <c r="AY188" s="20" t="s">
        <v>140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20" t="s">
        <v>77</v>
      </c>
      <c r="BK188" s="217">
        <f>ROUND(I188*H188,2)</f>
        <v>0</v>
      </c>
      <c r="BL188" s="20" t="s">
        <v>231</v>
      </c>
      <c r="BM188" s="216" t="s">
        <v>2657</v>
      </c>
    </row>
    <row r="189" s="2" customFormat="1">
      <c r="A189" s="41"/>
      <c r="B189" s="42"/>
      <c r="C189" s="43"/>
      <c r="D189" s="218" t="s">
        <v>148</v>
      </c>
      <c r="E189" s="43"/>
      <c r="F189" s="219" t="s">
        <v>2658</v>
      </c>
      <c r="G189" s="43"/>
      <c r="H189" s="43"/>
      <c r="I189" s="220"/>
      <c r="J189" s="43"/>
      <c r="K189" s="43"/>
      <c r="L189" s="47"/>
      <c r="M189" s="221"/>
      <c r="N189" s="22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148</v>
      </c>
      <c r="AU189" s="20" t="s">
        <v>77</v>
      </c>
    </row>
    <row r="190" s="2" customFormat="1" ht="24.15" customHeight="1">
      <c r="A190" s="41"/>
      <c r="B190" s="42"/>
      <c r="C190" s="205" t="s">
        <v>511</v>
      </c>
      <c r="D190" s="205" t="s">
        <v>141</v>
      </c>
      <c r="E190" s="206" t="s">
        <v>2659</v>
      </c>
      <c r="F190" s="207" t="s">
        <v>2660</v>
      </c>
      <c r="G190" s="208" t="s">
        <v>161</v>
      </c>
      <c r="H190" s="209">
        <v>2</v>
      </c>
      <c r="I190" s="210"/>
      <c r="J190" s="211">
        <f>ROUND(I190*H190,2)</f>
        <v>0</v>
      </c>
      <c r="K190" s="207" t="s">
        <v>145</v>
      </c>
      <c r="L190" s="47"/>
      <c r="M190" s="212" t="s">
        <v>19</v>
      </c>
      <c r="N190" s="213" t="s">
        <v>40</v>
      </c>
      <c r="O190" s="87"/>
      <c r="P190" s="214">
        <f>O190*H190</f>
        <v>0</v>
      </c>
      <c r="Q190" s="214">
        <v>0.034799999999999998</v>
      </c>
      <c r="R190" s="214">
        <f>Q190*H190</f>
        <v>0.069599999999999995</v>
      </c>
      <c r="S190" s="214">
        <v>0</v>
      </c>
      <c r="T190" s="21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6" t="s">
        <v>231</v>
      </c>
      <c r="AT190" s="216" t="s">
        <v>141</v>
      </c>
      <c r="AU190" s="216" t="s">
        <v>77</v>
      </c>
      <c r="AY190" s="20" t="s">
        <v>140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20" t="s">
        <v>77</v>
      </c>
      <c r="BK190" s="217">
        <f>ROUND(I190*H190,2)</f>
        <v>0</v>
      </c>
      <c r="BL190" s="20" t="s">
        <v>231</v>
      </c>
      <c r="BM190" s="216" t="s">
        <v>2661</v>
      </c>
    </row>
    <row r="191" s="2" customFormat="1">
      <c r="A191" s="41"/>
      <c r="B191" s="42"/>
      <c r="C191" s="43"/>
      <c r="D191" s="218" t="s">
        <v>148</v>
      </c>
      <c r="E191" s="43"/>
      <c r="F191" s="219" t="s">
        <v>2662</v>
      </c>
      <c r="G191" s="43"/>
      <c r="H191" s="43"/>
      <c r="I191" s="220"/>
      <c r="J191" s="43"/>
      <c r="K191" s="43"/>
      <c r="L191" s="47"/>
      <c r="M191" s="221"/>
      <c r="N191" s="22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148</v>
      </c>
      <c r="AU191" s="20" t="s">
        <v>77</v>
      </c>
    </row>
    <row r="192" s="2" customFormat="1" ht="24.15" customHeight="1">
      <c r="A192" s="41"/>
      <c r="B192" s="42"/>
      <c r="C192" s="205" t="s">
        <v>524</v>
      </c>
      <c r="D192" s="205" t="s">
        <v>141</v>
      </c>
      <c r="E192" s="206" t="s">
        <v>2663</v>
      </c>
      <c r="F192" s="207" t="s">
        <v>2664</v>
      </c>
      <c r="G192" s="208" t="s">
        <v>161</v>
      </c>
      <c r="H192" s="209">
        <v>2</v>
      </c>
      <c r="I192" s="210"/>
      <c r="J192" s="211">
        <f>ROUND(I192*H192,2)</f>
        <v>0</v>
      </c>
      <c r="K192" s="207" t="s">
        <v>145</v>
      </c>
      <c r="L192" s="47"/>
      <c r="M192" s="212" t="s">
        <v>19</v>
      </c>
      <c r="N192" s="213" t="s">
        <v>40</v>
      </c>
      <c r="O192" s="87"/>
      <c r="P192" s="214">
        <f>O192*H192</f>
        <v>0</v>
      </c>
      <c r="Q192" s="214">
        <v>0.037199999999999997</v>
      </c>
      <c r="R192" s="214">
        <f>Q192*H192</f>
        <v>0.074399999999999994</v>
      </c>
      <c r="S192" s="214">
        <v>0</v>
      </c>
      <c r="T192" s="21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6" t="s">
        <v>231</v>
      </c>
      <c r="AT192" s="216" t="s">
        <v>141</v>
      </c>
      <c r="AU192" s="216" t="s">
        <v>77</v>
      </c>
      <c r="AY192" s="20" t="s">
        <v>140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20" t="s">
        <v>77</v>
      </c>
      <c r="BK192" s="217">
        <f>ROUND(I192*H192,2)</f>
        <v>0</v>
      </c>
      <c r="BL192" s="20" t="s">
        <v>231</v>
      </c>
      <c r="BM192" s="216" t="s">
        <v>2665</v>
      </c>
    </row>
    <row r="193" s="2" customFormat="1">
      <c r="A193" s="41"/>
      <c r="B193" s="42"/>
      <c r="C193" s="43"/>
      <c r="D193" s="218" t="s">
        <v>148</v>
      </c>
      <c r="E193" s="43"/>
      <c r="F193" s="219" t="s">
        <v>2666</v>
      </c>
      <c r="G193" s="43"/>
      <c r="H193" s="43"/>
      <c r="I193" s="220"/>
      <c r="J193" s="43"/>
      <c r="K193" s="43"/>
      <c r="L193" s="47"/>
      <c r="M193" s="221"/>
      <c r="N193" s="22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148</v>
      </c>
      <c r="AU193" s="20" t="s">
        <v>77</v>
      </c>
    </row>
    <row r="194" s="2" customFormat="1" ht="24.15" customHeight="1">
      <c r="A194" s="41"/>
      <c r="B194" s="42"/>
      <c r="C194" s="205" t="s">
        <v>528</v>
      </c>
      <c r="D194" s="205" t="s">
        <v>141</v>
      </c>
      <c r="E194" s="206" t="s">
        <v>2667</v>
      </c>
      <c r="F194" s="207" t="s">
        <v>2668</v>
      </c>
      <c r="G194" s="208" t="s">
        <v>161</v>
      </c>
      <c r="H194" s="209">
        <v>1</v>
      </c>
      <c r="I194" s="210"/>
      <c r="J194" s="211">
        <f>ROUND(I194*H194,2)</f>
        <v>0</v>
      </c>
      <c r="K194" s="207" t="s">
        <v>145</v>
      </c>
      <c r="L194" s="47"/>
      <c r="M194" s="212" t="s">
        <v>19</v>
      </c>
      <c r="N194" s="213" t="s">
        <v>40</v>
      </c>
      <c r="O194" s="87"/>
      <c r="P194" s="214">
        <f>O194*H194</f>
        <v>0</v>
      </c>
      <c r="Q194" s="214">
        <v>0.041320000000000003</v>
      </c>
      <c r="R194" s="214">
        <f>Q194*H194</f>
        <v>0.041320000000000003</v>
      </c>
      <c r="S194" s="214">
        <v>0</v>
      </c>
      <c r="T194" s="21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6" t="s">
        <v>231</v>
      </c>
      <c r="AT194" s="216" t="s">
        <v>141</v>
      </c>
      <c r="AU194" s="216" t="s">
        <v>77</v>
      </c>
      <c r="AY194" s="20" t="s">
        <v>140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20" t="s">
        <v>77</v>
      </c>
      <c r="BK194" s="217">
        <f>ROUND(I194*H194,2)</f>
        <v>0</v>
      </c>
      <c r="BL194" s="20" t="s">
        <v>231</v>
      </c>
      <c r="BM194" s="216" t="s">
        <v>2669</v>
      </c>
    </row>
    <row r="195" s="2" customFormat="1">
      <c r="A195" s="41"/>
      <c r="B195" s="42"/>
      <c r="C195" s="43"/>
      <c r="D195" s="218" t="s">
        <v>148</v>
      </c>
      <c r="E195" s="43"/>
      <c r="F195" s="219" t="s">
        <v>2670</v>
      </c>
      <c r="G195" s="43"/>
      <c r="H195" s="43"/>
      <c r="I195" s="220"/>
      <c r="J195" s="43"/>
      <c r="K195" s="43"/>
      <c r="L195" s="47"/>
      <c r="M195" s="221"/>
      <c r="N195" s="22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148</v>
      </c>
      <c r="AU195" s="20" t="s">
        <v>77</v>
      </c>
    </row>
    <row r="196" s="2" customFormat="1" ht="24.15" customHeight="1">
      <c r="A196" s="41"/>
      <c r="B196" s="42"/>
      <c r="C196" s="205" t="s">
        <v>532</v>
      </c>
      <c r="D196" s="205" t="s">
        <v>141</v>
      </c>
      <c r="E196" s="206" t="s">
        <v>2671</v>
      </c>
      <c r="F196" s="207" t="s">
        <v>2672</v>
      </c>
      <c r="G196" s="208" t="s">
        <v>161</v>
      </c>
      <c r="H196" s="209">
        <v>1</v>
      </c>
      <c r="I196" s="210"/>
      <c r="J196" s="211">
        <f>ROUND(I196*H196,2)</f>
        <v>0</v>
      </c>
      <c r="K196" s="207" t="s">
        <v>145</v>
      </c>
      <c r="L196" s="47"/>
      <c r="M196" s="212" t="s">
        <v>19</v>
      </c>
      <c r="N196" s="213" t="s">
        <v>40</v>
      </c>
      <c r="O196" s="87"/>
      <c r="P196" s="214">
        <f>O196*H196</f>
        <v>0</v>
      </c>
      <c r="Q196" s="214">
        <v>0.047840000000000001</v>
      </c>
      <c r="R196" s="214">
        <f>Q196*H196</f>
        <v>0.047840000000000001</v>
      </c>
      <c r="S196" s="214">
        <v>0</v>
      </c>
      <c r="T196" s="21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6" t="s">
        <v>231</v>
      </c>
      <c r="AT196" s="216" t="s">
        <v>141</v>
      </c>
      <c r="AU196" s="216" t="s">
        <v>77</v>
      </c>
      <c r="AY196" s="20" t="s">
        <v>140</v>
      </c>
      <c r="BE196" s="217">
        <f>IF(N196="základní",J196,0)</f>
        <v>0</v>
      </c>
      <c r="BF196" s="217">
        <f>IF(N196="snížená",J196,0)</f>
        <v>0</v>
      </c>
      <c r="BG196" s="217">
        <f>IF(N196="zákl. přenesená",J196,0)</f>
        <v>0</v>
      </c>
      <c r="BH196" s="217">
        <f>IF(N196="sníž. přenesená",J196,0)</f>
        <v>0</v>
      </c>
      <c r="BI196" s="217">
        <f>IF(N196="nulová",J196,0)</f>
        <v>0</v>
      </c>
      <c r="BJ196" s="20" t="s">
        <v>77</v>
      </c>
      <c r="BK196" s="217">
        <f>ROUND(I196*H196,2)</f>
        <v>0</v>
      </c>
      <c r="BL196" s="20" t="s">
        <v>231</v>
      </c>
      <c r="BM196" s="216" t="s">
        <v>2673</v>
      </c>
    </row>
    <row r="197" s="2" customFormat="1">
      <c r="A197" s="41"/>
      <c r="B197" s="42"/>
      <c r="C197" s="43"/>
      <c r="D197" s="218" t="s">
        <v>148</v>
      </c>
      <c r="E197" s="43"/>
      <c r="F197" s="219" t="s">
        <v>2674</v>
      </c>
      <c r="G197" s="43"/>
      <c r="H197" s="43"/>
      <c r="I197" s="220"/>
      <c r="J197" s="43"/>
      <c r="K197" s="43"/>
      <c r="L197" s="47"/>
      <c r="M197" s="221"/>
      <c r="N197" s="22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148</v>
      </c>
      <c r="AU197" s="20" t="s">
        <v>77</v>
      </c>
    </row>
    <row r="198" s="2" customFormat="1" ht="16.5" customHeight="1">
      <c r="A198" s="41"/>
      <c r="B198" s="42"/>
      <c r="C198" s="205" t="s">
        <v>536</v>
      </c>
      <c r="D198" s="205" t="s">
        <v>141</v>
      </c>
      <c r="E198" s="206" t="s">
        <v>2675</v>
      </c>
      <c r="F198" s="207" t="s">
        <v>2676</v>
      </c>
      <c r="G198" s="208" t="s">
        <v>161</v>
      </c>
      <c r="H198" s="209">
        <v>1</v>
      </c>
      <c r="I198" s="210"/>
      <c r="J198" s="211">
        <f>ROUND(I198*H198,2)</f>
        <v>0</v>
      </c>
      <c r="K198" s="207" t="s">
        <v>19</v>
      </c>
      <c r="L198" s="47"/>
      <c r="M198" s="212" t="s">
        <v>19</v>
      </c>
      <c r="N198" s="213" t="s">
        <v>40</v>
      </c>
      <c r="O198" s="87"/>
      <c r="P198" s="214">
        <f>O198*H198</f>
        <v>0</v>
      </c>
      <c r="Q198" s="214">
        <v>0.0123</v>
      </c>
      <c r="R198" s="214">
        <f>Q198*H198</f>
        <v>0.0123</v>
      </c>
      <c r="S198" s="214">
        <v>0</v>
      </c>
      <c r="T198" s="21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6" t="s">
        <v>231</v>
      </c>
      <c r="AT198" s="216" t="s">
        <v>141</v>
      </c>
      <c r="AU198" s="216" t="s">
        <v>77</v>
      </c>
      <c r="AY198" s="20" t="s">
        <v>140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20" t="s">
        <v>77</v>
      </c>
      <c r="BK198" s="217">
        <f>ROUND(I198*H198,2)</f>
        <v>0</v>
      </c>
      <c r="BL198" s="20" t="s">
        <v>231</v>
      </c>
      <c r="BM198" s="216" t="s">
        <v>2677</v>
      </c>
    </row>
    <row r="199" s="2" customFormat="1" ht="16.5" customHeight="1">
      <c r="A199" s="41"/>
      <c r="B199" s="42"/>
      <c r="C199" s="205" t="s">
        <v>540</v>
      </c>
      <c r="D199" s="205" t="s">
        <v>141</v>
      </c>
      <c r="E199" s="206" t="s">
        <v>2678</v>
      </c>
      <c r="F199" s="207" t="s">
        <v>2679</v>
      </c>
      <c r="G199" s="208" t="s">
        <v>161</v>
      </c>
      <c r="H199" s="209">
        <v>40</v>
      </c>
      <c r="I199" s="210"/>
      <c r="J199" s="211">
        <f>ROUND(I199*H199,2)</f>
        <v>0</v>
      </c>
      <c r="K199" s="207" t="s">
        <v>19</v>
      </c>
      <c r="L199" s="47"/>
      <c r="M199" s="212" t="s">
        <v>19</v>
      </c>
      <c r="N199" s="213" t="s">
        <v>40</v>
      </c>
      <c r="O199" s="87"/>
      <c r="P199" s="214">
        <f>O199*H199</f>
        <v>0</v>
      </c>
      <c r="Q199" s="214">
        <v>5.8000000000000004E-06</v>
      </c>
      <c r="R199" s="214">
        <f>Q199*H199</f>
        <v>0.000232</v>
      </c>
      <c r="S199" s="214">
        <v>0.00075000000000000002</v>
      </c>
      <c r="T199" s="215">
        <f>S199*H199</f>
        <v>0.029999999999999999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6" t="s">
        <v>231</v>
      </c>
      <c r="AT199" s="216" t="s">
        <v>141</v>
      </c>
      <c r="AU199" s="216" t="s">
        <v>77</v>
      </c>
      <c r="AY199" s="20" t="s">
        <v>140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20" t="s">
        <v>77</v>
      </c>
      <c r="BK199" s="217">
        <f>ROUND(I199*H199,2)</f>
        <v>0</v>
      </c>
      <c r="BL199" s="20" t="s">
        <v>231</v>
      </c>
      <c r="BM199" s="216" t="s">
        <v>2680</v>
      </c>
    </row>
    <row r="200" s="2" customFormat="1" ht="16.5" customHeight="1">
      <c r="A200" s="41"/>
      <c r="B200" s="42"/>
      <c r="C200" s="205" t="s">
        <v>545</v>
      </c>
      <c r="D200" s="205" t="s">
        <v>141</v>
      </c>
      <c r="E200" s="206" t="s">
        <v>2681</v>
      </c>
      <c r="F200" s="207" t="s">
        <v>2682</v>
      </c>
      <c r="G200" s="208" t="s">
        <v>144</v>
      </c>
      <c r="H200" s="209">
        <v>50</v>
      </c>
      <c r="I200" s="210"/>
      <c r="J200" s="211">
        <f>ROUND(I200*H200,2)</f>
        <v>0</v>
      </c>
      <c r="K200" s="207" t="s">
        <v>19</v>
      </c>
      <c r="L200" s="47"/>
      <c r="M200" s="212" t="s">
        <v>19</v>
      </c>
      <c r="N200" s="213" t="s">
        <v>40</v>
      </c>
      <c r="O200" s="87"/>
      <c r="P200" s="214">
        <f>O200*H200</f>
        <v>0</v>
      </c>
      <c r="Q200" s="214">
        <v>0</v>
      </c>
      <c r="R200" s="214">
        <f>Q200*H200</f>
        <v>0</v>
      </c>
      <c r="S200" s="214">
        <v>0</v>
      </c>
      <c r="T200" s="21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6" t="s">
        <v>231</v>
      </c>
      <c r="AT200" s="216" t="s">
        <v>141</v>
      </c>
      <c r="AU200" s="216" t="s">
        <v>77</v>
      </c>
      <c r="AY200" s="20" t="s">
        <v>140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20" t="s">
        <v>77</v>
      </c>
      <c r="BK200" s="217">
        <f>ROUND(I200*H200,2)</f>
        <v>0</v>
      </c>
      <c r="BL200" s="20" t="s">
        <v>231</v>
      </c>
      <c r="BM200" s="216" t="s">
        <v>2683</v>
      </c>
    </row>
    <row r="201" s="2" customFormat="1" ht="24.15" customHeight="1">
      <c r="A201" s="41"/>
      <c r="B201" s="42"/>
      <c r="C201" s="205" t="s">
        <v>550</v>
      </c>
      <c r="D201" s="205" t="s">
        <v>141</v>
      </c>
      <c r="E201" s="206" t="s">
        <v>2684</v>
      </c>
      <c r="F201" s="207" t="s">
        <v>2685</v>
      </c>
      <c r="G201" s="208" t="s">
        <v>307</v>
      </c>
      <c r="H201" s="209">
        <v>1.026</v>
      </c>
      <c r="I201" s="210"/>
      <c r="J201" s="211">
        <f>ROUND(I201*H201,2)</f>
        <v>0</v>
      </c>
      <c r="K201" s="207" t="s">
        <v>145</v>
      </c>
      <c r="L201" s="47"/>
      <c r="M201" s="212" t="s">
        <v>19</v>
      </c>
      <c r="N201" s="213" t="s">
        <v>40</v>
      </c>
      <c r="O201" s="87"/>
      <c r="P201" s="214">
        <f>O201*H201</f>
        <v>0</v>
      </c>
      <c r="Q201" s="214">
        <v>0</v>
      </c>
      <c r="R201" s="214">
        <f>Q201*H201</f>
        <v>0</v>
      </c>
      <c r="S201" s="214">
        <v>0</v>
      </c>
      <c r="T201" s="21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6" t="s">
        <v>231</v>
      </c>
      <c r="AT201" s="216" t="s">
        <v>141</v>
      </c>
      <c r="AU201" s="216" t="s">
        <v>77</v>
      </c>
      <c r="AY201" s="20" t="s">
        <v>140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20" t="s">
        <v>77</v>
      </c>
      <c r="BK201" s="217">
        <f>ROUND(I201*H201,2)</f>
        <v>0</v>
      </c>
      <c r="BL201" s="20" t="s">
        <v>231</v>
      </c>
      <c r="BM201" s="216" t="s">
        <v>2686</v>
      </c>
    </row>
    <row r="202" s="2" customFormat="1">
      <c r="A202" s="41"/>
      <c r="B202" s="42"/>
      <c r="C202" s="43"/>
      <c r="D202" s="218" t="s">
        <v>148</v>
      </c>
      <c r="E202" s="43"/>
      <c r="F202" s="219" t="s">
        <v>2687</v>
      </c>
      <c r="G202" s="43"/>
      <c r="H202" s="43"/>
      <c r="I202" s="220"/>
      <c r="J202" s="43"/>
      <c r="K202" s="43"/>
      <c r="L202" s="47"/>
      <c r="M202" s="221"/>
      <c r="N202" s="22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148</v>
      </c>
      <c r="AU202" s="20" t="s">
        <v>77</v>
      </c>
    </row>
    <row r="203" s="12" customFormat="1" ht="25.92" customHeight="1">
      <c r="A203" s="12"/>
      <c r="B203" s="191"/>
      <c r="C203" s="192"/>
      <c r="D203" s="193" t="s">
        <v>68</v>
      </c>
      <c r="E203" s="194" t="s">
        <v>2688</v>
      </c>
      <c r="F203" s="194" t="s">
        <v>2689</v>
      </c>
      <c r="G203" s="192"/>
      <c r="H203" s="192"/>
      <c r="I203" s="195"/>
      <c r="J203" s="196">
        <f>BK203</f>
        <v>0</v>
      </c>
      <c r="K203" s="192"/>
      <c r="L203" s="197"/>
      <c r="M203" s="198"/>
      <c r="N203" s="199"/>
      <c r="O203" s="199"/>
      <c r="P203" s="200">
        <f>SUM(P204:P207)</f>
        <v>0</v>
      </c>
      <c r="Q203" s="199"/>
      <c r="R203" s="200">
        <f>SUM(R204:R207)</f>
        <v>0</v>
      </c>
      <c r="S203" s="199"/>
      <c r="T203" s="201">
        <f>SUM(T204:T207)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2" t="s">
        <v>146</v>
      </c>
      <c r="AT203" s="203" t="s">
        <v>68</v>
      </c>
      <c r="AU203" s="203" t="s">
        <v>69</v>
      </c>
      <c r="AY203" s="202" t="s">
        <v>140</v>
      </c>
      <c r="BK203" s="204">
        <f>SUM(BK204:BK207)</f>
        <v>0</v>
      </c>
    </row>
    <row r="204" s="2" customFormat="1" ht="16.5" customHeight="1">
      <c r="A204" s="41"/>
      <c r="B204" s="42"/>
      <c r="C204" s="205" t="s">
        <v>556</v>
      </c>
      <c r="D204" s="205" t="s">
        <v>141</v>
      </c>
      <c r="E204" s="206" t="s">
        <v>2690</v>
      </c>
      <c r="F204" s="207" t="s">
        <v>2691</v>
      </c>
      <c r="G204" s="208" t="s">
        <v>2692</v>
      </c>
      <c r="H204" s="209">
        <v>40</v>
      </c>
      <c r="I204" s="210"/>
      <c r="J204" s="211">
        <f>ROUND(I204*H204,2)</f>
        <v>0</v>
      </c>
      <c r="K204" s="207" t="s">
        <v>19</v>
      </c>
      <c r="L204" s="47"/>
      <c r="M204" s="212" t="s">
        <v>19</v>
      </c>
      <c r="N204" s="213" t="s">
        <v>40</v>
      </c>
      <c r="O204" s="87"/>
      <c r="P204" s="214">
        <f>O204*H204</f>
        <v>0</v>
      </c>
      <c r="Q204" s="214">
        <v>0</v>
      </c>
      <c r="R204" s="214">
        <f>Q204*H204</f>
        <v>0</v>
      </c>
      <c r="S204" s="214">
        <v>0</v>
      </c>
      <c r="T204" s="21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6" t="s">
        <v>2693</v>
      </c>
      <c r="AT204" s="216" t="s">
        <v>141</v>
      </c>
      <c r="AU204" s="216" t="s">
        <v>77</v>
      </c>
      <c r="AY204" s="20" t="s">
        <v>140</v>
      </c>
      <c r="BE204" s="217">
        <f>IF(N204="základní",J204,0)</f>
        <v>0</v>
      </c>
      <c r="BF204" s="217">
        <f>IF(N204="snížená",J204,0)</f>
        <v>0</v>
      </c>
      <c r="BG204" s="217">
        <f>IF(N204="zákl. přenesená",J204,0)</f>
        <v>0</v>
      </c>
      <c r="BH204" s="217">
        <f>IF(N204="sníž. přenesená",J204,0)</f>
        <v>0</v>
      </c>
      <c r="BI204" s="217">
        <f>IF(N204="nulová",J204,0)</f>
        <v>0</v>
      </c>
      <c r="BJ204" s="20" t="s">
        <v>77</v>
      </c>
      <c r="BK204" s="217">
        <f>ROUND(I204*H204,2)</f>
        <v>0</v>
      </c>
      <c r="BL204" s="20" t="s">
        <v>2693</v>
      </c>
      <c r="BM204" s="216" t="s">
        <v>2694</v>
      </c>
    </row>
    <row r="205" s="2" customFormat="1" ht="16.5" customHeight="1">
      <c r="A205" s="41"/>
      <c r="B205" s="42"/>
      <c r="C205" s="205" t="s">
        <v>561</v>
      </c>
      <c r="D205" s="205" t="s">
        <v>141</v>
      </c>
      <c r="E205" s="206" t="s">
        <v>2695</v>
      </c>
      <c r="F205" s="207" t="s">
        <v>2696</v>
      </c>
      <c r="G205" s="208" t="s">
        <v>2692</v>
      </c>
      <c r="H205" s="209">
        <v>4</v>
      </c>
      <c r="I205" s="210"/>
      <c r="J205" s="211">
        <f>ROUND(I205*H205,2)</f>
        <v>0</v>
      </c>
      <c r="K205" s="207" t="s">
        <v>19</v>
      </c>
      <c r="L205" s="47"/>
      <c r="M205" s="212" t="s">
        <v>19</v>
      </c>
      <c r="N205" s="213" t="s">
        <v>40</v>
      </c>
      <c r="O205" s="87"/>
      <c r="P205" s="214">
        <f>O205*H205</f>
        <v>0</v>
      </c>
      <c r="Q205" s="214">
        <v>0</v>
      </c>
      <c r="R205" s="214">
        <f>Q205*H205</f>
        <v>0</v>
      </c>
      <c r="S205" s="214">
        <v>0</v>
      </c>
      <c r="T205" s="21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6" t="s">
        <v>2693</v>
      </c>
      <c r="AT205" s="216" t="s">
        <v>141</v>
      </c>
      <c r="AU205" s="216" t="s">
        <v>77</v>
      </c>
      <c r="AY205" s="20" t="s">
        <v>140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20" t="s">
        <v>77</v>
      </c>
      <c r="BK205" s="217">
        <f>ROUND(I205*H205,2)</f>
        <v>0</v>
      </c>
      <c r="BL205" s="20" t="s">
        <v>2693</v>
      </c>
      <c r="BM205" s="216" t="s">
        <v>2697</v>
      </c>
    </row>
    <row r="206" s="2" customFormat="1" ht="16.5" customHeight="1">
      <c r="A206" s="41"/>
      <c r="B206" s="42"/>
      <c r="C206" s="205" t="s">
        <v>567</v>
      </c>
      <c r="D206" s="205" t="s">
        <v>141</v>
      </c>
      <c r="E206" s="206" t="s">
        <v>2698</v>
      </c>
      <c r="F206" s="207" t="s">
        <v>2699</v>
      </c>
      <c r="G206" s="208" t="s">
        <v>2692</v>
      </c>
      <c r="H206" s="209">
        <v>8</v>
      </c>
      <c r="I206" s="210"/>
      <c r="J206" s="211">
        <f>ROUND(I206*H206,2)</f>
        <v>0</v>
      </c>
      <c r="K206" s="207" t="s">
        <v>19</v>
      </c>
      <c r="L206" s="47"/>
      <c r="M206" s="212" t="s">
        <v>19</v>
      </c>
      <c r="N206" s="213" t="s">
        <v>40</v>
      </c>
      <c r="O206" s="87"/>
      <c r="P206" s="214">
        <f>O206*H206</f>
        <v>0</v>
      </c>
      <c r="Q206" s="214">
        <v>0</v>
      </c>
      <c r="R206" s="214">
        <f>Q206*H206</f>
        <v>0</v>
      </c>
      <c r="S206" s="214">
        <v>0</v>
      </c>
      <c r="T206" s="21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6" t="s">
        <v>2693</v>
      </c>
      <c r="AT206" s="216" t="s">
        <v>141</v>
      </c>
      <c r="AU206" s="216" t="s">
        <v>77</v>
      </c>
      <c r="AY206" s="20" t="s">
        <v>140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20" t="s">
        <v>77</v>
      </c>
      <c r="BK206" s="217">
        <f>ROUND(I206*H206,2)</f>
        <v>0</v>
      </c>
      <c r="BL206" s="20" t="s">
        <v>2693</v>
      </c>
      <c r="BM206" s="216" t="s">
        <v>2700</v>
      </c>
    </row>
    <row r="207" s="2" customFormat="1" ht="16.5" customHeight="1">
      <c r="A207" s="41"/>
      <c r="B207" s="42"/>
      <c r="C207" s="205" t="s">
        <v>572</v>
      </c>
      <c r="D207" s="205" t="s">
        <v>141</v>
      </c>
      <c r="E207" s="206" t="s">
        <v>2701</v>
      </c>
      <c r="F207" s="207" t="s">
        <v>2702</v>
      </c>
      <c r="G207" s="208" t="s">
        <v>2692</v>
      </c>
      <c r="H207" s="209">
        <v>2</v>
      </c>
      <c r="I207" s="210"/>
      <c r="J207" s="211">
        <f>ROUND(I207*H207,2)</f>
        <v>0</v>
      </c>
      <c r="K207" s="207" t="s">
        <v>19</v>
      </c>
      <c r="L207" s="47"/>
      <c r="M207" s="212" t="s">
        <v>19</v>
      </c>
      <c r="N207" s="213" t="s">
        <v>40</v>
      </c>
      <c r="O207" s="87"/>
      <c r="P207" s="214">
        <f>O207*H207</f>
        <v>0</v>
      </c>
      <c r="Q207" s="214">
        <v>0</v>
      </c>
      <c r="R207" s="214">
        <f>Q207*H207</f>
        <v>0</v>
      </c>
      <c r="S207" s="214">
        <v>0</v>
      </c>
      <c r="T207" s="21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6" t="s">
        <v>2693</v>
      </c>
      <c r="AT207" s="216" t="s">
        <v>141</v>
      </c>
      <c r="AU207" s="216" t="s">
        <v>77</v>
      </c>
      <c r="AY207" s="20" t="s">
        <v>140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20" t="s">
        <v>77</v>
      </c>
      <c r="BK207" s="217">
        <f>ROUND(I207*H207,2)</f>
        <v>0</v>
      </c>
      <c r="BL207" s="20" t="s">
        <v>2693</v>
      </c>
      <c r="BM207" s="216" t="s">
        <v>2703</v>
      </c>
    </row>
    <row r="208" s="12" customFormat="1" ht="25.92" customHeight="1">
      <c r="A208" s="12"/>
      <c r="B208" s="191"/>
      <c r="C208" s="192"/>
      <c r="D208" s="193" t="s">
        <v>68</v>
      </c>
      <c r="E208" s="194" t="s">
        <v>1822</v>
      </c>
      <c r="F208" s="194" t="s">
        <v>1823</v>
      </c>
      <c r="G208" s="192"/>
      <c r="H208" s="192"/>
      <c r="I208" s="195"/>
      <c r="J208" s="196">
        <f>BK208</f>
        <v>0</v>
      </c>
      <c r="K208" s="192"/>
      <c r="L208" s="197"/>
      <c r="M208" s="198"/>
      <c r="N208" s="199"/>
      <c r="O208" s="199"/>
      <c r="P208" s="200">
        <f>SUM(P209:P210)</f>
        <v>0</v>
      </c>
      <c r="Q208" s="199"/>
      <c r="R208" s="200">
        <f>SUM(R209:R210)</f>
        <v>0</v>
      </c>
      <c r="S208" s="199"/>
      <c r="T208" s="201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2" t="s">
        <v>168</v>
      </c>
      <c r="AT208" s="203" t="s">
        <v>68</v>
      </c>
      <c r="AU208" s="203" t="s">
        <v>69</v>
      </c>
      <c r="AY208" s="202" t="s">
        <v>140</v>
      </c>
      <c r="BK208" s="204">
        <f>SUM(BK209:BK210)</f>
        <v>0</v>
      </c>
    </row>
    <row r="209" s="2" customFormat="1" ht="16.5" customHeight="1">
      <c r="A209" s="41"/>
      <c r="B209" s="42"/>
      <c r="C209" s="205" t="s">
        <v>578</v>
      </c>
      <c r="D209" s="205" t="s">
        <v>141</v>
      </c>
      <c r="E209" s="206" t="s">
        <v>2704</v>
      </c>
      <c r="F209" s="207" t="s">
        <v>2705</v>
      </c>
      <c r="G209" s="208" t="s">
        <v>1472</v>
      </c>
      <c r="H209" s="209">
        <v>1</v>
      </c>
      <c r="I209" s="210"/>
      <c r="J209" s="211">
        <f>ROUND(I209*H209,2)</f>
        <v>0</v>
      </c>
      <c r="K209" s="207" t="s">
        <v>145</v>
      </c>
      <c r="L209" s="47"/>
      <c r="M209" s="212" t="s">
        <v>19</v>
      </c>
      <c r="N209" s="213" t="s">
        <v>40</v>
      </c>
      <c r="O209" s="87"/>
      <c r="P209" s="214">
        <f>O209*H209</f>
        <v>0</v>
      </c>
      <c r="Q209" s="214">
        <v>0</v>
      </c>
      <c r="R209" s="214">
        <f>Q209*H209</f>
        <v>0</v>
      </c>
      <c r="S209" s="214">
        <v>0</v>
      </c>
      <c r="T209" s="21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6" t="s">
        <v>1827</v>
      </c>
      <c r="AT209" s="216" t="s">
        <v>141</v>
      </c>
      <c r="AU209" s="216" t="s">
        <v>77</v>
      </c>
      <c r="AY209" s="20" t="s">
        <v>140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20" t="s">
        <v>77</v>
      </c>
      <c r="BK209" s="217">
        <f>ROUND(I209*H209,2)</f>
        <v>0</v>
      </c>
      <c r="BL209" s="20" t="s">
        <v>1827</v>
      </c>
      <c r="BM209" s="216" t="s">
        <v>2706</v>
      </c>
    </row>
    <row r="210" s="2" customFormat="1">
      <c r="A210" s="41"/>
      <c r="B210" s="42"/>
      <c r="C210" s="43"/>
      <c r="D210" s="218" t="s">
        <v>148</v>
      </c>
      <c r="E210" s="43"/>
      <c r="F210" s="219" t="s">
        <v>2707</v>
      </c>
      <c r="G210" s="43"/>
      <c r="H210" s="43"/>
      <c r="I210" s="220"/>
      <c r="J210" s="43"/>
      <c r="K210" s="43"/>
      <c r="L210" s="47"/>
      <c r="M210" s="221"/>
      <c r="N210" s="222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148</v>
      </c>
      <c r="AU210" s="20" t="s">
        <v>77</v>
      </c>
    </row>
    <row r="211" s="12" customFormat="1" ht="25.92" customHeight="1">
      <c r="A211" s="12"/>
      <c r="B211" s="191"/>
      <c r="C211" s="192"/>
      <c r="D211" s="193" t="s">
        <v>68</v>
      </c>
      <c r="E211" s="194" t="s">
        <v>1841</v>
      </c>
      <c r="F211" s="194" t="s">
        <v>1842</v>
      </c>
      <c r="G211" s="192"/>
      <c r="H211" s="192"/>
      <c r="I211" s="195"/>
      <c r="J211" s="196">
        <f>BK211</f>
        <v>0</v>
      </c>
      <c r="K211" s="192"/>
      <c r="L211" s="197"/>
      <c r="M211" s="198"/>
      <c r="N211" s="199"/>
      <c r="O211" s="199"/>
      <c r="P211" s="200">
        <f>SUM(P212:P218)</f>
        <v>0</v>
      </c>
      <c r="Q211" s="199"/>
      <c r="R211" s="200">
        <f>SUM(R212:R218)</f>
        <v>0</v>
      </c>
      <c r="S211" s="199"/>
      <c r="T211" s="201">
        <f>SUM(T212:T218)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2" t="s">
        <v>168</v>
      </c>
      <c r="AT211" s="203" t="s">
        <v>68</v>
      </c>
      <c r="AU211" s="203" t="s">
        <v>69</v>
      </c>
      <c r="AY211" s="202" t="s">
        <v>140</v>
      </c>
      <c r="BK211" s="204">
        <f>SUM(BK212:BK218)</f>
        <v>0</v>
      </c>
    </row>
    <row r="212" s="2" customFormat="1" ht="16.5" customHeight="1">
      <c r="A212" s="41"/>
      <c r="B212" s="42"/>
      <c r="C212" s="205" t="s">
        <v>583</v>
      </c>
      <c r="D212" s="205" t="s">
        <v>141</v>
      </c>
      <c r="E212" s="206" t="s">
        <v>1844</v>
      </c>
      <c r="F212" s="207" t="s">
        <v>1845</v>
      </c>
      <c r="G212" s="208" t="s">
        <v>1472</v>
      </c>
      <c r="H212" s="209">
        <v>1</v>
      </c>
      <c r="I212" s="210"/>
      <c r="J212" s="211">
        <f>ROUND(I212*H212,2)</f>
        <v>0</v>
      </c>
      <c r="K212" s="207" t="s">
        <v>19</v>
      </c>
      <c r="L212" s="47"/>
      <c r="M212" s="212" t="s">
        <v>19</v>
      </c>
      <c r="N212" s="213" t="s">
        <v>40</v>
      </c>
      <c r="O212" s="87"/>
      <c r="P212" s="214">
        <f>O212*H212</f>
        <v>0</v>
      </c>
      <c r="Q212" s="214">
        <v>0</v>
      </c>
      <c r="R212" s="214">
        <f>Q212*H212</f>
        <v>0</v>
      </c>
      <c r="S212" s="214">
        <v>0</v>
      </c>
      <c r="T212" s="21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6" t="s">
        <v>1827</v>
      </c>
      <c r="AT212" s="216" t="s">
        <v>141</v>
      </c>
      <c r="AU212" s="216" t="s">
        <v>77</v>
      </c>
      <c r="AY212" s="20" t="s">
        <v>140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20" t="s">
        <v>77</v>
      </c>
      <c r="BK212" s="217">
        <f>ROUND(I212*H212,2)</f>
        <v>0</v>
      </c>
      <c r="BL212" s="20" t="s">
        <v>1827</v>
      </c>
      <c r="BM212" s="216" t="s">
        <v>2708</v>
      </c>
    </row>
    <row r="213" s="2" customFormat="1" ht="16.5" customHeight="1">
      <c r="A213" s="41"/>
      <c r="B213" s="42"/>
      <c r="C213" s="205" t="s">
        <v>589</v>
      </c>
      <c r="D213" s="205" t="s">
        <v>141</v>
      </c>
      <c r="E213" s="206" t="s">
        <v>2709</v>
      </c>
      <c r="F213" s="207" t="s">
        <v>2710</v>
      </c>
      <c r="G213" s="208" t="s">
        <v>1472</v>
      </c>
      <c r="H213" s="209">
        <v>1</v>
      </c>
      <c r="I213" s="210"/>
      <c r="J213" s="211">
        <f>ROUND(I213*H213,2)</f>
        <v>0</v>
      </c>
      <c r="K213" s="207" t="s">
        <v>145</v>
      </c>
      <c r="L213" s="47"/>
      <c r="M213" s="212" t="s">
        <v>19</v>
      </c>
      <c r="N213" s="213" t="s">
        <v>40</v>
      </c>
      <c r="O213" s="87"/>
      <c r="P213" s="214">
        <f>O213*H213</f>
        <v>0</v>
      </c>
      <c r="Q213" s="214">
        <v>0</v>
      </c>
      <c r="R213" s="214">
        <f>Q213*H213</f>
        <v>0</v>
      </c>
      <c r="S213" s="214">
        <v>0</v>
      </c>
      <c r="T213" s="21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6" t="s">
        <v>1827</v>
      </c>
      <c r="AT213" s="216" t="s">
        <v>141</v>
      </c>
      <c r="AU213" s="216" t="s">
        <v>77</v>
      </c>
      <c r="AY213" s="20" t="s">
        <v>140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20" t="s">
        <v>77</v>
      </c>
      <c r="BK213" s="217">
        <f>ROUND(I213*H213,2)</f>
        <v>0</v>
      </c>
      <c r="BL213" s="20" t="s">
        <v>1827</v>
      </c>
      <c r="BM213" s="216" t="s">
        <v>2711</v>
      </c>
    </row>
    <row r="214" s="2" customFormat="1">
      <c r="A214" s="41"/>
      <c r="B214" s="42"/>
      <c r="C214" s="43"/>
      <c r="D214" s="218" t="s">
        <v>148</v>
      </c>
      <c r="E214" s="43"/>
      <c r="F214" s="219" t="s">
        <v>2712</v>
      </c>
      <c r="G214" s="43"/>
      <c r="H214" s="43"/>
      <c r="I214" s="220"/>
      <c r="J214" s="43"/>
      <c r="K214" s="43"/>
      <c r="L214" s="47"/>
      <c r="M214" s="221"/>
      <c r="N214" s="22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148</v>
      </c>
      <c r="AU214" s="20" t="s">
        <v>77</v>
      </c>
    </row>
    <row r="215" s="2" customFormat="1" ht="16.5" customHeight="1">
      <c r="A215" s="41"/>
      <c r="B215" s="42"/>
      <c r="C215" s="205" t="s">
        <v>594</v>
      </c>
      <c r="D215" s="205" t="s">
        <v>141</v>
      </c>
      <c r="E215" s="206" t="s">
        <v>2713</v>
      </c>
      <c r="F215" s="207" t="s">
        <v>2714</v>
      </c>
      <c r="G215" s="208" t="s">
        <v>161</v>
      </c>
      <c r="H215" s="209">
        <v>1</v>
      </c>
      <c r="I215" s="210"/>
      <c r="J215" s="211">
        <f>ROUND(I215*H215,2)</f>
        <v>0</v>
      </c>
      <c r="K215" s="207" t="s">
        <v>19</v>
      </c>
      <c r="L215" s="47"/>
      <c r="M215" s="212" t="s">
        <v>19</v>
      </c>
      <c r="N215" s="213" t="s">
        <v>40</v>
      </c>
      <c r="O215" s="87"/>
      <c r="P215" s="214">
        <f>O215*H215</f>
        <v>0</v>
      </c>
      <c r="Q215" s="214">
        <v>0</v>
      </c>
      <c r="R215" s="214">
        <f>Q215*H215</f>
        <v>0</v>
      </c>
      <c r="S215" s="214">
        <v>0</v>
      </c>
      <c r="T215" s="21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6" t="s">
        <v>1827</v>
      </c>
      <c r="AT215" s="216" t="s">
        <v>141</v>
      </c>
      <c r="AU215" s="216" t="s">
        <v>77</v>
      </c>
      <c r="AY215" s="20" t="s">
        <v>140</v>
      </c>
      <c r="BE215" s="217">
        <f>IF(N215="základní",J215,0)</f>
        <v>0</v>
      </c>
      <c r="BF215" s="217">
        <f>IF(N215="snížená",J215,0)</f>
        <v>0</v>
      </c>
      <c r="BG215" s="217">
        <f>IF(N215="zákl. přenesená",J215,0)</f>
        <v>0</v>
      </c>
      <c r="BH215" s="217">
        <f>IF(N215="sníž. přenesená",J215,0)</f>
        <v>0</v>
      </c>
      <c r="BI215" s="217">
        <f>IF(N215="nulová",J215,0)</f>
        <v>0</v>
      </c>
      <c r="BJ215" s="20" t="s">
        <v>77</v>
      </c>
      <c r="BK215" s="217">
        <f>ROUND(I215*H215,2)</f>
        <v>0</v>
      </c>
      <c r="BL215" s="20" t="s">
        <v>1827</v>
      </c>
      <c r="BM215" s="216" t="s">
        <v>2715</v>
      </c>
    </row>
    <row r="216" s="2" customFormat="1" ht="16.5" customHeight="1">
      <c r="A216" s="41"/>
      <c r="B216" s="42"/>
      <c r="C216" s="205" t="s">
        <v>600</v>
      </c>
      <c r="D216" s="205" t="s">
        <v>141</v>
      </c>
      <c r="E216" s="206" t="s">
        <v>2716</v>
      </c>
      <c r="F216" s="207" t="s">
        <v>2717</v>
      </c>
      <c r="G216" s="208" t="s">
        <v>1472</v>
      </c>
      <c r="H216" s="209">
        <v>1</v>
      </c>
      <c r="I216" s="210"/>
      <c r="J216" s="211">
        <f>ROUND(I216*H216,2)</f>
        <v>0</v>
      </c>
      <c r="K216" s="207" t="s">
        <v>145</v>
      </c>
      <c r="L216" s="47"/>
      <c r="M216" s="212" t="s">
        <v>19</v>
      </c>
      <c r="N216" s="213" t="s">
        <v>40</v>
      </c>
      <c r="O216" s="87"/>
      <c r="P216" s="214">
        <f>O216*H216</f>
        <v>0</v>
      </c>
      <c r="Q216" s="214">
        <v>0</v>
      </c>
      <c r="R216" s="214">
        <f>Q216*H216</f>
        <v>0</v>
      </c>
      <c r="S216" s="214">
        <v>0</v>
      </c>
      <c r="T216" s="21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6" t="s">
        <v>1827</v>
      </c>
      <c r="AT216" s="216" t="s">
        <v>141</v>
      </c>
      <c r="AU216" s="216" t="s">
        <v>77</v>
      </c>
      <c r="AY216" s="20" t="s">
        <v>140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20" t="s">
        <v>77</v>
      </c>
      <c r="BK216" s="217">
        <f>ROUND(I216*H216,2)</f>
        <v>0</v>
      </c>
      <c r="BL216" s="20" t="s">
        <v>1827</v>
      </c>
      <c r="BM216" s="216" t="s">
        <v>2718</v>
      </c>
    </row>
    <row r="217" s="2" customFormat="1">
      <c r="A217" s="41"/>
      <c r="B217" s="42"/>
      <c r="C217" s="43"/>
      <c r="D217" s="218" t="s">
        <v>148</v>
      </c>
      <c r="E217" s="43"/>
      <c r="F217" s="219" t="s">
        <v>2719</v>
      </c>
      <c r="G217" s="43"/>
      <c r="H217" s="43"/>
      <c r="I217" s="220"/>
      <c r="J217" s="43"/>
      <c r="K217" s="43"/>
      <c r="L217" s="47"/>
      <c r="M217" s="221"/>
      <c r="N217" s="22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148</v>
      </c>
      <c r="AU217" s="20" t="s">
        <v>77</v>
      </c>
    </row>
    <row r="218" s="2" customFormat="1" ht="16.5" customHeight="1">
      <c r="A218" s="41"/>
      <c r="B218" s="42"/>
      <c r="C218" s="205" t="s">
        <v>605</v>
      </c>
      <c r="D218" s="205" t="s">
        <v>141</v>
      </c>
      <c r="E218" s="206" t="s">
        <v>2720</v>
      </c>
      <c r="F218" s="207" t="s">
        <v>2721</v>
      </c>
      <c r="G218" s="208" t="s">
        <v>161</v>
      </c>
      <c r="H218" s="209">
        <v>1</v>
      </c>
      <c r="I218" s="210"/>
      <c r="J218" s="211">
        <f>ROUND(I218*H218,2)</f>
        <v>0</v>
      </c>
      <c r="K218" s="207" t="s">
        <v>19</v>
      </c>
      <c r="L218" s="47"/>
      <c r="M218" s="284" t="s">
        <v>19</v>
      </c>
      <c r="N218" s="285" t="s">
        <v>40</v>
      </c>
      <c r="O218" s="282"/>
      <c r="P218" s="286">
        <f>O218*H218</f>
        <v>0</v>
      </c>
      <c r="Q218" s="286">
        <v>0</v>
      </c>
      <c r="R218" s="286">
        <f>Q218*H218</f>
        <v>0</v>
      </c>
      <c r="S218" s="286">
        <v>0</v>
      </c>
      <c r="T218" s="28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6" t="s">
        <v>1827</v>
      </c>
      <c r="AT218" s="216" t="s">
        <v>141</v>
      </c>
      <c r="AU218" s="216" t="s">
        <v>77</v>
      </c>
      <c r="AY218" s="20" t="s">
        <v>140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20" t="s">
        <v>77</v>
      </c>
      <c r="BK218" s="217">
        <f>ROUND(I218*H218,2)</f>
        <v>0</v>
      </c>
      <c r="BL218" s="20" t="s">
        <v>1827</v>
      </c>
      <c r="BM218" s="216" t="s">
        <v>2722</v>
      </c>
    </row>
    <row r="219" s="2" customFormat="1" ht="6.96" customHeight="1">
      <c r="A219" s="41"/>
      <c r="B219" s="62"/>
      <c r="C219" s="63"/>
      <c r="D219" s="63"/>
      <c r="E219" s="63"/>
      <c r="F219" s="63"/>
      <c r="G219" s="63"/>
      <c r="H219" s="63"/>
      <c r="I219" s="63"/>
      <c r="J219" s="63"/>
      <c r="K219" s="63"/>
      <c r="L219" s="47"/>
      <c r="M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</sheetData>
  <sheetProtection sheet="1" autoFilter="0" formatColumns="0" formatRows="0" objects="1" scenarios="1" spinCount="100000" saltValue="DOEHp3YP/dKJjMhc5xWV6SBHGdEN2Fuz4HGmVzN/gQ5sy0TuKcK1Z6Ime3RHHvMko+EEYG7zGrDhXSEFgG1j9Q==" hashValue="UneuKTYzrvSZFE7HFDvlFbmsL5YId/BvAe6bOZr4JQR2JVAHD7x2Xar8tXkNhecz0cLXcnHabV+HOtPzf5ysGg==" algorithmName="SHA-512" password="CC35"/>
  <autoFilter ref="C86:K218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3_02/713463211"/>
    <hyperlink ref="F98" r:id="rId2" display="https://podminky.urs.cz/item/CS_URS_2023_02/998713103"/>
    <hyperlink ref="F103" r:id="rId3" display="https://podminky.urs.cz/item/CS_URS_2023_02/998732101"/>
    <hyperlink ref="F119" r:id="rId4" display="https://podminky.urs.cz/item/CS_URS_2023_02/733223304"/>
    <hyperlink ref="F121" r:id="rId5" display="https://podminky.urs.cz/item/CS_URS_2023_02/733223305"/>
    <hyperlink ref="F123" r:id="rId6" display="https://podminky.urs.cz/item/CS_URS_2023_02/733224206"/>
    <hyperlink ref="F125" r:id="rId7" display="https://podminky.urs.cz/item/CS_URS_2023_02/733224222"/>
    <hyperlink ref="F127" r:id="rId8" display="https://podminky.urs.cz/item/CS_URS_2023_02/733291101"/>
    <hyperlink ref="F129" r:id="rId9" display="https://podminky.urs.cz/item/CS_URS_2023_02/998733103"/>
    <hyperlink ref="F138" r:id="rId10" display="https://podminky.urs.cz/item/CS_URS_2023_02/734211127"/>
    <hyperlink ref="F140" r:id="rId11" display="https://podminky.urs.cz/item/CS_URS_2023_02/734221535"/>
    <hyperlink ref="F142" r:id="rId12" display="https://podminky.urs.cz/item/CS_URS_2023_02/734221551"/>
    <hyperlink ref="F144" r:id="rId13" display="https://podminky.urs.cz/item/CS_URS_2023_02/734221681"/>
    <hyperlink ref="F146" r:id="rId14" display="https://podminky.urs.cz/item/CS_URS_2023_02/734221682"/>
    <hyperlink ref="F149" r:id="rId15" display="https://podminky.urs.cz/item/CS_URS_2023_02/734261236"/>
    <hyperlink ref="F152" r:id="rId16" display="https://podminky.urs.cz/item/CS_URS_2023_02/734261411"/>
    <hyperlink ref="F154" r:id="rId17" display="https://podminky.urs.cz/item/CS_URS_2023_02/734261711"/>
    <hyperlink ref="F156" r:id="rId18" display="https://podminky.urs.cz/item/CS_URS_2023_02/734291122"/>
    <hyperlink ref="F158" r:id="rId19" display="https://podminky.urs.cz/item/CS_URS_2023_02/998734103"/>
    <hyperlink ref="F161" r:id="rId20" display="https://podminky.urs.cz/item/CS_URS_2023_02/735151574"/>
    <hyperlink ref="F163" r:id="rId21" display="https://podminky.urs.cz/item/CS_URS_2023_02/735151597"/>
    <hyperlink ref="F165" r:id="rId22" display="https://podminky.urs.cz/item/CS_URS_2023_02/735151598"/>
    <hyperlink ref="F167" r:id="rId23" display="https://podminky.urs.cz/item/CS_URS_2023_02/735151600"/>
    <hyperlink ref="F171" r:id="rId24" display="https://podminky.urs.cz/item/CS_URS_2023_02/735152151"/>
    <hyperlink ref="F173" r:id="rId25" display="https://podminky.urs.cz/item/CS_URS_2023_02/735152252"/>
    <hyperlink ref="F175" r:id="rId26" display="https://podminky.urs.cz/item/CS_URS_2023_02/735152272"/>
    <hyperlink ref="F177" r:id="rId27" display="https://podminky.urs.cz/item/CS_URS_2023_02/735152273"/>
    <hyperlink ref="F179" r:id="rId28" display="https://podminky.urs.cz/item/CS_URS_2023_02/735152274"/>
    <hyperlink ref="F181" r:id="rId29" display="https://podminky.urs.cz/item/CS_URS_2023_02/735152473"/>
    <hyperlink ref="F183" r:id="rId30" display="https://podminky.urs.cz/item/CS_URS_2023_02/735152474"/>
    <hyperlink ref="F185" r:id="rId31" display="https://podminky.urs.cz/item/CS_URS_2023_02/735152572"/>
    <hyperlink ref="F187" r:id="rId32" display="https://podminky.urs.cz/item/CS_URS_2023_02/735152574"/>
    <hyperlink ref="F189" r:id="rId33" display="https://podminky.urs.cz/item/CS_URS_2023_02/735152575"/>
    <hyperlink ref="F191" r:id="rId34" display="https://podminky.urs.cz/item/CS_URS_2023_02/735152577"/>
    <hyperlink ref="F193" r:id="rId35" display="https://podminky.urs.cz/item/CS_URS_2023_02/735152578"/>
    <hyperlink ref="F195" r:id="rId36" display="https://podminky.urs.cz/item/CS_URS_2023_02/735152579"/>
    <hyperlink ref="F197" r:id="rId37" display="https://podminky.urs.cz/item/CS_URS_2023_02/735152580"/>
    <hyperlink ref="F202" r:id="rId38" display="https://podminky.urs.cz/item/CS_URS_2023_02/998735103"/>
    <hyperlink ref="F210" r:id="rId39" display="https://podminky.urs.cz/item/CS_URS_2023_02/013254000"/>
    <hyperlink ref="F214" r:id="rId40" display="https://podminky.urs.cz/item/CS_URS_2023_02/041203000"/>
    <hyperlink ref="F217" r:id="rId41" display="https://podminky.urs.cz/item/CS_URS_2023_02/04311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95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Denní stacionář pro klienty s poruchou autismu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2723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25. 10. 2023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ROUND((SUM(BE85:BE223)),  2)</f>
        <v>0</v>
      </c>
      <c r="G33" s="41"/>
      <c r="H33" s="41"/>
      <c r="I33" s="151">
        <v>0.20999999999999999</v>
      </c>
      <c r="J33" s="150">
        <f>ROUND(((SUM(BE85:BE223))*I33),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ROUND((SUM(BF85:BF223)),  2)</f>
        <v>0</v>
      </c>
      <c r="G34" s="41"/>
      <c r="H34" s="41"/>
      <c r="I34" s="151">
        <v>0.14999999999999999</v>
      </c>
      <c r="J34" s="150">
        <f>ROUND(((SUM(BF85:BF223))*I34),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ROUND((SUM(BG85:BG223)),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ROUND((SUM(BH85:BH223)),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ROUND((SUM(BI85:BI223)),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Denní stacionář pro klienty s poruchou autismu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004 - Elektroinstalace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25. 10. 2023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99</v>
      </c>
      <c r="D57" s="165"/>
      <c r="E57" s="165"/>
      <c r="F57" s="165"/>
      <c r="G57" s="165"/>
      <c r="H57" s="165"/>
      <c r="I57" s="165"/>
      <c r="J57" s="166" t="s">
        <v>100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101</v>
      </c>
    </row>
    <row r="60" s="9" customFormat="1" ht="24.96" customHeight="1">
      <c r="A60" s="9"/>
      <c r="B60" s="168"/>
      <c r="C60" s="169"/>
      <c r="D60" s="170" t="s">
        <v>2724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2725</v>
      </c>
      <c r="E61" s="171"/>
      <c r="F61" s="171"/>
      <c r="G61" s="171"/>
      <c r="H61" s="171"/>
      <c r="I61" s="171"/>
      <c r="J61" s="172">
        <f>J99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2726</v>
      </c>
      <c r="E62" s="171"/>
      <c r="F62" s="171"/>
      <c r="G62" s="171"/>
      <c r="H62" s="171"/>
      <c r="I62" s="171"/>
      <c r="J62" s="172">
        <f>J110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2727</v>
      </c>
      <c r="E63" s="171"/>
      <c r="F63" s="171"/>
      <c r="G63" s="171"/>
      <c r="H63" s="171"/>
      <c r="I63" s="171"/>
      <c r="J63" s="172">
        <f>J120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8"/>
      <c r="C64" s="169"/>
      <c r="D64" s="170" t="s">
        <v>2728</v>
      </c>
      <c r="E64" s="171"/>
      <c r="F64" s="171"/>
      <c r="G64" s="171"/>
      <c r="H64" s="171"/>
      <c r="I64" s="171"/>
      <c r="J64" s="172">
        <f>J196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8"/>
      <c r="C65" s="169"/>
      <c r="D65" s="170" t="s">
        <v>121</v>
      </c>
      <c r="E65" s="171"/>
      <c r="F65" s="171"/>
      <c r="G65" s="171"/>
      <c r="H65" s="171"/>
      <c r="I65" s="171"/>
      <c r="J65" s="172">
        <f>J211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126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Denní stacionář pro klienty s poruchou autismu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96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004 - Elektroinstalace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 xml:space="preserve"> </v>
      </c>
      <c r="G79" s="43"/>
      <c r="H79" s="43"/>
      <c r="I79" s="35" t="s">
        <v>23</v>
      </c>
      <c r="J79" s="75" t="str">
        <f>IF(J12="","",J12)</f>
        <v>25. 10. 2023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 xml:space="preserve"> </v>
      </c>
      <c r="G81" s="43"/>
      <c r="H81" s="43"/>
      <c r="I81" s="35" t="s">
        <v>30</v>
      </c>
      <c r="J81" s="39" t="str">
        <f>E21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28</v>
      </c>
      <c r="D82" s="43"/>
      <c r="E82" s="43"/>
      <c r="F82" s="30" t="str">
        <f>IF(E18="","",E18)</f>
        <v>Vyplň údaj</v>
      </c>
      <c r="G82" s="43"/>
      <c r="H82" s="43"/>
      <c r="I82" s="35" t="s">
        <v>32</v>
      </c>
      <c r="J82" s="39" t="str">
        <f>E24</f>
        <v xml:space="preserve">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127</v>
      </c>
      <c r="D84" s="183" t="s">
        <v>54</v>
      </c>
      <c r="E84" s="183" t="s">
        <v>50</v>
      </c>
      <c r="F84" s="183" t="s">
        <v>51</v>
      </c>
      <c r="G84" s="183" t="s">
        <v>128</v>
      </c>
      <c r="H84" s="183" t="s">
        <v>129</v>
      </c>
      <c r="I84" s="183" t="s">
        <v>130</v>
      </c>
      <c r="J84" s="183" t="s">
        <v>100</v>
      </c>
      <c r="K84" s="184" t="s">
        <v>131</v>
      </c>
      <c r="L84" s="185"/>
      <c r="M84" s="95" t="s">
        <v>19</v>
      </c>
      <c r="N84" s="96" t="s">
        <v>39</v>
      </c>
      <c r="O84" s="96" t="s">
        <v>132</v>
      </c>
      <c r="P84" s="96" t="s">
        <v>133</v>
      </c>
      <c r="Q84" s="96" t="s">
        <v>134</v>
      </c>
      <c r="R84" s="96" t="s">
        <v>135</v>
      </c>
      <c r="S84" s="96" t="s">
        <v>136</v>
      </c>
      <c r="T84" s="97" t="s">
        <v>137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138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P86+P99+P110+P120+P196+P211</f>
        <v>0</v>
      </c>
      <c r="Q85" s="99"/>
      <c r="R85" s="188">
        <f>R86+R99+R110+R120+R196+R211</f>
        <v>1.5017999999999998</v>
      </c>
      <c r="S85" s="99"/>
      <c r="T85" s="189">
        <f>T86+T99+T110+T120+T196+T211</f>
        <v>8.5911500000000007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68</v>
      </c>
      <c r="AU85" s="20" t="s">
        <v>101</v>
      </c>
      <c r="BK85" s="190">
        <f>BK86+BK99+BK110+BK120+BK196+BK211</f>
        <v>0</v>
      </c>
    </row>
    <row r="86" s="12" customFormat="1" ht="25.92" customHeight="1">
      <c r="A86" s="12"/>
      <c r="B86" s="191"/>
      <c r="C86" s="192"/>
      <c r="D86" s="193" t="s">
        <v>68</v>
      </c>
      <c r="E86" s="194" t="s">
        <v>2729</v>
      </c>
      <c r="F86" s="194" t="s">
        <v>2730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SUM(P87:P98)</f>
        <v>0</v>
      </c>
      <c r="Q86" s="199"/>
      <c r="R86" s="200">
        <f>SUM(R87:R98)</f>
        <v>0</v>
      </c>
      <c r="S86" s="199"/>
      <c r="T86" s="201">
        <f>SUM(T87:T98)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77</v>
      </c>
      <c r="AT86" s="203" t="s">
        <v>68</v>
      </c>
      <c r="AU86" s="203" t="s">
        <v>69</v>
      </c>
      <c r="AY86" s="202" t="s">
        <v>140</v>
      </c>
      <c r="BK86" s="204">
        <f>SUM(BK87:BK98)</f>
        <v>0</v>
      </c>
    </row>
    <row r="87" s="2" customFormat="1" ht="16.5" customHeight="1">
      <c r="A87" s="41"/>
      <c r="B87" s="42"/>
      <c r="C87" s="256" t="s">
        <v>467</v>
      </c>
      <c r="D87" s="256" t="s">
        <v>452</v>
      </c>
      <c r="E87" s="257" t="s">
        <v>2731</v>
      </c>
      <c r="F87" s="258" t="s">
        <v>2732</v>
      </c>
      <c r="G87" s="259" t="s">
        <v>1467</v>
      </c>
      <c r="H87" s="260">
        <v>1</v>
      </c>
      <c r="I87" s="261"/>
      <c r="J87" s="262">
        <f>ROUND(I87*H87,2)</f>
        <v>0</v>
      </c>
      <c r="K87" s="258" t="s">
        <v>19</v>
      </c>
      <c r="L87" s="263"/>
      <c r="M87" s="264" t="s">
        <v>19</v>
      </c>
      <c r="N87" s="265" t="s">
        <v>40</v>
      </c>
      <c r="O87" s="87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6" t="s">
        <v>183</v>
      </c>
      <c r="AT87" s="216" t="s">
        <v>452</v>
      </c>
      <c r="AU87" s="216" t="s">
        <v>77</v>
      </c>
      <c r="AY87" s="20" t="s">
        <v>140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20" t="s">
        <v>77</v>
      </c>
      <c r="BK87" s="217">
        <f>ROUND(I87*H87,2)</f>
        <v>0</v>
      </c>
      <c r="BL87" s="20" t="s">
        <v>146</v>
      </c>
      <c r="BM87" s="216" t="s">
        <v>2733</v>
      </c>
    </row>
    <row r="88" s="2" customFormat="1" ht="16.5" customHeight="1">
      <c r="A88" s="41"/>
      <c r="B88" s="42"/>
      <c r="C88" s="256" t="s">
        <v>473</v>
      </c>
      <c r="D88" s="256" t="s">
        <v>452</v>
      </c>
      <c r="E88" s="257" t="s">
        <v>2734</v>
      </c>
      <c r="F88" s="258" t="s">
        <v>2735</v>
      </c>
      <c r="G88" s="259" t="s">
        <v>1467</v>
      </c>
      <c r="H88" s="260">
        <v>4</v>
      </c>
      <c r="I88" s="261"/>
      <c r="J88" s="262">
        <f>ROUND(I88*H88,2)</f>
        <v>0</v>
      </c>
      <c r="K88" s="258" t="s">
        <v>19</v>
      </c>
      <c r="L88" s="263"/>
      <c r="M88" s="264" t="s">
        <v>19</v>
      </c>
      <c r="N88" s="265" t="s">
        <v>40</v>
      </c>
      <c r="O88" s="87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6" t="s">
        <v>183</v>
      </c>
      <c r="AT88" s="216" t="s">
        <v>452</v>
      </c>
      <c r="AU88" s="216" t="s">
        <v>77</v>
      </c>
      <c r="AY88" s="20" t="s">
        <v>140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20" t="s">
        <v>77</v>
      </c>
      <c r="BK88" s="217">
        <f>ROUND(I88*H88,2)</f>
        <v>0</v>
      </c>
      <c r="BL88" s="20" t="s">
        <v>146</v>
      </c>
      <c r="BM88" s="216" t="s">
        <v>2736</v>
      </c>
    </row>
    <row r="89" s="2" customFormat="1" ht="16.5" customHeight="1">
      <c r="A89" s="41"/>
      <c r="B89" s="42"/>
      <c r="C89" s="256" t="s">
        <v>478</v>
      </c>
      <c r="D89" s="256" t="s">
        <v>452</v>
      </c>
      <c r="E89" s="257" t="s">
        <v>2737</v>
      </c>
      <c r="F89" s="258" t="s">
        <v>2738</v>
      </c>
      <c r="G89" s="259" t="s">
        <v>1467</v>
      </c>
      <c r="H89" s="260">
        <v>1</v>
      </c>
      <c r="I89" s="261"/>
      <c r="J89" s="262">
        <f>ROUND(I89*H89,2)</f>
        <v>0</v>
      </c>
      <c r="K89" s="258" t="s">
        <v>19</v>
      </c>
      <c r="L89" s="263"/>
      <c r="M89" s="264" t="s">
        <v>19</v>
      </c>
      <c r="N89" s="265" t="s">
        <v>40</v>
      </c>
      <c r="O89" s="87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6" t="s">
        <v>183</v>
      </c>
      <c r="AT89" s="216" t="s">
        <v>452</v>
      </c>
      <c r="AU89" s="216" t="s">
        <v>77</v>
      </c>
      <c r="AY89" s="20" t="s">
        <v>140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20" t="s">
        <v>77</v>
      </c>
      <c r="BK89" s="217">
        <f>ROUND(I89*H89,2)</f>
        <v>0</v>
      </c>
      <c r="BL89" s="20" t="s">
        <v>146</v>
      </c>
      <c r="BM89" s="216" t="s">
        <v>2739</v>
      </c>
    </row>
    <row r="90" s="2" customFormat="1" ht="16.5" customHeight="1">
      <c r="A90" s="41"/>
      <c r="B90" s="42"/>
      <c r="C90" s="256" t="s">
        <v>484</v>
      </c>
      <c r="D90" s="256" t="s">
        <v>452</v>
      </c>
      <c r="E90" s="257" t="s">
        <v>2740</v>
      </c>
      <c r="F90" s="258" t="s">
        <v>2741</v>
      </c>
      <c r="G90" s="259" t="s">
        <v>1467</v>
      </c>
      <c r="H90" s="260">
        <v>1</v>
      </c>
      <c r="I90" s="261"/>
      <c r="J90" s="262">
        <f>ROUND(I90*H90,2)</f>
        <v>0</v>
      </c>
      <c r="K90" s="258" t="s">
        <v>19</v>
      </c>
      <c r="L90" s="263"/>
      <c r="M90" s="264" t="s">
        <v>19</v>
      </c>
      <c r="N90" s="265" t="s">
        <v>40</v>
      </c>
      <c r="O90" s="87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6" t="s">
        <v>183</v>
      </c>
      <c r="AT90" s="216" t="s">
        <v>452</v>
      </c>
      <c r="AU90" s="216" t="s">
        <v>77</v>
      </c>
      <c r="AY90" s="20" t="s">
        <v>140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20" t="s">
        <v>77</v>
      </c>
      <c r="BK90" s="217">
        <f>ROUND(I90*H90,2)</f>
        <v>0</v>
      </c>
      <c r="BL90" s="20" t="s">
        <v>146</v>
      </c>
      <c r="BM90" s="216" t="s">
        <v>2742</v>
      </c>
    </row>
    <row r="91" s="2" customFormat="1" ht="16.5" customHeight="1">
      <c r="A91" s="41"/>
      <c r="B91" s="42"/>
      <c r="C91" s="256" t="s">
        <v>489</v>
      </c>
      <c r="D91" s="256" t="s">
        <v>452</v>
      </c>
      <c r="E91" s="257" t="s">
        <v>2743</v>
      </c>
      <c r="F91" s="258" t="s">
        <v>2744</v>
      </c>
      <c r="G91" s="259" t="s">
        <v>1467</v>
      </c>
      <c r="H91" s="260">
        <v>2</v>
      </c>
      <c r="I91" s="261"/>
      <c r="J91" s="262">
        <f>ROUND(I91*H91,2)</f>
        <v>0</v>
      </c>
      <c r="K91" s="258" t="s">
        <v>19</v>
      </c>
      <c r="L91" s="263"/>
      <c r="M91" s="264" t="s">
        <v>19</v>
      </c>
      <c r="N91" s="265" t="s">
        <v>40</v>
      </c>
      <c r="O91" s="87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6" t="s">
        <v>183</v>
      </c>
      <c r="AT91" s="216" t="s">
        <v>452</v>
      </c>
      <c r="AU91" s="216" t="s">
        <v>77</v>
      </c>
      <c r="AY91" s="20" t="s">
        <v>140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20" t="s">
        <v>77</v>
      </c>
      <c r="BK91" s="217">
        <f>ROUND(I91*H91,2)</f>
        <v>0</v>
      </c>
      <c r="BL91" s="20" t="s">
        <v>146</v>
      </c>
      <c r="BM91" s="216" t="s">
        <v>2745</v>
      </c>
    </row>
    <row r="92" s="2" customFormat="1" ht="21.75" customHeight="1">
      <c r="A92" s="41"/>
      <c r="B92" s="42"/>
      <c r="C92" s="256" t="s">
        <v>494</v>
      </c>
      <c r="D92" s="256" t="s">
        <v>452</v>
      </c>
      <c r="E92" s="257" t="s">
        <v>2746</v>
      </c>
      <c r="F92" s="258" t="s">
        <v>2747</v>
      </c>
      <c r="G92" s="259" t="s">
        <v>1467</v>
      </c>
      <c r="H92" s="260">
        <v>5</v>
      </c>
      <c r="I92" s="261"/>
      <c r="J92" s="262">
        <f>ROUND(I92*H92,2)</f>
        <v>0</v>
      </c>
      <c r="K92" s="258" t="s">
        <v>19</v>
      </c>
      <c r="L92" s="263"/>
      <c r="M92" s="264" t="s">
        <v>19</v>
      </c>
      <c r="N92" s="265" t="s">
        <v>40</v>
      </c>
      <c r="O92" s="87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6" t="s">
        <v>183</v>
      </c>
      <c r="AT92" s="216" t="s">
        <v>452</v>
      </c>
      <c r="AU92" s="216" t="s">
        <v>77</v>
      </c>
      <c r="AY92" s="20" t="s">
        <v>140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20" t="s">
        <v>77</v>
      </c>
      <c r="BK92" s="217">
        <f>ROUND(I92*H92,2)</f>
        <v>0</v>
      </c>
      <c r="BL92" s="20" t="s">
        <v>146</v>
      </c>
      <c r="BM92" s="216" t="s">
        <v>2748</v>
      </c>
    </row>
    <row r="93" s="2" customFormat="1" ht="16.5" customHeight="1">
      <c r="A93" s="41"/>
      <c r="B93" s="42"/>
      <c r="C93" s="256" t="s">
        <v>500</v>
      </c>
      <c r="D93" s="256" t="s">
        <v>452</v>
      </c>
      <c r="E93" s="257" t="s">
        <v>2749</v>
      </c>
      <c r="F93" s="258" t="s">
        <v>2750</v>
      </c>
      <c r="G93" s="259" t="s">
        <v>1467</v>
      </c>
      <c r="H93" s="260">
        <v>1</v>
      </c>
      <c r="I93" s="261"/>
      <c r="J93" s="262">
        <f>ROUND(I93*H93,2)</f>
        <v>0</v>
      </c>
      <c r="K93" s="258" t="s">
        <v>19</v>
      </c>
      <c r="L93" s="263"/>
      <c r="M93" s="264" t="s">
        <v>19</v>
      </c>
      <c r="N93" s="265" t="s">
        <v>40</v>
      </c>
      <c r="O93" s="87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6" t="s">
        <v>183</v>
      </c>
      <c r="AT93" s="216" t="s">
        <v>452</v>
      </c>
      <c r="AU93" s="216" t="s">
        <v>77</v>
      </c>
      <c r="AY93" s="20" t="s">
        <v>140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20" t="s">
        <v>77</v>
      </c>
      <c r="BK93" s="217">
        <f>ROUND(I93*H93,2)</f>
        <v>0</v>
      </c>
      <c r="BL93" s="20" t="s">
        <v>146</v>
      </c>
      <c r="BM93" s="216" t="s">
        <v>2751</v>
      </c>
    </row>
    <row r="94" s="2" customFormat="1" ht="16.5" customHeight="1">
      <c r="A94" s="41"/>
      <c r="B94" s="42"/>
      <c r="C94" s="256" t="s">
        <v>506</v>
      </c>
      <c r="D94" s="256" t="s">
        <v>452</v>
      </c>
      <c r="E94" s="257" t="s">
        <v>2752</v>
      </c>
      <c r="F94" s="258" t="s">
        <v>2753</v>
      </c>
      <c r="G94" s="259" t="s">
        <v>1467</v>
      </c>
      <c r="H94" s="260">
        <v>1</v>
      </c>
      <c r="I94" s="261"/>
      <c r="J94" s="262">
        <f>ROUND(I94*H94,2)</f>
        <v>0</v>
      </c>
      <c r="K94" s="258" t="s">
        <v>19</v>
      </c>
      <c r="L94" s="263"/>
      <c r="M94" s="264" t="s">
        <v>19</v>
      </c>
      <c r="N94" s="265" t="s">
        <v>40</v>
      </c>
      <c r="O94" s="87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6" t="s">
        <v>183</v>
      </c>
      <c r="AT94" s="216" t="s">
        <v>452</v>
      </c>
      <c r="AU94" s="216" t="s">
        <v>77</v>
      </c>
      <c r="AY94" s="20" t="s">
        <v>140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20" t="s">
        <v>77</v>
      </c>
      <c r="BK94" s="217">
        <f>ROUND(I94*H94,2)</f>
        <v>0</v>
      </c>
      <c r="BL94" s="20" t="s">
        <v>146</v>
      </c>
      <c r="BM94" s="216" t="s">
        <v>2754</v>
      </c>
    </row>
    <row r="95" s="2" customFormat="1" ht="16.5" customHeight="1">
      <c r="A95" s="41"/>
      <c r="B95" s="42"/>
      <c r="C95" s="256" t="s">
        <v>511</v>
      </c>
      <c r="D95" s="256" t="s">
        <v>452</v>
      </c>
      <c r="E95" s="257" t="s">
        <v>2755</v>
      </c>
      <c r="F95" s="258" t="s">
        <v>2756</v>
      </c>
      <c r="G95" s="259" t="s">
        <v>1467</v>
      </c>
      <c r="H95" s="260">
        <v>1</v>
      </c>
      <c r="I95" s="261"/>
      <c r="J95" s="262">
        <f>ROUND(I95*H95,2)</f>
        <v>0</v>
      </c>
      <c r="K95" s="258" t="s">
        <v>19</v>
      </c>
      <c r="L95" s="263"/>
      <c r="M95" s="264" t="s">
        <v>19</v>
      </c>
      <c r="N95" s="265" t="s">
        <v>40</v>
      </c>
      <c r="O95" s="87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6" t="s">
        <v>183</v>
      </c>
      <c r="AT95" s="216" t="s">
        <v>452</v>
      </c>
      <c r="AU95" s="216" t="s">
        <v>77</v>
      </c>
      <c r="AY95" s="20" t="s">
        <v>140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20" t="s">
        <v>77</v>
      </c>
      <c r="BK95" s="217">
        <f>ROUND(I95*H95,2)</f>
        <v>0</v>
      </c>
      <c r="BL95" s="20" t="s">
        <v>146</v>
      </c>
      <c r="BM95" s="216" t="s">
        <v>2757</v>
      </c>
    </row>
    <row r="96" s="2" customFormat="1" ht="16.5" customHeight="1">
      <c r="A96" s="41"/>
      <c r="B96" s="42"/>
      <c r="C96" s="256" t="s">
        <v>524</v>
      </c>
      <c r="D96" s="256" t="s">
        <v>452</v>
      </c>
      <c r="E96" s="257" t="s">
        <v>2758</v>
      </c>
      <c r="F96" s="258" t="s">
        <v>2759</v>
      </c>
      <c r="G96" s="259" t="s">
        <v>1467</v>
      </c>
      <c r="H96" s="260">
        <v>1</v>
      </c>
      <c r="I96" s="261"/>
      <c r="J96" s="262">
        <f>ROUND(I96*H96,2)</f>
        <v>0</v>
      </c>
      <c r="K96" s="258" t="s">
        <v>19</v>
      </c>
      <c r="L96" s="263"/>
      <c r="M96" s="264" t="s">
        <v>19</v>
      </c>
      <c r="N96" s="265" t="s">
        <v>40</v>
      </c>
      <c r="O96" s="87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6" t="s">
        <v>183</v>
      </c>
      <c r="AT96" s="216" t="s">
        <v>452</v>
      </c>
      <c r="AU96" s="216" t="s">
        <v>77</v>
      </c>
      <c r="AY96" s="20" t="s">
        <v>140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20" t="s">
        <v>77</v>
      </c>
      <c r="BK96" s="217">
        <f>ROUND(I96*H96,2)</f>
        <v>0</v>
      </c>
      <c r="BL96" s="20" t="s">
        <v>146</v>
      </c>
      <c r="BM96" s="216" t="s">
        <v>2760</v>
      </c>
    </row>
    <row r="97" s="2" customFormat="1" ht="16.5" customHeight="1">
      <c r="A97" s="41"/>
      <c r="B97" s="42"/>
      <c r="C97" s="256" t="s">
        <v>528</v>
      </c>
      <c r="D97" s="256" t="s">
        <v>452</v>
      </c>
      <c r="E97" s="257" t="s">
        <v>2761</v>
      </c>
      <c r="F97" s="258" t="s">
        <v>2762</v>
      </c>
      <c r="G97" s="259" t="s">
        <v>1472</v>
      </c>
      <c r="H97" s="260">
        <v>1</v>
      </c>
      <c r="I97" s="261"/>
      <c r="J97" s="262">
        <f>ROUND(I97*H97,2)</f>
        <v>0</v>
      </c>
      <c r="K97" s="258" t="s">
        <v>19</v>
      </c>
      <c r="L97" s="263"/>
      <c r="M97" s="264" t="s">
        <v>19</v>
      </c>
      <c r="N97" s="265" t="s">
        <v>40</v>
      </c>
      <c r="O97" s="87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6" t="s">
        <v>183</v>
      </c>
      <c r="AT97" s="216" t="s">
        <v>452</v>
      </c>
      <c r="AU97" s="216" t="s">
        <v>77</v>
      </c>
      <c r="AY97" s="20" t="s">
        <v>140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20" t="s">
        <v>77</v>
      </c>
      <c r="BK97" s="217">
        <f>ROUND(I97*H97,2)</f>
        <v>0</v>
      </c>
      <c r="BL97" s="20" t="s">
        <v>146</v>
      </c>
      <c r="BM97" s="216" t="s">
        <v>2763</v>
      </c>
    </row>
    <row r="98" s="2" customFormat="1" ht="16.5" customHeight="1">
      <c r="A98" s="41"/>
      <c r="B98" s="42"/>
      <c r="C98" s="205" t="s">
        <v>532</v>
      </c>
      <c r="D98" s="205" t="s">
        <v>141</v>
      </c>
      <c r="E98" s="206" t="s">
        <v>2764</v>
      </c>
      <c r="F98" s="207" t="s">
        <v>2765</v>
      </c>
      <c r="G98" s="208" t="s">
        <v>1472</v>
      </c>
      <c r="H98" s="209">
        <v>1</v>
      </c>
      <c r="I98" s="210"/>
      <c r="J98" s="211">
        <f>ROUND(I98*H98,2)</f>
        <v>0</v>
      </c>
      <c r="K98" s="207" t="s">
        <v>19</v>
      </c>
      <c r="L98" s="47"/>
      <c r="M98" s="212" t="s">
        <v>19</v>
      </c>
      <c r="N98" s="213" t="s">
        <v>40</v>
      </c>
      <c r="O98" s="87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6" t="s">
        <v>146</v>
      </c>
      <c r="AT98" s="216" t="s">
        <v>141</v>
      </c>
      <c r="AU98" s="216" t="s">
        <v>77</v>
      </c>
      <c r="AY98" s="20" t="s">
        <v>140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20" t="s">
        <v>77</v>
      </c>
      <c r="BK98" s="217">
        <f>ROUND(I98*H98,2)</f>
        <v>0</v>
      </c>
      <c r="BL98" s="20" t="s">
        <v>146</v>
      </c>
      <c r="BM98" s="216" t="s">
        <v>2766</v>
      </c>
    </row>
    <row r="99" s="12" customFormat="1" ht="25.92" customHeight="1">
      <c r="A99" s="12"/>
      <c r="B99" s="191"/>
      <c r="C99" s="192"/>
      <c r="D99" s="193" t="s">
        <v>68</v>
      </c>
      <c r="E99" s="194" t="s">
        <v>2767</v>
      </c>
      <c r="F99" s="194" t="s">
        <v>2768</v>
      </c>
      <c r="G99" s="192"/>
      <c r="H99" s="192"/>
      <c r="I99" s="195"/>
      <c r="J99" s="196">
        <f>BK99</f>
        <v>0</v>
      </c>
      <c r="K99" s="192"/>
      <c r="L99" s="197"/>
      <c r="M99" s="198"/>
      <c r="N99" s="199"/>
      <c r="O99" s="199"/>
      <c r="P99" s="200">
        <f>SUM(P100:P109)</f>
        <v>0</v>
      </c>
      <c r="Q99" s="199"/>
      <c r="R99" s="200">
        <f>SUM(R100:R109)</f>
        <v>0</v>
      </c>
      <c r="S99" s="199"/>
      <c r="T99" s="201">
        <f>SUM(T100:T109)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77</v>
      </c>
      <c r="AT99" s="203" t="s">
        <v>68</v>
      </c>
      <c r="AU99" s="203" t="s">
        <v>69</v>
      </c>
      <c r="AY99" s="202" t="s">
        <v>140</v>
      </c>
      <c r="BK99" s="204">
        <f>SUM(BK100:BK109)</f>
        <v>0</v>
      </c>
    </row>
    <row r="100" s="2" customFormat="1" ht="16.5" customHeight="1">
      <c r="A100" s="41"/>
      <c r="B100" s="42"/>
      <c r="C100" s="256" t="s">
        <v>536</v>
      </c>
      <c r="D100" s="256" t="s">
        <v>452</v>
      </c>
      <c r="E100" s="257" t="s">
        <v>2731</v>
      </c>
      <c r="F100" s="258" t="s">
        <v>2732</v>
      </c>
      <c r="G100" s="259" t="s">
        <v>1467</v>
      </c>
      <c r="H100" s="260">
        <v>1</v>
      </c>
      <c r="I100" s="261"/>
      <c r="J100" s="262">
        <f>ROUND(I100*H100,2)</f>
        <v>0</v>
      </c>
      <c r="K100" s="258" t="s">
        <v>19</v>
      </c>
      <c r="L100" s="263"/>
      <c r="M100" s="264" t="s">
        <v>19</v>
      </c>
      <c r="N100" s="265" t="s">
        <v>40</v>
      </c>
      <c r="O100" s="87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6" t="s">
        <v>183</v>
      </c>
      <c r="AT100" s="216" t="s">
        <v>452</v>
      </c>
      <c r="AU100" s="216" t="s">
        <v>77</v>
      </c>
      <c r="AY100" s="20" t="s">
        <v>140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20" t="s">
        <v>77</v>
      </c>
      <c r="BK100" s="217">
        <f>ROUND(I100*H100,2)</f>
        <v>0</v>
      </c>
      <c r="BL100" s="20" t="s">
        <v>146</v>
      </c>
      <c r="BM100" s="216" t="s">
        <v>2769</v>
      </c>
    </row>
    <row r="101" s="2" customFormat="1" ht="16.5" customHeight="1">
      <c r="A101" s="41"/>
      <c r="B101" s="42"/>
      <c r="C101" s="256" t="s">
        <v>540</v>
      </c>
      <c r="D101" s="256" t="s">
        <v>452</v>
      </c>
      <c r="E101" s="257" t="s">
        <v>2734</v>
      </c>
      <c r="F101" s="258" t="s">
        <v>2735</v>
      </c>
      <c r="G101" s="259" t="s">
        <v>1467</v>
      </c>
      <c r="H101" s="260">
        <v>3</v>
      </c>
      <c r="I101" s="261"/>
      <c r="J101" s="262">
        <f>ROUND(I101*H101,2)</f>
        <v>0</v>
      </c>
      <c r="K101" s="258" t="s">
        <v>19</v>
      </c>
      <c r="L101" s="263"/>
      <c r="M101" s="264" t="s">
        <v>19</v>
      </c>
      <c r="N101" s="265" t="s">
        <v>40</v>
      </c>
      <c r="O101" s="87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6" t="s">
        <v>183</v>
      </c>
      <c r="AT101" s="216" t="s">
        <v>452</v>
      </c>
      <c r="AU101" s="216" t="s">
        <v>77</v>
      </c>
      <c r="AY101" s="20" t="s">
        <v>140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20" t="s">
        <v>77</v>
      </c>
      <c r="BK101" s="217">
        <f>ROUND(I101*H101,2)</f>
        <v>0</v>
      </c>
      <c r="BL101" s="20" t="s">
        <v>146</v>
      </c>
      <c r="BM101" s="216" t="s">
        <v>2770</v>
      </c>
    </row>
    <row r="102" s="2" customFormat="1" ht="16.5" customHeight="1">
      <c r="A102" s="41"/>
      <c r="B102" s="42"/>
      <c r="C102" s="256" t="s">
        <v>545</v>
      </c>
      <c r="D102" s="256" t="s">
        <v>452</v>
      </c>
      <c r="E102" s="257" t="s">
        <v>2737</v>
      </c>
      <c r="F102" s="258" t="s">
        <v>2738</v>
      </c>
      <c r="G102" s="259" t="s">
        <v>1467</v>
      </c>
      <c r="H102" s="260">
        <v>1</v>
      </c>
      <c r="I102" s="261"/>
      <c r="J102" s="262">
        <f>ROUND(I102*H102,2)</f>
        <v>0</v>
      </c>
      <c r="K102" s="258" t="s">
        <v>19</v>
      </c>
      <c r="L102" s="263"/>
      <c r="M102" s="264" t="s">
        <v>19</v>
      </c>
      <c r="N102" s="265" t="s">
        <v>40</v>
      </c>
      <c r="O102" s="87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6" t="s">
        <v>183</v>
      </c>
      <c r="AT102" s="216" t="s">
        <v>452</v>
      </c>
      <c r="AU102" s="216" t="s">
        <v>77</v>
      </c>
      <c r="AY102" s="20" t="s">
        <v>140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20" t="s">
        <v>77</v>
      </c>
      <c r="BK102" s="217">
        <f>ROUND(I102*H102,2)</f>
        <v>0</v>
      </c>
      <c r="BL102" s="20" t="s">
        <v>146</v>
      </c>
      <c r="BM102" s="216" t="s">
        <v>2771</v>
      </c>
    </row>
    <row r="103" s="2" customFormat="1" ht="16.5" customHeight="1">
      <c r="A103" s="41"/>
      <c r="B103" s="42"/>
      <c r="C103" s="256" t="s">
        <v>550</v>
      </c>
      <c r="D103" s="256" t="s">
        <v>452</v>
      </c>
      <c r="E103" s="257" t="s">
        <v>2772</v>
      </c>
      <c r="F103" s="258" t="s">
        <v>2773</v>
      </c>
      <c r="G103" s="259" t="s">
        <v>1467</v>
      </c>
      <c r="H103" s="260">
        <v>1</v>
      </c>
      <c r="I103" s="261"/>
      <c r="J103" s="262">
        <f>ROUND(I103*H103,2)</f>
        <v>0</v>
      </c>
      <c r="K103" s="258" t="s">
        <v>19</v>
      </c>
      <c r="L103" s="263"/>
      <c r="M103" s="264" t="s">
        <v>19</v>
      </c>
      <c r="N103" s="265" t="s">
        <v>40</v>
      </c>
      <c r="O103" s="87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6" t="s">
        <v>183</v>
      </c>
      <c r="AT103" s="216" t="s">
        <v>452</v>
      </c>
      <c r="AU103" s="216" t="s">
        <v>77</v>
      </c>
      <c r="AY103" s="20" t="s">
        <v>140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20" t="s">
        <v>77</v>
      </c>
      <c r="BK103" s="217">
        <f>ROUND(I103*H103,2)</f>
        <v>0</v>
      </c>
      <c r="BL103" s="20" t="s">
        <v>146</v>
      </c>
      <c r="BM103" s="216" t="s">
        <v>2774</v>
      </c>
    </row>
    <row r="104" s="2" customFormat="1" ht="16.5" customHeight="1">
      <c r="A104" s="41"/>
      <c r="B104" s="42"/>
      <c r="C104" s="256" t="s">
        <v>556</v>
      </c>
      <c r="D104" s="256" t="s">
        <v>452</v>
      </c>
      <c r="E104" s="257" t="s">
        <v>2743</v>
      </c>
      <c r="F104" s="258" t="s">
        <v>2744</v>
      </c>
      <c r="G104" s="259" t="s">
        <v>1467</v>
      </c>
      <c r="H104" s="260">
        <v>5</v>
      </c>
      <c r="I104" s="261"/>
      <c r="J104" s="262">
        <f>ROUND(I104*H104,2)</f>
        <v>0</v>
      </c>
      <c r="K104" s="258" t="s">
        <v>19</v>
      </c>
      <c r="L104" s="263"/>
      <c r="M104" s="264" t="s">
        <v>19</v>
      </c>
      <c r="N104" s="265" t="s">
        <v>40</v>
      </c>
      <c r="O104" s="87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6" t="s">
        <v>183</v>
      </c>
      <c r="AT104" s="216" t="s">
        <v>452</v>
      </c>
      <c r="AU104" s="216" t="s">
        <v>77</v>
      </c>
      <c r="AY104" s="20" t="s">
        <v>140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20" t="s">
        <v>77</v>
      </c>
      <c r="BK104" s="217">
        <f>ROUND(I104*H104,2)</f>
        <v>0</v>
      </c>
      <c r="BL104" s="20" t="s">
        <v>146</v>
      </c>
      <c r="BM104" s="216" t="s">
        <v>2775</v>
      </c>
    </row>
    <row r="105" s="2" customFormat="1" ht="21.75" customHeight="1">
      <c r="A105" s="41"/>
      <c r="B105" s="42"/>
      <c r="C105" s="256" t="s">
        <v>561</v>
      </c>
      <c r="D105" s="256" t="s">
        <v>452</v>
      </c>
      <c r="E105" s="257" t="s">
        <v>2776</v>
      </c>
      <c r="F105" s="258" t="s">
        <v>2777</v>
      </c>
      <c r="G105" s="259" t="s">
        <v>1467</v>
      </c>
      <c r="H105" s="260">
        <v>6</v>
      </c>
      <c r="I105" s="261"/>
      <c r="J105" s="262">
        <f>ROUND(I105*H105,2)</f>
        <v>0</v>
      </c>
      <c r="K105" s="258" t="s">
        <v>19</v>
      </c>
      <c r="L105" s="263"/>
      <c r="M105" s="264" t="s">
        <v>19</v>
      </c>
      <c r="N105" s="265" t="s">
        <v>40</v>
      </c>
      <c r="O105" s="87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6" t="s">
        <v>183</v>
      </c>
      <c r="AT105" s="216" t="s">
        <v>452</v>
      </c>
      <c r="AU105" s="216" t="s">
        <v>77</v>
      </c>
      <c r="AY105" s="20" t="s">
        <v>140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0" t="s">
        <v>77</v>
      </c>
      <c r="BK105" s="217">
        <f>ROUND(I105*H105,2)</f>
        <v>0</v>
      </c>
      <c r="BL105" s="20" t="s">
        <v>146</v>
      </c>
      <c r="BM105" s="216" t="s">
        <v>2778</v>
      </c>
    </row>
    <row r="106" s="2" customFormat="1" ht="16.5" customHeight="1">
      <c r="A106" s="41"/>
      <c r="B106" s="42"/>
      <c r="C106" s="256" t="s">
        <v>567</v>
      </c>
      <c r="D106" s="256" t="s">
        <v>452</v>
      </c>
      <c r="E106" s="257" t="s">
        <v>2779</v>
      </c>
      <c r="F106" s="258" t="s">
        <v>2780</v>
      </c>
      <c r="G106" s="259" t="s">
        <v>1467</v>
      </c>
      <c r="H106" s="260">
        <v>2</v>
      </c>
      <c r="I106" s="261"/>
      <c r="J106" s="262">
        <f>ROUND(I106*H106,2)</f>
        <v>0</v>
      </c>
      <c r="K106" s="258" t="s">
        <v>19</v>
      </c>
      <c r="L106" s="263"/>
      <c r="M106" s="264" t="s">
        <v>19</v>
      </c>
      <c r="N106" s="265" t="s">
        <v>40</v>
      </c>
      <c r="O106" s="87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6" t="s">
        <v>183</v>
      </c>
      <c r="AT106" s="216" t="s">
        <v>452</v>
      </c>
      <c r="AU106" s="216" t="s">
        <v>77</v>
      </c>
      <c r="AY106" s="20" t="s">
        <v>140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0" t="s">
        <v>77</v>
      </c>
      <c r="BK106" s="217">
        <f>ROUND(I106*H106,2)</f>
        <v>0</v>
      </c>
      <c r="BL106" s="20" t="s">
        <v>146</v>
      </c>
      <c r="BM106" s="216" t="s">
        <v>2781</v>
      </c>
    </row>
    <row r="107" s="2" customFormat="1" ht="21.75" customHeight="1">
      <c r="A107" s="41"/>
      <c r="B107" s="42"/>
      <c r="C107" s="256" t="s">
        <v>572</v>
      </c>
      <c r="D107" s="256" t="s">
        <v>452</v>
      </c>
      <c r="E107" s="257" t="s">
        <v>2746</v>
      </c>
      <c r="F107" s="258" t="s">
        <v>2747</v>
      </c>
      <c r="G107" s="259" t="s">
        <v>1467</v>
      </c>
      <c r="H107" s="260">
        <v>10</v>
      </c>
      <c r="I107" s="261"/>
      <c r="J107" s="262">
        <f>ROUND(I107*H107,2)</f>
        <v>0</v>
      </c>
      <c r="K107" s="258" t="s">
        <v>19</v>
      </c>
      <c r="L107" s="263"/>
      <c r="M107" s="264" t="s">
        <v>19</v>
      </c>
      <c r="N107" s="265" t="s">
        <v>40</v>
      </c>
      <c r="O107" s="87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6" t="s">
        <v>183</v>
      </c>
      <c r="AT107" s="216" t="s">
        <v>452</v>
      </c>
      <c r="AU107" s="216" t="s">
        <v>77</v>
      </c>
      <c r="AY107" s="20" t="s">
        <v>140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0" t="s">
        <v>77</v>
      </c>
      <c r="BK107" s="217">
        <f>ROUND(I107*H107,2)</f>
        <v>0</v>
      </c>
      <c r="BL107" s="20" t="s">
        <v>146</v>
      </c>
      <c r="BM107" s="216" t="s">
        <v>2782</v>
      </c>
    </row>
    <row r="108" s="2" customFormat="1" ht="16.5" customHeight="1">
      <c r="A108" s="41"/>
      <c r="B108" s="42"/>
      <c r="C108" s="256" t="s">
        <v>578</v>
      </c>
      <c r="D108" s="256" t="s">
        <v>452</v>
      </c>
      <c r="E108" s="257" t="s">
        <v>2783</v>
      </c>
      <c r="F108" s="258" t="s">
        <v>2762</v>
      </c>
      <c r="G108" s="259" t="s">
        <v>1472</v>
      </c>
      <c r="H108" s="260">
        <v>1</v>
      </c>
      <c r="I108" s="261"/>
      <c r="J108" s="262">
        <f>ROUND(I108*H108,2)</f>
        <v>0</v>
      </c>
      <c r="K108" s="258" t="s">
        <v>19</v>
      </c>
      <c r="L108" s="263"/>
      <c r="M108" s="264" t="s">
        <v>19</v>
      </c>
      <c r="N108" s="265" t="s">
        <v>40</v>
      </c>
      <c r="O108" s="87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6" t="s">
        <v>183</v>
      </c>
      <c r="AT108" s="216" t="s">
        <v>452</v>
      </c>
      <c r="AU108" s="216" t="s">
        <v>77</v>
      </c>
      <c r="AY108" s="20" t="s">
        <v>140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0" t="s">
        <v>77</v>
      </c>
      <c r="BK108" s="217">
        <f>ROUND(I108*H108,2)</f>
        <v>0</v>
      </c>
      <c r="BL108" s="20" t="s">
        <v>146</v>
      </c>
      <c r="BM108" s="216" t="s">
        <v>2784</v>
      </c>
    </row>
    <row r="109" s="2" customFormat="1" ht="16.5" customHeight="1">
      <c r="A109" s="41"/>
      <c r="B109" s="42"/>
      <c r="C109" s="205" t="s">
        <v>583</v>
      </c>
      <c r="D109" s="205" t="s">
        <v>141</v>
      </c>
      <c r="E109" s="206" t="s">
        <v>2785</v>
      </c>
      <c r="F109" s="207" t="s">
        <v>2765</v>
      </c>
      <c r="G109" s="208" t="s">
        <v>1472</v>
      </c>
      <c r="H109" s="209">
        <v>1</v>
      </c>
      <c r="I109" s="210"/>
      <c r="J109" s="211">
        <f>ROUND(I109*H109,2)</f>
        <v>0</v>
      </c>
      <c r="K109" s="207" t="s">
        <v>19</v>
      </c>
      <c r="L109" s="47"/>
      <c r="M109" s="212" t="s">
        <v>19</v>
      </c>
      <c r="N109" s="213" t="s">
        <v>40</v>
      </c>
      <c r="O109" s="87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6" t="s">
        <v>146</v>
      </c>
      <c r="AT109" s="216" t="s">
        <v>141</v>
      </c>
      <c r="AU109" s="216" t="s">
        <v>77</v>
      </c>
      <c r="AY109" s="20" t="s">
        <v>140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0" t="s">
        <v>77</v>
      </c>
      <c r="BK109" s="217">
        <f>ROUND(I109*H109,2)</f>
        <v>0</v>
      </c>
      <c r="BL109" s="20" t="s">
        <v>146</v>
      </c>
      <c r="BM109" s="216" t="s">
        <v>2786</v>
      </c>
    </row>
    <row r="110" s="12" customFormat="1" ht="25.92" customHeight="1">
      <c r="A110" s="12"/>
      <c r="B110" s="191"/>
      <c r="C110" s="192"/>
      <c r="D110" s="193" t="s">
        <v>68</v>
      </c>
      <c r="E110" s="194" t="s">
        <v>2787</v>
      </c>
      <c r="F110" s="194" t="s">
        <v>2788</v>
      </c>
      <c r="G110" s="192"/>
      <c r="H110" s="192"/>
      <c r="I110" s="195"/>
      <c r="J110" s="196">
        <f>BK110</f>
        <v>0</v>
      </c>
      <c r="K110" s="192"/>
      <c r="L110" s="197"/>
      <c r="M110" s="198"/>
      <c r="N110" s="199"/>
      <c r="O110" s="199"/>
      <c r="P110" s="200">
        <f>SUM(P111:P119)</f>
        <v>0</v>
      </c>
      <c r="Q110" s="199"/>
      <c r="R110" s="200">
        <f>SUM(R111:R119)</f>
        <v>0</v>
      </c>
      <c r="S110" s="199"/>
      <c r="T110" s="201">
        <f>SUM(T111:T119)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77</v>
      </c>
      <c r="AT110" s="203" t="s">
        <v>68</v>
      </c>
      <c r="AU110" s="203" t="s">
        <v>69</v>
      </c>
      <c r="AY110" s="202" t="s">
        <v>140</v>
      </c>
      <c r="BK110" s="204">
        <f>SUM(BK111:BK119)</f>
        <v>0</v>
      </c>
    </row>
    <row r="111" s="2" customFormat="1" ht="16.5" customHeight="1">
      <c r="A111" s="41"/>
      <c r="B111" s="42"/>
      <c r="C111" s="256" t="s">
        <v>589</v>
      </c>
      <c r="D111" s="256" t="s">
        <v>452</v>
      </c>
      <c r="E111" s="257" t="s">
        <v>2789</v>
      </c>
      <c r="F111" s="258" t="s">
        <v>2790</v>
      </c>
      <c r="G111" s="259" t="s">
        <v>1467</v>
      </c>
      <c r="H111" s="260">
        <v>1</v>
      </c>
      <c r="I111" s="261"/>
      <c r="J111" s="262">
        <f>ROUND(I111*H111,2)</f>
        <v>0</v>
      </c>
      <c r="K111" s="258" t="s">
        <v>19</v>
      </c>
      <c r="L111" s="263"/>
      <c r="M111" s="264" t="s">
        <v>19</v>
      </c>
      <c r="N111" s="265" t="s">
        <v>40</v>
      </c>
      <c r="O111" s="87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6" t="s">
        <v>183</v>
      </c>
      <c r="AT111" s="216" t="s">
        <v>452</v>
      </c>
      <c r="AU111" s="216" t="s">
        <v>77</v>
      </c>
      <c r="AY111" s="20" t="s">
        <v>140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20" t="s">
        <v>77</v>
      </c>
      <c r="BK111" s="217">
        <f>ROUND(I111*H111,2)</f>
        <v>0</v>
      </c>
      <c r="BL111" s="20" t="s">
        <v>146</v>
      </c>
      <c r="BM111" s="216" t="s">
        <v>2791</v>
      </c>
    </row>
    <row r="112" s="2" customFormat="1" ht="16.5" customHeight="1">
      <c r="A112" s="41"/>
      <c r="B112" s="42"/>
      <c r="C112" s="256" t="s">
        <v>594</v>
      </c>
      <c r="D112" s="256" t="s">
        <v>452</v>
      </c>
      <c r="E112" s="257" t="s">
        <v>2734</v>
      </c>
      <c r="F112" s="258" t="s">
        <v>2735</v>
      </c>
      <c r="G112" s="259" t="s">
        <v>1467</v>
      </c>
      <c r="H112" s="260">
        <v>1</v>
      </c>
      <c r="I112" s="261"/>
      <c r="J112" s="262">
        <f>ROUND(I112*H112,2)</f>
        <v>0</v>
      </c>
      <c r="K112" s="258" t="s">
        <v>19</v>
      </c>
      <c r="L112" s="263"/>
      <c r="M112" s="264" t="s">
        <v>19</v>
      </c>
      <c r="N112" s="265" t="s">
        <v>40</v>
      </c>
      <c r="O112" s="87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6" t="s">
        <v>183</v>
      </c>
      <c r="AT112" s="216" t="s">
        <v>452</v>
      </c>
      <c r="AU112" s="216" t="s">
        <v>77</v>
      </c>
      <c r="AY112" s="20" t="s">
        <v>140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20" t="s">
        <v>77</v>
      </c>
      <c r="BK112" s="217">
        <f>ROUND(I112*H112,2)</f>
        <v>0</v>
      </c>
      <c r="BL112" s="20" t="s">
        <v>146</v>
      </c>
      <c r="BM112" s="216" t="s">
        <v>2792</v>
      </c>
    </row>
    <row r="113" s="2" customFormat="1" ht="16.5" customHeight="1">
      <c r="A113" s="41"/>
      <c r="B113" s="42"/>
      <c r="C113" s="256" t="s">
        <v>600</v>
      </c>
      <c r="D113" s="256" t="s">
        <v>452</v>
      </c>
      <c r="E113" s="257" t="s">
        <v>2793</v>
      </c>
      <c r="F113" s="258" t="s">
        <v>2794</v>
      </c>
      <c r="G113" s="259" t="s">
        <v>1467</v>
      </c>
      <c r="H113" s="260">
        <v>1</v>
      </c>
      <c r="I113" s="261"/>
      <c r="J113" s="262">
        <f>ROUND(I113*H113,2)</f>
        <v>0</v>
      </c>
      <c r="K113" s="258" t="s">
        <v>19</v>
      </c>
      <c r="L113" s="263"/>
      <c r="M113" s="264" t="s">
        <v>19</v>
      </c>
      <c r="N113" s="265" t="s">
        <v>40</v>
      </c>
      <c r="O113" s="87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6" t="s">
        <v>183</v>
      </c>
      <c r="AT113" s="216" t="s">
        <v>452</v>
      </c>
      <c r="AU113" s="216" t="s">
        <v>77</v>
      </c>
      <c r="AY113" s="20" t="s">
        <v>140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20" t="s">
        <v>77</v>
      </c>
      <c r="BK113" s="217">
        <f>ROUND(I113*H113,2)</f>
        <v>0</v>
      </c>
      <c r="BL113" s="20" t="s">
        <v>146</v>
      </c>
      <c r="BM113" s="216" t="s">
        <v>2795</v>
      </c>
    </row>
    <row r="114" s="2" customFormat="1" ht="16.5" customHeight="1">
      <c r="A114" s="41"/>
      <c r="B114" s="42"/>
      <c r="C114" s="256" t="s">
        <v>605</v>
      </c>
      <c r="D114" s="256" t="s">
        <v>452</v>
      </c>
      <c r="E114" s="257" t="s">
        <v>2796</v>
      </c>
      <c r="F114" s="258" t="s">
        <v>2797</v>
      </c>
      <c r="G114" s="259" t="s">
        <v>1467</v>
      </c>
      <c r="H114" s="260">
        <v>1</v>
      </c>
      <c r="I114" s="261"/>
      <c r="J114" s="262">
        <f>ROUND(I114*H114,2)</f>
        <v>0</v>
      </c>
      <c r="K114" s="258" t="s">
        <v>19</v>
      </c>
      <c r="L114" s="263"/>
      <c r="M114" s="264" t="s">
        <v>19</v>
      </c>
      <c r="N114" s="265" t="s">
        <v>40</v>
      </c>
      <c r="O114" s="87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6" t="s">
        <v>183</v>
      </c>
      <c r="AT114" s="216" t="s">
        <v>452</v>
      </c>
      <c r="AU114" s="216" t="s">
        <v>77</v>
      </c>
      <c r="AY114" s="20" t="s">
        <v>140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20" t="s">
        <v>77</v>
      </c>
      <c r="BK114" s="217">
        <f>ROUND(I114*H114,2)</f>
        <v>0</v>
      </c>
      <c r="BL114" s="20" t="s">
        <v>146</v>
      </c>
      <c r="BM114" s="216" t="s">
        <v>2798</v>
      </c>
    </row>
    <row r="115" s="2" customFormat="1" ht="21.75" customHeight="1">
      <c r="A115" s="41"/>
      <c r="B115" s="42"/>
      <c r="C115" s="256" t="s">
        <v>611</v>
      </c>
      <c r="D115" s="256" t="s">
        <v>452</v>
      </c>
      <c r="E115" s="257" t="s">
        <v>2746</v>
      </c>
      <c r="F115" s="258" t="s">
        <v>2747</v>
      </c>
      <c r="G115" s="259" t="s">
        <v>1467</v>
      </c>
      <c r="H115" s="260">
        <v>5</v>
      </c>
      <c r="I115" s="261"/>
      <c r="J115" s="262">
        <f>ROUND(I115*H115,2)</f>
        <v>0</v>
      </c>
      <c r="K115" s="258" t="s">
        <v>19</v>
      </c>
      <c r="L115" s="263"/>
      <c r="M115" s="264" t="s">
        <v>19</v>
      </c>
      <c r="N115" s="265" t="s">
        <v>40</v>
      </c>
      <c r="O115" s="87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6" t="s">
        <v>183</v>
      </c>
      <c r="AT115" s="216" t="s">
        <v>452</v>
      </c>
      <c r="AU115" s="216" t="s">
        <v>77</v>
      </c>
      <c r="AY115" s="20" t="s">
        <v>140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20" t="s">
        <v>77</v>
      </c>
      <c r="BK115" s="217">
        <f>ROUND(I115*H115,2)</f>
        <v>0</v>
      </c>
      <c r="BL115" s="20" t="s">
        <v>146</v>
      </c>
      <c r="BM115" s="216" t="s">
        <v>2799</v>
      </c>
    </row>
    <row r="116" s="2" customFormat="1" ht="21.75" customHeight="1">
      <c r="A116" s="41"/>
      <c r="B116" s="42"/>
      <c r="C116" s="256" t="s">
        <v>615</v>
      </c>
      <c r="D116" s="256" t="s">
        <v>452</v>
      </c>
      <c r="E116" s="257" t="s">
        <v>2776</v>
      </c>
      <c r="F116" s="258" t="s">
        <v>2777</v>
      </c>
      <c r="G116" s="259" t="s">
        <v>1467</v>
      </c>
      <c r="H116" s="260">
        <v>2</v>
      </c>
      <c r="I116" s="261"/>
      <c r="J116" s="262">
        <f>ROUND(I116*H116,2)</f>
        <v>0</v>
      </c>
      <c r="K116" s="258" t="s">
        <v>19</v>
      </c>
      <c r="L116" s="263"/>
      <c r="M116" s="264" t="s">
        <v>19</v>
      </c>
      <c r="N116" s="265" t="s">
        <v>40</v>
      </c>
      <c r="O116" s="87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6" t="s">
        <v>183</v>
      </c>
      <c r="AT116" s="216" t="s">
        <v>452</v>
      </c>
      <c r="AU116" s="216" t="s">
        <v>77</v>
      </c>
      <c r="AY116" s="20" t="s">
        <v>140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20" t="s">
        <v>77</v>
      </c>
      <c r="BK116" s="217">
        <f>ROUND(I116*H116,2)</f>
        <v>0</v>
      </c>
      <c r="BL116" s="20" t="s">
        <v>146</v>
      </c>
      <c r="BM116" s="216" t="s">
        <v>2800</v>
      </c>
    </row>
    <row r="117" s="2" customFormat="1" ht="16.5" customHeight="1">
      <c r="A117" s="41"/>
      <c r="B117" s="42"/>
      <c r="C117" s="256" t="s">
        <v>620</v>
      </c>
      <c r="D117" s="256" t="s">
        <v>452</v>
      </c>
      <c r="E117" s="257" t="s">
        <v>2779</v>
      </c>
      <c r="F117" s="258" t="s">
        <v>2780</v>
      </c>
      <c r="G117" s="259" t="s">
        <v>1467</v>
      </c>
      <c r="H117" s="260">
        <v>1</v>
      </c>
      <c r="I117" s="261"/>
      <c r="J117" s="262">
        <f>ROUND(I117*H117,2)</f>
        <v>0</v>
      </c>
      <c r="K117" s="258" t="s">
        <v>19</v>
      </c>
      <c r="L117" s="263"/>
      <c r="M117" s="264" t="s">
        <v>19</v>
      </c>
      <c r="N117" s="265" t="s">
        <v>40</v>
      </c>
      <c r="O117" s="87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6" t="s">
        <v>183</v>
      </c>
      <c r="AT117" s="216" t="s">
        <v>452</v>
      </c>
      <c r="AU117" s="216" t="s">
        <v>77</v>
      </c>
      <c r="AY117" s="20" t="s">
        <v>140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20" t="s">
        <v>77</v>
      </c>
      <c r="BK117" s="217">
        <f>ROUND(I117*H117,2)</f>
        <v>0</v>
      </c>
      <c r="BL117" s="20" t="s">
        <v>146</v>
      </c>
      <c r="BM117" s="216" t="s">
        <v>2801</v>
      </c>
    </row>
    <row r="118" s="2" customFormat="1" ht="16.5" customHeight="1">
      <c r="A118" s="41"/>
      <c r="B118" s="42"/>
      <c r="C118" s="256" t="s">
        <v>626</v>
      </c>
      <c r="D118" s="256" t="s">
        <v>452</v>
      </c>
      <c r="E118" s="257" t="s">
        <v>2802</v>
      </c>
      <c r="F118" s="258" t="s">
        <v>2762</v>
      </c>
      <c r="G118" s="259" t="s">
        <v>1472</v>
      </c>
      <c r="H118" s="260">
        <v>1</v>
      </c>
      <c r="I118" s="261"/>
      <c r="J118" s="262">
        <f>ROUND(I118*H118,2)</f>
        <v>0</v>
      </c>
      <c r="K118" s="258" t="s">
        <v>19</v>
      </c>
      <c r="L118" s="263"/>
      <c r="M118" s="264" t="s">
        <v>19</v>
      </c>
      <c r="N118" s="265" t="s">
        <v>40</v>
      </c>
      <c r="O118" s="87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6" t="s">
        <v>183</v>
      </c>
      <c r="AT118" s="216" t="s">
        <v>452</v>
      </c>
      <c r="AU118" s="216" t="s">
        <v>77</v>
      </c>
      <c r="AY118" s="20" t="s">
        <v>140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20" t="s">
        <v>77</v>
      </c>
      <c r="BK118" s="217">
        <f>ROUND(I118*H118,2)</f>
        <v>0</v>
      </c>
      <c r="BL118" s="20" t="s">
        <v>146</v>
      </c>
      <c r="BM118" s="216" t="s">
        <v>2803</v>
      </c>
    </row>
    <row r="119" s="2" customFormat="1" ht="16.5" customHeight="1">
      <c r="A119" s="41"/>
      <c r="B119" s="42"/>
      <c r="C119" s="205" t="s">
        <v>632</v>
      </c>
      <c r="D119" s="205" t="s">
        <v>141</v>
      </c>
      <c r="E119" s="206" t="s">
        <v>2804</v>
      </c>
      <c r="F119" s="207" t="s">
        <v>2765</v>
      </c>
      <c r="G119" s="208" t="s">
        <v>1472</v>
      </c>
      <c r="H119" s="209">
        <v>1</v>
      </c>
      <c r="I119" s="210"/>
      <c r="J119" s="211">
        <f>ROUND(I119*H119,2)</f>
        <v>0</v>
      </c>
      <c r="K119" s="207" t="s">
        <v>19</v>
      </c>
      <c r="L119" s="47"/>
      <c r="M119" s="212" t="s">
        <v>19</v>
      </c>
      <c r="N119" s="213" t="s">
        <v>40</v>
      </c>
      <c r="O119" s="87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6" t="s">
        <v>146</v>
      </c>
      <c r="AT119" s="216" t="s">
        <v>141</v>
      </c>
      <c r="AU119" s="216" t="s">
        <v>77</v>
      </c>
      <c r="AY119" s="20" t="s">
        <v>140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20" t="s">
        <v>77</v>
      </c>
      <c r="BK119" s="217">
        <f>ROUND(I119*H119,2)</f>
        <v>0</v>
      </c>
      <c r="BL119" s="20" t="s">
        <v>146</v>
      </c>
      <c r="BM119" s="216" t="s">
        <v>2805</v>
      </c>
    </row>
    <row r="120" s="12" customFormat="1" ht="25.92" customHeight="1">
      <c r="A120" s="12"/>
      <c r="B120" s="191"/>
      <c r="C120" s="192"/>
      <c r="D120" s="193" t="s">
        <v>68</v>
      </c>
      <c r="E120" s="194" t="s">
        <v>2806</v>
      </c>
      <c r="F120" s="194" t="s">
        <v>2807</v>
      </c>
      <c r="G120" s="192"/>
      <c r="H120" s="192"/>
      <c r="I120" s="195"/>
      <c r="J120" s="196">
        <f>BK120</f>
        <v>0</v>
      </c>
      <c r="K120" s="192"/>
      <c r="L120" s="197"/>
      <c r="M120" s="198"/>
      <c r="N120" s="199"/>
      <c r="O120" s="199"/>
      <c r="P120" s="200">
        <f>SUM(P121:P195)</f>
        <v>0</v>
      </c>
      <c r="Q120" s="199"/>
      <c r="R120" s="200">
        <f>SUM(R121:R195)</f>
        <v>0.71518999999999988</v>
      </c>
      <c r="S120" s="199"/>
      <c r="T120" s="201">
        <f>SUM(T121:T195)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79</v>
      </c>
      <c r="AT120" s="203" t="s">
        <v>68</v>
      </c>
      <c r="AU120" s="203" t="s">
        <v>69</v>
      </c>
      <c r="AY120" s="202" t="s">
        <v>140</v>
      </c>
      <c r="BK120" s="204">
        <f>SUM(BK121:BK195)</f>
        <v>0</v>
      </c>
    </row>
    <row r="121" s="2" customFormat="1" ht="21.75" customHeight="1">
      <c r="A121" s="41"/>
      <c r="B121" s="42"/>
      <c r="C121" s="205" t="s">
        <v>436</v>
      </c>
      <c r="D121" s="205" t="s">
        <v>141</v>
      </c>
      <c r="E121" s="206" t="s">
        <v>2808</v>
      </c>
      <c r="F121" s="207" t="s">
        <v>2809</v>
      </c>
      <c r="G121" s="208" t="s">
        <v>200</v>
      </c>
      <c r="H121" s="209">
        <v>1200</v>
      </c>
      <c r="I121" s="210"/>
      <c r="J121" s="211">
        <f>ROUND(I121*H121,2)</f>
        <v>0</v>
      </c>
      <c r="K121" s="207" t="s">
        <v>145</v>
      </c>
      <c r="L121" s="47"/>
      <c r="M121" s="212" t="s">
        <v>19</v>
      </c>
      <c r="N121" s="213" t="s">
        <v>40</v>
      </c>
      <c r="O121" s="87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6" t="s">
        <v>231</v>
      </c>
      <c r="AT121" s="216" t="s">
        <v>141</v>
      </c>
      <c r="AU121" s="216" t="s">
        <v>77</v>
      </c>
      <c r="AY121" s="20" t="s">
        <v>140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20" t="s">
        <v>77</v>
      </c>
      <c r="BK121" s="217">
        <f>ROUND(I121*H121,2)</f>
        <v>0</v>
      </c>
      <c r="BL121" s="20" t="s">
        <v>231</v>
      </c>
      <c r="BM121" s="216" t="s">
        <v>2810</v>
      </c>
    </row>
    <row r="122" s="2" customFormat="1">
      <c r="A122" s="41"/>
      <c r="B122" s="42"/>
      <c r="C122" s="43"/>
      <c r="D122" s="218" t="s">
        <v>148</v>
      </c>
      <c r="E122" s="43"/>
      <c r="F122" s="219" t="s">
        <v>2811</v>
      </c>
      <c r="G122" s="43"/>
      <c r="H122" s="43"/>
      <c r="I122" s="220"/>
      <c r="J122" s="43"/>
      <c r="K122" s="43"/>
      <c r="L122" s="47"/>
      <c r="M122" s="221"/>
      <c r="N122" s="22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148</v>
      </c>
      <c r="AU122" s="20" t="s">
        <v>77</v>
      </c>
    </row>
    <row r="123" s="2" customFormat="1" ht="16.5" customHeight="1">
      <c r="A123" s="41"/>
      <c r="B123" s="42"/>
      <c r="C123" s="256" t="s">
        <v>441</v>
      </c>
      <c r="D123" s="256" t="s">
        <v>452</v>
      </c>
      <c r="E123" s="257" t="s">
        <v>2812</v>
      </c>
      <c r="F123" s="258" t="s">
        <v>2813</v>
      </c>
      <c r="G123" s="259" t="s">
        <v>200</v>
      </c>
      <c r="H123" s="260">
        <v>1200</v>
      </c>
      <c r="I123" s="261"/>
      <c r="J123" s="262">
        <f>ROUND(I123*H123,2)</f>
        <v>0</v>
      </c>
      <c r="K123" s="258" t="s">
        <v>145</v>
      </c>
      <c r="L123" s="263"/>
      <c r="M123" s="264" t="s">
        <v>19</v>
      </c>
      <c r="N123" s="265" t="s">
        <v>40</v>
      </c>
      <c r="O123" s="87"/>
      <c r="P123" s="214">
        <f>O123*H123</f>
        <v>0</v>
      </c>
      <c r="Q123" s="214">
        <v>0.00010000000000000001</v>
      </c>
      <c r="R123" s="214">
        <f>Q123*H123</f>
        <v>0.12000000000000001</v>
      </c>
      <c r="S123" s="214">
        <v>0</v>
      </c>
      <c r="T123" s="21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6" t="s">
        <v>327</v>
      </c>
      <c r="AT123" s="216" t="s">
        <v>452</v>
      </c>
      <c r="AU123" s="216" t="s">
        <v>77</v>
      </c>
      <c r="AY123" s="20" t="s">
        <v>140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20" t="s">
        <v>77</v>
      </c>
      <c r="BK123" s="217">
        <f>ROUND(I123*H123,2)</f>
        <v>0</v>
      </c>
      <c r="BL123" s="20" t="s">
        <v>231</v>
      </c>
      <c r="BM123" s="216" t="s">
        <v>2814</v>
      </c>
    </row>
    <row r="124" s="2" customFormat="1" ht="16.5" customHeight="1">
      <c r="A124" s="41"/>
      <c r="B124" s="42"/>
      <c r="C124" s="205" t="s">
        <v>322</v>
      </c>
      <c r="D124" s="205" t="s">
        <v>141</v>
      </c>
      <c r="E124" s="206" t="s">
        <v>2815</v>
      </c>
      <c r="F124" s="207" t="s">
        <v>2816</v>
      </c>
      <c r="G124" s="208" t="s">
        <v>161</v>
      </c>
      <c r="H124" s="209">
        <v>25</v>
      </c>
      <c r="I124" s="210"/>
      <c r="J124" s="211">
        <f>ROUND(I124*H124,2)</f>
        <v>0</v>
      </c>
      <c r="K124" s="207" t="s">
        <v>145</v>
      </c>
      <c r="L124" s="47"/>
      <c r="M124" s="212" t="s">
        <v>19</v>
      </c>
      <c r="N124" s="213" t="s">
        <v>40</v>
      </c>
      <c r="O124" s="87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6" t="s">
        <v>231</v>
      </c>
      <c r="AT124" s="216" t="s">
        <v>141</v>
      </c>
      <c r="AU124" s="216" t="s">
        <v>77</v>
      </c>
      <c r="AY124" s="20" t="s">
        <v>140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20" t="s">
        <v>77</v>
      </c>
      <c r="BK124" s="217">
        <f>ROUND(I124*H124,2)</f>
        <v>0</v>
      </c>
      <c r="BL124" s="20" t="s">
        <v>231</v>
      </c>
      <c r="BM124" s="216" t="s">
        <v>2817</v>
      </c>
    </row>
    <row r="125" s="2" customFormat="1">
      <c r="A125" s="41"/>
      <c r="B125" s="42"/>
      <c r="C125" s="43"/>
      <c r="D125" s="218" t="s">
        <v>148</v>
      </c>
      <c r="E125" s="43"/>
      <c r="F125" s="219" t="s">
        <v>2818</v>
      </c>
      <c r="G125" s="43"/>
      <c r="H125" s="43"/>
      <c r="I125" s="220"/>
      <c r="J125" s="43"/>
      <c r="K125" s="43"/>
      <c r="L125" s="47"/>
      <c r="M125" s="221"/>
      <c r="N125" s="22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148</v>
      </c>
      <c r="AU125" s="20" t="s">
        <v>77</v>
      </c>
    </row>
    <row r="126" s="2" customFormat="1" ht="16.5" customHeight="1">
      <c r="A126" s="41"/>
      <c r="B126" s="42"/>
      <c r="C126" s="256" t="s">
        <v>327</v>
      </c>
      <c r="D126" s="256" t="s">
        <v>452</v>
      </c>
      <c r="E126" s="257" t="s">
        <v>2819</v>
      </c>
      <c r="F126" s="258" t="s">
        <v>2820</v>
      </c>
      <c r="G126" s="259" t="s">
        <v>161</v>
      </c>
      <c r="H126" s="260">
        <v>25</v>
      </c>
      <c r="I126" s="261"/>
      <c r="J126" s="262">
        <f>ROUND(I126*H126,2)</f>
        <v>0</v>
      </c>
      <c r="K126" s="258" t="s">
        <v>145</v>
      </c>
      <c r="L126" s="263"/>
      <c r="M126" s="264" t="s">
        <v>19</v>
      </c>
      <c r="N126" s="265" t="s">
        <v>40</v>
      </c>
      <c r="O126" s="87"/>
      <c r="P126" s="214">
        <f>O126*H126</f>
        <v>0</v>
      </c>
      <c r="Q126" s="214">
        <v>4.0000000000000003E-05</v>
      </c>
      <c r="R126" s="214">
        <f>Q126*H126</f>
        <v>0.001</v>
      </c>
      <c r="S126" s="214">
        <v>0</v>
      </c>
      <c r="T126" s="21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6" t="s">
        <v>327</v>
      </c>
      <c r="AT126" s="216" t="s">
        <v>452</v>
      </c>
      <c r="AU126" s="216" t="s">
        <v>77</v>
      </c>
      <c r="AY126" s="20" t="s">
        <v>140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20" t="s">
        <v>77</v>
      </c>
      <c r="BK126" s="217">
        <f>ROUND(I126*H126,2)</f>
        <v>0</v>
      </c>
      <c r="BL126" s="20" t="s">
        <v>231</v>
      </c>
      <c r="BM126" s="216" t="s">
        <v>2821</v>
      </c>
    </row>
    <row r="127" s="2" customFormat="1" ht="16.5" customHeight="1">
      <c r="A127" s="41"/>
      <c r="B127" s="42"/>
      <c r="C127" s="256" t="s">
        <v>333</v>
      </c>
      <c r="D127" s="256" t="s">
        <v>452</v>
      </c>
      <c r="E127" s="257" t="s">
        <v>2822</v>
      </c>
      <c r="F127" s="258" t="s">
        <v>2823</v>
      </c>
      <c r="G127" s="259" t="s">
        <v>2824</v>
      </c>
      <c r="H127" s="260">
        <v>50</v>
      </c>
      <c r="I127" s="261"/>
      <c r="J127" s="262">
        <f>ROUND(I127*H127,2)</f>
        <v>0</v>
      </c>
      <c r="K127" s="258" t="s">
        <v>19</v>
      </c>
      <c r="L127" s="263"/>
      <c r="M127" s="264" t="s">
        <v>19</v>
      </c>
      <c r="N127" s="265" t="s">
        <v>40</v>
      </c>
      <c r="O127" s="87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6" t="s">
        <v>327</v>
      </c>
      <c r="AT127" s="216" t="s">
        <v>452</v>
      </c>
      <c r="AU127" s="216" t="s">
        <v>77</v>
      </c>
      <c r="AY127" s="20" t="s">
        <v>140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20" t="s">
        <v>77</v>
      </c>
      <c r="BK127" s="217">
        <f>ROUND(I127*H127,2)</f>
        <v>0</v>
      </c>
      <c r="BL127" s="20" t="s">
        <v>231</v>
      </c>
      <c r="BM127" s="216" t="s">
        <v>2825</v>
      </c>
    </row>
    <row r="128" s="2" customFormat="1" ht="16.5" customHeight="1">
      <c r="A128" s="41"/>
      <c r="B128" s="42"/>
      <c r="C128" s="256" t="s">
        <v>339</v>
      </c>
      <c r="D128" s="256" t="s">
        <v>452</v>
      </c>
      <c r="E128" s="257" t="s">
        <v>2826</v>
      </c>
      <c r="F128" s="258" t="s">
        <v>2827</v>
      </c>
      <c r="G128" s="259" t="s">
        <v>2824</v>
      </c>
      <c r="H128" s="260">
        <v>25</v>
      </c>
      <c r="I128" s="261"/>
      <c r="J128" s="262">
        <f>ROUND(I128*H128,2)</f>
        <v>0</v>
      </c>
      <c r="K128" s="258" t="s">
        <v>19</v>
      </c>
      <c r="L128" s="263"/>
      <c r="M128" s="264" t="s">
        <v>19</v>
      </c>
      <c r="N128" s="265" t="s">
        <v>40</v>
      </c>
      <c r="O128" s="87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6" t="s">
        <v>327</v>
      </c>
      <c r="AT128" s="216" t="s">
        <v>452</v>
      </c>
      <c r="AU128" s="216" t="s">
        <v>77</v>
      </c>
      <c r="AY128" s="20" t="s">
        <v>140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20" t="s">
        <v>77</v>
      </c>
      <c r="BK128" s="217">
        <f>ROUND(I128*H128,2)</f>
        <v>0</v>
      </c>
      <c r="BL128" s="20" t="s">
        <v>231</v>
      </c>
      <c r="BM128" s="216" t="s">
        <v>2828</v>
      </c>
    </row>
    <row r="129" s="2" customFormat="1" ht="24.15" customHeight="1">
      <c r="A129" s="41"/>
      <c r="B129" s="42"/>
      <c r="C129" s="205" t="s">
        <v>197</v>
      </c>
      <c r="D129" s="205" t="s">
        <v>141</v>
      </c>
      <c r="E129" s="206" t="s">
        <v>2829</v>
      </c>
      <c r="F129" s="207" t="s">
        <v>2830</v>
      </c>
      <c r="G129" s="208" t="s">
        <v>161</v>
      </c>
      <c r="H129" s="209">
        <v>223</v>
      </c>
      <c r="I129" s="210"/>
      <c r="J129" s="211">
        <f>ROUND(I129*H129,2)</f>
        <v>0</v>
      </c>
      <c r="K129" s="207" t="s">
        <v>145</v>
      </c>
      <c r="L129" s="47"/>
      <c r="M129" s="212" t="s">
        <v>19</v>
      </c>
      <c r="N129" s="213" t="s">
        <v>40</v>
      </c>
      <c r="O129" s="87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6" t="s">
        <v>231</v>
      </c>
      <c r="AT129" s="216" t="s">
        <v>141</v>
      </c>
      <c r="AU129" s="216" t="s">
        <v>77</v>
      </c>
      <c r="AY129" s="20" t="s">
        <v>140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20" t="s">
        <v>77</v>
      </c>
      <c r="BK129" s="217">
        <f>ROUND(I129*H129,2)</f>
        <v>0</v>
      </c>
      <c r="BL129" s="20" t="s">
        <v>231</v>
      </c>
      <c r="BM129" s="216" t="s">
        <v>2831</v>
      </c>
    </row>
    <row r="130" s="2" customFormat="1">
      <c r="A130" s="41"/>
      <c r="B130" s="42"/>
      <c r="C130" s="43"/>
      <c r="D130" s="218" t="s">
        <v>148</v>
      </c>
      <c r="E130" s="43"/>
      <c r="F130" s="219" t="s">
        <v>2832</v>
      </c>
      <c r="G130" s="43"/>
      <c r="H130" s="43"/>
      <c r="I130" s="220"/>
      <c r="J130" s="43"/>
      <c r="K130" s="43"/>
      <c r="L130" s="47"/>
      <c r="M130" s="221"/>
      <c r="N130" s="22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148</v>
      </c>
      <c r="AU130" s="20" t="s">
        <v>77</v>
      </c>
    </row>
    <row r="131" s="2" customFormat="1" ht="16.5" customHeight="1">
      <c r="A131" s="41"/>
      <c r="B131" s="42"/>
      <c r="C131" s="256" t="s">
        <v>204</v>
      </c>
      <c r="D131" s="256" t="s">
        <v>452</v>
      </c>
      <c r="E131" s="257" t="s">
        <v>2833</v>
      </c>
      <c r="F131" s="258" t="s">
        <v>2834</v>
      </c>
      <c r="G131" s="259" t="s">
        <v>161</v>
      </c>
      <c r="H131" s="260">
        <v>223</v>
      </c>
      <c r="I131" s="261"/>
      <c r="J131" s="262">
        <f>ROUND(I131*H131,2)</f>
        <v>0</v>
      </c>
      <c r="K131" s="258" t="s">
        <v>145</v>
      </c>
      <c r="L131" s="263"/>
      <c r="M131" s="264" t="s">
        <v>19</v>
      </c>
      <c r="N131" s="265" t="s">
        <v>40</v>
      </c>
      <c r="O131" s="87"/>
      <c r="P131" s="214">
        <f>O131*H131</f>
        <v>0</v>
      </c>
      <c r="Q131" s="214">
        <v>5.0000000000000002E-05</v>
      </c>
      <c r="R131" s="214">
        <f>Q131*H131</f>
        <v>0.01115</v>
      </c>
      <c r="S131" s="214">
        <v>0</v>
      </c>
      <c r="T131" s="21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6" t="s">
        <v>327</v>
      </c>
      <c r="AT131" s="216" t="s">
        <v>452</v>
      </c>
      <c r="AU131" s="216" t="s">
        <v>77</v>
      </c>
      <c r="AY131" s="20" t="s">
        <v>140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20" t="s">
        <v>77</v>
      </c>
      <c r="BK131" s="217">
        <f>ROUND(I131*H131,2)</f>
        <v>0</v>
      </c>
      <c r="BL131" s="20" t="s">
        <v>231</v>
      </c>
      <c r="BM131" s="216" t="s">
        <v>2835</v>
      </c>
    </row>
    <row r="132" s="2" customFormat="1" ht="33" customHeight="1">
      <c r="A132" s="41"/>
      <c r="B132" s="42"/>
      <c r="C132" s="205" t="s">
        <v>296</v>
      </c>
      <c r="D132" s="205" t="s">
        <v>141</v>
      </c>
      <c r="E132" s="206" t="s">
        <v>2836</v>
      </c>
      <c r="F132" s="207" t="s">
        <v>2837</v>
      </c>
      <c r="G132" s="208" t="s">
        <v>161</v>
      </c>
      <c r="H132" s="209">
        <v>1</v>
      </c>
      <c r="I132" s="210"/>
      <c r="J132" s="211">
        <f>ROUND(I132*H132,2)</f>
        <v>0</v>
      </c>
      <c r="K132" s="207" t="s">
        <v>145</v>
      </c>
      <c r="L132" s="47"/>
      <c r="M132" s="212" t="s">
        <v>19</v>
      </c>
      <c r="N132" s="213" t="s">
        <v>40</v>
      </c>
      <c r="O132" s="87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6" t="s">
        <v>231</v>
      </c>
      <c r="AT132" s="216" t="s">
        <v>141</v>
      </c>
      <c r="AU132" s="216" t="s">
        <v>77</v>
      </c>
      <c r="AY132" s="20" t="s">
        <v>140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20" t="s">
        <v>77</v>
      </c>
      <c r="BK132" s="217">
        <f>ROUND(I132*H132,2)</f>
        <v>0</v>
      </c>
      <c r="BL132" s="20" t="s">
        <v>231</v>
      </c>
      <c r="BM132" s="216" t="s">
        <v>2838</v>
      </c>
    </row>
    <row r="133" s="2" customFormat="1">
      <c r="A133" s="41"/>
      <c r="B133" s="42"/>
      <c r="C133" s="43"/>
      <c r="D133" s="218" t="s">
        <v>148</v>
      </c>
      <c r="E133" s="43"/>
      <c r="F133" s="219" t="s">
        <v>2839</v>
      </c>
      <c r="G133" s="43"/>
      <c r="H133" s="43"/>
      <c r="I133" s="220"/>
      <c r="J133" s="43"/>
      <c r="K133" s="43"/>
      <c r="L133" s="47"/>
      <c r="M133" s="221"/>
      <c r="N133" s="22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148</v>
      </c>
      <c r="AU133" s="20" t="s">
        <v>77</v>
      </c>
    </row>
    <row r="134" s="2" customFormat="1" ht="16.5" customHeight="1">
      <c r="A134" s="41"/>
      <c r="B134" s="42"/>
      <c r="C134" s="256" t="s">
        <v>304</v>
      </c>
      <c r="D134" s="256" t="s">
        <v>452</v>
      </c>
      <c r="E134" s="257" t="s">
        <v>2840</v>
      </c>
      <c r="F134" s="258" t="s">
        <v>2841</v>
      </c>
      <c r="G134" s="259" t="s">
        <v>2824</v>
      </c>
      <c r="H134" s="260">
        <v>1</v>
      </c>
      <c r="I134" s="261"/>
      <c r="J134" s="262">
        <f>ROUND(I134*H134,2)</f>
        <v>0</v>
      </c>
      <c r="K134" s="258" t="s">
        <v>19</v>
      </c>
      <c r="L134" s="263"/>
      <c r="M134" s="264" t="s">
        <v>19</v>
      </c>
      <c r="N134" s="265" t="s">
        <v>40</v>
      </c>
      <c r="O134" s="87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6" t="s">
        <v>327</v>
      </c>
      <c r="AT134" s="216" t="s">
        <v>452</v>
      </c>
      <c r="AU134" s="216" t="s">
        <v>77</v>
      </c>
      <c r="AY134" s="20" t="s">
        <v>140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20" t="s">
        <v>77</v>
      </c>
      <c r="BK134" s="217">
        <f>ROUND(I134*H134,2)</f>
        <v>0</v>
      </c>
      <c r="BL134" s="20" t="s">
        <v>231</v>
      </c>
      <c r="BM134" s="216" t="s">
        <v>2842</v>
      </c>
    </row>
    <row r="135" s="2" customFormat="1" ht="24.15" customHeight="1">
      <c r="A135" s="41"/>
      <c r="B135" s="42"/>
      <c r="C135" s="205" t="s">
        <v>363</v>
      </c>
      <c r="D135" s="205" t="s">
        <v>141</v>
      </c>
      <c r="E135" s="206" t="s">
        <v>2843</v>
      </c>
      <c r="F135" s="207" t="s">
        <v>2844</v>
      </c>
      <c r="G135" s="208" t="s">
        <v>200</v>
      </c>
      <c r="H135" s="209">
        <v>1740</v>
      </c>
      <c r="I135" s="210"/>
      <c r="J135" s="211">
        <f>ROUND(I135*H135,2)</f>
        <v>0</v>
      </c>
      <c r="K135" s="207" t="s">
        <v>145</v>
      </c>
      <c r="L135" s="47"/>
      <c r="M135" s="212" t="s">
        <v>19</v>
      </c>
      <c r="N135" s="213" t="s">
        <v>40</v>
      </c>
      <c r="O135" s="87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6" t="s">
        <v>231</v>
      </c>
      <c r="AT135" s="216" t="s">
        <v>141</v>
      </c>
      <c r="AU135" s="216" t="s">
        <v>77</v>
      </c>
      <c r="AY135" s="20" t="s">
        <v>140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20" t="s">
        <v>77</v>
      </c>
      <c r="BK135" s="217">
        <f>ROUND(I135*H135,2)</f>
        <v>0</v>
      </c>
      <c r="BL135" s="20" t="s">
        <v>231</v>
      </c>
      <c r="BM135" s="216" t="s">
        <v>2845</v>
      </c>
    </row>
    <row r="136" s="2" customFormat="1">
      <c r="A136" s="41"/>
      <c r="B136" s="42"/>
      <c r="C136" s="43"/>
      <c r="D136" s="218" t="s">
        <v>148</v>
      </c>
      <c r="E136" s="43"/>
      <c r="F136" s="219" t="s">
        <v>2846</v>
      </c>
      <c r="G136" s="43"/>
      <c r="H136" s="43"/>
      <c r="I136" s="220"/>
      <c r="J136" s="43"/>
      <c r="K136" s="43"/>
      <c r="L136" s="47"/>
      <c r="M136" s="221"/>
      <c r="N136" s="22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148</v>
      </c>
      <c r="AU136" s="20" t="s">
        <v>77</v>
      </c>
    </row>
    <row r="137" s="2" customFormat="1" ht="16.5" customHeight="1">
      <c r="A137" s="41"/>
      <c r="B137" s="42"/>
      <c r="C137" s="256" t="s">
        <v>369</v>
      </c>
      <c r="D137" s="256" t="s">
        <v>452</v>
      </c>
      <c r="E137" s="257" t="s">
        <v>2847</v>
      </c>
      <c r="F137" s="258" t="s">
        <v>2848</v>
      </c>
      <c r="G137" s="259" t="s">
        <v>200</v>
      </c>
      <c r="H137" s="260">
        <v>1740</v>
      </c>
      <c r="I137" s="261"/>
      <c r="J137" s="262">
        <f>ROUND(I137*H137,2)</f>
        <v>0</v>
      </c>
      <c r="K137" s="258" t="s">
        <v>145</v>
      </c>
      <c r="L137" s="263"/>
      <c r="M137" s="264" t="s">
        <v>19</v>
      </c>
      <c r="N137" s="265" t="s">
        <v>40</v>
      </c>
      <c r="O137" s="87"/>
      <c r="P137" s="214">
        <f>O137*H137</f>
        <v>0</v>
      </c>
      <c r="Q137" s="214">
        <v>0.00012</v>
      </c>
      <c r="R137" s="214">
        <f>Q137*H137</f>
        <v>0.20880000000000001</v>
      </c>
      <c r="S137" s="214">
        <v>0</v>
      </c>
      <c r="T137" s="21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6" t="s">
        <v>327</v>
      </c>
      <c r="AT137" s="216" t="s">
        <v>452</v>
      </c>
      <c r="AU137" s="216" t="s">
        <v>77</v>
      </c>
      <c r="AY137" s="20" t="s">
        <v>140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20" t="s">
        <v>77</v>
      </c>
      <c r="BK137" s="217">
        <f>ROUND(I137*H137,2)</f>
        <v>0</v>
      </c>
      <c r="BL137" s="20" t="s">
        <v>231</v>
      </c>
      <c r="BM137" s="216" t="s">
        <v>2849</v>
      </c>
    </row>
    <row r="138" s="2" customFormat="1" ht="24.15" customHeight="1">
      <c r="A138" s="41"/>
      <c r="B138" s="42"/>
      <c r="C138" s="205" t="s">
        <v>378</v>
      </c>
      <c r="D138" s="205" t="s">
        <v>141</v>
      </c>
      <c r="E138" s="206" t="s">
        <v>2850</v>
      </c>
      <c r="F138" s="207" t="s">
        <v>2851</v>
      </c>
      <c r="G138" s="208" t="s">
        <v>200</v>
      </c>
      <c r="H138" s="209">
        <v>1200</v>
      </c>
      <c r="I138" s="210"/>
      <c r="J138" s="211">
        <f>ROUND(I138*H138,2)</f>
        <v>0</v>
      </c>
      <c r="K138" s="207" t="s">
        <v>145</v>
      </c>
      <c r="L138" s="47"/>
      <c r="M138" s="212" t="s">
        <v>19</v>
      </c>
      <c r="N138" s="213" t="s">
        <v>40</v>
      </c>
      <c r="O138" s="87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6" t="s">
        <v>231</v>
      </c>
      <c r="AT138" s="216" t="s">
        <v>141</v>
      </c>
      <c r="AU138" s="216" t="s">
        <v>77</v>
      </c>
      <c r="AY138" s="20" t="s">
        <v>140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20" t="s">
        <v>77</v>
      </c>
      <c r="BK138" s="217">
        <f>ROUND(I138*H138,2)</f>
        <v>0</v>
      </c>
      <c r="BL138" s="20" t="s">
        <v>231</v>
      </c>
      <c r="BM138" s="216" t="s">
        <v>2852</v>
      </c>
    </row>
    <row r="139" s="2" customFormat="1">
      <c r="A139" s="41"/>
      <c r="B139" s="42"/>
      <c r="C139" s="43"/>
      <c r="D139" s="218" t="s">
        <v>148</v>
      </c>
      <c r="E139" s="43"/>
      <c r="F139" s="219" t="s">
        <v>2853</v>
      </c>
      <c r="G139" s="43"/>
      <c r="H139" s="43"/>
      <c r="I139" s="220"/>
      <c r="J139" s="43"/>
      <c r="K139" s="43"/>
      <c r="L139" s="47"/>
      <c r="M139" s="221"/>
      <c r="N139" s="22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148</v>
      </c>
      <c r="AU139" s="20" t="s">
        <v>77</v>
      </c>
    </row>
    <row r="140" s="2" customFormat="1" ht="16.5" customHeight="1">
      <c r="A140" s="41"/>
      <c r="B140" s="42"/>
      <c r="C140" s="256" t="s">
        <v>383</v>
      </c>
      <c r="D140" s="256" t="s">
        <v>452</v>
      </c>
      <c r="E140" s="257" t="s">
        <v>2854</v>
      </c>
      <c r="F140" s="258" t="s">
        <v>2855</v>
      </c>
      <c r="G140" s="259" t="s">
        <v>200</v>
      </c>
      <c r="H140" s="260">
        <v>1200</v>
      </c>
      <c r="I140" s="261"/>
      <c r="J140" s="262">
        <f>ROUND(I140*H140,2)</f>
        <v>0</v>
      </c>
      <c r="K140" s="258" t="s">
        <v>145</v>
      </c>
      <c r="L140" s="263"/>
      <c r="M140" s="264" t="s">
        <v>19</v>
      </c>
      <c r="N140" s="265" t="s">
        <v>40</v>
      </c>
      <c r="O140" s="87"/>
      <c r="P140" s="214">
        <f>O140*H140</f>
        <v>0</v>
      </c>
      <c r="Q140" s="214">
        <v>0.00017000000000000001</v>
      </c>
      <c r="R140" s="214">
        <f>Q140*H140</f>
        <v>0.20400000000000002</v>
      </c>
      <c r="S140" s="214">
        <v>0</v>
      </c>
      <c r="T140" s="21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6" t="s">
        <v>327</v>
      </c>
      <c r="AT140" s="216" t="s">
        <v>452</v>
      </c>
      <c r="AU140" s="216" t="s">
        <v>77</v>
      </c>
      <c r="AY140" s="20" t="s">
        <v>140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20" t="s">
        <v>77</v>
      </c>
      <c r="BK140" s="217">
        <f>ROUND(I140*H140,2)</f>
        <v>0</v>
      </c>
      <c r="BL140" s="20" t="s">
        <v>231</v>
      </c>
      <c r="BM140" s="216" t="s">
        <v>2856</v>
      </c>
    </row>
    <row r="141" s="2" customFormat="1" ht="24.15" customHeight="1">
      <c r="A141" s="41"/>
      <c r="B141" s="42"/>
      <c r="C141" s="205" t="s">
        <v>388</v>
      </c>
      <c r="D141" s="205" t="s">
        <v>141</v>
      </c>
      <c r="E141" s="206" t="s">
        <v>2857</v>
      </c>
      <c r="F141" s="207" t="s">
        <v>2858</v>
      </c>
      <c r="G141" s="208" t="s">
        <v>200</v>
      </c>
      <c r="H141" s="209">
        <v>80</v>
      </c>
      <c r="I141" s="210"/>
      <c r="J141" s="211">
        <f>ROUND(I141*H141,2)</f>
        <v>0</v>
      </c>
      <c r="K141" s="207" t="s">
        <v>145</v>
      </c>
      <c r="L141" s="47"/>
      <c r="M141" s="212" t="s">
        <v>19</v>
      </c>
      <c r="N141" s="213" t="s">
        <v>40</v>
      </c>
      <c r="O141" s="87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6" t="s">
        <v>231</v>
      </c>
      <c r="AT141" s="216" t="s">
        <v>141</v>
      </c>
      <c r="AU141" s="216" t="s">
        <v>77</v>
      </c>
      <c r="AY141" s="20" t="s">
        <v>140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20" t="s">
        <v>77</v>
      </c>
      <c r="BK141" s="217">
        <f>ROUND(I141*H141,2)</f>
        <v>0</v>
      </c>
      <c r="BL141" s="20" t="s">
        <v>231</v>
      </c>
      <c r="BM141" s="216" t="s">
        <v>2859</v>
      </c>
    </row>
    <row r="142" s="2" customFormat="1">
      <c r="A142" s="41"/>
      <c r="B142" s="42"/>
      <c r="C142" s="43"/>
      <c r="D142" s="218" t="s">
        <v>148</v>
      </c>
      <c r="E142" s="43"/>
      <c r="F142" s="219" t="s">
        <v>2860</v>
      </c>
      <c r="G142" s="43"/>
      <c r="H142" s="43"/>
      <c r="I142" s="220"/>
      <c r="J142" s="43"/>
      <c r="K142" s="43"/>
      <c r="L142" s="47"/>
      <c r="M142" s="221"/>
      <c r="N142" s="22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148</v>
      </c>
      <c r="AU142" s="20" t="s">
        <v>77</v>
      </c>
    </row>
    <row r="143" s="2" customFormat="1" ht="16.5" customHeight="1">
      <c r="A143" s="41"/>
      <c r="B143" s="42"/>
      <c r="C143" s="256" t="s">
        <v>396</v>
      </c>
      <c r="D143" s="256" t="s">
        <v>452</v>
      </c>
      <c r="E143" s="257" t="s">
        <v>2861</v>
      </c>
      <c r="F143" s="258" t="s">
        <v>2862</v>
      </c>
      <c r="G143" s="259" t="s">
        <v>200</v>
      </c>
      <c r="H143" s="260">
        <v>80</v>
      </c>
      <c r="I143" s="261"/>
      <c r="J143" s="262">
        <f>ROUND(I143*H143,2)</f>
        <v>0</v>
      </c>
      <c r="K143" s="258" t="s">
        <v>145</v>
      </c>
      <c r="L143" s="263"/>
      <c r="M143" s="264" t="s">
        <v>19</v>
      </c>
      <c r="N143" s="265" t="s">
        <v>40</v>
      </c>
      <c r="O143" s="87"/>
      <c r="P143" s="214">
        <f>O143*H143</f>
        <v>0</v>
      </c>
      <c r="Q143" s="214">
        <v>0.00064000000000000005</v>
      </c>
      <c r="R143" s="214">
        <f>Q143*H143</f>
        <v>0.051200000000000002</v>
      </c>
      <c r="S143" s="214">
        <v>0</v>
      </c>
      <c r="T143" s="21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6" t="s">
        <v>327</v>
      </c>
      <c r="AT143" s="216" t="s">
        <v>452</v>
      </c>
      <c r="AU143" s="216" t="s">
        <v>77</v>
      </c>
      <c r="AY143" s="20" t="s">
        <v>140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20" t="s">
        <v>77</v>
      </c>
      <c r="BK143" s="217">
        <f>ROUND(I143*H143,2)</f>
        <v>0</v>
      </c>
      <c r="BL143" s="20" t="s">
        <v>231</v>
      </c>
      <c r="BM143" s="216" t="s">
        <v>2863</v>
      </c>
    </row>
    <row r="144" s="2" customFormat="1" ht="24.15" customHeight="1">
      <c r="A144" s="41"/>
      <c r="B144" s="42"/>
      <c r="C144" s="205" t="s">
        <v>401</v>
      </c>
      <c r="D144" s="205" t="s">
        <v>141</v>
      </c>
      <c r="E144" s="206" t="s">
        <v>2864</v>
      </c>
      <c r="F144" s="207" t="s">
        <v>2865</v>
      </c>
      <c r="G144" s="208" t="s">
        <v>200</v>
      </c>
      <c r="H144" s="209">
        <v>60</v>
      </c>
      <c r="I144" s="210"/>
      <c r="J144" s="211">
        <f>ROUND(I144*H144,2)</f>
        <v>0</v>
      </c>
      <c r="K144" s="207" t="s">
        <v>145</v>
      </c>
      <c r="L144" s="47"/>
      <c r="M144" s="212" t="s">
        <v>19</v>
      </c>
      <c r="N144" s="213" t="s">
        <v>40</v>
      </c>
      <c r="O144" s="87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6" t="s">
        <v>231</v>
      </c>
      <c r="AT144" s="216" t="s">
        <v>141</v>
      </c>
      <c r="AU144" s="216" t="s">
        <v>77</v>
      </c>
      <c r="AY144" s="20" t="s">
        <v>140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20" t="s">
        <v>77</v>
      </c>
      <c r="BK144" s="217">
        <f>ROUND(I144*H144,2)</f>
        <v>0</v>
      </c>
      <c r="BL144" s="20" t="s">
        <v>231</v>
      </c>
      <c r="BM144" s="216" t="s">
        <v>2866</v>
      </c>
    </row>
    <row r="145" s="2" customFormat="1">
      <c r="A145" s="41"/>
      <c r="B145" s="42"/>
      <c r="C145" s="43"/>
      <c r="D145" s="218" t="s">
        <v>148</v>
      </c>
      <c r="E145" s="43"/>
      <c r="F145" s="219" t="s">
        <v>2867</v>
      </c>
      <c r="G145" s="43"/>
      <c r="H145" s="43"/>
      <c r="I145" s="220"/>
      <c r="J145" s="43"/>
      <c r="K145" s="43"/>
      <c r="L145" s="47"/>
      <c r="M145" s="221"/>
      <c r="N145" s="22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148</v>
      </c>
      <c r="AU145" s="20" t="s">
        <v>77</v>
      </c>
    </row>
    <row r="146" s="2" customFormat="1" ht="16.5" customHeight="1">
      <c r="A146" s="41"/>
      <c r="B146" s="42"/>
      <c r="C146" s="256" t="s">
        <v>406</v>
      </c>
      <c r="D146" s="256" t="s">
        <v>452</v>
      </c>
      <c r="E146" s="257" t="s">
        <v>2868</v>
      </c>
      <c r="F146" s="258" t="s">
        <v>2869</v>
      </c>
      <c r="G146" s="259" t="s">
        <v>200</v>
      </c>
      <c r="H146" s="260">
        <v>60</v>
      </c>
      <c r="I146" s="261"/>
      <c r="J146" s="262">
        <f>ROUND(I146*H146,2)</f>
        <v>0</v>
      </c>
      <c r="K146" s="258" t="s">
        <v>145</v>
      </c>
      <c r="L146" s="263"/>
      <c r="M146" s="264" t="s">
        <v>19</v>
      </c>
      <c r="N146" s="265" t="s">
        <v>40</v>
      </c>
      <c r="O146" s="87"/>
      <c r="P146" s="214">
        <f>O146*H146</f>
        <v>0</v>
      </c>
      <c r="Q146" s="214">
        <v>0.00025000000000000001</v>
      </c>
      <c r="R146" s="214">
        <f>Q146*H146</f>
        <v>0.014999999999999999</v>
      </c>
      <c r="S146" s="214">
        <v>0</v>
      </c>
      <c r="T146" s="21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6" t="s">
        <v>327</v>
      </c>
      <c r="AT146" s="216" t="s">
        <v>452</v>
      </c>
      <c r="AU146" s="216" t="s">
        <v>77</v>
      </c>
      <c r="AY146" s="20" t="s">
        <v>140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20" t="s">
        <v>77</v>
      </c>
      <c r="BK146" s="217">
        <f>ROUND(I146*H146,2)</f>
        <v>0</v>
      </c>
      <c r="BL146" s="20" t="s">
        <v>231</v>
      </c>
      <c r="BM146" s="216" t="s">
        <v>2870</v>
      </c>
    </row>
    <row r="147" s="2" customFormat="1" ht="21.75" customHeight="1">
      <c r="A147" s="41"/>
      <c r="B147" s="42"/>
      <c r="C147" s="205" t="s">
        <v>457</v>
      </c>
      <c r="D147" s="205" t="s">
        <v>141</v>
      </c>
      <c r="E147" s="206" t="s">
        <v>2871</v>
      </c>
      <c r="F147" s="207" t="s">
        <v>2872</v>
      </c>
      <c r="G147" s="208" t="s">
        <v>161</v>
      </c>
      <c r="H147" s="209">
        <v>4</v>
      </c>
      <c r="I147" s="210"/>
      <c r="J147" s="211">
        <f>ROUND(I147*H147,2)</f>
        <v>0</v>
      </c>
      <c r="K147" s="207" t="s">
        <v>145</v>
      </c>
      <c r="L147" s="47"/>
      <c r="M147" s="212" t="s">
        <v>19</v>
      </c>
      <c r="N147" s="213" t="s">
        <v>40</v>
      </c>
      <c r="O147" s="87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6" t="s">
        <v>231</v>
      </c>
      <c r="AT147" s="216" t="s">
        <v>141</v>
      </c>
      <c r="AU147" s="216" t="s">
        <v>77</v>
      </c>
      <c r="AY147" s="20" t="s">
        <v>140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20" t="s">
        <v>77</v>
      </c>
      <c r="BK147" s="217">
        <f>ROUND(I147*H147,2)</f>
        <v>0</v>
      </c>
      <c r="BL147" s="20" t="s">
        <v>231</v>
      </c>
      <c r="BM147" s="216" t="s">
        <v>2873</v>
      </c>
    </row>
    <row r="148" s="2" customFormat="1">
      <c r="A148" s="41"/>
      <c r="B148" s="42"/>
      <c r="C148" s="43"/>
      <c r="D148" s="218" t="s">
        <v>148</v>
      </c>
      <c r="E148" s="43"/>
      <c r="F148" s="219" t="s">
        <v>2874</v>
      </c>
      <c r="G148" s="43"/>
      <c r="H148" s="43"/>
      <c r="I148" s="220"/>
      <c r="J148" s="43"/>
      <c r="K148" s="43"/>
      <c r="L148" s="47"/>
      <c r="M148" s="221"/>
      <c r="N148" s="22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148</v>
      </c>
      <c r="AU148" s="20" t="s">
        <v>77</v>
      </c>
    </row>
    <row r="149" s="2" customFormat="1" ht="16.5" customHeight="1">
      <c r="A149" s="41"/>
      <c r="B149" s="42"/>
      <c r="C149" s="256" t="s">
        <v>462</v>
      </c>
      <c r="D149" s="256" t="s">
        <v>452</v>
      </c>
      <c r="E149" s="257" t="s">
        <v>2875</v>
      </c>
      <c r="F149" s="258" t="s">
        <v>2876</v>
      </c>
      <c r="G149" s="259" t="s">
        <v>1467</v>
      </c>
      <c r="H149" s="260">
        <v>1</v>
      </c>
      <c r="I149" s="261"/>
      <c r="J149" s="262">
        <f>ROUND(I149*H149,2)</f>
        <v>0</v>
      </c>
      <c r="K149" s="258" t="s">
        <v>19</v>
      </c>
      <c r="L149" s="263"/>
      <c r="M149" s="264" t="s">
        <v>19</v>
      </c>
      <c r="N149" s="265" t="s">
        <v>40</v>
      </c>
      <c r="O149" s="87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6" t="s">
        <v>327</v>
      </c>
      <c r="AT149" s="216" t="s">
        <v>452</v>
      </c>
      <c r="AU149" s="216" t="s">
        <v>77</v>
      </c>
      <c r="AY149" s="20" t="s">
        <v>140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20" t="s">
        <v>77</v>
      </c>
      <c r="BK149" s="217">
        <f>ROUND(I149*H149,2)</f>
        <v>0</v>
      </c>
      <c r="BL149" s="20" t="s">
        <v>231</v>
      </c>
      <c r="BM149" s="216" t="s">
        <v>2877</v>
      </c>
    </row>
    <row r="150" s="2" customFormat="1" ht="24.15" customHeight="1">
      <c r="A150" s="41"/>
      <c r="B150" s="42"/>
      <c r="C150" s="205" t="s">
        <v>231</v>
      </c>
      <c r="D150" s="205" t="s">
        <v>141</v>
      </c>
      <c r="E150" s="206" t="s">
        <v>2878</v>
      </c>
      <c r="F150" s="207" t="s">
        <v>2879</v>
      </c>
      <c r="G150" s="208" t="s">
        <v>161</v>
      </c>
      <c r="H150" s="209">
        <v>33</v>
      </c>
      <c r="I150" s="210"/>
      <c r="J150" s="211">
        <f>ROUND(I150*H150,2)</f>
        <v>0</v>
      </c>
      <c r="K150" s="207" t="s">
        <v>145</v>
      </c>
      <c r="L150" s="47"/>
      <c r="M150" s="212" t="s">
        <v>19</v>
      </c>
      <c r="N150" s="213" t="s">
        <v>40</v>
      </c>
      <c r="O150" s="87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6" t="s">
        <v>231</v>
      </c>
      <c r="AT150" s="216" t="s">
        <v>141</v>
      </c>
      <c r="AU150" s="216" t="s">
        <v>77</v>
      </c>
      <c r="AY150" s="20" t="s">
        <v>140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20" t="s">
        <v>77</v>
      </c>
      <c r="BK150" s="217">
        <f>ROUND(I150*H150,2)</f>
        <v>0</v>
      </c>
      <c r="BL150" s="20" t="s">
        <v>231</v>
      </c>
      <c r="BM150" s="216" t="s">
        <v>2880</v>
      </c>
    </row>
    <row r="151" s="2" customFormat="1">
      <c r="A151" s="41"/>
      <c r="B151" s="42"/>
      <c r="C151" s="43"/>
      <c r="D151" s="218" t="s">
        <v>148</v>
      </c>
      <c r="E151" s="43"/>
      <c r="F151" s="219" t="s">
        <v>2881</v>
      </c>
      <c r="G151" s="43"/>
      <c r="H151" s="43"/>
      <c r="I151" s="220"/>
      <c r="J151" s="43"/>
      <c r="K151" s="43"/>
      <c r="L151" s="47"/>
      <c r="M151" s="221"/>
      <c r="N151" s="22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148</v>
      </c>
      <c r="AU151" s="20" t="s">
        <v>77</v>
      </c>
    </row>
    <row r="152" s="2" customFormat="1" ht="16.5" customHeight="1">
      <c r="A152" s="41"/>
      <c r="B152" s="42"/>
      <c r="C152" s="256" t="s">
        <v>236</v>
      </c>
      <c r="D152" s="256" t="s">
        <v>452</v>
      </c>
      <c r="E152" s="257" t="s">
        <v>2882</v>
      </c>
      <c r="F152" s="258" t="s">
        <v>2883</v>
      </c>
      <c r="G152" s="259" t="s">
        <v>161</v>
      </c>
      <c r="H152" s="260">
        <v>33</v>
      </c>
      <c r="I152" s="261"/>
      <c r="J152" s="262">
        <f>ROUND(I152*H152,2)</f>
        <v>0</v>
      </c>
      <c r="K152" s="258" t="s">
        <v>145</v>
      </c>
      <c r="L152" s="263"/>
      <c r="M152" s="264" t="s">
        <v>19</v>
      </c>
      <c r="N152" s="265" t="s">
        <v>40</v>
      </c>
      <c r="O152" s="87"/>
      <c r="P152" s="214">
        <f>O152*H152</f>
        <v>0</v>
      </c>
      <c r="Q152" s="214">
        <v>4.0000000000000003E-05</v>
      </c>
      <c r="R152" s="214">
        <f>Q152*H152</f>
        <v>0.0013200000000000002</v>
      </c>
      <c r="S152" s="214">
        <v>0</v>
      </c>
      <c r="T152" s="21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6" t="s">
        <v>327</v>
      </c>
      <c r="AT152" s="216" t="s">
        <v>452</v>
      </c>
      <c r="AU152" s="216" t="s">
        <v>77</v>
      </c>
      <c r="AY152" s="20" t="s">
        <v>140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20" t="s">
        <v>77</v>
      </c>
      <c r="BK152" s="217">
        <f>ROUND(I152*H152,2)</f>
        <v>0</v>
      </c>
      <c r="BL152" s="20" t="s">
        <v>231</v>
      </c>
      <c r="BM152" s="216" t="s">
        <v>2884</v>
      </c>
    </row>
    <row r="153" s="2" customFormat="1" ht="24.15" customHeight="1">
      <c r="A153" s="41"/>
      <c r="B153" s="42"/>
      <c r="C153" s="205" t="s">
        <v>209</v>
      </c>
      <c r="D153" s="205" t="s">
        <v>141</v>
      </c>
      <c r="E153" s="206" t="s">
        <v>2885</v>
      </c>
      <c r="F153" s="207" t="s">
        <v>2886</v>
      </c>
      <c r="G153" s="208" t="s">
        <v>161</v>
      </c>
      <c r="H153" s="209">
        <v>31</v>
      </c>
      <c r="I153" s="210"/>
      <c r="J153" s="211">
        <f>ROUND(I153*H153,2)</f>
        <v>0</v>
      </c>
      <c r="K153" s="207" t="s">
        <v>145</v>
      </c>
      <c r="L153" s="47"/>
      <c r="M153" s="212" t="s">
        <v>19</v>
      </c>
      <c r="N153" s="213" t="s">
        <v>40</v>
      </c>
      <c r="O153" s="87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6" t="s">
        <v>231</v>
      </c>
      <c r="AT153" s="216" t="s">
        <v>141</v>
      </c>
      <c r="AU153" s="216" t="s">
        <v>77</v>
      </c>
      <c r="AY153" s="20" t="s">
        <v>140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20" t="s">
        <v>77</v>
      </c>
      <c r="BK153" s="217">
        <f>ROUND(I153*H153,2)</f>
        <v>0</v>
      </c>
      <c r="BL153" s="20" t="s">
        <v>231</v>
      </c>
      <c r="BM153" s="216" t="s">
        <v>2887</v>
      </c>
    </row>
    <row r="154" s="2" customFormat="1">
      <c r="A154" s="41"/>
      <c r="B154" s="42"/>
      <c r="C154" s="43"/>
      <c r="D154" s="218" t="s">
        <v>148</v>
      </c>
      <c r="E154" s="43"/>
      <c r="F154" s="219" t="s">
        <v>2888</v>
      </c>
      <c r="G154" s="43"/>
      <c r="H154" s="43"/>
      <c r="I154" s="220"/>
      <c r="J154" s="43"/>
      <c r="K154" s="43"/>
      <c r="L154" s="47"/>
      <c r="M154" s="221"/>
      <c r="N154" s="22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148</v>
      </c>
      <c r="AU154" s="20" t="s">
        <v>77</v>
      </c>
    </row>
    <row r="155" s="2" customFormat="1" ht="16.5" customHeight="1">
      <c r="A155" s="41"/>
      <c r="B155" s="42"/>
      <c r="C155" s="256" t="s">
        <v>215</v>
      </c>
      <c r="D155" s="256" t="s">
        <v>452</v>
      </c>
      <c r="E155" s="257" t="s">
        <v>2889</v>
      </c>
      <c r="F155" s="258" t="s">
        <v>2890</v>
      </c>
      <c r="G155" s="259" t="s">
        <v>161</v>
      </c>
      <c r="H155" s="260">
        <v>31</v>
      </c>
      <c r="I155" s="261"/>
      <c r="J155" s="262">
        <f>ROUND(I155*H155,2)</f>
        <v>0</v>
      </c>
      <c r="K155" s="258" t="s">
        <v>145</v>
      </c>
      <c r="L155" s="263"/>
      <c r="M155" s="264" t="s">
        <v>19</v>
      </c>
      <c r="N155" s="265" t="s">
        <v>40</v>
      </c>
      <c r="O155" s="87"/>
      <c r="P155" s="214">
        <f>O155*H155</f>
        <v>0</v>
      </c>
      <c r="Q155" s="214">
        <v>4.0000000000000003E-05</v>
      </c>
      <c r="R155" s="214">
        <f>Q155*H155</f>
        <v>0.00124</v>
      </c>
      <c r="S155" s="214">
        <v>0</v>
      </c>
      <c r="T155" s="21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6" t="s">
        <v>327</v>
      </c>
      <c r="AT155" s="216" t="s">
        <v>452</v>
      </c>
      <c r="AU155" s="216" t="s">
        <v>77</v>
      </c>
      <c r="AY155" s="20" t="s">
        <v>140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20" t="s">
        <v>77</v>
      </c>
      <c r="BK155" s="217">
        <f>ROUND(I155*H155,2)</f>
        <v>0</v>
      </c>
      <c r="BL155" s="20" t="s">
        <v>231</v>
      </c>
      <c r="BM155" s="216" t="s">
        <v>2891</v>
      </c>
    </row>
    <row r="156" s="2" customFormat="1" ht="16.5" customHeight="1">
      <c r="A156" s="41"/>
      <c r="B156" s="42"/>
      <c r="C156" s="256" t="s">
        <v>221</v>
      </c>
      <c r="D156" s="256" t="s">
        <v>452</v>
      </c>
      <c r="E156" s="257" t="s">
        <v>2892</v>
      </c>
      <c r="F156" s="258" t="s">
        <v>2893</v>
      </c>
      <c r="G156" s="259" t="s">
        <v>161</v>
      </c>
      <c r="H156" s="260">
        <v>73</v>
      </c>
      <c r="I156" s="261"/>
      <c r="J156" s="262">
        <f>ROUND(I156*H156,2)</f>
        <v>0</v>
      </c>
      <c r="K156" s="258" t="s">
        <v>145</v>
      </c>
      <c r="L156" s="263"/>
      <c r="M156" s="264" t="s">
        <v>19</v>
      </c>
      <c r="N156" s="265" t="s">
        <v>40</v>
      </c>
      <c r="O156" s="87"/>
      <c r="P156" s="214">
        <f>O156*H156</f>
        <v>0</v>
      </c>
      <c r="Q156" s="214">
        <v>3.0000000000000001E-05</v>
      </c>
      <c r="R156" s="214">
        <f>Q156*H156</f>
        <v>0.0021900000000000001</v>
      </c>
      <c r="S156" s="214">
        <v>0</v>
      </c>
      <c r="T156" s="21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6" t="s">
        <v>327</v>
      </c>
      <c r="AT156" s="216" t="s">
        <v>452</v>
      </c>
      <c r="AU156" s="216" t="s">
        <v>77</v>
      </c>
      <c r="AY156" s="20" t="s">
        <v>140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20" t="s">
        <v>77</v>
      </c>
      <c r="BK156" s="217">
        <f>ROUND(I156*H156,2)</f>
        <v>0</v>
      </c>
      <c r="BL156" s="20" t="s">
        <v>231</v>
      </c>
      <c r="BM156" s="216" t="s">
        <v>2894</v>
      </c>
    </row>
    <row r="157" s="2" customFormat="1" ht="16.5" customHeight="1">
      <c r="A157" s="41"/>
      <c r="B157" s="42"/>
      <c r="C157" s="256" t="s">
        <v>8</v>
      </c>
      <c r="D157" s="256" t="s">
        <v>452</v>
      </c>
      <c r="E157" s="257" t="s">
        <v>2895</v>
      </c>
      <c r="F157" s="258" t="s">
        <v>2896</v>
      </c>
      <c r="G157" s="259" t="s">
        <v>161</v>
      </c>
      <c r="H157" s="260">
        <v>223</v>
      </c>
      <c r="I157" s="261"/>
      <c r="J157" s="262">
        <f>ROUND(I157*H157,2)</f>
        <v>0</v>
      </c>
      <c r="K157" s="258" t="s">
        <v>145</v>
      </c>
      <c r="L157" s="263"/>
      <c r="M157" s="264" t="s">
        <v>19</v>
      </c>
      <c r="N157" s="265" t="s">
        <v>40</v>
      </c>
      <c r="O157" s="87"/>
      <c r="P157" s="214">
        <f>O157*H157</f>
        <v>0</v>
      </c>
      <c r="Q157" s="214">
        <v>1.0000000000000001E-05</v>
      </c>
      <c r="R157" s="214">
        <f>Q157*H157</f>
        <v>0.0022300000000000002</v>
      </c>
      <c r="S157" s="214">
        <v>0</v>
      </c>
      <c r="T157" s="21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6" t="s">
        <v>327</v>
      </c>
      <c r="AT157" s="216" t="s">
        <v>452</v>
      </c>
      <c r="AU157" s="216" t="s">
        <v>77</v>
      </c>
      <c r="AY157" s="20" t="s">
        <v>140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20" t="s">
        <v>77</v>
      </c>
      <c r="BK157" s="217">
        <f>ROUND(I157*H157,2)</f>
        <v>0</v>
      </c>
      <c r="BL157" s="20" t="s">
        <v>231</v>
      </c>
      <c r="BM157" s="216" t="s">
        <v>2897</v>
      </c>
    </row>
    <row r="158" s="2" customFormat="1" ht="24.15" customHeight="1">
      <c r="A158" s="41"/>
      <c r="B158" s="42"/>
      <c r="C158" s="205" t="s">
        <v>241</v>
      </c>
      <c r="D158" s="205" t="s">
        <v>141</v>
      </c>
      <c r="E158" s="206" t="s">
        <v>2898</v>
      </c>
      <c r="F158" s="207" t="s">
        <v>2899</v>
      </c>
      <c r="G158" s="208" t="s">
        <v>161</v>
      </c>
      <c r="H158" s="209">
        <v>7</v>
      </c>
      <c r="I158" s="210"/>
      <c r="J158" s="211">
        <f>ROUND(I158*H158,2)</f>
        <v>0</v>
      </c>
      <c r="K158" s="207" t="s">
        <v>145</v>
      </c>
      <c r="L158" s="47"/>
      <c r="M158" s="212" t="s">
        <v>19</v>
      </c>
      <c r="N158" s="213" t="s">
        <v>40</v>
      </c>
      <c r="O158" s="87"/>
      <c r="P158" s="214">
        <f>O158*H158</f>
        <v>0</v>
      </c>
      <c r="Q158" s="214">
        <v>0</v>
      </c>
      <c r="R158" s="214">
        <f>Q158*H158</f>
        <v>0</v>
      </c>
      <c r="S158" s="214">
        <v>0</v>
      </c>
      <c r="T158" s="21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6" t="s">
        <v>231</v>
      </c>
      <c r="AT158" s="216" t="s">
        <v>141</v>
      </c>
      <c r="AU158" s="216" t="s">
        <v>77</v>
      </c>
      <c r="AY158" s="20" t="s">
        <v>140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20" t="s">
        <v>77</v>
      </c>
      <c r="BK158" s="217">
        <f>ROUND(I158*H158,2)</f>
        <v>0</v>
      </c>
      <c r="BL158" s="20" t="s">
        <v>231</v>
      </c>
      <c r="BM158" s="216" t="s">
        <v>2900</v>
      </c>
    </row>
    <row r="159" s="2" customFormat="1">
      <c r="A159" s="41"/>
      <c r="B159" s="42"/>
      <c r="C159" s="43"/>
      <c r="D159" s="218" t="s">
        <v>148</v>
      </c>
      <c r="E159" s="43"/>
      <c r="F159" s="219" t="s">
        <v>2901</v>
      </c>
      <c r="G159" s="43"/>
      <c r="H159" s="43"/>
      <c r="I159" s="220"/>
      <c r="J159" s="43"/>
      <c r="K159" s="43"/>
      <c r="L159" s="47"/>
      <c r="M159" s="221"/>
      <c r="N159" s="22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148</v>
      </c>
      <c r="AU159" s="20" t="s">
        <v>77</v>
      </c>
    </row>
    <row r="160" s="2" customFormat="1" ht="16.5" customHeight="1">
      <c r="A160" s="41"/>
      <c r="B160" s="42"/>
      <c r="C160" s="256" t="s">
        <v>247</v>
      </c>
      <c r="D160" s="256" t="s">
        <v>452</v>
      </c>
      <c r="E160" s="257" t="s">
        <v>2902</v>
      </c>
      <c r="F160" s="258" t="s">
        <v>2903</v>
      </c>
      <c r="G160" s="259" t="s">
        <v>161</v>
      </c>
      <c r="H160" s="260">
        <v>7</v>
      </c>
      <c r="I160" s="261"/>
      <c r="J160" s="262">
        <f>ROUND(I160*H160,2)</f>
        <v>0</v>
      </c>
      <c r="K160" s="258" t="s">
        <v>145</v>
      </c>
      <c r="L160" s="263"/>
      <c r="M160" s="264" t="s">
        <v>19</v>
      </c>
      <c r="N160" s="265" t="s">
        <v>40</v>
      </c>
      <c r="O160" s="87"/>
      <c r="P160" s="214">
        <f>O160*H160</f>
        <v>0</v>
      </c>
      <c r="Q160" s="214">
        <v>4.0000000000000003E-05</v>
      </c>
      <c r="R160" s="214">
        <f>Q160*H160</f>
        <v>0.00028000000000000003</v>
      </c>
      <c r="S160" s="214">
        <v>0</v>
      </c>
      <c r="T160" s="21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6" t="s">
        <v>327</v>
      </c>
      <c r="AT160" s="216" t="s">
        <v>452</v>
      </c>
      <c r="AU160" s="216" t="s">
        <v>77</v>
      </c>
      <c r="AY160" s="20" t="s">
        <v>140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20" t="s">
        <v>77</v>
      </c>
      <c r="BK160" s="217">
        <f>ROUND(I160*H160,2)</f>
        <v>0</v>
      </c>
      <c r="BL160" s="20" t="s">
        <v>231</v>
      </c>
      <c r="BM160" s="216" t="s">
        <v>2904</v>
      </c>
    </row>
    <row r="161" s="2" customFormat="1" ht="16.5" customHeight="1">
      <c r="A161" s="41"/>
      <c r="B161" s="42"/>
      <c r="C161" s="256" t="s">
        <v>253</v>
      </c>
      <c r="D161" s="256" t="s">
        <v>452</v>
      </c>
      <c r="E161" s="257" t="s">
        <v>2905</v>
      </c>
      <c r="F161" s="258" t="s">
        <v>2906</v>
      </c>
      <c r="G161" s="259" t="s">
        <v>161</v>
      </c>
      <c r="H161" s="260">
        <v>7</v>
      </c>
      <c r="I161" s="261"/>
      <c r="J161" s="262">
        <f>ROUND(I161*H161,2)</f>
        <v>0</v>
      </c>
      <c r="K161" s="258" t="s">
        <v>145</v>
      </c>
      <c r="L161" s="263"/>
      <c r="M161" s="264" t="s">
        <v>19</v>
      </c>
      <c r="N161" s="265" t="s">
        <v>40</v>
      </c>
      <c r="O161" s="87"/>
      <c r="P161" s="214">
        <f>O161*H161</f>
        <v>0</v>
      </c>
      <c r="Q161" s="214">
        <v>3.0000000000000001E-05</v>
      </c>
      <c r="R161" s="214">
        <f>Q161*H161</f>
        <v>0.00021000000000000001</v>
      </c>
      <c r="S161" s="214">
        <v>0</v>
      </c>
      <c r="T161" s="21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6" t="s">
        <v>327</v>
      </c>
      <c r="AT161" s="216" t="s">
        <v>452</v>
      </c>
      <c r="AU161" s="216" t="s">
        <v>77</v>
      </c>
      <c r="AY161" s="20" t="s">
        <v>140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20" t="s">
        <v>77</v>
      </c>
      <c r="BK161" s="217">
        <f>ROUND(I161*H161,2)</f>
        <v>0</v>
      </c>
      <c r="BL161" s="20" t="s">
        <v>231</v>
      </c>
      <c r="BM161" s="216" t="s">
        <v>2907</v>
      </c>
    </row>
    <row r="162" s="2" customFormat="1" ht="24.15" customHeight="1">
      <c r="A162" s="41"/>
      <c r="B162" s="42"/>
      <c r="C162" s="205" t="s">
        <v>7</v>
      </c>
      <c r="D162" s="205" t="s">
        <v>141</v>
      </c>
      <c r="E162" s="206" t="s">
        <v>2908</v>
      </c>
      <c r="F162" s="207" t="s">
        <v>2909</v>
      </c>
      <c r="G162" s="208" t="s">
        <v>161</v>
      </c>
      <c r="H162" s="209">
        <v>9</v>
      </c>
      <c r="I162" s="210"/>
      <c r="J162" s="211">
        <f>ROUND(I162*H162,2)</f>
        <v>0</v>
      </c>
      <c r="K162" s="207" t="s">
        <v>145</v>
      </c>
      <c r="L162" s="47"/>
      <c r="M162" s="212" t="s">
        <v>19</v>
      </c>
      <c r="N162" s="213" t="s">
        <v>40</v>
      </c>
      <c r="O162" s="87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6" t="s">
        <v>231</v>
      </c>
      <c r="AT162" s="216" t="s">
        <v>141</v>
      </c>
      <c r="AU162" s="216" t="s">
        <v>77</v>
      </c>
      <c r="AY162" s="20" t="s">
        <v>140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20" t="s">
        <v>77</v>
      </c>
      <c r="BK162" s="217">
        <f>ROUND(I162*H162,2)</f>
        <v>0</v>
      </c>
      <c r="BL162" s="20" t="s">
        <v>231</v>
      </c>
      <c r="BM162" s="216" t="s">
        <v>2910</v>
      </c>
    </row>
    <row r="163" s="2" customFormat="1">
      <c r="A163" s="41"/>
      <c r="B163" s="42"/>
      <c r="C163" s="43"/>
      <c r="D163" s="218" t="s">
        <v>148</v>
      </c>
      <c r="E163" s="43"/>
      <c r="F163" s="219" t="s">
        <v>2911</v>
      </c>
      <c r="G163" s="43"/>
      <c r="H163" s="43"/>
      <c r="I163" s="220"/>
      <c r="J163" s="43"/>
      <c r="K163" s="43"/>
      <c r="L163" s="47"/>
      <c r="M163" s="221"/>
      <c r="N163" s="22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148</v>
      </c>
      <c r="AU163" s="20" t="s">
        <v>77</v>
      </c>
    </row>
    <row r="164" s="2" customFormat="1" ht="16.5" customHeight="1">
      <c r="A164" s="41"/>
      <c r="B164" s="42"/>
      <c r="C164" s="256" t="s">
        <v>262</v>
      </c>
      <c r="D164" s="256" t="s">
        <v>452</v>
      </c>
      <c r="E164" s="257" t="s">
        <v>2912</v>
      </c>
      <c r="F164" s="258" t="s">
        <v>2913</v>
      </c>
      <c r="G164" s="259" t="s">
        <v>161</v>
      </c>
      <c r="H164" s="260">
        <v>9</v>
      </c>
      <c r="I164" s="261"/>
      <c r="J164" s="262">
        <f>ROUND(I164*H164,2)</f>
        <v>0</v>
      </c>
      <c r="K164" s="258" t="s">
        <v>145</v>
      </c>
      <c r="L164" s="263"/>
      <c r="M164" s="264" t="s">
        <v>19</v>
      </c>
      <c r="N164" s="265" t="s">
        <v>40</v>
      </c>
      <c r="O164" s="87"/>
      <c r="P164" s="214">
        <f>O164*H164</f>
        <v>0</v>
      </c>
      <c r="Q164" s="214">
        <v>4.0000000000000003E-05</v>
      </c>
      <c r="R164" s="214">
        <f>Q164*H164</f>
        <v>0.00036000000000000002</v>
      </c>
      <c r="S164" s="214">
        <v>0</v>
      </c>
      <c r="T164" s="21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6" t="s">
        <v>327</v>
      </c>
      <c r="AT164" s="216" t="s">
        <v>452</v>
      </c>
      <c r="AU164" s="216" t="s">
        <v>77</v>
      </c>
      <c r="AY164" s="20" t="s">
        <v>140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20" t="s">
        <v>77</v>
      </c>
      <c r="BK164" s="217">
        <f>ROUND(I164*H164,2)</f>
        <v>0</v>
      </c>
      <c r="BL164" s="20" t="s">
        <v>231</v>
      </c>
      <c r="BM164" s="216" t="s">
        <v>2914</v>
      </c>
    </row>
    <row r="165" s="2" customFormat="1" ht="16.5" customHeight="1">
      <c r="A165" s="41"/>
      <c r="B165" s="42"/>
      <c r="C165" s="205" t="s">
        <v>268</v>
      </c>
      <c r="D165" s="205" t="s">
        <v>141</v>
      </c>
      <c r="E165" s="206" t="s">
        <v>2915</v>
      </c>
      <c r="F165" s="207" t="s">
        <v>2916</v>
      </c>
      <c r="G165" s="208" t="s">
        <v>161</v>
      </c>
      <c r="H165" s="209">
        <v>1</v>
      </c>
      <c r="I165" s="210"/>
      <c r="J165" s="211">
        <f>ROUND(I165*H165,2)</f>
        <v>0</v>
      </c>
      <c r="K165" s="207" t="s">
        <v>145</v>
      </c>
      <c r="L165" s="47"/>
      <c r="M165" s="212" t="s">
        <v>19</v>
      </c>
      <c r="N165" s="213" t="s">
        <v>40</v>
      </c>
      <c r="O165" s="87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6" t="s">
        <v>231</v>
      </c>
      <c r="AT165" s="216" t="s">
        <v>141</v>
      </c>
      <c r="AU165" s="216" t="s">
        <v>77</v>
      </c>
      <c r="AY165" s="20" t="s">
        <v>140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20" t="s">
        <v>77</v>
      </c>
      <c r="BK165" s="217">
        <f>ROUND(I165*H165,2)</f>
        <v>0</v>
      </c>
      <c r="BL165" s="20" t="s">
        <v>231</v>
      </c>
      <c r="BM165" s="216" t="s">
        <v>2917</v>
      </c>
    </row>
    <row r="166" s="2" customFormat="1">
      <c r="A166" s="41"/>
      <c r="B166" s="42"/>
      <c r="C166" s="43"/>
      <c r="D166" s="218" t="s">
        <v>148</v>
      </c>
      <c r="E166" s="43"/>
      <c r="F166" s="219" t="s">
        <v>2918</v>
      </c>
      <c r="G166" s="43"/>
      <c r="H166" s="43"/>
      <c r="I166" s="220"/>
      <c r="J166" s="43"/>
      <c r="K166" s="43"/>
      <c r="L166" s="47"/>
      <c r="M166" s="221"/>
      <c r="N166" s="22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148</v>
      </c>
      <c r="AU166" s="20" t="s">
        <v>77</v>
      </c>
    </row>
    <row r="167" s="2" customFormat="1" ht="16.5" customHeight="1">
      <c r="A167" s="41"/>
      <c r="B167" s="42"/>
      <c r="C167" s="256" t="s">
        <v>275</v>
      </c>
      <c r="D167" s="256" t="s">
        <v>452</v>
      </c>
      <c r="E167" s="257" t="s">
        <v>2919</v>
      </c>
      <c r="F167" s="258" t="s">
        <v>2920</v>
      </c>
      <c r="G167" s="259" t="s">
        <v>2824</v>
      </c>
      <c r="H167" s="260">
        <v>1</v>
      </c>
      <c r="I167" s="261"/>
      <c r="J167" s="262">
        <f>ROUND(I167*H167,2)</f>
        <v>0</v>
      </c>
      <c r="K167" s="258" t="s">
        <v>19</v>
      </c>
      <c r="L167" s="263"/>
      <c r="M167" s="264" t="s">
        <v>19</v>
      </c>
      <c r="N167" s="265" t="s">
        <v>40</v>
      </c>
      <c r="O167" s="87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6" t="s">
        <v>327</v>
      </c>
      <c r="AT167" s="216" t="s">
        <v>452</v>
      </c>
      <c r="AU167" s="216" t="s">
        <v>77</v>
      </c>
      <c r="AY167" s="20" t="s">
        <v>140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20" t="s">
        <v>77</v>
      </c>
      <c r="BK167" s="217">
        <f>ROUND(I167*H167,2)</f>
        <v>0</v>
      </c>
      <c r="BL167" s="20" t="s">
        <v>231</v>
      </c>
      <c r="BM167" s="216" t="s">
        <v>2921</v>
      </c>
    </row>
    <row r="168" s="2" customFormat="1" ht="16.5" customHeight="1">
      <c r="A168" s="41"/>
      <c r="B168" s="42"/>
      <c r="C168" s="256" t="s">
        <v>282</v>
      </c>
      <c r="D168" s="256" t="s">
        <v>452</v>
      </c>
      <c r="E168" s="257" t="s">
        <v>2922</v>
      </c>
      <c r="F168" s="258" t="s">
        <v>2923</v>
      </c>
      <c r="G168" s="259" t="s">
        <v>161</v>
      </c>
      <c r="H168" s="260">
        <v>1</v>
      </c>
      <c r="I168" s="261"/>
      <c r="J168" s="262">
        <f>ROUND(I168*H168,2)</f>
        <v>0</v>
      </c>
      <c r="K168" s="258" t="s">
        <v>145</v>
      </c>
      <c r="L168" s="263"/>
      <c r="M168" s="264" t="s">
        <v>19</v>
      </c>
      <c r="N168" s="265" t="s">
        <v>40</v>
      </c>
      <c r="O168" s="87"/>
      <c r="P168" s="214">
        <f>O168*H168</f>
        <v>0</v>
      </c>
      <c r="Q168" s="214">
        <v>0</v>
      </c>
      <c r="R168" s="214">
        <f>Q168*H168</f>
        <v>0</v>
      </c>
      <c r="S168" s="214">
        <v>0</v>
      </c>
      <c r="T168" s="21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6" t="s">
        <v>327</v>
      </c>
      <c r="AT168" s="216" t="s">
        <v>452</v>
      </c>
      <c r="AU168" s="216" t="s">
        <v>77</v>
      </c>
      <c r="AY168" s="20" t="s">
        <v>140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20" t="s">
        <v>77</v>
      </c>
      <c r="BK168" s="217">
        <f>ROUND(I168*H168,2)</f>
        <v>0</v>
      </c>
      <c r="BL168" s="20" t="s">
        <v>231</v>
      </c>
      <c r="BM168" s="216" t="s">
        <v>2924</v>
      </c>
    </row>
    <row r="169" s="2" customFormat="1" ht="16.5" customHeight="1">
      <c r="A169" s="41"/>
      <c r="B169" s="42"/>
      <c r="C169" s="256" t="s">
        <v>289</v>
      </c>
      <c r="D169" s="256" t="s">
        <v>452</v>
      </c>
      <c r="E169" s="257" t="s">
        <v>2925</v>
      </c>
      <c r="F169" s="258" t="s">
        <v>2926</v>
      </c>
      <c r="G169" s="259" t="s">
        <v>2824</v>
      </c>
      <c r="H169" s="260">
        <v>1</v>
      </c>
      <c r="I169" s="261"/>
      <c r="J169" s="262">
        <f>ROUND(I169*H169,2)</f>
        <v>0</v>
      </c>
      <c r="K169" s="258" t="s">
        <v>19</v>
      </c>
      <c r="L169" s="263"/>
      <c r="M169" s="264" t="s">
        <v>19</v>
      </c>
      <c r="N169" s="265" t="s">
        <v>40</v>
      </c>
      <c r="O169" s="87"/>
      <c r="P169" s="214">
        <f>O169*H169</f>
        <v>0</v>
      </c>
      <c r="Q169" s="214">
        <v>0</v>
      </c>
      <c r="R169" s="214">
        <f>Q169*H169</f>
        <v>0</v>
      </c>
      <c r="S169" s="214">
        <v>0</v>
      </c>
      <c r="T169" s="21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6" t="s">
        <v>327</v>
      </c>
      <c r="AT169" s="216" t="s">
        <v>452</v>
      </c>
      <c r="AU169" s="216" t="s">
        <v>77</v>
      </c>
      <c r="AY169" s="20" t="s">
        <v>140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20" t="s">
        <v>77</v>
      </c>
      <c r="BK169" s="217">
        <f>ROUND(I169*H169,2)</f>
        <v>0</v>
      </c>
      <c r="BL169" s="20" t="s">
        <v>231</v>
      </c>
      <c r="BM169" s="216" t="s">
        <v>2927</v>
      </c>
    </row>
    <row r="170" s="2" customFormat="1" ht="24.15" customHeight="1">
      <c r="A170" s="41"/>
      <c r="B170" s="42"/>
      <c r="C170" s="205" t="s">
        <v>311</v>
      </c>
      <c r="D170" s="205" t="s">
        <v>141</v>
      </c>
      <c r="E170" s="206" t="s">
        <v>2928</v>
      </c>
      <c r="F170" s="207" t="s">
        <v>2929</v>
      </c>
      <c r="G170" s="208" t="s">
        <v>161</v>
      </c>
      <c r="H170" s="209">
        <v>91</v>
      </c>
      <c r="I170" s="210"/>
      <c r="J170" s="211">
        <f>ROUND(I170*H170,2)</f>
        <v>0</v>
      </c>
      <c r="K170" s="207" t="s">
        <v>145</v>
      </c>
      <c r="L170" s="47"/>
      <c r="M170" s="212" t="s">
        <v>19</v>
      </c>
      <c r="N170" s="213" t="s">
        <v>40</v>
      </c>
      <c r="O170" s="87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6" t="s">
        <v>231</v>
      </c>
      <c r="AT170" s="216" t="s">
        <v>141</v>
      </c>
      <c r="AU170" s="216" t="s">
        <v>77</v>
      </c>
      <c r="AY170" s="20" t="s">
        <v>140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20" t="s">
        <v>77</v>
      </c>
      <c r="BK170" s="217">
        <f>ROUND(I170*H170,2)</f>
        <v>0</v>
      </c>
      <c r="BL170" s="20" t="s">
        <v>231</v>
      </c>
      <c r="BM170" s="216" t="s">
        <v>2930</v>
      </c>
    </row>
    <row r="171" s="2" customFormat="1">
      <c r="A171" s="41"/>
      <c r="B171" s="42"/>
      <c r="C171" s="43"/>
      <c r="D171" s="218" t="s">
        <v>148</v>
      </c>
      <c r="E171" s="43"/>
      <c r="F171" s="219" t="s">
        <v>2931</v>
      </c>
      <c r="G171" s="43"/>
      <c r="H171" s="43"/>
      <c r="I171" s="220"/>
      <c r="J171" s="43"/>
      <c r="K171" s="43"/>
      <c r="L171" s="47"/>
      <c r="M171" s="221"/>
      <c r="N171" s="22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148</v>
      </c>
      <c r="AU171" s="20" t="s">
        <v>77</v>
      </c>
    </row>
    <row r="172" s="2" customFormat="1" ht="16.5" customHeight="1">
      <c r="A172" s="41"/>
      <c r="B172" s="42"/>
      <c r="C172" s="256" t="s">
        <v>317</v>
      </c>
      <c r="D172" s="256" t="s">
        <v>452</v>
      </c>
      <c r="E172" s="257" t="s">
        <v>2932</v>
      </c>
      <c r="F172" s="258" t="s">
        <v>2933</v>
      </c>
      <c r="G172" s="259" t="s">
        <v>161</v>
      </c>
      <c r="H172" s="260">
        <v>91</v>
      </c>
      <c r="I172" s="261"/>
      <c r="J172" s="262">
        <f>ROUND(I172*H172,2)</f>
        <v>0</v>
      </c>
      <c r="K172" s="258" t="s">
        <v>145</v>
      </c>
      <c r="L172" s="263"/>
      <c r="M172" s="264" t="s">
        <v>19</v>
      </c>
      <c r="N172" s="265" t="s">
        <v>40</v>
      </c>
      <c r="O172" s="87"/>
      <c r="P172" s="214">
        <f>O172*H172</f>
        <v>0</v>
      </c>
      <c r="Q172" s="214">
        <v>6.0000000000000002E-05</v>
      </c>
      <c r="R172" s="214">
        <f>Q172*H172</f>
        <v>0.0054600000000000004</v>
      </c>
      <c r="S172" s="214">
        <v>0</v>
      </c>
      <c r="T172" s="21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6" t="s">
        <v>327</v>
      </c>
      <c r="AT172" s="216" t="s">
        <v>452</v>
      </c>
      <c r="AU172" s="216" t="s">
        <v>77</v>
      </c>
      <c r="AY172" s="20" t="s">
        <v>140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20" t="s">
        <v>77</v>
      </c>
      <c r="BK172" s="217">
        <f>ROUND(I172*H172,2)</f>
        <v>0</v>
      </c>
      <c r="BL172" s="20" t="s">
        <v>231</v>
      </c>
      <c r="BM172" s="216" t="s">
        <v>2934</v>
      </c>
    </row>
    <row r="173" s="2" customFormat="1" ht="24.15" customHeight="1">
      <c r="A173" s="41"/>
      <c r="B173" s="42"/>
      <c r="C173" s="205" t="s">
        <v>77</v>
      </c>
      <c r="D173" s="205" t="s">
        <v>141</v>
      </c>
      <c r="E173" s="206" t="s">
        <v>2935</v>
      </c>
      <c r="F173" s="207" t="s">
        <v>2936</v>
      </c>
      <c r="G173" s="208" t="s">
        <v>161</v>
      </c>
      <c r="H173" s="209">
        <v>121</v>
      </c>
      <c r="I173" s="210"/>
      <c r="J173" s="211">
        <f>ROUND(I173*H173,2)</f>
        <v>0</v>
      </c>
      <c r="K173" s="207" t="s">
        <v>145</v>
      </c>
      <c r="L173" s="47"/>
      <c r="M173" s="212" t="s">
        <v>19</v>
      </c>
      <c r="N173" s="213" t="s">
        <v>40</v>
      </c>
      <c r="O173" s="87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6" t="s">
        <v>231</v>
      </c>
      <c r="AT173" s="216" t="s">
        <v>141</v>
      </c>
      <c r="AU173" s="216" t="s">
        <v>77</v>
      </c>
      <c r="AY173" s="20" t="s">
        <v>140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20" t="s">
        <v>77</v>
      </c>
      <c r="BK173" s="217">
        <f>ROUND(I173*H173,2)</f>
        <v>0</v>
      </c>
      <c r="BL173" s="20" t="s">
        <v>231</v>
      </c>
      <c r="BM173" s="216" t="s">
        <v>2937</v>
      </c>
    </row>
    <row r="174" s="2" customFormat="1">
      <c r="A174" s="41"/>
      <c r="B174" s="42"/>
      <c r="C174" s="43"/>
      <c r="D174" s="218" t="s">
        <v>148</v>
      </c>
      <c r="E174" s="43"/>
      <c r="F174" s="219" t="s">
        <v>2938</v>
      </c>
      <c r="G174" s="43"/>
      <c r="H174" s="43"/>
      <c r="I174" s="220"/>
      <c r="J174" s="43"/>
      <c r="K174" s="43"/>
      <c r="L174" s="47"/>
      <c r="M174" s="221"/>
      <c r="N174" s="22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148</v>
      </c>
      <c r="AU174" s="20" t="s">
        <v>77</v>
      </c>
    </row>
    <row r="175" s="2" customFormat="1" ht="16.5" customHeight="1">
      <c r="A175" s="41"/>
      <c r="B175" s="42"/>
      <c r="C175" s="256" t="s">
        <v>79</v>
      </c>
      <c r="D175" s="256" t="s">
        <v>452</v>
      </c>
      <c r="E175" s="257" t="s">
        <v>2939</v>
      </c>
      <c r="F175" s="258" t="s">
        <v>2940</v>
      </c>
      <c r="G175" s="259" t="s">
        <v>1467</v>
      </c>
      <c r="H175" s="260">
        <v>40</v>
      </c>
      <c r="I175" s="261"/>
      <c r="J175" s="262">
        <f>ROUND(I175*H175,2)</f>
        <v>0</v>
      </c>
      <c r="K175" s="258" t="s">
        <v>19</v>
      </c>
      <c r="L175" s="263"/>
      <c r="M175" s="264" t="s">
        <v>19</v>
      </c>
      <c r="N175" s="265" t="s">
        <v>40</v>
      </c>
      <c r="O175" s="87"/>
      <c r="P175" s="214">
        <f>O175*H175</f>
        <v>0</v>
      </c>
      <c r="Q175" s="214">
        <v>0</v>
      </c>
      <c r="R175" s="214">
        <f>Q175*H175</f>
        <v>0</v>
      </c>
      <c r="S175" s="214">
        <v>0</v>
      </c>
      <c r="T175" s="21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6" t="s">
        <v>327</v>
      </c>
      <c r="AT175" s="216" t="s">
        <v>452</v>
      </c>
      <c r="AU175" s="216" t="s">
        <v>77</v>
      </c>
      <c r="AY175" s="20" t="s">
        <v>140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20" t="s">
        <v>77</v>
      </c>
      <c r="BK175" s="217">
        <f>ROUND(I175*H175,2)</f>
        <v>0</v>
      </c>
      <c r="BL175" s="20" t="s">
        <v>231</v>
      </c>
      <c r="BM175" s="216" t="s">
        <v>2941</v>
      </c>
    </row>
    <row r="176" s="2" customFormat="1" ht="16.5" customHeight="1">
      <c r="A176" s="41"/>
      <c r="B176" s="42"/>
      <c r="C176" s="256" t="s">
        <v>157</v>
      </c>
      <c r="D176" s="256" t="s">
        <v>452</v>
      </c>
      <c r="E176" s="257" t="s">
        <v>2942</v>
      </c>
      <c r="F176" s="258" t="s">
        <v>2943</v>
      </c>
      <c r="G176" s="259" t="s">
        <v>1467</v>
      </c>
      <c r="H176" s="260">
        <v>22</v>
      </c>
      <c r="I176" s="261"/>
      <c r="J176" s="262">
        <f>ROUND(I176*H176,2)</f>
        <v>0</v>
      </c>
      <c r="K176" s="258" t="s">
        <v>19</v>
      </c>
      <c r="L176" s="263"/>
      <c r="M176" s="264" t="s">
        <v>19</v>
      </c>
      <c r="N176" s="265" t="s">
        <v>40</v>
      </c>
      <c r="O176" s="87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6" t="s">
        <v>327</v>
      </c>
      <c r="AT176" s="216" t="s">
        <v>452</v>
      </c>
      <c r="AU176" s="216" t="s">
        <v>77</v>
      </c>
      <c r="AY176" s="20" t="s">
        <v>140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20" t="s">
        <v>77</v>
      </c>
      <c r="BK176" s="217">
        <f>ROUND(I176*H176,2)</f>
        <v>0</v>
      </c>
      <c r="BL176" s="20" t="s">
        <v>231</v>
      </c>
      <c r="BM176" s="216" t="s">
        <v>2944</v>
      </c>
    </row>
    <row r="177" s="2" customFormat="1" ht="16.5" customHeight="1">
      <c r="A177" s="41"/>
      <c r="B177" s="42"/>
      <c r="C177" s="256" t="s">
        <v>146</v>
      </c>
      <c r="D177" s="256" t="s">
        <v>452</v>
      </c>
      <c r="E177" s="257" t="s">
        <v>2945</v>
      </c>
      <c r="F177" s="258" t="s">
        <v>2946</v>
      </c>
      <c r="G177" s="259" t="s">
        <v>1467</v>
      </c>
      <c r="H177" s="260">
        <v>37</v>
      </c>
      <c r="I177" s="261"/>
      <c r="J177" s="262">
        <f>ROUND(I177*H177,2)</f>
        <v>0</v>
      </c>
      <c r="K177" s="258" t="s">
        <v>19</v>
      </c>
      <c r="L177" s="263"/>
      <c r="M177" s="264" t="s">
        <v>19</v>
      </c>
      <c r="N177" s="265" t="s">
        <v>40</v>
      </c>
      <c r="O177" s="87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6" t="s">
        <v>327</v>
      </c>
      <c r="AT177" s="216" t="s">
        <v>452</v>
      </c>
      <c r="AU177" s="216" t="s">
        <v>77</v>
      </c>
      <c r="AY177" s="20" t="s">
        <v>140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20" t="s">
        <v>77</v>
      </c>
      <c r="BK177" s="217">
        <f>ROUND(I177*H177,2)</f>
        <v>0</v>
      </c>
      <c r="BL177" s="20" t="s">
        <v>231</v>
      </c>
      <c r="BM177" s="216" t="s">
        <v>2947</v>
      </c>
    </row>
    <row r="178" s="2" customFormat="1" ht="16.5" customHeight="1">
      <c r="A178" s="41"/>
      <c r="B178" s="42"/>
      <c r="C178" s="256" t="s">
        <v>168</v>
      </c>
      <c r="D178" s="256" t="s">
        <v>452</v>
      </c>
      <c r="E178" s="257" t="s">
        <v>2948</v>
      </c>
      <c r="F178" s="258" t="s">
        <v>2949</v>
      </c>
      <c r="G178" s="259" t="s">
        <v>1467</v>
      </c>
      <c r="H178" s="260">
        <v>6</v>
      </c>
      <c r="I178" s="261"/>
      <c r="J178" s="262">
        <f>ROUND(I178*H178,2)</f>
        <v>0</v>
      </c>
      <c r="K178" s="258" t="s">
        <v>19</v>
      </c>
      <c r="L178" s="263"/>
      <c r="M178" s="264" t="s">
        <v>19</v>
      </c>
      <c r="N178" s="265" t="s">
        <v>40</v>
      </c>
      <c r="O178" s="87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6" t="s">
        <v>327</v>
      </c>
      <c r="AT178" s="216" t="s">
        <v>452</v>
      </c>
      <c r="AU178" s="216" t="s">
        <v>77</v>
      </c>
      <c r="AY178" s="20" t="s">
        <v>140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20" t="s">
        <v>77</v>
      </c>
      <c r="BK178" s="217">
        <f>ROUND(I178*H178,2)</f>
        <v>0</v>
      </c>
      <c r="BL178" s="20" t="s">
        <v>231</v>
      </c>
      <c r="BM178" s="216" t="s">
        <v>2950</v>
      </c>
    </row>
    <row r="179" s="2" customFormat="1" ht="16.5" customHeight="1">
      <c r="A179" s="41"/>
      <c r="B179" s="42"/>
      <c r="C179" s="256" t="s">
        <v>173</v>
      </c>
      <c r="D179" s="256" t="s">
        <v>452</v>
      </c>
      <c r="E179" s="257" t="s">
        <v>2951</v>
      </c>
      <c r="F179" s="258" t="s">
        <v>2952</v>
      </c>
      <c r="G179" s="259" t="s">
        <v>1467</v>
      </c>
      <c r="H179" s="260">
        <v>1</v>
      </c>
      <c r="I179" s="261"/>
      <c r="J179" s="262">
        <f>ROUND(I179*H179,2)</f>
        <v>0</v>
      </c>
      <c r="K179" s="258" t="s">
        <v>19</v>
      </c>
      <c r="L179" s="263"/>
      <c r="M179" s="264" t="s">
        <v>19</v>
      </c>
      <c r="N179" s="265" t="s">
        <v>40</v>
      </c>
      <c r="O179" s="87"/>
      <c r="P179" s="214">
        <f>O179*H179</f>
        <v>0</v>
      </c>
      <c r="Q179" s="214">
        <v>0</v>
      </c>
      <c r="R179" s="214">
        <f>Q179*H179</f>
        <v>0</v>
      </c>
      <c r="S179" s="214">
        <v>0</v>
      </c>
      <c r="T179" s="21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6" t="s">
        <v>327</v>
      </c>
      <c r="AT179" s="216" t="s">
        <v>452</v>
      </c>
      <c r="AU179" s="216" t="s">
        <v>77</v>
      </c>
      <c r="AY179" s="20" t="s">
        <v>140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20" t="s">
        <v>77</v>
      </c>
      <c r="BK179" s="217">
        <f>ROUND(I179*H179,2)</f>
        <v>0</v>
      </c>
      <c r="BL179" s="20" t="s">
        <v>231</v>
      </c>
      <c r="BM179" s="216" t="s">
        <v>2953</v>
      </c>
    </row>
    <row r="180" s="2" customFormat="1" ht="16.5" customHeight="1">
      <c r="A180" s="41"/>
      <c r="B180" s="42"/>
      <c r="C180" s="256" t="s">
        <v>178</v>
      </c>
      <c r="D180" s="256" t="s">
        <v>452</v>
      </c>
      <c r="E180" s="257" t="s">
        <v>2954</v>
      </c>
      <c r="F180" s="258" t="s">
        <v>2955</v>
      </c>
      <c r="G180" s="259" t="s">
        <v>1467</v>
      </c>
      <c r="H180" s="260">
        <v>5</v>
      </c>
      <c r="I180" s="261"/>
      <c r="J180" s="262">
        <f>ROUND(I180*H180,2)</f>
        <v>0</v>
      </c>
      <c r="K180" s="258" t="s">
        <v>19</v>
      </c>
      <c r="L180" s="263"/>
      <c r="M180" s="264" t="s">
        <v>19</v>
      </c>
      <c r="N180" s="265" t="s">
        <v>40</v>
      </c>
      <c r="O180" s="87"/>
      <c r="P180" s="214">
        <f>O180*H180</f>
        <v>0</v>
      </c>
      <c r="Q180" s="214">
        <v>0</v>
      </c>
      <c r="R180" s="214">
        <f>Q180*H180</f>
        <v>0</v>
      </c>
      <c r="S180" s="214">
        <v>0</v>
      </c>
      <c r="T180" s="21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6" t="s">
        <v>327</v>
      </c>
      <c r="AT180" s="216" t="s">
        <v>452</v>
      </c>
      <c r="AU180" s="216" t="s">
        <v>77</v>
      </c>
      <c r="AY180" s="20" t="s">
        <v>140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20" t="s">
        <v>77</v>
      </c>
      <c r="BK180" s="217">
        <f>ROUND(I180*H180,2)</f>
        <v>0</v>
      </c>
      <c r="BL180" s="20" t="s">
        <v>231</v>
      </c>
      <c r="BM180" s="216" t="s">
        <v>2956</v>
      </c>
    </row>
    <row r="181" s="2" customFormat="1" ht="16.5" customHeight="1">
      <c r="A181" s="41"/>
      <c r="B181" s="42"/>
      <c r="C181" s="256" t="s">
        <v>183</v>
      </c>
      <c r="D181" s="256" t="s">
        <v>452</v>
      </c>
      <c r="E181" s="257" t="s">
        <v>2957</v>
      </c>
      <c r="F181" s="258" t="s">
        <v>2958</v>
      </c>
      <c r="G181" s="259" t="s">
        <v>1467</v>
      </c>
      <c r="H181" s="260">
        <v>4</v>
      </c>
      <c r="I181" s="261"/>
      <c r="J181" s="262">
        <f>ROUND(I181*H181,2)</f>
        <v>0</v>
      </c>
      <c r="K181" s="258" t="s">
        <v>19</v>
      </c>
      <c r="L181" s="263"/>
      <c r="M181" s="264" t="s">
        <v>19</v>
      </c>
      <c r="N181" s="265" t="s">
        <v>40</v>
      </c>
      <c r="O181" s="87"/>
      <c r="P181" s="214">
        <f>O181*H181</f>
        <v>0</v>
      </c>
      <c r="Q181" s="214">
        <v>0</v>
      </c>
      <c r="R181" s="214">
        <f>Q181*H181</f>
        <v>0</v>
      </c>
      <c r="S181" s="214">
        <v>0</v>
      </c>
      <c r="T181" s="21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6" t="s">
        <v>327</v>
      </c>
      <c r="AT181" s="216" t="s">
        <v>452</v>
      </c>
      <c r="AU181" s="216" t="s">
        <v>77</v>
      </c>
      <c r="AY181" s="20" t="s">
        <v>140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20" t="s">
        <v>77</v>
      </c>
      <c r="BK181" s="217">
        <f>ROUND(I181*H181,2)</f>
        <v>0</v>
      </c>
      <c r="BL181" s="20" t="s">
        <v>231</v>
      </c>
      <c r="BM181" s="216" t="s">
        <v>2959</v>
      </c>
    </row>
    <row r="182" s="2" customFormat="1" ht="16.5" customHeight="1">
      <c r="A182" s="41"/>
      <c r="B182" s="42"/>
      <c r="C182" s="256" t="s">
        <v>190</v>
      </c>
      <c r="D182" s="256" t="s">
        <v>452</v>
      </c>
      <c r="E182" s="257" t="s">
        <v>2960</v>
      </c>
      <c r="F182" s="258" t="s">
        <v>2961</v>
      </c>
      <c r="G182" s="259" t="s">
        <v>1467</v>
      </c>
      <c r="H182" s="260">
        <v>6</v>
      </c>
      <c r="I182" s="261"/>
      <c r="J182" s="262">
        <f>ROUND(I182*H182,2)</f>
        <v>0</v>
      </c>
      <c r="K182" s="258" t="s">
        <v>19</v>
      </c>
      <c r="L182" s="263"/>
      <c r="M182" s="264" t="s">
        <v>19</v>
      </c>
      <c r="N182" s="265" t="s">
        <v>40</v>
      </c>
      <c r="O182" s="87"/>
      <c r="P182" s="214">
        <f>O182*H182</f>
        <v>0</v>
      </c>
      <c r="Q182" s="214">
        <v>0</v>
      </c>
      <c r="R182" s="214">
        <f>Q182*H182</f>
        <v>0</v>
      </c>
      <c r="S182" s="214">
        <v>0</v>
      </c>
      <c r="T182" s="21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6" t="s">
        <v>327</v>
      </c>
      <c r="AT182" s="216" t="s">
        <v>452</v>
      </c>
      <c r="AU182" s="216" t="s">
        <v>77</v>
      </c>
      <c r="AY182" s="20" t="s">
        <v>140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20" t="s">
        <v>77</v>
      </c>
      <c r="BK182" s="217">
        <f>ROUND(I182*H182,2)</f>
        <v>0</v>
      </c>
      <c r="BL182" s="20" t="s">
        <v>231</v>
      </c>
      <c r="BM182" s="216" t="s">
        <v>2962</v>
      </c>
    </row>
    <row r="183" s="2" customFormat="1" ht="24.15" customHeight="1">
      <c r="A183" s="41"/>
      <c r="B183" s="42"/>
      <c r="C183" s="205" t="s">
        <v>451</v>
      </c>
      <c r="D183" s="205" t="s">
        <v>141</v>
      </c>
      <c r="E183" s="206" t="s">
        <v>2963</v>
      </c>
      <c r="F183" s="207" t="s">
        <v>2964</v>
      </c>
      <c r="G183" s="208" t="s">
        <v>161</v>
      </c>
      <c r="H183" s="209">
        <v>1</v>
      </c>
      <c r="I183" s="210"/>
      <c r="J183" s="211">
        <f>ROUND(I183*H183,2)</f>
        <v>0</v>
      </c>
      <c r="K183" s="207" t="s">
        <v>145</v>
      </c>
      <c r="L183" s="47"/>
      <c r="M183" s="212" t="s">
        <v>19</v>
      </c>
      <c r="N183" s="213" t="s">
        <v>40</v>
      </c>
      <c r="O183" s="87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6" t="s">
        <v>231</v>
      </c>
      <c r="AT183" s="216" t="s">
        <v>141</v>
      </c>
      <c r="AU183" s="216" t="s">
        <v>77</v>
      </c>
      <c r="AY183" s="20" t="s">
        <v>140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20" t="s">
        <v>77</v>
      </c>
      <c r="BK183" s="217">
        <f>ROUND(I183*H183,2)</f>
        <v>0</v>
      </c>
      <c r="BL183" s="20" t="s">
        <v>231</v>
      </c>
      <c r="BM183" s="216" t="s">
        <v>2965</v>
      </c>
    </row>
    <row r="184" s="2" customFormat="1">
      <c r="A184" s="41"/>
      <c r="B184" s="42"/>
      <c r="C184" s="43"/>
      <c r="D184" s="218" t="s">
        <v>148</v>
      </c>
      <c r="E184" s="43"/>
      <c r="F184" s="219" t="s">
        <v>2966</v>
      </c>
      <c r="G184" s="43"/>
      <c r="H184" s="43"/>
      <c r="I184" s="220"/>
      <c r="J184" s="43"/>
      <c r="K184" s="43"/>
      <c r="L184" s="47"/>
      <c r="M184" s="221"/>
      <c r="N184" s="22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148</v>
      </c>
      <c r="AU184" s="20" t="s">
        <v>77</v>
      </c>
    </row>
    <row r="185" s="2" customFormat="1" ht="16.5" customHeight="1">
      <c r="A185" s="41"/>
      <c r="B185" s="42"/>
      <c r="C185" s="205" t="s">
        <v>411</v>
      </c>
      <c r="D185" s="205" t="s">
        <v>141</v>
      </c>
      <c r="E185" s="206" t="s">
        <v>2967</v>
      </c>
      <c r="F185" s="207" t="s">
        <v>2968</v>
      </c>
      <c r="G185" s="208" t="s">
        <v>200</v>
      </c>
      <c r="H185" s="209">
        <v>1200</v>
      </c>
      <c r="I185" s="210"/>
      <c r="J185" s="211">
        <f>ROUND(I185*H185,2)</f>
        <v>0</v>
      </c>
      <c r="K185" s="207" t="s">
        <v>145</v>
      </c>
      <c r="L185" s="47"/>
      <c r="M185" s="212" t="s">
        <v>19</v>
      </c>
      <c r="N185" s="213" t="s">
        <v>40</v>
      </c>
      <c r="O185" s="87"/>
      <c r="P185" s="214">
        <f>O185*H185</f>
        <v>0</v>
      </c>
      <c r="Q185" s="214">
        <v>0</v>
      </c>
      <c r="R185" s="214">
        <f>Q185*H185</f>
        <v>0</v>
      </c>
      <c r="S185" s="214">
        <v>0</v>
      </c>
      <c r="T185" s="21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6" t="s">
        <v>231</v>
      </c>
      <c r="AT185" s="216" t="s">
        <v>141</v>
      </c>
      <c r="AU185" s="216" t="s">
        <v>77</v>
      </c>
      <c r="AY185" s="20" t="s">
        <v>140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20" t="s">
        <v>77</v>
      </c>
      <c r="BK185" s="217">
        <f>ROUND(I185*H185,2)</f>
        <v>0</v>
      </c>
      <c r="BL185" s="20" t="s">
        <v>231</v>
      </c>
      <c r="BM185" s="216" t="s">
        <v>2969</v>
      </c>
    </row>
    <row r="186" s="2" customFormat="1">
      <c r="A186" s="41"/>
      <c r="B186" s="42"/>
      <c r="C186" s="43"/>
      <c r="D186" s="218" t="s">
        <v>148</v>
      </c>
      <c r="E186" s="43"/>
      <c r="F186" s="219" t="s">
        <v>2970</v>
      </c>
      <c r="G186" s="43"/>
      <c r="H186" s="43"/>
      <c r="I186" s="220"/>
      <c r="J186" s="43"/>
      <c r="K186" s="43"/>
      <c r="L186" s="47"/>
      <c r="M186" s="221"/>
      <c r="N186" s="22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148</v>
      </c>
      <c r="AU186" s="20" t="s">
        <v>77</v>
      </c>
    </row>
    <row r="187" s="2" customFormat="1" ht="24.15" customHeight="1">
      <c r="A187" s="41"/>
      <c r="B187" s="42"/>
      <c r="C187" s="256" t="s">
        <v>416</v>
      </c>
      <c r="D187" s="256" t="s">
        <v>452</v>
      </c>
      <c r="E187" s="257" t="s">
        <v>2971</v>
      </c>
      <c r="F187" s="258" t="s">
        <v>2972</v>
      </c>
      <c r="G187" s="259" t="s">
        <v>200</v>
      </c>
      <c r="H187" s="260">
        <v>1200</v>
      </c>
      <c r="I187" s="261"/>
      <c r="J187" s="262">
        <f>ROUND(I187*H187,2)</f>
        <v>0</v>
      </c>
      <c r="K187" s="258" t="s">
        <v>145</v>
      </c>
      <c r="L187" s="263"/>
      <c r="M187" s="264" t="s">
        <v>19</v>
      </c>
      <c r="N187" s="265" t="s">
        <v>40</v>
      </c>
      <c r="O187" s="87"/>
      <c r="P187" s="214">
        <f>O187*H187</f>
        <v>0</v>
      </c>
      <c r="Q187" s="214">
        <v>4.0000000000000003E-05</v>
      </c>
      <c r="R187" s="214">
        <f>Q187*H187</f>
        <v>0.048000000000000001</v>
      </c>
      <c r="S187" s="214">
        <v>0</v>
      </c>
      <c r="T187" s="21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6" t="s">
        <v>327</v>
      </c>
      <c r="AT187" s="216" t="s">
        <v>452</v>
      </c>
      <c r="AU187" s="216" t="s">
        <v>77</v>
      </c>
      <c r="AY187" s="20" t="s">
        <v>140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20" t="s">
        <v>77</v>
      </c>
      <c r="BK187" s="217">
        <f>ROUND(I187*H187,2)</f>
        <v>0</v>
      </c>
      <c r="BL187" s="20" t="s">
        <v>231</v>
      </c>
      <c r="BM187" s="216" t="s">
        <v>2973</v>
      </c>
    </row>
    <row r="188" s="2" customFormat="1" ht="16.5" customHeight="1">
      <c r="A188" s="41"/>
      <c r="B188" s="42"/>
      <c r="C188" s="205" t="s">
        <v>421</v>
      </c>
      <c r="D188" s="205" t="s">
        <v>141</v>
      </c>
      <c r="E188" s="206" t="s">
        <v>2974</v>
      </c>
      <c r="F188" s="207" t="s">
        <v>2975</v>
      </c>
      <c r="G188" s="208" t="s">
        <v>200</v>
      </c>
      <c r="H188" s="209">
        <v>1300</v>
      </c>
      <c r="I188" s="210"/>
      <c r="J188" s="211">
        <f>ROUND(I188*H188,2)</f>
        <v>0</v>
      </c>
      <c r="K188" s="207" t="s">
        <v>145</v>
      </c>
      <c r="L188" s="47"/>
      <c r="M188" s="212" t="s">
        <v>19</v>
      </c>
      <c r="N188" s="213" t="s">
        <v>40</v>
      </c>
      <c r="O188" s="87"/>
      <c r="P188" s="214">
        <f>O188*H188</f>
        <v>0</v>
      </c>
      <c r="Q188" s="214">
        <v>0</v>
      </c>
      <c r="R188" s="214">
        <f>Q188*H188</f>
        <v>0</v>
      </c>
      <c r="S188" s="214">
        <v>0</v>
      </c>
      <c r="T188" s="21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6" t="s">
        <v>231</v>
      </c>
      <c r="AT188" s="216" t="s">
        <v>141</v>
      </c>
      <c r="AU188" s="216" t="s">
        <v>77</v>
      </c>
      <c r="AY188" s="20" t="s">
        <v>140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20" t="s">
        <v>77</v>
      </c>
      <c r="BK188" s="217">
        <f>ROUND(I188*H188,2)</f>
        <v>0</v>
      </c>
      <c r="BL188" s="20" t="s">
        <v>231</v>
      </c>
      <c r="BM188" s="216" t="s">
        <v>2976</v>
      </c>
    </row>
    <row r="189" s="2" customFormat="1">
      <c r="A189" s="41"/>
      <c r="B189" s="42"/>
      <c r="C189" s="43"/>
      <c r="D189" s="218" t="s">
        <v>148</v>
      </c>
      <c r="E189" s="43"/>
      <c r="F189" s="219" t="s">
        <v>2977</v>
      </c>
      <c r="G189" s="43"/>
      <c r="H189" s="43"/>
      <c r="I189" s="220"/>
      <c r="J189" s="43"/>
      <c r="K189" s="43"/>
      <c r="L189" s="47"/>
      <c r="M189" s="221"/>
      <c r="N189" s="22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148</v>
      </c>
      <c r="AU189" s="20" t="s">
        <v>77</v>
      </c>
    </row>
    <row r="190" s="2" customFormat="1" ht="16.5" customHeight="1">
      <c r="A190" s="41"/>
      <c r="B190" s="42"/>
      <c r="C190" s="256" t="s">
        <v>426</v>
      </c>
      <c r="D190" s="256" t="s">
        <v>452</v>
      </c>
      <c r="E190" s="257" t="s">
        <v>2978</v>
      </c>
      <c r="F190" s="258" t="s">
        <v>2979</v>
      </c>
      <c r="G190" s="259" t="s">
        <v>200</v>
      </c>
      <c r="H190" s="260">
        <v>1300</v>
      </c>
      <c r="I190" s="261"/>
      <c r="J190" s="262">
        <f>ROUND(I190*H190,2)</f>
        <v>0</v>
      </c>
      <c r="K190" s="258" t="s">
        <v>145</v>
      </c>
      <c r="L190" s="263"/>
      <c r="M190" s="264" t="s">
        <v>19</v>
      </c>
      <c r="N190" s="265" t="s">
        <v>40</v>
      </c>
      <c r="O190" s="87"/>
      <c r="P190" s="214">
        <f>O190*H190</f>
        <v>0</v>
      </c>
      <c r="Q190" s="214">
        <v>3.0000000000000001E-05</v>
      </c>
      <c r="R190" s="214">
        <f>Q190*H190</f>
        <v>0.039</v>
      </c>
      <c r="S190" s="214">
        <v>0</v>
      </c>
      <c r="T190" s="21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6" t="s">
        <v>327</v>
      </c>
      <c r="AT190" s="216" t="s">
        <v>452</v>
      </c>
      <c r="AU190" s="216" t="s">
        <v>77</v>
      </c>
      <c r="AY190" s="20" t="s">
        <v>140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20" t="s">
        <v>77</v>
      </c>
      <c r="BK190" s="217">
        <f>ROUND(I190*H190,2)</f>
        <v>0</v>
      </c>
      <c r="BL190" s="20" t="s">
        <v>231</v>
      </c>
      <c r="BM190" s="216" t="s">
        <v>2980</v>
      </c>
    </row>
    <row r="191" s="2" customFormat="1" ht="16.5" customHeight="1">
      <c r="A191" s="41"/>
      <c r="B191" s="42"/>
      <c r="C191" s="205" t="s">
        <v>344</v>
      </c>
      <c r="D191" s="205" t="s">
        <v>141</v>
      </c>
      <c r="E191" s="206" t="s">
        <v>2981</v>
      </c>
      <c r="F191" s="207" t="s">
        <v>2982</v>
      </c>
      <c r="G191" s="208" t="s">
        <v>161</v>
      </c>
      <c r="H191" s="209">
        <v>25</v>
      </c>
      <c r="I191" s="210"/>
      <c r="J191" s="211">
        <f>ROUND(I191*H191,2)</f>
        <v>0</v>
      </c>
      <c r="K191" s="207" t="s">
        <v>145</v>
      </c>
      <c r="L191" s="47"/>
      <c r="M191" s="212" t="s">
        <v>19</v>
      </c>
      <c r="N191" s="213" t="s">
        <v>40</v>
      </c>
      <c r="O191" s="87"/>
      <c r="P191" s="214">
        <f>O191*H191</f>
        <v>0</v>
      </c>
      <c r="Q191" s="214">
        <v>0</v>
      </c>
      <c r="R191" s="214">
        <f>Q191*H191</f>
        <v>0</v>
      </c>
      <c r="S191" s="214">
        <v>0</v>
      </c>
      <c r="T191" s="21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6" t="s">
        <v>231</v>
      </c>
      <c r="AT191" s="216" t="s">
        <v>141</v>
      </c>
      <c r="AU191" s="216" t="s">
        <v>77</v>
      </c>
      <c r="AY191" s="20" t="s">
        <v>140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20" t="s">
        <v>77</v>
      </c>
      <c r="BK191" s="217">
        <f>ROUND(I191*H191,2)</f>
        <v>0</v>
      </c>
      <c r="BL191" s="20" t="s">
        <v>231</v>
      </c>
      <c r="BM191" s="216" t="s">
        <v>2983</v>
      </c>
    </row>
    <row r="192" s="2" customFormat="1">
      <c r="A192" s="41"/>
      <c r="B192" s="42"/>
      <c r="C192" s="43"/>
      <c r="D192" s="218" t="s">
        <v>148</v>
      </c>
      <c r="E192" s="43"/>
      <c r="F192" s="219" t="s">
        <v>2984</v>
      </c>
      <c r="G192" s="43"/>
      <c r="H192" s="43"/>
      <c r="I192" s="220"/>
      <c r="J192" s="43"/>
      <c r="K192" s="43"/>
      <c r="L192" s="47"/>
      <c r="M192" s="221"/>
      <c r="N192" s="22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148</v>
      </c>
      <c r="AU192" s="20" t="s">
        <v>77</v>
      </c>
    </row>
    <row r="193" s="2" customFormat="1" ht="16.5" customHeight="1">
      <c r="A193" s="41"/>
      <c r="B193" s="42"/>
      <c r="C193" s="256" t="s">
        <v>349</v>
      </c>
      <c r="D193" s="256" t="s">
        <v>452</v>
      </c>
      <c r="E193" s="257" t="s">
        <v>2985</v>
      </c>
      <c r="F193" s="258" t="s">
        <v>2986</v>
      </c>
      <c r="G193" s="259" t="s">
        <v>161</v>
      </c>
      <c r="H193" s="260">
        <v>25</v>
      </c>
      <c r="I193" s="261"/>
      <c r="J193" s="262">
        <f>ROUND(I193*H193,2)</f>
        <v>0</v>
      </c>
      <c r="K193" s="258" t="s">
        <v>145</v>
      </c>
      <c r="L193" s="263"/>
      <c r="M193" s="264" t="s">
        <v>19</v>
      </c>
      <c r="N193" s="265" t="s">
        <v>40</v>
      </c>
      <c r="O193" s="87"/>
      <c r="P193" s="214">
        <f>O193*H193</f>
        <v>0</v>
      </c>
      <c r="Q193" s="214">
        <v>1.0000000000000001E-05</v>
      </c>
      <c r="R193" s="214">
        <f>Q193*H193</f>
        <v>0.00025000000000000001</v>
      </c>
      <c r="S193" s="214">
        <v>0</v>
      </c>
      <c r="T193" s="21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6" t="s">
        <v>327</v>
      </c>
      <c r="AT193" s="216" t="s">
        <v>452</v>
      </c>
      <c r="AU193" s="216" t="s">
        <v>77</v>
      </c>
      <c r="AY193" s="20" t="s">
        <v>140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20" t="s">
        <v>77</v>
      </c>
      <c r="BK193" s="217">
        <f>ROUND(I193*H193,2)</f>
        <v>0</v>
      </c>
      <c r="BL193" s="20" t="s">
        <v>231</v>
      </c>
      <c r="BM193" s="216" t="s">
        <v>2987</v>
      </c>
    </row>
    <row r="194" s="2" customFormat="1" ht="16.5" customHeight="1">
      <c r="A194" s="41"/>
      <c r="B194" s="42"/>
      <c r="C194" s="256" t="s">
        <v>357</v>
      </c>
      <c r="D194" s="256" t="s">
        <v>452</v>
      </c>
      <c r="E194" s="257" t="s">
        <v>2988</v>
      </c>
      <c r="F194" s="258" t="s">
        <v>2989</v>
      </c>
      <c r="G194" s="259" t="s">
        <v>161</v>
      </c>
      <c r="H194" s="260">
        <v>25</v>
      </c>
      <c r="I194" s="261"/>
      <c r="J194" s="262">
        <f>ROUND(I194*H194,2)</f>
        <v>0</v>
      </c>
      <c r="K194" s="258" t="s">
        <v>145</v>
      </c>
      <c r="L194" s="263"/>
      <c r="M194" s="264" t="s">
        <v>19</v>
      </c>
      <c r="N194" s="265" t="s">
        <v>40</v>
      </c>
      <c r="O194" s="87"/>
      <c r="P194" s="214">
        <f>O194*H194</f>
        <v>0</v>
      </c>
      <c r="Q194" s="214">
        <v>0.00013999999999999999</v>
      </c>
      <c r="R194" s="214">
        <f>Q194*H194</f>
        <v>0.0034999999999999996</v>
      </c>
      <c r="S194" s="214">
        <v>0</v>
      </c>
      <c r="T194" s="21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6" t="s">
        <v>327</v>
      </c>
      <c r="AT194" s="216" t="s">
        <v>452</v>
      </c>
      <c r="AU194" s="216" t="s">
        <v>77</v>
      </c>
      <c r="AY194" s="20" t="s">
        <v>140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20" t="s">
        <v>77</v>
      </c>
      <c r="BK194" s="217">
        <f>ROUND(I194*H194,2)</f>
        <v>0</v>
      </c>
      <c r="BL194" s="20" t="s">
        <v>231</v>
      </c>
      <c r="BM194" s="216" t="s">
        <v>2990</v>
      </c>
    </row>
    <row r="195" s="2" customFormat="1" ht="16.5" customHeight="1">
      <c r="A195" s="41"/>
      <c r="B195" s="42"/>
      <c r="C195" s="205" t="s">
        <v>446</v>
      </c>
      <c r="D195" s="205" t="s">
        <v>141</v>
      </c>
      <c r="E195" s="206" t="s">
        <v>2991</v>
      </c>
      <c r="F195" s="207" t="s">
        <v>2992</v>
      </c>
      <c r="G195" s="208" t="s">
        <v>2692</v>
      </c>
      <c r="H195" s="209">
        <v>290</v>
      </c>
      <c r="I195" s="210"/>
      <c r="J195" s="211">
        <f>ROUND(I195*H195,2)</f>
        <v>0</v>
      </c>
      <c r="K195" s="207" t="s">
        <v>19</v>
      </c>
      <c r="L195" s="47"/>
      <c r="M195" s="212" t="s">
        <v>19</v>
      </c>
      <c r="N195" s="213" t="s">
        <v>40</v>
      </c>
      <c r="O195" s="87"/>
      <c r="P195" s="214">
        <f>O195*H195</f>
        <v>0</v>
      </c>
      <c r="Q195" s="214">
        <v>0</v>
      </c>
      <c r="R195" s="214">
        <f>Q195*H195</f>
        <v>0</v>
      </c>
      <c r="S195" s="214">
        <v>0</v>
      </c>
      <c r="T195" s="21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6" t="s">
        <v>231</v>
      </c>
      <c r="AT195" s="216" t="s">
        <v>141</v>
      </c>
      <c r="AU195" s="216" t="s">
        <v>77</v>
      </c>
      <c r="AY195" s="20" t="s">
        <v>140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20" t="s">
        <v>77</v>
      </c>
      <c r="BK195" s="217">
        <f>ROUND(I195*H195,2)</f>
        <v>0</v>
      </c>
      <c r="BL195" s="20" t="s">
        <v>231</v>
      </c>
      <c r="BM195" s="216" t="s">
        <v>2993</v>
      </c>
    </row>
    <row r="196" s="12" customFormat="1" ht="25.92" customHeight="1">
      <c r="A196" s="12"/>
      <c r="B196" s="191"/>
      <c r="C196" s="192"/>
      <c r="D196" s="193" t="s">
        <v>68</v>
      </c>
      <c r="E196" s="194" t="s">
        <v>2994</v>
      </c>
      <c r="F196" s="194" t="s">
        <v>2995</v>
      </c>
      <c r="G196" s="192"/>
      <c r="H196" s="192"/>
      <c r="I196" s="195"/>
      <c r="J196" s="196">
        <f>BK196</f>
        <v>0</v>
      </c>
      <c r="K196" s="192"/>
      <c r="L196" s="197"/>
      <c r="M196" s="198"/>
      <c r="N196" s="199"/>
      <c r="O196" s="199"/>
      <c r="P196" s="200">
        <f>SUM(P197:P210)</f>
        <v>0</v>
      </c>
      <c r="Q196" s="199"/>
      <c r="R196" s="200">
        <f>SUM(R197:R210)</f>
        <v>0.78661000000000003</v>
      </c>
      <c r="S196" s="199"/>
      <c r="T196" s="201">
        <f>SUM(T197:T210)</f>
        <v>8.5911500000000007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2" t="s">
        <v>157</v>
      </c>
      <c r="AT196" s="203" t="s">
        <v>68</v>
      </c>
      <c r="AU196" s="203" t="s">
        <v>69</v>
      </c>
      <c r="AY196" s="202" t="s">
        <v>140</v>
      </c>
      <c r="BK196" s="204">
        <f>SUM(BK197:BK210)</f>
        <v>0</v>
      </c>
    </row>
    <row r="197" s="2" customFormat="1" ht="16.5" customHeight="1">
      <c r="A197" s="41"/>
      <c r="B197" s="42"/>
      <c r="C197" s="205" t="s">
        <v>642</v>
      </c>
      <c r="D197" s="205" t="s">
        <v>141</v>
      </c>
      <c r="E197" s="206" t="s">
        <v>2996</v>
      </c>
      <c r="F197" s="207" t="s">
        <v>2997</v>
      </c>
      <c r="G197" s="208" t="s">
        <v>200</v>
      </c>
      <c r="H197" s="209">
        <v>1249</v>
      </c>
      <c r="I197" s="210"/>
      <c r="J197" s="211">
        <f>ROUND(I197*H197,2)</f>
        <v>0</v>
      </c>
      <c r="K197" s="207" t="s">
        <v>145</v>
      </c>
      <c r="L197" s="47"/>
      <c r="M197" s="212" t="s">
        <v>19</v>
      </c>
      <c r="N197" s="213" t="s">
        <v>40</v>
      </c>
      <c r="O197" s="87"/>
      <c r="P197" s="214">
        <f>O197*H197</f>
        <v>0</v>
      </c>
      <c r="Q197" s="214">
        <v>0.00035</v>
      </c>
      <c r="R197" s="214">
        <f>Q197*H197</f>
        <v>0.43714999999999998</v>
      </c>
      <c r="S197" s="214">
        <v>0</v>
      </c>
      <c r="T197" s="21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6" t="s">
        <v>511</v>
      </c>
      <c r="AT197" s="216" t="s">
        <v>141</v>
      </c>
      <c r="AU197" s="216" t="s">
        <v>77</v>
      </c>
      <c r="AY197" s="20" t="s">
        <v>140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20" t="s">
        <v>77</v>
      </c>
      <c r="BK197" s="217">
        <f>ROUND(I197*H197,2)</f>
        <v>0</v>
      </c>
      <c r="BL197" s="20" t="s">
        <v>511</v>
      </c>
      <c r="BM197" s="216" t="s">
        <v>2998</v>
      </c>
    </row>
    <row r="198" s="2" customFormat="1">
      <c r="A198" s="41"/>
      <c r="B198" s="42"/>
      <c r="C198" s="43"/>
      <c r="D198" s="218" t="s">
        <v>148</v>
      </c>
      <c r="E198" s="43"/>
      <c r="F198" s="219" t="s">
        <v>2999</v>
      </c>
      <c r="G198" s="43"/>
      <c r="H198" s="43"/>
      <c r="I198" s="220"/>
      <c r="J198" s="43"/>
      <c r="K198" s="43"/>
      <c r="L198" s="47"/>
      <c r="M198" s="221"/>
      <c r="N198" s="22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148</v>
      </c>
      <c r="AU198" s="20" t="s">
        <v>77</v>
      </c>
    </row>
    <row r="199" s="2" customFormat="1" ht="16.5" customHeight="1">
      <c r="A199" s="41"/>
      <c r="B199" s="42"/>
      <c r="C199" s="205" t="s">
        <v>666</v>
      </c>
      <c r="D199" s="205" t="s">
        <v>141</v>
      </c>
      <c r="E199" s="206" t="s">
        <v>3000</v>
      </c>
      <c r="F199" s="207" t="s">
        <v>3001</v>
      </c>
      <c r="G199" s="208" t="s">
        <v>200</v>
      </c>
      <c r="H199" s="209">
        <v>58</v>
      </c>
      <c r="I199" s="210"/>
      <c r="J199" s="211">
        <f>ROUND(I199*H199,2)</f>
        <v>0</v>
      </c>
      <c r="K199" s="207" t="s">
        <v>145</v>
      </c>
      <c r="L199" s="47"/>
      <c r="M199" s="212" t="s">
        <v>19</v>
      </c>
      <c r="N199" s="213" t="s">
        <v>40</v>
      </c>
      <c r="O199" s="87"/>
      <c r="P199" s="214">
        <f>O199*H199</f>
        <v>0</v>
      </c>
      <c r="Q199" s="214">
        <v>0.00076999999999999996</v>
      </c>
      <c r="R199" s="214">
        <f>Q199*H199</f>
        <v>0.044659999999999998</v>
      </c>
      <c r="S199" s="214">
        <v>0</v>
      </c>
      <c r="T199" s="21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6" t="s">
        <v>511</v>
      </c>
      <c r="AT199" s="216" t="s">
        <v>141</v>
      </c>
      <c r="AU199" s="216" t="s">
        <v>77</v>
      </c>
      <c r="AY199" s="20" t="s">
        <v>140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20" t="s">
        <v>77</v>
      </c>
      <c r="BK199" s="217">
        <f>ROUND(I199*H199,2)</f>
        <v>0</v>
      </c>
      <c r="BL199" s="20" t="s">
        <v>511</v>
      </c>
      <c r="BM199" s="216" t="s">
        <v>3002</v>
      </c>
    </row>
    <row r="200" s="2" customFormat="1">
      <c r="A200" s="41"/>
      <c r="B200" s="42"/>
      <c r="C200" s="43"/>
      <c r="D200" s="218" t="s">
        <v>148</v>
      </c>
      <c r="E200" s="43"/>
      <c r="F200" s="219" t="s">
        <v>3003</v>
      </c>
      <c r="G200" s="43"/>
      <c r="H200" s="43"/>
      <c r="I200" s="220"/>
      <c r="J200" s="43"/>
      <c r="K200" s="43"/>
      <c r="L200" s="47"/>
      <c r="M200" s="221"/>
      <c r="N200" s="22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148</v>
      </c>
      <c r="AU200" s="20" t="s">
        <v>77</v>
      </c>
    </row>
    <row r="201" s="2" customFormat="1" ht="21.75" customHeight="1">
      <c r="A201" s="41"/>
      <c r="B201" s="42"/>
      <c r="C201" s="205" t="s">
        <v>647</v>
      </c>
      <c r="D201" s="205" t="s">
        <v>141</v>
      </c>
      <c r="E201" s="206" t="s">
        <v>3004</v>
      </c>
      <c r="F201" s="207" t="s">
        <v>3005</v>
      </c>
      <c r="G201" s="208" t="s">
        <v>200</v>
      </c>
      <c r="H201" s="209">
        <v>240</v>
      </c>
      <c r="I201" s="210"/>
      <c r="J201" s="211">
        <f>ROUND(I201*H201,2)</f>
        <v>0</v>
      </c>
      <c r="K201" s="207" t="s">
        <v>145</v>
      </c>
      <c r="L201" s="47"/>
      <c r="M201" s="212" t="s">
        <v>19</v>
      </c>
      <c r="N201" s="213" t="s">
        <v>40</v>
      </c>
      <c r="O201" s="87"/>
      <c r="P201" s="214">
        <f>O201*H201</f>
        <v>0</v>
      </c>
      <c r="Q201" s="214">
        <v>0.0012700000000000001</v>
      </c>
      <c r="R201" s="214">
        <f>Q201*H201</f>
        <v>0.30480000000000002</v>
      </c>
      <c r="S201" s="214">
        <v>0</v>
      </c>
      <c r="T201" s="21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6" t="s">
        <v>511</v>
      </c>
      <c r="AT201" s="216" t="s">
        <v>141</v>
      </c>
      <c r="AU201" s="216" t="s">
        <v>77</v>
      </c>
      <c r="AY201" s="20" t="s">
        <v>140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20" t="s">
        <v>77</v>
      </c>
      <c r="BK201" s="217">
        <f>ROUND(I201*H201,2)</f>
        <v>0</v>
      </c>
      <c r="BL201" s="20" t="s">
        <v>511</v>
      </c>
      <c r="BM201" s="216" t="s">
        <v>3006</v>
      </c>
    </row>
    <row r="202" s="2" customFormat="1">
      <c r="A202" s="41"/>
      <c r="B202" s="42"/>
      <c r="C202" s="43"/>
      <c r="D202" s="218" t="s">
        <v>148</v>
      </c>
      <c r="E202" s="43"/>
      <c r="F202" s="219" t="s">
        <v>3007</v>
      </c>
      <c r="G202" s="43"/>
      <c r="H202" s="43"/>
      <c r="I202" s="220"/>
      <c r="J202" s="43"/>
      <c r="K202" s="43"/>
      <c r="L202" s="47"/>
      <c r="M202" s="221"/>
      <c r="N202" s="22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148</v>
      </c>
      <c r="AU202" s="20" t="s">
        <v>77</v>
      </c>
    </row>
    <row r="203" s="2" customFormat="1" ht="24.15" customHeight="1">
      <c r="A203" s="41"/>
      <c r="B203" s="42"/>
      <c r="C203" s="205" t="s">
        <v>677</v>
      </c>
      <c r="D203" s="205" t="s">
        <v>141</v>
      </c>
      <c r="E203" s="206" t="s">
        <v>3008</v>
      </c>
      <c r="F203" s="207" t="s">
        <v>3009</v>
      </c>
      <c r="G203" s="208" t="s">
        <v>161</v>
      </c>
      <c r="H203" s="209">
        <v>223</v>
      </c>
      <c r="I203" s="210"/>
      <c r="J203" s="211">
        <f>ROUND(I203*H203,2)</f>
        <v>0</v>
      </c>
      <c r="K203" s="207" t="s">
        <v>145</v>
      </c>
      <c r="L203" s="47"/>
      <c r="M203" s="212" t="s">
        <v>19</v>
      </c>
      <c r="N203" s="213" t="s">
        <v>40</v>
      </c>
      <c r="O203" s="87"/>
      <c r="P203" s="214">
        <f>O203*H203</f>
        <v>0</v>
      </c>
      <c r="Q203" s="214">
        <v>0</v>
      </c>
      <c r="R203" s="214">
        <f>Q203*H203</f>
        <v>0</v>
      </c>
      <c r="S203" s="214">
        <v>5.0000000000000002E-05</v>
      </c>
      <c r="T203" s="215">
        <f>S203*H203</f>
        <v>0.01115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6" t="s">
        <v>511</v>
      </c>
      <c r="AT203" s="216" t="s">
        <v>141</v>
      </c>
      <c r="AU203" s="216" t="s">
        <v>77</v>
      </c>
      <c r="AY203" s="20" t="s">
        <v>140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20" t="s">
        <v>77</v>
      </c>
      <c r="BK203" s="217">
        <f>ROUND(I203*H203,2)</f>
        <v>0</v>
      </c>
      <c r="BL203" s="20" t="s">
        <v>511</v>
      </c>
      <c r="BM203" s="216" t="s">
        <v>3010</v>
      </c>
    </row>
    <row r="204" s="2" customFormat="1">
      <c r="A204" s="41"/>
      <c r="B204" s="42"/>
      <c r="C204" s="43"/>
      <c r="D204" s="218" t="s">
        <v>148</v>
      </c>
      <c r="E204" s="43"/>
      <c r="F204" s="219" t="s">
        <v>3011</v>
      </c>
      <c r="G204" s="43"/>
      <c r="H204" s="43"/>
      <c r="I204" s="220"/>
      <c r="J204" s="43"/>
      <c r="K204" s="43"/>
      <c r="L204" s="47"/>
      <c r="M204" s="221"/>
      <c r="N204" s="22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148</v>
      </c>
      <c r="AU204" s="20" t="s">
        <v>77</v>
      </c>
    </row>
    <row r="205" s="2" customFormat="1" ht="21.75" customHeight="1">
      <c r="A205" s="41"/>
      <c r="B205" s="42"/>
      <c r="C205" s="205" t="s">
        <v>637</v>
      </c>
      <c r="D205" s="205" t="s">
        <v>141</v>
      </c>
      <c r="E205" s="206" t="s">
        <v>3012</v>
      </c>
      <c r="F205" s="207" t="s">
        <v>3013</v>
      </c>
      <c r="G205" s="208" t="s">
        <v>200</v>
      </c>
      <c r="H205" s="209">
        <v>1249</v>
      </c>
      <c r="I205" s="210"/>
      <c r="J205" s="211">
        <f>ROUND(I205*H205,2)</f>
        <v>0</v>
      </c>
      <c r="K205" s="207" t="s">
        <v>145</v>
      </c>
      <c r="L205" s="47"/>
      <c r="M205" s="212" t="s">
        <v>19</v>
      </c>
      <c r="N205" s="213" t="s">
        <v>40</v>
      </c>
      <c r="O205" s="87"/>
      <c r="P205" s="214">
        <f>O205*H205</f>
        <v>0</v>
      </c>
      <c r="Q205" s="214">
        <v>0</v>
      </c>
      <c r="R205" s="214">
        <f>Q205*H205</f>
        <v>0</v>
      </c>
      <c r="S205" s="214">
        <v>0.0040000000000000001</v>
      </c>
      <c r="T205" s="215">
        <f>S205*H205</f>
        <v>4.9960000000000004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6" t="s">
        <v>511</v>
      </c>
      <c r="AT205" s="216" t="s">
        <v>141</v>
      </c>
      <c r="AU205" s="216" t="s">
        <v>77</v>
      </c>
      <c r="AY205" s="20" t="s">
        <v>140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20" t="s">
        <v>77</v>
      </c>
      <c r="BK205" s="217">
        <f>ROUND(I205*H205,2)</f>
        <v>0</v>
      </c>
      <c r="BL205" s="20" t="s">
        <v>511</v>
      </c>
      <c r="BM205" s="216" t="s">
        <v>3014</v>
      </c>
    </row>
    <row r="206" s="2" customFormat="1">
      <c r="A206" s="41"/>
      <c r="B206" s="42"/>
      <c r="C206" s="43"/>
      <c r="D206" s="218" t="s">
        <v>148</v>
      </c>
      <c r="E206" s="43"/>
      <c r="F206" s="219" t="s">
        <v>3015</v>
      </c>
      <c r="G206" s="43"/>
      <c r="H206" s="43"/>
      <c r="I206" s="220"/>
      <c r="J206" s="43"/>
      <c r="K206" s="43"/>
      <c r="L206" s="47"/>
      <c r="M206" s="221"/>
      <c r="N206" s="22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148</v>
      </c>
      <c r="AU206" s="20" t="s">
        <v>77</v>
      </c>
    </row>
    <row r="207" s="2" customFormat="1" ht="21.75" customHeight="1">
      <c r="A207" s="41"/>
      <c r="B207" s="42"/>
      <c r="C207" s="205" t="s">
        <v>661</v>
      </c>
      <c r="D207" s="205" t="s">
        <v>141</v>
      </c>
      <c r="E207" s="206" t="s">
        <v>3016</v>
      </c>
      <c r="F207" s="207" t="s">
        <v>3017</v>
      </c>
      <c r="G207" s="208" t="s">
        <v>200</v>
      </c>
      <c r="H207" s="209">
        <v>58</v>
      </c>
      <c r="I207" s="210"/>
      <c r="J207" s="211">
        <f>ROUND(I207*H207,2)</f>
        <v>0</v>
      </c>
      <c r="K207" s="207" t="s">
        <v>145</v>
      </c>
      <c r="L207" s="47"/>
      <c r="M207" s="212" t="s">
        <v>19</v>
      </c>
      <c r="N207" s="213" t="s">
        <v>40</v>
      </c>
      <c r="O207" s="87"/>
      <c r="P207" s="214">
        <f>O207*H207</f>
        <v>0</v>
      </c>
      <c r="Q207" s="214">
        <v>0</v>
      </c>
      <c r="R207" s="214">
        <f>Q207*H207</f>
        <v>0</v>
      </c>
      <c r="S207" s="214">
        <v>0.0080000000000000002</v>
      </c>
      <c r="T207" s="215">
        <f>S207*H207</f>
        <v>0.46400000000000002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6" t="s">
        <v>511</v>
      </c>
      <c r="AT207" s="216" t="s">
        <v>141</v>
      </c>
      <c r="AU207" s="216" t="s">
        <v>77</v>
      </c>
      <c r="AY207" s="20" t="s">
        <v>140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20" t="s">
        <v>77</v>
      </c>
      <c r="BK207" s="217">
        <f>ROUND(I207*H207,2)</f>
        <v>0</v>
      </c>
      <c r="BL207" s="20" t="s">
        <v>511</v>
      </c>
      <c r="BM207" s="216" t="s">
        <v>3018</v>
      </c>
    </row>
    <row r="208" s="2" customFormat="1">
      <c r="A208" s="41"/>
      <c r="B208" s="42"/>
      <c r="C208" s="43"/>
      <c r="D208" s="218" t="s">
        <v>148</v>
      </c>
      <c r="E208" s="43"/>
      <c r="F208" s="219" t="s">
        <v>3019</v>
      </c>
      <c r="G208" s="43"/>
      <c r="H208" s="43"/>
      <c r="I208" s="220"/>
      <c r="J208" s="43"/>
      <c r="K208" s="43"/>
      <c r="L208" s="47"/>
      <c r="M208" s="221"/>
      <c r="N208" s="222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148</v>
      </c>
      <c r="AU208" s="20" t="s">
        <v>77</v>
      </c>
    </row>
    <row r="209" s="2" customFormat="1" ht="21.75" customHeight="1">
      <c r="A209" s="41"/>
      <c r="B209" s="42"/>
      <c r="C209" s="205" t="s">
        <v>652</v>
      </c>
      <c r="D209" s="205" t="s">
        <v>141</v>
      </c>
      <c r="E209" s="206" t="s">
        <v>3020</v>
      </c>
      <c r="F209" s="207" t="s">
        <v>3021</v>
      </c>
      <c r="G209" s="208" t="s">
        <v>200</v>
      </c>
      <c r="H209" s="209">
        <v>240</v>
      </c>
      <c r="I209" s="210"/>
      <c r="J209" s="211">
        <f>ROUND(I209*H209,2)</f>
        <v>0</v>
      </c>
      <c r="K209" s="207" t="s">
        <v>145</v>
      </c>
      <c r="L209" s="47"/>
      <c r="M209" s="212" t="s">
        <v>19</v>
      </c>
      <c r="N209" s="213" t="s">
        <v>40</v>
      </c>
      <c r="O209" s="87"/>
      <c r="P209" s="214">
        <f>O209*H209</f>
        <v>0</v>
      </c>
      <c r="Q209" s="214">
        <v>0</v>
      </c>
      <c r="R209" s="214">
        <f>Q209*H209</f>
        <v>0</v>
      </c>
      <c r="S209" s="214">
        <v>0.012999999999999999</v>
      </c>
      <c r="T209" s="215">
        <f>S209*H209</f>
        <v>3.1199999999999997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6" t="s">
        <v>511</v>
      </c>
      <c r="AT209" s="216" t="s">
        <v>141</v>
      </c>
      <c r="AU209" s="216" t="s">
        <v>77</v>
      </c>
      <c r="AY209" s="20" t="s">
        <v>140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20" t="s">
        <v>77</v>
      </c>
      <c r="BK209" s="217">
        <f>ROUND(I209*H209,2)</f>
        <v>0</v>
      </c>
      <c r="BL209" s="20" t="s">
        <v>511</v>
      </c>
      <c r="BM209" s="216" t="s">
        <v>3022</v>
      </c>
    </row>
    <row r="210" s="2" customFormat="1">
      <c r="A210" s="41"/>
      <c r="B210" s="42"/>
      <c r="C210" s="43"/>
      <c r="D210" s="218" t="s">
        <v>148</v>
      </c>
      <c r="E210" s="43"/>
      <c r="F210" s="219" t="s">
        <v>3023</v>
      </c>
      <c r="G210" s="43"/>
      <c r="H210" s="43"/>
      <c r="I210" s="220"/>
      <c r="J210" s="43"/>
      <c r="K210" s="43"/>
      <c r="L210" s="47"/>
      <c r="M210" s="221"/>
      <c r="N210" s="222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148</v>
      </c>
      <c r="AU210" s="20" t="s">
        <v>77</v>
      </c>
    </row>
    <row r="211" s="12" customFormat="1" ht="25.92" customHeight="1">
      <c r="A211" s="12"/>
      <c r="B211" s="191"/>
      <c r="C211" s="192"/>
      <c r="D211" s="193" t="s">
        <v>68</v>
      </c>
      <c r="E211" s="194" t="s">
        <v>1820</v>
      </c>
      <c r="F211" s="194" t="s">
        <v>1821</v>
      </c>
      <c r="G211" s="192"/>
      <c r="H211" s="192"/>
      <c r="I211" s="195"/>
      <c r="J211" s="196">
        <f>BK211</f>
        <v>0</v>
      </c>
      <c r="K211" s="192"/>
      <c r="L211" s="197"/>
      <c r="M211" s="198"/>
      <c r="N211" s="199"/>
      <c r="O211" s="199"/>
      <c r="P211" s="200">
        <f>SUM(P212:P223)</f>
        <v>0</v>
      </c>
      <c r="Q211" s="199"/>
      <c r="R211" s="200">
        <f>SUM(R212:R223)</f>
        <v>0</v>
      </c>
      <c r="S211" s="199"/>
      <c r="T211" s="201">
        <f>SUM(T212:T223)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2" t="s">
        <v>168</v>
      </c>
      <c r="AT211" s="203" t="s">
        <v>68</v>
      </c>
      <c r="AU211" s="203" t="s">
        <v>69</v>
      </c>
      <c r="AY211" s="202" t="s">
        <v>140</v>
      </c>
      <c r="BK211" s="204">
        <f>SUM(BK212:BK223)</f>
        <v>0</v>
      </c>
    </row>
    <row r="212" s="2" customFormat="1" ht="16.5" customHeight="1">
      <c r="A212" s="41"/>
      <c r="B212" s="42"/>
      <c r="C212" s="256" t="s">
        <v>685</v>
      </c>
      <c r="D212" s="256" t="s">
        <v>452</v>
      </c>
      <c r="E212" s="257" t="s">
        <v>3024</v>
      </c>
      <c r="F212" s="258" t="s">
        <v>3025</v>
      </c>
      <c r="G212" s="259" t="s">
        <v>3026</v>
      </c>
      <c r="H212" s="288"/>
      <c r="I212" s="261"/>
      <c r="J212" s="262">
        <f>ROUND(I212*H212,2)</f>
        <v>0</v>
      </c>
      <c r="K212" s="258" t="s">
        <v>19</v>
      </c>
      <c r="L212" s="263"/>
      <c r="M212" s="264" t="s">
        <v>19</v>
      </c>
      <c r="N212" s="265" t="s">
        <v>40</v>
      </c>
      <c r="O212" s="87"/>
      <c r="P212" s="214">
        <f>O212*H212</f>
        <v>0</v>
      </c>
      <c r="Q212" s="214">
        <v>0</v>
      </c>
      <c r="R212" s="214">
        <f>Q212*H212</f>
        <v>0</v>
      </c>
      <c r="S212" s="214">
        <v>0</v>
      </c>
      <c r="T212" s="21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6" t="s">
        <v>183</v>
      </c>
      <c r="AT212" s="216" t="s">
        <v>452</v>
      </c>
      <c r="AU212" s="216" t="s">
        <v>77</v>
      </c>
      <c r="AY212" s="20" t="s">
        <v>140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20" t="s">
        <v>77</v>
      </c>
      <c r="BK212" s="217">
        <f>ROUND(I212*H212,2)</f>
        <v>0</v>
      </c>
      <c r="BL212" s="20" t="s">
        <v>146</v>
      </c>
      <c r="BM212" s="216" t="s">
        <v>3027</v>
      </c>
    </row>
    <row r="213" s="2" customFormat="1" ht="16.5" customHeight="1">
      <c r="A213" s="41"/>
      <c r="B213" s="42"/>
      <c r="C213" s="205" t="s">
        <v>725</v>
      </c>
      <c r="D213" s="205" t="s">
        <v>141</v>
      </c>
      <c r="E213" s="206" t="s">
        <v>3028</v>
      </c>
      <c r="F213" s="207" t="s">
        <v>3029</v>
      </c>
      <c r="G213" s="208" t="s">
        <v>1472</v>
      </c>
      <c r="H213" s="209">
        <v>1</v>
      </c>
      <c r="I213" s="210"/>
      <c r="J213" s="211">
        <f>ROUND(I213*H213,2)</f>
        <v>0</v>
      </c>
      <c r="K213" s="207" t="s">
        <v>19</v>
      </c>
      <c r="L213" s="47"/>
      <c r="M213" s="212" t="s">
        <v>19</v>
      </c>
      <c r="N213" s="213" t="s">
        <v>40</v>
      </c>
      <c r="O213" s="87"/>
      <c r="P213" s="214">
        <f>O213*H213</f>
        <v>0</v>
      </c>
      <c r="Q213" s="214">
        <v>0</v>
      </c>
      <c r="R213" s="214">
        <f>Q213*H213</f>
        <v>0</v>
      </c>
      <c r="S213" s="214">
        <v>0</v>
      </c>
      <c r="T213" s="21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6" t="s">
        <v>146</v>
      </c>
      <c r="AT213" s="216" t="s">
        <v>141</v>
      </c>
      <c r="AU213" s="216" t="s">
        <v>77</v>
      </c>
      <c r="AY213" s="20" t="s">
        <v>140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20" t="s">
        <v>77</v>
      </c>
      <c r="BK213" s="217">
        <f>ROUND(I213*H213,2)</f>
        <v>0</v>
      </c>
      <c r="BL213" s="20" t="s">
        <v>146</v>
      </c>
      <c r="BM213" s="216" t="s">
        <v>3030</v>
      </c>
    </row>
    <row r="214" s="2" customFormat="1" ht="16.5" customHeight="1">
      <c r="A214" s="41"/>
      <c r="B214" s="42"/>
      <c r="C214" s="205" t="s">
        <v>691</v>
      </c>
      <c r="D214" s="205" t="s">
        <v>141</v>
      </c>
      <c r="E214" s="206" t="s">
        <v>2704</v>
      </c>
      <c r="F214" s="207" t="s">
        <v>2705</v>
      </c>
      <c r="G214" s="208" t="s">
        <v>1472</v>
      </c>
      <c r="H214" s="209">
        <v>1</v>
      </c>
      <c r="I214" s="210"/>
      <c r="J214" s="211">
        <f>ROUND(I214*H214,2)</f>
        <v>0</v>
      </c>
      <c r="K214" s="207" t="s">
        <v>145</v>
      </c>
      <c r="L214" s="47"/>
      <c r="M214" s="212" t="s">
        <v>19</v>
      </c>
      <c r="N214" s="213" t="s">
        <v>40</v>
      </c>
      <c r="O214" s="87"/>
      <c r="P214" s="214">
        <f>O214*H214</f>
        <v>0</v>
      </c>
      <c r="Q214" s="214">
        <v>0</v>
      </c>
      <c r="R214" s="214">
        <f>Q214*H214</f>
        <v>0</v>
      </c>
      <c r="S214" s="214">
        <v>0</v>
      </c>
      <c r="T214" s="21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6" t="s">
        <v>146</v>
      </c>
      <c r="AT214" s="216" t="s">
        <v>141</v>
      </c>
      <c r="AU214" s="216" t="s">
        <v>77</v>
      </c>
      <c r="AY214" s="20" t="s">
        <v>140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20" t="s">
        <v>77</v>
      </c>
      <c r="BK214" s="217">
        <f>ROUND(I214*H214,2)</f>
        <v>0</v>
      </c>
      <c r="BL214" s="20" t="s">
        <v>146</v>
      </c>
      <c r="BM214" s="216" t="s">
        <v>3031</v>
      </c>
    </row>
    <row r="215" s="2" customFormat="1">
      <c r="A215" s="41"/>
      <c r="B215" s="42"/>
      <c r="C215" s="43"/>
      <c r="D215" s="218" t="s">
        <v>148</v>
      </c>
      <c r="E215" s="43"/>
      <c r="F215" s="219" t="s">
        <v>2707</v>
      </c>
      <c r="G215" s="43"/>
      <c r="H215" s="43"/>
      <c r="I215" s="220"/>
      <c r="J215" s="43"/>
      <c r="K215" s="43"/>
      <c r="L215" s="47"/>
      <c r="M215" s="221"/>
      <c r="N215" s="22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148</v>
      </c>
      <c r="AU215" s="20" t="s">
        <v>77</v>
      </c>
    </row>
    <row r="216" s="2" customFormat="1" ht="16.5" customHeight="1">
      <c r="A216" s="41"/>
      <c r="B216" s="42"/>
      <c r="C216" s="205" t="s">
        <v>696</v>
      </c>
      <c r="D216" s="205" t="s">
        <v>141</v>
      </c>
      <c r="E216" s="206" t="s">
        <v>3032</v>
      </c>
      <c r="F216" s="207" t="s">
        <v>3033</v>
      </c>
      <c r="G216" s="208" t="s">
        <v>3026</v>
      </c>
      <c r="H216" s="289"/>
      <c r="I216" s="210"/>
      <c r="J216" s="211">
        <f>ROUND(I216*H216,2)</f>
        <v>0</v>
      </c>
      <c r="K216" s="207" t="s">
        <v>145</v>
      </c>
      <c r="L216" s="47"/>
      <c r="M216" s="212" t="s">
        <v>19</v>
      </c>
      <c r="N216" s="213" t="s">
        <v>40</v>
      </c>
      <c r="O216" s="87"/>
      <c r="P216" s="214">
        <f>O216*H216</f>
        <v>0</v>
      </c>
      <c r="Q216" s="214">
        <v>0</v>
      </c>
      <c r="R216" s="214">
        <f>Q216*H216</f>
        <v>0</v>
      </c>
      <c r="S216" s="214">
        <v>0</v>
      </c>
      <c r="T216" s="21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6" t="s">
        <v>146</v>
      </c>
      <c r="AT216" s="216" t="s">
        <v>141</v>
      </c>
      <c r="AU216" s="216" t="s">
        <v>77</v>
      </c>
      <c r="AY216" s="20" t="s">
        <v>140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20" t="s">
        <v>77</v>
      </c>
      <c r="BK216" s="217">
        <f>ROUND(I216*H216,2)</f>
        <v>0</v>
      </c>
      <c r="BL216" s="20" t="s">
        <v>146</v>
      </c>
      <c r="BM216" s="216" t="s">
        <v>3034</v>
      </c>
    </row>
    <row r="217" s="2" customFormat="1">
      <c r="A217" s="41"/>
      <c r="B217" s="42"/>
      <c r="C217" s="43"/>
      <c r="D217" s="218" t="s">
        <v>148</v>
      </c>
      <c r="E217" s="43"/>
      <c r="F217" s="219" t="s">
        <v>3035</v>
      </c>
      <c r="G217" s="43"/>
      <c r="H217" s="43"/>
      <c r="I217" s="220"/>
      <c r="J217" s="43"/>
      <c r="K217" s="43"/>
      <c r="L217" s="47"/>
      <c r="M217" s="221"/>
      <c r="N217" s="22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148</v>
      </c>
      <c r="AU217" s="20" t="s">
        <v>77</v>
      </c>
    </row>
    <row r="218" s="2" customFormat="1" ht="16.5" customHeight="1">
      <c r="A218" s="41"/>
      <c r="B218" s="42"/>
      <c r="C218" s="205" t="s">
        <v>701</v>
      </c>
      <c r="D218" s="205" t="s">
        <v>141</v>
      </c>
      <c r="E218" s="206" t="s">
        <v>3036</v>
      </c>
      <c r="F218" s="207" t="s">
        <v>3037</v>
      </c>
      <c r="G218" s="208" t="s">
        <v>3026</v>
      </c>
      <c r="H218" s="289"/>
      <c r="I218" s="210"/>
      <c r="J218" s="211">
        <f>ROUND(I218*H218,2)</f>
        <v>0</v>
      </c>
      <c r="K218" s="207" t="s">
        <v>145</v>
      </c>
      <c r="L218" s="47"/>
      <c r="M218" s="212" t="s">
        <v>19</v>
      </c>
      <c r="N218" s="213" t="s">
        <v>40</v>
      </c>
      <c r="O218" s="87"/>
      <c r="P218" s="214">
        <f>O218*H218</f>
        <v>0</v>
      </c>
      <c r="Q218" s="214">
        <v>0</v>
      </c>
      <c r="R218" s="214">
        <f>Q218*H218</f>
        <v>0</v>
      </c>
      <c r="S218" s="214">
        <v>0</v>
      </c>
      <c r="T218" s="21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6" t="s">
        <v>146</v>
      </c>
      <c r="AT218" s="216" t="s">
        <v>141</v>
      </c>
      <c r="AU218" s="216" t="s">
        <v>77</v>
      </c>
      <c r="AY218" s="20" t="s">
        <v>140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20" t="s">
        <v>77</v>
      </c>
      <c r="BK218" s="217">
        <f>ROUND(I218*H218,2)</f>
        <v>0</v>
      </c>
      <c r="BL218" s="20" t="s">
        <v>146</v>
      </c>
      <c r="BM218" s="216" t="s">
        <v>3038</v>
      </c>
    </row>
    <row r="219" s="2" customFormat="1">
      <c r="A219" s="41"/>
      <c r="B219" s="42"/>
      <c r="C219" s="43"/>
      <c r="D219" s="218" t="s">
        <v>148</v>
      </c>
      <c r="E219" s="43"/>
      <c r="F219" s="219" t="s">
        <v>3039</v>
      </c>
      <c r="G219" s="43"/>
      <c r="H219" s="43"/>
      <c r="I219" s="220"/>
      <c r="J219" s="43"/>
      <c r="K219" s="43"/>
      <c r="L219" s="47"/>
      <c r="M219" s="221"/>
      <c r="N219" s="222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148</v>
      </c>
      <c r="AU219" s="20" t="s">
        <v>77</v>
      </c>
    </row>
    <row r="220" s="2" customFormat="1" ht="16.5" customHeight="1">
      <c r="A220" s="41"/>
      <c r="B220" s="42"/>
      <c r="C220" s="205" t="s">
        <v>707</v>
      </c>
      <c r="D220" s="205" t="s">
        <v>141</v>
      </c>
      <c r="E220" s="206" t="s">
        <v>3040</v>
      </c>
      <c r="F220" s="207" t="s">
        <v>3041</v>
      </c>
      <c r="G220" s="208" t="s">
        <v>3026</v>
      </c>
      <c r="H220" s="289"/>
      <c r="I220" s="210"/>
      <c r="J220" s="211">
        <f>ROUND(I220*H220,2)</f>
        <v>0</v>
      </c>
      <c r="K220" s="207" t="s">
        <v>145</v>
      </c>
      <c r="L220" s="47"/>
      <c r="M220" s="212" t="s">
        <v>19</v>
      </c>
      <c r="N220" s="213" t="s">
        <v>40</v>
      </c>
      <c r="O220" s="87"/>
      <c r="P220" s="214">
        <f>O220*H220</f>
        <v>0</v>
      </c>
      <c r="Q220" s="214">
        <v>0</v>
      </c>
      <c r="R220" s="214">
        <f>Q220*H220</f>
        <v>0</v>
      </c>
      <c r="S220" s="214">
        <v>0</v>
      </c>
      <c r="T220" s="21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6" t="s">
        <v>146</v>
      </c>
      <c r="AT220" s="216" t="s">
        <v>141</v>
      </c>
      <c r="AU220" s="216" t="s">
        <v>77</v>
      </c>
      <c r="AY220" s="20" t="s">
        <v>140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20" t="s">
        <v>77</v>
      </c>
      <c r="BK220" s="217">
        <f>ROUND(I220*H220,2)</f>
        <v>0</v>
      </c>
      <c r="BL220" s="20" t="s">
        <v>146</v>
      </c>
      <c r="BM220" s="216" t="s">
        <v>3042</v>
      </c>
    </row>
    <row r="221" s="2" customFormat="1">
      <c r="A221" s="41"/>
      <c r="B221" s="42"/>
      <c r="C221" s="43"/>
      <c r="D221" s="218" t="s">
        <v>148</v>
      </c>
      <c r="E221" s="43"/>
      <c r="F221" s="219" t="s">
        <v>3043</v>
      </c>
      <c r="G221" s="43"/>
      <c r="H221" s="43"/>
      <c r="I221" s="220"/>
      <c r="J221" s="43"/>
      <c r="K221" s="43"/>
      <c r="L221" s="47"/>
      <c r="M221" s="221"/>
      <c r="N221" s="22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148</v>
      </c>
      <c r="AU221" s="20" t="s">
        <v>77</v>
      </c>
    </row>
    <row r="222" s="2" customFormat="1" ht="16.5" customHeight="1">
      <c r="A222" s="41"/>
      <c r="B222" s="42"/>
      <c r="C222" s="205" t="s">
        <v>713</v>
      </c>
      <c r="D222" s="205" t="s">
        <v>141</v>
      </c>
      <c r="E222" s="206" t="s">
        <v>3044</v>
      </c>
      <c r="F222" s="207" t="s">
        <v>3045</v>
      </c>
      <c r="G222" s="208" t="s">
        <v>3026</v>
      </c>
      <c r="H222" s="289"/>
      <c r="I222" s="210"/>
      <c r="J222" s="211">
        <f>ROUND(I222*H222,2)</f>
        <v>0</v>
      </c>
      <c r="K222" s="207" t="s">
        <v>19</v>
      </c>
      <c r="L222" s="47"/>
      <c r="M222" s="212" t="s">
        <v>19</v>
      </c>
      <c r="N222" s="213" t="s">
        <v>40</v>
      </c>
      <c r="O222" s="87"/>
      <c r="P222" s="214">
        <f>O222*H222</f>
        <v>0</v>
      </c>
      <c r="Q222" s="214">
        <v>0</v>
      </c>
      <c r="R222" s="214">
        <f>Q222*H222</f>
        <v>0</v>
      </c>
      <c r="S222" s="214">
        <v>0</v>
      </c>
      <c r="T222" s="21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6" t="s">
        <v>146</v>
      </c>
      <c r="AT222" s="216" t="s">
        <v>141</v>
      </c>
      <c r="AU222" s="216" t="s">
        <v>77</v>
      </c>
      <c r="AY222" s="20" t="s">
        <v>140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20" t="s">
        <v>77</v>
      </c>
      <c r="BK222" s="217">
        <f>ROUND(I222*H222,2)</f>
        <v>0</v>
      </c>
      <c r="BL222" s="20" t="s">
        <v>146</v>
      </c>
      <c r="BM222" s="216" t="s">
        <v>3046</v>
      </c>
    </row>
    <row r="223" s="2" customFormat="1" ht="16.5" customHeight="1">
      <c r="A223" s="41"/>
      <c r="B223" s="42"/>
      <c r="C223" s="205" t="s">
        <v>720</v>
      </c>
      <c r="D223" s="205" t="s">
        <v>141</v>
      </c>
      <c r="E223" s="206" t="s">
        <v>3047</v>
      </c>
      <c r="F223" s="207" t="s">
        <v>3048</v>
      </c>
      <c r="G223" s="208" t="s">
        <v>3026</v>
      </c>
      <c r="H223" s="289"/>
      <c r="I223" s="210"/>
      <c r="J223" s="211">
        <f>ROUND(I223*H223,2)</f>
        <v>0</v>
      </c>
      <c r="K223" s="207" t="s">
        <v>19</v>
      </c>
      <c r="L223" s="47"/>
      <c r="M223" s="284" t="s">
        <v>19</v>
      </c>
      <c r="N223" s="285" t="s">
        <v>40</v>
      </c>
      <c r="O223" s="282"/>
      <c r="P223" s="286">
        <f>O223*H223</f>
        <v>0</v>
      </c>
      <c r="Q223" s="286">
        <v>0</v>
      </c>
      <c r="R223" s="286">
        <f>Q223*H223</f>
        <v>0</v>
      </c>
      <c r="S223" s="286">
        <v>0</v>
      </c>
      <c r="T223" s="28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6" t="s">
        <v>146</v>
      </c>
      <c r="AT223" s="216" t="s">
        <v>141</v>
      </c>
      <c r="AU223" s="216" t="s">
        <v>77</v>
      </c>
      <c r="AY223" s="20" t="s">
        <v>140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20" t="s">
        <v>77</v>
      </c>
      <c r="BK223" s="217">
        <f>ROUND(I223*H223,2)</f>
        <v>0</v>
      </c>
      <c r="BL223" s="20" t="s">
        <v>146</v>
      </c>
      <c r="BM223" s="216" t="s">
        <v>3049</v>
      </c>
    </row>
    <row r="224" s="2" customFormat="1" ht="6.96" customHeight="1">
      <c r="A224" s="41"/>
      <c r="B224" s="62"/>
      <c r="C224" s="63"/>
      <c r="D224" s="63"/>
      <c r="E224" s="63"/>
      <c r="F224" s="63"/>
      <c r="G224" s="63"/>
      <c r="H224" s="63"/>
      <c r="I224" s="63"/>
      <c r="J224" s="63"/>
      <c r="K224" s="63"/>
      <c r="L224" s="47"/>
      <c r="M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</row>
  </sheetData>
  <sheetProtection sheet="1" autoFilter="0" formatColumns="0" formatRows="0" objects="1" scenarios="1" spinCount="100000" saltValue="UMibUJgnSPwnsT9Dz9+CujUP/BZgsaB8Z3D2pcd61op9SInYTtqdO5CVkSq/12cXpzWAMYKKO3a4p6zS9zVsxw==" hashValue="TI1IowwhYRhH8LTP7/ei+VU/chQxskqF+V3giuOOdQtqy5LZVvPBKVsnGAlhV0gR4N1e9M5NEaUnAsOFanl2YQ==" algorithmName="SHA-512" password="CC35"/>
  <autoFilter ref="C84:K22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122" r:id="rId1" display="https://podminky.urs.cz/item/CS_URS_2023_02/220182022"/>
    <hyperlink ref="F125" r:id="rId2" display="https://podminky.urs.cz/item/CS_URS_2023_02/220490847"/>
    <hyperlink ref="F130" r:id="rId3" display="https://podminky.urs.cz/item/CS_URS_2023_02/741112061"/>
    <hyperlink ref="F133" r:id="rId4" display="https://podminky.urs.cz/item/CS_URS_2023_02/741112111"/>
    <hyperlink ref="F136" r:id="rId5" display="https://podminky.urs.cz/item/CS_URS_2023_02/741122015"/>
    <hyperlink ref="F139" r:id="rId6" display="https://podminky.urs.cz/item/CS_URS_2023_02/741122016"/>
    <hyperlink ref="F142" r:id="rId7" display="https://podminky.urs.cz/item/CS_URS_2023_02/741122024"/>
    <hyperlink ref="F145" r:id="rId8" display="https://podminky.urs.cz/item/CS_URS_2023_02/741122031"/>
    <hyperlink ref="F148" r:id="rId9" display="https://podminky.urs.cz/item/CS_URS_2023_02/741210102"/>
    <hyperlink ref="F151" r:id="rId10" display="https://podminky.urs.cz/item/CS_URS_2023_02/741310101"/>
    <hyperlink ref="F154" r:id="rId11" display="https://podminky.urs.cz/item/CS_URS_2023_02/741310112"/>
    <hyperlink ref="F159" r:id="rId12" display="https://podminky.urs.cz/item/CS_URS_2023_02/741310121"/>
    <hyperlink ref="F163" r:id="rId13" display="https://podminky.urs.cz/item/CS_URS_2023_02/741310122"/>
    <hyperlink ref="F166" r:id="rId14" display="https://podminky.urs.cz/item/CS_URS_2023_02/741311021"/>
    <hyperlink ref="F171" r:id="rId15" display="https://podminky.urs.cz/item/CS_URS_2023_02/741313002"/>
    <hyperlink ref="F174" r:id="rId16" display="https://podminky.urs.cz/item/CS_URS_2023_02/741372062"/>
    <hyperlink ref="F184" r:id="rId17" display="https://podminky.urs.cz/item/CS_URS_2023_02/741810003"/>
    <hyperlink ref="F186" r:id="rId18" display="https://podminky.urs.cz/item/CS_URS_2023_02/742121001"/>
    <hyperlink ref="F189" r:id="rId19" display="https://podminky.urs.cz/item/CS_URS_2023_02/742124002"/>
    <hyperlink ref="F192" r:id="rId20" display="https://podminky.urs.cz/item/CS_URS_2023_02/742420121"/>
    <hyperlink ref="F198" r:id="rId21" display="https://podminky.urs.cz/item/CS_URS_2023_02/460941213"/>
    <hyperlink ref="F200" r:id="rId22" display="https://podminky.urs.cz/item/CS_URS_2023_02/460941215"/>
    <hyperlink ref="F202" r:id="rId23" display="https://podminky.urs.cz/item/CS_URS_2023_02/460941224"/>
    <hyperlink ref="F204" r:id="rId24" display="https://podminky.urs.cz/item/CS_URS_2023_02/468091311"/>
    <hyperlink ref="F206" r:id="rId25" display="https://podminky.urs.cz/item/CS_URS_2023_02/468101413"/>
    <hyperlink ref="F208" r:id="rId26" display="https://podminky.urs.cz/item/CS_URS_2023_02/468101415"/>
    <hyperlink ref="F210" r:id="rId27" display="https://podminky.urs.cz/item/CS_URS_2023_02/468101424"/>
    <hyperlink ref="F215" r:id="rId28" display="https://podminky.urs.cz/item/CS_URS_2023_02/013254000"/>
    <hyperlink ref="F217" r:id="rId29" display="https://podminky.urs.cz/item/CS_URS_2023_02/034002000"/>
    <hyperlink ref="F219" r:id="rId30" display="https://podminky.urs.cz/item/CS_URS_2023_02/065002000"/>
    <hyperlink ref="F221" r:id="rId31" display="https://podminky.urs.cz/item/CS_URS_2023_02/071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0" customWidth="1"/>
    <col min="2" max="2" width="1.667969" style="290" customWidth="1"/>
    <col min="3" max="4" width="5" style="290" customWidth="1"/>
    <col min="5" max="5" width="11.66016" style="290" customWidth="1"/>
    <col min="6" max="6" width="9.160156" style="290" customWidth="1"/>
    <col min="7" max="7" width="5" style="290" customWidth="1"/>
    <col min="8" max="8" width="77.83203" style="290" customWidth="1"/>
    <col min="9" max="10" width="20" style="290" customWidth="1"/>
    <col min="11" max="11" width="1.667969" style="290" customWidth="1"/>
  </cols>
  <sheetData>
    <row r="1" s="1" customFormat="1" ht="37.5" customHeight="1"/>
    <row r="2" s="1" customFormat="1" ht="7.5" customHeight="1">
      <c r="B2" s="291"/>
      <c r="C2" s="292"/>
      <c r="D2" s="292"/>
      <c r="E2" s="292"/>
      <c r="F2" s="292"/>
      <c r="G2" s="292"/>
      <c r="H2" s="292"/>
      <c r="I2" s="292"/>
      <c r="J2" s="292"/>
      <c r="K2" s="293"/>
    </row>
    <row r="3" s="17" customFormat="1" ht="45" customHeight="1">
      <c r="B3" s="294"/>
      <c r="C3" s="295" t="s">
        <v>3050</v>
      </c>
      <c r="D3" s="295"/>
      <c r="E3" s="295"/>
      <c r="F3" s="295"/>
      <c r="G3" s="295"/>
      <c r="H3" s="295"/>
      <c r="I3" s="295"/>
      <c r="J3" s="295"/>
      <c r="K3" s="296"/>
    </row>
    <row r="4" s="1" customFormat="1" ht="25.5" customHeight="1">
      <c r="B4" s="297"/>
      <c r="C4" s="298" t="s">
        <v>3051</v>
      </c>
      <c r="D4" s="298"/>
      <c r="E4" s="298"/>
      <c r="F4" s="298"/>
      <c r="G4" s="298"/>
      <c r="H4" s="298"/>
      <c r="I4" s="298"/>
      <c r="J4" s="298"/>
      <c r="K4" s="299"/>
    </row>
    <row r="5" s="1" customFormat="1" ht="5.25" customHeight="1">
      <c r="B5" s="297"/>
      <c r="C5" s="300"/>
      <c r="D5" s="300"/>
      <c r="E5" s="300"/>
      <c r="F5" s="300"/>
      <c r="G5" s="300"/>
      <c r="H5" s="300"/>
      <c r="I5" s="300"/>
      <c r="J5" s="300"/>
      <c r="K5" s="299"/>
    </row>
    <row r="6" s="1" customFormat="1" ht="15" customHeight="1">
      <c r="B6" s="297"/>
      <c r="C6" s="301" t="s">
        <v>3052</v>
      </c>
      <c r="D6" s="301"/>
      <c r="E6" s="301"/>
      <c r="F6" s="301"/>
      <c r="G6" s="301"/>
      <c r="H6" s="301"/>
      <c r="I6" s="301"/>
      <c r="J6" s="301"/>
      <c r="K6" s="299"/>
    </row>
    <row r="7" s="1" customFormat="1" ht="15" customHeight="1">
      <c r="B7" s="302"/>
      <c r="C7" s="301" t="s">
        <v>3053</v>
      </c>
      <c r="D7" s="301"/>
      <c r="E7" s="301"/>
      <c r="F7" s="301"/>
      <c r="G7" s="301"/>
      <c r="H7" s="301"/>
      <c r="I7" s="301"/>
      <c r="J7" s="301"/>
      <c r="K7" s="299"/>
    </row>
    <row r="8" s="1" customFormat="1" ht="12.75" customHeight="1">
      <c r="B8" s="302"/>
      <c r="C8" s="301"/>
      <c r="D8" s="301"/>
      <c r="E8" s="301"/>
      <c r="F8" s="301"/>
      <c r="G8" s="301"/>
      <c r="H8" s="301"/>
      <c r="I8" s="301"/>
      <c r="J8" s="301"/>
      <c r="K8" s="299"/>
    </row>
    <row r="9" s="1" customFormat="1" ht="15" customHeight="1">
      <c r="B9" s="302"/>
      <c r="C9" s="301" t="s">
        <v>3054</v>
      </c>
      <c r="D9" s="301"/>
      <c r="E9" s="301"/>
      <c r="F9" s="301"/>
      <c r="G9" s="301"/>
      <c r="H9" s="301"/>
      <c r="I9" s="301"/>
      <c r="J9" s="301"/>
      <c r="K9" s="299"/>
    </row>
    <row r="10" s="1" customFormat="1" ht="15" customHeight="1">
      <c r="B10" s="302"/>
      <c r="C10" s="301"/>
      <c r="D10" s="301" t="s">
        <v>3055</v>
      </c>
      <c r="E10" s="301"/>
      <c r="F10" s="301"/>
      <c r="G10" s="301"/>
      <c r="H10" s="301"/>
      <c r="I10" s="301"/>
      <c r="J10" s="301"/>
      <c r="K10" s="299"/>
    </row>
    <row r="11" s="1" customFormat="1" ht="15" customHeight="1">
      <c r="B11" s="302"/>
      <c r="C11" s="303"/>
      <c r="D11" s="301" t="s">
        <v>3056</v>
      </c>
      <c r="E11" s="301"/>
      <c r="F11" s="301"/>
      <c r="G11" s="301"/>
      <c r="H11" s="301"/>
      <c r="I11" s="301"/>
      <c r="J11" s="301"/>
      <c r="K11" s="299"/>
    </row>
    <row r="12" s="1" customFormat="1" ht="15" customHeight="1">
      <c r="B12" s="302"/>
      <c r="C12" s="303"/>
      <c r="D12" s="301"/>
      <c r="E12" s="301"/>
      <c r="F12" s="301"/>
      <c r="G12" s="301"/>
      <c r="H12" s="301"/>
      <c r="I12" s="301"/>
      <c r="J12" s="301"/>
      <c r="K12" s="299"/>
    </row>
    <row r="13" s="1" customFormat="1" ht="15" customHeight="1">
      <c r="B13" s="302"/>
      <c r="C13" s="303"/>
      <c r="D13" s="304" t="s">
        <v>3057</v>
      </c>
      <c r="E13" s="301"/>
      <c r="F13" s="301"/>
      <c r="G13" s="301"/>
      <c r="H13" s="301"/>
      <c r="I13" s="301"/>
      <c r="J13" s="301"/>
      <c r="K13" s="299"/>
    </row>
    <row r="14" s="1" customFormat="1" ht="12.75" customHeight="1">
      <c r="B14" s="302"/>
      <c r="C14" s="303"/>
      <c r="D14" s="303"/>
      <c r="E14" s="303"/>
      <c r="F14" s="303"/>
      <c r="G14" s="303"/>
      <c r="H14" s="303"/>
      <c r="I14" s="303"/>
      <c r="J14" s="303"/>
      <c r="K14" s="299"/>
    </row>
    <row r="15" s="1" customFormat="1" ht="15" customHeight="1">
      <c r="B15" s="302"/>
      <c r="C15" s="303"/>
      <c r="D15" s="301" t="s">
        <v>3058</v>
      </c>
      <c r="E15" s="301"/>
      <c r="F15" s="301"/>
      <c r="G15" s="301"/>
      <c r="H15" s="301"/>
      <c r="I15" s="301"/>
      <c r="J15" s="301"/>
      <c r="K15" s="299"/>
    </row>
    <row r="16" s="1" customFormat="1" ht="15" customHeight="1">
      <c r="B16" s="302"/>
      <c r="C16" s="303"/>
      <c r="D16" s="301" t="s">
        <v>3059</v>
      </c>
      <c r="E16" s="301"/>
      <c r="F16" s="301"/>
      <c r="G16" s="301"/>
      <c r="H16" s="301"/>
      <c r="I16" s="301"/>
      <c r="J16" s="301"/>
      <c r="K16" s="299"/>
    </row>
    <row r="17" s="1" customFormat="1" ht="15" customHeight="1">
      <c r="B17" s="302"/>
      <c r="C17" s="303"/>
      <c r="D17" s="301" t="s">
        <v>3060</v>
      </c>
      <c r="E17" s="301"/>
      <c r="F17" s="301"/>
      <c r="G17" s="301"/>
      <c r="H17" s="301"/>
      <c r="I17" s="301"/>
      <c r="J17" s="301"/>
      <c r="K17" s="299"/>
    </row>
    <row r="18" s="1" customFormat="1" ht="15" customHeight="1">
      <c r="B18" s="302"/>
      <c r="C18" s="303"/>
      <c r="D18" s="303"/>
      <c r="E18" s="305" t="s">
        <v>76</v>
      </c>
      <c r="F18" s="301" t="s">
        <v>3061</v>
      </c>
      <c r="G18" s="301"/>
      <c r="H18" s="301"/>
      <c r="I18" s="301"/>
      <c r="J18" s="301"/>
      <c r="K18" s="299"/>
    </row>
    <row r="19" s="1" customFormat="1" ht="15" customHeight="1">
      <c r="B19" s="302"/>
      <c r="C19" s="303"/>
      <c r="D19" s="303"/>
      <c r="E19" s="305" t="s">
        <v>3062</v>
      </c>
      <c r="F19" s="301" t="s">
        <v>3063</v>
      </c>
      <c r="G19" s="301"/>
      <c r="H19" s="301"/>
      <c r="I19" s="301"/>
      <c r="J19" s="301"/>
      <c r="K19" s="299"/>
    </row>
    <row r="20" s="1" customFormat="1" ht="15" customHeight="1">
      <c r="B20" s="302"/>
      <c r="C20" s="303"/>
      <c r="D20" s="303"/>
      <c r="E20" s="305" t="s">
        <v>3064</v>
      </c>
      <c r="F20" s="301" t="s">
        <v>3065</v>
      </c>
      <c r="G20" s="301"/>
      <c r="H20" s="301"/>
      <c r="I20" s="301"/>
      <c r="J20" s="301"/>
      <c r="K20" s="299"/>
    </row>
    <row r="21" s="1" customFormat="1" ht="15" customHeight="1">
      <c r="B21" s="302"/>
      <c r="C21" s="303"/>
      <c r="D21" s="303"/>
      <c r="E21" s="305" t="s">
        <v>3066</v>
      </c>
      <c r="F21" s="301" t="s">
        <v>3067</v>
      </c>
      <c r="G21" s="301"/>
      <c r="H21" s="301"/>
      <c r="I21" s="301"/>
      <c r="J21" s="301"/>
      <c r="K21" s="299"/>
    </row>
    <row r="22" s="1" customFormat="1" ht="15" customHeight="1">
      <c r="B22" s="302"/>
      <c r="C22" s="303"/>
      <c r="D22" s="303"/>
      <c r="E22" s="305" t="s">
        <v>3068</v>
      </c>
      <c r="F22" s="301" t="s">
        <v>3069</v>
      </c>
      <c r="G22" s="301"/>
      <c r="H22" s="301"/>
      <c r="I22" s="301"/>
      <c r="J22" s="301"/>
      <c r="K22" s="299"/>
    </row>
    <row r="23" s="1" customFormat="1" ht="15" customHeight="1">
      <c r="B23" s="302"/>
      <c r="C23" s="303"/>
      <c r="D23" s="303"/>
      <c r="E23" s="305" t="s">
        <v>3070</v>
      </c>
      <c r="F23" s="301" t="s">
        <v>3071</v>
      </c>
      <c r="G23" s="301"/>
      <c r="H23" s="301"/>
      <c r="I23" s="301"/>
      <c r="J23" s="301"/>
      <c r="K23" s="299"/>
    </row>
    <row r="24" s="1" customFormat="1" ht="12.75" customHeight="1">
      <c r="B24" s="302"/>
      <c r="C24" s="303"/>
      <c r="D24" s="303"/>
      <c r="E24" s="303"/>
      <c r="F24" s="303"/>
      <c r="G24" s="303"/>
      <c r="H24" s="303"/>
      <c r="I24" s="303"/>
      <c r="J24" s="303"/>
      <c r="K24" s="299"/>
    </row>
    <row r="25" s="1" customFormat="1" ht="15" customHeight="1">
      <c r="B25" s="302"/>
      <c r="C25" s="301" t="s">
        <v>3072</v>
      </c>
      <c r="D25" s="301"/>
      <c r="E25" s="301"/>
      <c r="F25" s="301"/>
      <c r="G25" s="301"/>
      <c r="H25" s="301"/>
      <c r="I25" s="301"/>
      <c r="J25" s="301"/>
      <c r="K25" s="299"/>
    </row>
    <row r="26" s="1" customFormat="1" ht="15" customHeight="1">
      <c r="B26" s="302"/>
      <c r="C26" s="301" t="s">
        <v>3073</v>
      </c>
      <c r="D26" s="301"/>
      <c r="E26" s="301"/>
      <c r="F26" s="301"/>
      <c r="G26" s="301"/>
      <c r="H26" s="301"/>
      <c r="I26" s="301"/>
      <c r="J26" s="301"/>
      <c r="K26" s="299"/>
    </row>
    <row r="27" s="1" customFormat="1" ht="15" customHeight="1">
      <c r="B27" s="302"/>
      <c r="C27" s="301"/>
      <c r="D27" s="301" t="s">
        <v>3074</v>
      </c>
      <c r="E27" s="301"/>
      <c r="F27" s="301"/>
      <c r="G27" s="301"/>
      <c r="H27" s="301"/>
      <c r="I27" s="301"/>
      <c r="J27" s="301"/>
      <c r="K27" s="299"/>
    </row>
    <row r="28" s="1" customFormat="1" ht="15" customHeight="1">
      <c r="B28" s="302"/>
      <c r="C28" s="303"/>
      <c r="D28" s="301" t="s">
        <v>3075</v>
      </c>
      <c r="E28" s="301"/>
      <c r="F28" s="301"/>
      <c r="G28" s="301"/>
      <c r="H28" s="301"/>
      <c r="I28" s="301"/>
      <c r="J28" s="301"/>
      <c r="K28" s="299"/>
    </row>
    <row r="29" s="1" customFormat="1" ht="12.75" customHeight="1">
      <c r="B29" s="302"/>
      <c r="C29" s="303"/>
      <c r="D29" s="303"/>
      <c r="E29" s="303"/>
      <c r="F29" s="303"/>
      <c r="G29" s="303"/>
      <c r="H29" s="303"/>
      <c r="I29" s="303"/>
      <c r="J29" s="303"/>
      <c r="K29" s="299"/>
    </row>
    <row r="30" s="1" customFormat="1" ht="15" customHeight="1">
      <c r="B30" s="302"/>
      <c r="C30" s="303"/>
      <c r="D30" s="301" t="s">
        <v>3076</v>
      </c>
      <c r="E30" s="301"/>
      <c r="F30" s="301"/>
      <c r="G30" s="301"/>
      <c r="H30" s="301"/>
      <c r="I30" s="301"/>
      <c r="J30" s="301"/>
      <c r="K30" s="299"/>
    </row>
    <row r="31" s="1" customFormat="1" ht="15" customHeight="1">
      <c r="B31" s="302"/>
      <c r="C31" s="303"/>
      <c r="D31" s="301" t="s">
        <v>3077</v>
      </c>
      <c r="E31" s="301"/>
      <c r="F31" s="301"/>
      <c r="G31" s="301"/>
      <c r="H31" s="301"/>
      <c r="I31" s="301"/>
      <c r="J31" s="301"/>
      <c r="K31" s="299"/>
    </row>
    <row r="32" s="1" customFormat="1" ht="12.75" customHeight="1">
      <c r="B32" s="302"/>
      <c r="C32" s="303"/>
      <c r="D32" s="303"/>
      <c r="E32" s="303"/>
      <c r="F32" s="303"/>
      <c r="G32" s="303"/>
      <c r="H32" s="303"/>
      <c r="I32" s="303"/>
      <c r="J32" s="303"/>
      <c r="K32" s="299"/>
    </row>
    <row r="33" s="1" customFormat="1" ht="15" customHeight="1">
      <c r="B33" s="302"/>
      <c r="C33" s="303"/>
      <c r="D33" s="301" t="s">
        <v>3078</v>
      </c>
      <c r="E33" s="301"/>
      <c r="F33" s="301"/>
      <c r="G33" s="301"/>
      <c r="H33" s="301"/>
      <c r="I33" s="301"/>
      <c r="J33" s="301"/>
      <c r="K33" s="299"/>
    </row>
    <row r="34" s="1" customFormat="1" ht="15" customHeight="1">
      <c r="B34" s="302"/>
      <c r="C34" s="303"/>
      <c r="D34" s="301" t="s">
        <v>3079</v>
      </c>
      <c r="E34" s="301"/>
      <c r="F34" s="301"/>
      <c r="G34" s="301"/>
      <c r="H34" s="301"/>
      <c r="I34" s="301"/>
      <c r="J34" s="301"/>
      <c r="K34" s="299"/>
    </row>
    <row r="35" s="1" customFormat="1" ht="15" customHeight="1">
      <c r="B35" s="302"/>
      <c r="C35" s="303"/>
      <c r="D35" s="301" t="s">
        <v>3080</v>
      </c>
      <c r="E35" s="301"/>
      <c r="F35" s="301"/>
      <c r="G35" s="301"/>
      <c r="H35" s="301"/>
      <c r="I35" s="301"/>
      <c r="J35" s="301"/>
      <c r="K35" s="299"/>
    </row>
    <row r="36" s="1" customFormat="1" ht="15" customHeight="1">
      <c r="B36" s="302"/>
      <c r="C36" s="303"/>
      <c r="D36" s="301"/>
      <c r="E36" s="304" t="s">
        <v>127</v>
      </c>
      <c r="F36" s="301"/>
      <c r="G36" s="301" t="s">
        <v>3081</v>
      </c>
      <c r="H36" s="301"/>
      <c r="I36" s="301"/>
      <c r="J36" s="301"/>
      <c r="K36" s="299"/>
    </row>
    <row r="37" s="1" customFormat="1" ht="30.75" customHeight="1">
      <c r="B37" s="302"/>
      <c r="C37" s="303"/>
      <c r="D37" s="301"/>
      <c r="E37" s="304" t="s">
        <v>3082</v>
      </c>
      <c r="F37" s="301"/>
      <c r="G37" s="301" t="s">
        <v>3083</v>
      </c>
      <c r="H37" s="301"/>
      <c r="I37" s="301"/>
      <c r="J37" s="301"/>
      <c r="K37" s="299"/>
    </row>
    <row r="38" s="1" customFormat="1" ht="15" customHeight="1">
      <c r="B38" s="302"/>
      <c r="C38" s="303"/>
      <c r="D38" s="301"/>
      <c r="E38" s="304" t="s">
        <v>50</v>
      </c>
      <c r="F38" s="301"/>
      <c r="G38" s="301" t="s">
        <v>3084</v>
      </c>
      <c r="H38" s="301"/>
      <c r="I38" s="301"/>
      <c r="J38" s="301"/>
      <c r="K38" s="299"/>
    </row>
    <row r="39" s="1" customFormat="1" ht="15" customHeight="1">
      <c r="B39" s="302"/>
      <c r="C39" s="303"/>
      <c r="D39" s="301"/>
      <c r="E39" s="304" t="s">
        <v>51</v>
      </c>
      <c r="F39" s="301"/>
      <c r="G39" s="301" t="s">
        <v>3085</v>
      </c>
      <c r="H39" s="301"/>
      <c r="I39" s="301"/>
      <c r="J39" s="301"/>
      <c r="K39" s="299"/>
    </row>
    <row r="40" s="1" customFormat="1" ht="15" customHeight="1">
      <c r="B40" s="302"/>
      <c r="C40" s="303"/>
      <c r="D40" s="301"/>
      <c r="E40" s="304" t="s">
        <v>128</v>
      </c>
      <c r="F40" s="301"/>
      <c r="G40" s="301" t="s">
        <v>3086</v>
      </c>
      <c r="H40" s="301"/>
      <c r="I40" s="301"/>
      <c r="J40" s="301"/>
      <c r="K40" s="299"/>
    </row>
    <row r="41" s="1" customFormat="1" ht="15" customHeight="1">
      <c r="B41" s="302"/>
      <c r="C41" s="303"/>
      <c r="D41" s="301"/>
      <c r="E41" s="304" t="s">
        <v>129</v>
      </c>
      <c r="F41" s="301"/>
      <c r="G41" s="301" t="s">
        <v>3087</v>
      </c>
      <c r="H41" s="301"/>
      <c r="I41" s="301"/>
      <c r="J41" s="301"/>
      <c r="K41" s="299"/>
    </row>
    <row r="42" s="1" customFormat="1" ht="15" customHeight="1">
      <c r="B42" s="302"/>
      <c r="C42" s="303"/>
      <c r="D42" s="301"/>
      <c r="E42" s="304" t="s">
        <v>3088</v>
      </c>
      <c r="F42" s="301"/>
      <c r="G42" s="301" t="s">
        <v>3089</v>
      </c>
      <c r="H42" s="301"/>
      <c r="I42" s="301"/>
      <c r="J42" s="301"/>
      <c r="K42" s="299"/>
    </row>
    <row r="43" s="1" customFormat="1" ht="15" customHeight="1">
      <c r="B43" s="302"/>
      <c r="C43" s="303"/>
      <c r="D43" s="301"/>
      <c r="E43" s="304"/>
      <c r="F43" s="301"/>
      <c r="G43" s="301" t="s">
        <v>3090</v>
      </c>
      <c r="H43" s="301"/>
      <c r="I43" s="301"/>
      <c r="J43" s="301"/>
      <c r="K43" s="299"/>
    </row>
    <row r="44" s="1" customFormat="1" ht="15" customHeight="1">
      <c r="B44" s="302"/>
      <c r="C44" s="303"/>
      <c r="D44" s="301"/>
      <c r="E44" s="304" t="s">
        <v>3091</v>
      </c>
      <c r="F44" s="301"/>
      <c r="G44" s="301" t="s">
        <v>3092</v>
      </c>
      <c r="H44" s="301"/>
      <c r="I44" s="301"/>
      <c r="J44" s="301"/>
      <c r="K44" s="299"/>
    </row>
    <row r="45" s="1" customFormat="1" ht="15" customHeight="1">
      <c r="B45" s="302"/>
      <c r="C45" s="303"/>
      <c r="D45" s="301"/>
      <c r="E45" s="304" t="s">
        <v>131</v>
      </c>
      <c r="F45" s="301"/>
      <c r="G45" s="301" t="s">
        <v>3093</v>
      </c>
      <c r="H45" s="301"/>
      <c r="I45" s="301"/>
      <c r="J45" s="301"/>
      <c r="K45" s="299"/>
    </row>
    <row r="46" s="1" customFormat="1" ht="12.75" customHeight="1">
      <c r="B46" s="302"/>
      <c r="C46" s="303"/>
      <c r="D46" s="301"/>
      <c r="E46" s="301"/>
      <c r="F46" s="301"/>
      <c r="G46" s="301"/>
      <c r="H46" s="301"/>
      <c r="I46" s="301"/>
      <c r="J46" s="301"/>
      <c r="K46" s="299"/>
    </row>
    <row r="47" s="1" customFormat="1" ht="15" customHeight="1">
      <c r="B47" s="302"/>
      <c r="C47" s="303"/>
      <c r="D47" s="301" t="s">
        <v>3094</v>
      </c>
      <c r="E47" s="301"/>
      <c r="F47" s="301"/>
      <c r="G47" s="301"/>
      <c r="H47" s="301"/>
      <c r="I47" s="301"/>
      <c r="J47" s="301"/>
      <c r="K47" s="299"/>
    </row>
    <row r="48" s="1" customFormat="1" ht="15" customHeight="1">
      <c r="B48" s="302"/>
      <c r="C48" s="303"/>
      <c r="D48" s="303"/>
      <c r="E48" s="301" t="s">
        <v>3095</v>
      </c>
      <c r="F48" s="301"/>
      <c r="G48" s="301"/>
      <c r="H48" s="301"/>
      <c r="I48" s="301"/>
      <c r="J48" s="301"/>
      <c r="K48" s="299"/>
    </row>
    <row r="49" s="1" customFormat="1" ht="15" customHeight="1">
      <c r="B49" s="302"/>
      <c r="C49" s="303"/>
      <c r="D49" s="303"/>
      <c r="E49" s="301" t="s">
        <v>3096</v>
      </c>
      <c r="F49" s="301"/>
      <c r="G49" s="301"/>
      <c r="H49" s="301"/>
      <c r="I49" s="301"/>
      <c r="J49" s="301"/>
      <c r="K49" s="299"/>
    </row>
    <row r="50" s="1" customFormat="1" ht="15" customHeight="1">
      <c r="B50" s="302"/>
      <c r="C50" s="303"/>
      <c r="D50" s="303"/>
      <c r="E50" s="301" t="s">
        <v>3097</v>
      </c>
      <c r="F50" s="301"/>
      <c r="G50" s="301"/>
      <c r="H50" s="301"/>
      <c r="I50" s="301"/>
      <c r="J50" s="301"/>
      <c r="K50" s="299"/>
    </row>
    <row r="51" s="1" customFormat="1" ht="15" customHeight="1">
      <c r="B51" s="302"/>
      <c r="C51" s="303"/>
      <c r="D51" s="301" t="s">
        <v>3098</v>
      </c>
      <c r="E51" s="301"/>
      <c r="F51" s="301"/>
      <c r="G51" s="301"/>
      <c r="H51" s="301"/>
      <c r="I51" s="301"/>
      <c r="J51" s="301"/>
      <c r="K51" s="299"/>
    </row>
    <row r="52" s="1" customFormat="1" ht="25.5" customHeight="1">
      <c r="B52" s="297"/>
      <c r="C52" s="298" t="s">
        <v>3099</v>
      </c>
      <c r="D52" s="298"/>
      <c r="E52" s="298"/>
      <c r="F52" s="298"/>
      <c r="G52" s="298"/>
      <c r="H52" s="298"/>
      <c r="I52" s="298"/>
      <c r="J52" s="298"/>
      <c r="K52" s="299"/>
    </row>
    <row r="53" s="1" customFormat="1" ht="5.25" customHeight="1">
      <c r="B53" s="297"/>
      <c r="C53" s="300"/>
      <c r="D53" s="300"/>
      <c r="E53" s="300"/>
      <c r="F53" s="300"/>
      <c r="G53" s="300"/>
      <c r="H53" s="300"/>
      <c r="I53" s="300"/>
      <c r="J53" s="300"/>
      <c r="K53" s="299"/>
    </row>
    <row r="54" s="1" customFormat="1" ht="15" customHeight="1">
      <c r="B54" s="297"/>
      <c r="C54" s="301" t="s">
        <v>3100</v>
      </c>
      <c r="D54" s="301"/>
      <c r="E54" s="301"/>
      <c r="F54" s="301"/>
      <c r="G54" s="301"/>
      <c r="H54" s="301"/>
      <c r="I54" s="301"/>
      <c r="J54" s="301"/>
      <c r="K54" s="299"/>
    </row>
    <row r="55" s="1" customFormat="1" ht="15" customHeight="1">
      <c r="B55" s="297"/>
      <c r="C55" s="301" t="s">
        <v>3101</v>
      </c>
      <c r="D55" s="301"/>
      <c r="E55" s="301"/>
      <c r="F55" s="301"/>
      <c r="G55" s="301"/>
      <c r="H55" s="301"/>
      <c r="I55" s="301"/>
      <c r="J55" s="301"/>
      <c r="K55" s="299"/>
    </row>
    <row r="56" s="1" customFormat="1" ht="12.75" customHeight="1">
      <c r="B56" s="297"/>
      <c r="C56" s="301"/>
      <c r="D56" s="301"/>
      <c r="E56" s="301"/>
      <c r="F56" s="301"/>
      <c r="G56" s="301"/>
      <c r="H56" s="301"/>
      <c r="I56" s="301"/>
      <c r="J56" s="301"/>
      <c r="K56" s="299"/>
    </row>
    <row r="57" s="1" customFormat="1" ht="15" customHeight="1">
      <c r="B57" s="297"/>
      <c r="C57" s="301" t="s">
        <v>3102</v>
      </c>
      <c r="D57" s="301"/>
      <c r="E57" s="301"/>
      <c r="F57" s="301"/>
      <c r="G57" s="301"/>
      <c r="H57" s="301"/>
      <c r="I57" s="301"/>
      <c r="J57" s="301"/>
      <c r="K57" s="299"/>
    </row>
    <row r="58" s="1" customFormat="1" ht="15" customHeight="1">
      <c r="B58" s="297"/>
      <c r="C58" s="303"/>
      <c r="D58" s="301" t="s">
        <v>3103</v>
      </c>
      <c r="E58" s="301"/>
      <c r="F58" s="301"/>
      <c r="G58" s="301"/>
      <c r="H58" s="301"/>
      <c r="I58" s="301"/>
      <c r="J58" s="301"/>
      <c r="K58" s="299"/>
    </row>
    <row r="59" s="1" customFormat="1" ht="15" customHeight="1">
      <c r="B59" s="297"/>
      <c r="C59" s="303"/>
      <c r="D59" s="301" t="s">
        <v>3104</v>
      </c>
      <c r="E59" s="301"/>
      <c r="F59" s="301"/>
      <c r="G59" s="301"/>
      <c r="H59" s="301"/>
      <c r="I59" s="301"/>
      <c r="J59" s="301"/>
      <c r="K59" s="299"/>
    </row>
    <row r="60" s="1" customFormat="1" ht="15" customHeight="1">
      <c r="B60" s="297"/>
      <c r="C60" s="303"/>
      <c r="D60" s="301" t="s">
        <v>3105</v>
      </c>
      <c r="E60" s="301"/>
      <c r="F60" s="301"/>
      <c r="G60" s="301"/>
      <c r="H60" s="301"/>
      <c r="I60" s="301"/>
      <c r="J60" s="301"/>
      <c r="K60" s="299"/>
    </row>
    <row r="61" s="1" customFormat="1" ht="15" customHeight="1">
      <c r="B61" s="297"/>
      <c r="C61" s="303"/>
      <c r="D61" s="301" t="s">
        <v>3106</v>
      </c>
      <c r="E61" s="301"/>
      <c r="F61" s="301"/>
      <c r="G61" s="301"/>
      <c r="H61" s="301"/>
      <c r="I61" s="301"/>
      <c r="J61" s="301"/>
      <c r="K61" s="299"/>
    </row>
    <row r="62" s="1" customFormat="1" ht="15" customHeight="1">
      <c r="B62" s="297"/>
      <c r="C62" s="303"/>
      <c r="D62" s="306" t="s">
        <v>3107</v>
      </c>
      <c r="E62" s="306"/>
      <c r="F62" s="306"/>
      <c r="G62" s="306"/>
      <c r="H62" s="306"/>
      <c r="I62" s="306"/>
      <c r="J62" s="306"/>
      <c r="K62" s="299"/>
    </row>
    <row r="63" s="1" customFormat="1" ht="15" customHeight="1">
      <c r="B63" s="297"/>
      <c r="C63" s="303"/>
      <c r="D63" s="301" t="s">
        <v>3108</v>
      </c>
      <c r="E63" s="301"/>
      <c r="F63" s="301"/>
      <c r="G63" s="301"/>
      <c r="H63" s="301"/>
      <c r="I63" s="301"/>
      <c r="J63" s="301"/>
      <c r="K63" s="299"/>
    </row>
    <row r="64" s="1" customFormat="1" ht="12.75" customHeight="1">
      <c r="B64" s="297"/>
      <c r="C64" s="303"/>
      <c r="D64" s="303"/>
      <c r="E64" s="307"/>
      <c r="F64" s="303"/>
      <c r="G64" s="303"/>
      <c r="H64" s="303"/>
      <c r="I64" s="303"/>
      <c r="J64" s="303"/>
      <c r="K64" s="299"/>
    </row>
    <row r="65" s="1" customFormat="1" ht="15" customHeight="1">
      <c r="B65" s="297"/>
      <c r="C65" s="303"/>
      <c r="D65" s="301" t="s">
        <v>3109</v>
      </c>
      <c r="E65" s="301"/>
      <c r="F65" s="301"/>
      <c r="G65" s="301"/>
      <c r="H65" s="301"/>
      <c r="I65" s="301"/>
      <c r="J65" s="301"/>
      <c r="K65" s="299"/>
    </row>
    <row r="66" s="1" customFormat="1" ht="15" customHeight="1">
      <c r="B66" s="297"/>
      <c r="C66" s="303"/>
      <c r="D66" s="306" t="s">
        <v>3110</v>
      </c>
      <c r="E66" s="306"/>
      <c r="F66" s="306"/>
      <c r="G66" s="306"/>
      <c r="H66" s="306"/>
      <c r="I66" s="306"/>
      <c r="J66" s="306"/>
      <c r="K66" s="299"/>
    </row>
    <row r="67" s="1" customFormat="1" ht="15" customHeight="1">
      <c r="B67" s="297"/>
      <c r="C67" s="303"/>
      <c r="D67" s="301" t="s">
        <v>3111</v>
      </c>
      <c r="E67" s="301"/>
      <c r="F67" s="301"/>
      <c r="G67" s="301"/>
      <c r="H67" s="301"/>
      <c r="I67" s="301"/>
      <c r="J67" s="301"/>
      <c r="K67" s="299"/>
    </row>
    <row r="68" s="1" customFormat="1" ht="15" customHeight="1">
      <c r="B68" s="297"/>
      <c r="C68" s="303"/>
      <c r="D68" s="301" t="s">
        <v>3112</v>
      </c>
      <c r="E68" s="301"/>
      <c r="F68" s="301"/>
      <c r="G68" s="301"/>
      <c r="H68" s="301"/>
      <c r="I68" s="301"/>
      <c r="J68" s="301"/>
      <c r="K68" s="299"/>
    </row>
    <row r="69" s="1" customFormat="1" ht="15" customHeight="1">
      <c r="B69" s="297"/>
      <c r="C69" s="303"/>
      <c r="D69" s="301" t="s">
        <v>3113</v>
      </c>
      <c r="E69" s="301"/>
      <c r="F69" s="301"/>
      <c r="G69" s="301"/>
      <c r="H69" s="301"/>
      <c r="I69" s="301"/>
      <c r="J69" s="301"/>
      <c r="K69" s="299"/>
    </row>
    <row r="70" s="1" customFormat="1" ht="15" customHeight="1">
      <c r="B70" s="297"/>
      <c r="C70" s="303"/>
      <c r="D70" s="301" t="s">
        <v>3114</v>
      </c>
      <c r="E70" s="301"/>
      <c r="F70" s="301"/>
      <c r="G70" s="301"/>
      <c r="H70" s="301"/>
      <c r="I70" s="301"/>
      <c r="J70" s="301"/>
      <c r="K70" s="299"/>
    </row>
    <row r="71" s="1" customFormat="1" ht="12.75" customHeight="1">
      <c r="B71" s="308"/>
      <c r="C71" s="309"/>
      <c r="D71" s="309"/>
      <c r="E71" s="309"/>
      <c r="F71" s="309"/>
      <c r="G71" s="309"/>
      <c r="H71" s="309"/>
      <c r="I71" s="309"/>
      <c r="J71" s="309"/>
      <c r="K71" s="310"/>
    </row>
    <row r="72" s="1" customFormat="1" ht="18.75" customHeight="1">
      <c r="B72" s="311"/>
      <c r="C72" s="311"/>
      <c r="D72" s="311"/>
      <c r="E72" s="311"/>
      <c r="F72" s="311"/>
      <c r="G72" s="311"/>
      <c r="H72" s="311"/>
      <c r="I72" s="311"/>
      <c r="J72" s="311"/>
      <c r="K72" s="312"/>
    </row>
    <row r="73" s="1" customFormat="1" ht="18.75" customHeight="1">
      <c r="B73" s="312"/>
      <c r="C73" s="312"/>
      <c r="D73" s="312"/>
      <c r="E73" s="312"/>
      <c r="F73" s="312"/>
      <c r="G73" s="312"/>
      <c r="H73" s="312"/>
      <c r="I73" s="312"/>
      <c r="J73" s="312"/>
      <c r="K73" s="312"/>
    </row>
    <row r="74" s="1" customFormat="1" ht="7.5" customHeight="1">
      <c r="B74" s="313"/>
      <c r="C74" s="314"/>
      <c r="D74" s="314"/>
      <c r="E74" s="314"/>
      <c r="F74" s="314"/>
      <c r="G74" s="314"/>
      <c r="H74" s="314"/>
      <c r="I74" s="314"/>
      <c r="J74" s="314"/>
      <c r="K74" s="315"/>
    </row>
    <row r="75" s="1" customFormat="1" ht="45" customHeight="1">
      <c r="B75" s="316"/>
      <c r="C75" s="317" t="s">
        <v>3115</v>
      </c>
      <c r="D75" s="317"/>
      <c r="E75" s="317"/>
      <c r="F75" s="317"/>
      <c r="G75" s="317"/>
      <c r="H75" s="317"/>
      <c r="I75" s="317"/>
      <c r="J75" s="317"/>
      <c r="K75" s="318"/>
    </row>
    <row r="76" s="1" customFormat="1" ht="17.25" customHeight="1">
      <c r="B76" s="316"/>
      <c r="C76" s="319" t="s">
        <v>3116</v>
      </c>
      <c r="D76" s="319"/>
      <c r="E76" s="319"/>
      <c r="F76" s="319" t="s">
        <v>3117</v>
      </c>
      <c r="G76" s="320"/>
      <c r="H76" s="319" t="s">
        <v>51</v>
      </c>
      <c r="I76" s="319" t="s">
        <v>54</v>
      </c>
      <c r="J76" s="319" t="s">
        <v>3118</v>
      </c>
      <c r="K76" s="318"/>
    </row>
    <row r="77" s="1" customFormat="1" ht="17.25" customHeight="1">
      <c r="B77" s="316"/>
      <c r="C77" s="321" t="s">
        <v>3119</v>
      </c>
      <c r="D77" s="321"/>
      <c r="E77" s="321"/>
      <c r="F77" s="322" t="s">
        <v>3120</v>
      </c>
      <c r="G77" s="323"/>
      <c r="H77" s="321"/>
      <c r="I77" s="321"/>
      <c r="J77" s="321" t="s">
        <v>3121</v>
      </c>
      <c r="K77" s="318"/>
    </row>
    <row r="78" s="1" customFormat="1" ht="5.25" customHeight="1">
      <c r="B78" s="316"/>
      <c r="C78" s="324"/>
      <c r="D78" s="324"/>
      <c r="E78" s="324"/>
      <c r="F78" s="324"/>
      <c r="G78" s="325"/>
      <c r="H78" s="324"/>
      <c r="I78" s="324"/>
      <c r="J78" s="324"/>
      <c r="K78" s="318"/>
    </row>
    <row r="79" s="1" customFormat="1" ht="15" customHeight="1">
      <c r="B79" s="316"/>
      <c r="C79" s="304" t="s">
        <v>50</v>
      </c>
      <c r="D79" s="326"/>
      <c r="E79" s="326"/>
      <c r="F79" s="327" t="s">
        <v>3122</v>
      </c>
      <c r="G79" s="328"/>
      <c r="H79" s="304" t="s">
        <v>3123</v>
      </c>
      <c r="I79" s="304" t="s">
        <v>3124</v>
      </c>
      <c r="J79" s="304">
        <v>20</v>
      </c>
      <c r="K79" s="318"/>
    </row>
    <row r="80" s="1" customFormat="1" ht="15" customHeight="1">
      <c r="B80" s="316"/>
      <c r="C80" s="304" t="s">
        <v>3125</v>
      </c>
      <c r="D80" s="304"/>
      <c r="E80" s="304"/>
      <c r="F80" s="327" t="s">
        <v>3122</v>
      </c>
      <c r="G80" s="328"/>
      <c r="H80" s="304" t="s">
        <v>3126</v>
      </c>
      <c r="I80" s="304" t="s">
        <v>3124</v>
      </c>
      <c r="J80" s="304">
        <v>120</v>
      </c>
      <c r="K80" s="318"/>
    </row>
    <row r="81" s="1" customFormat="1" ht="15" customHeight="1">
      <c r="B81" s="329"/>
      <c r="C81" s="304" t="s">
        <v>3127</v>
      </c>
      <c r="D81" s="304"/>
      <c r="E81" s="304"/>
      <c r="F81" s="327" t="s">
        <v>3128</v>
      </c>
      <c r="G81" s="328"/>
      <c r="H81" s="304" t="s">
        <v>3129</v>
      </c>
      <c r="I81" s="304" t="s">
        <v>3124</v>
      </c>
      <c r="J81" s="304">
        <v>50</v>
      </c>
      <c r="K81" s="318"/>
    </row>
    <row r="82" s="1" customFormat="1" ht="15" customHeight="1">
      <c r="B82" s="329"/>
      <c r="C82" s="304" t="s">
        <v>3130</v>
      </c>
      <c r="D82" s="304"/>
      <c r="E82" s="304"/>
      <c r="F82" s="327" t="s">
        <v>3122</v>
      </c>
      <c r="G82" s="328"/>
      <c r="H82" s="304" t="s">
        <v>3131</v>
      </c>
      <c r="I82" s="304" t="s">
        <v>3132</v>
      </c>
      <c r="J82" s="304"/>
      <c r="K82" s="318"/>
    </row>
    <row r="83" s="1" customFormat="1" ht="15" customHeight="1">
      <c r="B83" s="329"/>
      <c r="C83" s="330" t="s">
        <v>3133</v>
      </c>
      <c r="D83" s="330"/>
      <c r="E83" s="330"/>
      <c r="F83" s="331" t="s">
        <v>3128</v>
      </c>
      <c r="G83" s="330"/>
      <c r="H83" s="330" t="s">
        <v>3134</v>
      </c>
      <c r="I83" s="330" t="s">
        <v>3124</v>
      </c>
      <c r="J83" s="330">
        <v>15</v>
      </c>
      <c r="K83" s="318"/>
    </row>
    <row r="84" s="1" customFormat="1" ht="15" customHeight="1">
      <c r="B84" s="329"/>
      <c r="C84" s="330" t="s">
        <v>3135</v>
      </c>
      <c r="D84" s="330"/>
      <c r="E84" s="330"/>
      <c r="F84" s="331" t="s">
        <v>3128</v>
      </c>
      <c r="G84" s="330"/>
      <c r="H84" s="330" t="s">
        <v>3136</v>
      </c>
      <c r="I84" s="330" t="s">
        <v>3124</v>
      </c>
      <c r="J84" s="330">
        <v>15</v>
      </c>
      <c r="K84" s="318"/>
    </row>
    <row r="85" s="1" customFormat="1" ht="15" customHeight="1">
      <c r="B85" s="329"/>
      <c r="C85" s="330" t="s">
        <v>3137</v>
      </c>
      <c r="D85" s="330"/>
      <c r="E85" s="330"/>
      <c r="F85" s="331" t="s">
        <v>3128</v>
      </c>
      <c r="G85" s="330"/>
      <c r="H85" s="330" t="s">
        <v>3138</v>
      </c>
      <c r="I85" s="330" t="s">
        <v>3124</v>
      </c>
      <c r="J85" s="330">
        <v>20</v>
      </c>
      <c r="K85" s="318"/>
    </row>
    <row r="86" s="1" customFormat="1" ht="15" customHeight="1">
      <c r="B86" s="329"/>
      <c r="C86" s="330" t="s">
        <v>3139</v>
      </c>
      <c r="D86" s="330"/>
      <c r="E86" s="330"/>
      <c r="F86" s="331" t="s">
        <v>3128</v>
      </c>
      <c r="G86" s="330"/>
      <c r="H86" s="330" t="s">
        <v>3140</v>
      </c>
      <c r="I86" s="330" t="s">
        <v>3124</v>
      </c>
      <c r="J86" s="330">
        <v>20</v>
      </c>
      <c r="K86" s="318"/>
    </row>
    <row r="87" s="1" customFormat="1" ht="15" customHeight="1">
      <c r="B87" s="329"/>
      <c r="C87" s="304" t="s">
        <v>3141</v>
      </c>
      <c r="D87" s="304"/>
      <c r="E87" s="304"/>
      <c r="F87" s="327" t="s">
        <v>3128</v>
      </c>
      <c r="G87" s="328"/>
      <c r="H87" s="304" t="s">
        <v>3142</v>
      </c>
      <c r="I87" s="304" t="s">
        <v>3124</v>
      </c>
      <c r="J87" s="304">
        <v>50</v>
      </c>
      <c r="K87" s="318"/>
    </row>
    <row r="88" s="1" customFormat="1" ht="15" customHeight="1">
      <c r="B88" s="329"/>
      <c r="C88" s="304" t="s">
        <v>3143</v>
      </c>
      <c r="D88" s="304"/>
      <c r="E88" s="304"/>
      <c r="F88" s="327" t="s">
        <v>3128</v>
      </c>
      <c r="G88" s="328"/>
      <c r="H88" s="304" t="s">
        <v>3144</v>
      </c>
      <c r="I88" s="304" t="s">
        <v>3124</v>
      </c>
      <c r="J88" s="304">
        <v>20</v>
      </c>
      <c r="K88" s="318"/>
    </row>
    <row r="89" s="1" customFormat="1" ht="15" customHeight="1">
      <c r="B89" s="329"/>
      <c r="C89" s="304" t="s">
        <v>3145</v>
      </c>
      <c r="D89" s="304"/>
      <c r="E89" s="304"/>
      <c r="F89" s="327" t="s">
        <v>3128</v>
      </c>
      <c r="G89" s="328"/>
      <c r="H89" s="304" t="s">
        <v>3146</v>
      </c>
      <c r="I89" s="304" t="s">
        <v>3124</v>
      </c>
      <c r="J89" s="304">
        <v>20</v>
      </c>
      <c r="K89" s="318"/>
    </row>
    <row r="90" s="1" customFormat="1" ht="15" customHeight="1">
      <c r="B90" s="329"/>
      <c r="C90" s="304" t="s">
        <v>3147</v>
      </c>
      <c r="D90" s="304"/>
      <c r="E90" s="304"/>
      <c r="F90" s="327" t="s">
        <v>3128</v>
      </c>
      <c r="G90" s="328"/>
      <c r="H90" s="304" t="s">
        <v>3148</v>
      </c>
      <c r="I90" s="304" t="s">
        <v>3124</v>
      </c>
      <c r="J90" s="304">
        <v>50</v>
      </c>
      <c r="K90" s="318"/>
    </row>
    <row r="91" s="1" customFormat="1" ht="15" customHeight="1">
      <c r="B91" s="329"/>
      <c r="C91" s="304" t="s">
        <v>3149</v>
      </c>
      <c r="D91" s="304"/>
      <c r="E91" s="304"/>
      <c r="F91" s="327" t="s">
        <v>3128</v>
      </c>
      <c r="G91" s="328"/>
      <c r="H91" s="304" t="s">
        <v>3149</v>
      </c>
      <c r="I91" s="304" t="s">
        <v>3124</v>
      </c>
      <c r="J91" s="304">
        <v>50</v>
      </c>
      <c r="K91" s="318"/>
    </row>
    <row r="92" s="1" customFormat="1" ht="15" customHeight="1">
      <c r="B92" s="329"/>
      <c r="C92" s="304" t="s">
        <v>3150</v>
      </c>
      <c r="D92" s="304"/>
      <c r="E92" s="304"/>
      <c r="F92" s="327" t="s">
        <v>3128</v>
      </c>
      <c r="G92" s="328"/>
      <c r="H92" s="304" t="s">
        <v>3151</v>
      </c>
      <c r="I92" s="304" t="s">
        <v>3124</v>
      </c>
      <c r="J92" s="304">
        <v>255</v>
      </c>
      <c r="K92" s="318"/>
    </row>
    <row r="93" s="1" customFormat="1" ht="15" customHeight="1">
      <c r="B93" s="329"/>
      <c r="C93" s="304" t="s">
        <v>3152</v>
      </c>
      <c r="D93" s="304"/>
      <c r="E93" s="304"/>
      <c r="F93" s="327" t="s">
        <v>3122</v>
      </c>
      <c r="G93" s="328"/>
      <c r="H93" s="304" t="s">
        <v>3153</v>
      </c>
      <c r="I93" s="304" t="s">
        <v>3154</v>
      </c>
      <c r="J93" s="304"/>
      <c r="K93" s="318"/>
    </row>
    <row r="94" s="1" customFormat="1" ht="15" customHeight="1">
      <c r="B94" s="329"/>
      <c r="C94" s="304" t="s">
        <v>3155</v>
      </c>
      <c r="D94" s="304"/>
      <c r="E94" s="304"/>
      <c r="F94" s="327" t="s">
        <v>3122</v>
      </c>
      <c r="G94" s="328"/>
      <c r="H94" s="304" t="s">
        <v>3156</v>
      </c>
      <c r="I94" s="304" t="s">
        <v>3157</v>
      </c>
      <c r="J94" s="304"/>
      <c r="K94" s="318"/>
    </row>
    <row r="95" s="1" customFormat="1" ht="15" customHeight="1">
      <c r="B95" s="329"/>
      <c r="C95" s="304" t="s">
        <v>3158</v>
      </c>
      <c r="D95" s="304"/>
      <c r="E95" s="304"/>
      <c r="F95" s="327" t="s">
        <v>3122</v>
      </c>
      <c r="G95" s="328"/>
      <c r="H95" s="304" t="s">
        <v>3158</v>
      </c>
      <c r="I95" s="304" t="s">
        <v>3157</v>
      </c>
      <c r="J95" s="304"/>
      <c r="K95" s="318"/>
    </row>
    <row r="96" s="1" customFormat="1" ht="15" customHeight="1">
      <c r="B96" s="329"/>
      <c r="C96" s="304" t="s">
        <v>35</v>
      </c>
      <c r="D96" s="304"/>
      <c r="E96" s="304"/>
      <c r="F96" s="327" t="s">
        <v>3122</v>
      </c>
      <c r="G96" s="328"/>
      <c r="H96" s="304" t="s">
        <v>3159</v>
      </c>
      <c r="I96" s="304" t="s">
        <v>3157</v>
      </c>
      <c r="J96" s="304"/>
      <c r="K96" s="318"/>
    </row>
    <row r="97" s="1" customFormat="1" ht="15" customHeight="1">
      <c r="B97" s="329"/>
      <c r="C97" s="304" t="s">
        <v>45</v>
      </c>
      <c r="D97" s="304"/>
      <c r="E97" s="304"/>
      <c r="F97" s="327" t="s">
        <v>3122</v>
      </c>
      <c r="G97" s="328"/>
      <c r="H97" s="304" t="s">
        <v>3160</v>
      </c>
      <c r="I97" s="304" t="s">
        <v>3157</v>
      </c>
      <c r="J97" s="304"/>
      <c r="K97" s="318"/>
    </row>
    <row r="98" s="1" customFormat="1" ht="15" customHeight="1">
      <c r="B98" s="332"/>
      <c r="C98" s="333"/>
      <c r="D98" s="333"/>
      <c r="E98" s="333"/>
      <c r="F98" s="333"/>
      <c r="G98" s="333"/>
      <c r="H98" s="333"/>
      <c r="I98" s="333"/>
      <c r="J98" s="333"/>
      <c r="K98" s="334"/>
    </row>
    <row r="99" s="1" customFormat="1" ht="18.75" customHeight="1">
      <c r="B99" s="335"/>
      <c r="C99" s="336"/>
      <c r="D99" s="336"/>
      <c r="E99" s="336"/>
      <c r="F99" s="336"/>
      <c r="G99" s="336"/>
      <c r="H99" s="336"/>
      <c r="I99" s="336"/>
      <c r="J99" s="336"/>
      <c r="K99" s="335"/>
    </row>
    <row r="100" s="1" customFormat="1" ht="18.75" customHeight="1"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</row>
    <row r="101" s="1" customFormat="1" ht="7.5" customHeight="1">
      <c r="B101" s="313"/>
      <c r="C101" s="314"/>
      <c r="D101" s="314"/>
      <c r="E101" s="314"/>
      <c r="F101" s="314"/>
      <c r="G101" s="314"/>
      <c r="H101" s="314"/>
      <c r="I101" s="314"/>
      <c r="J101" s="314"/>
      <c r="K101" s="315"/>
    </row>
    <row r="102" s="1" customFormat="1" ht="45" customHeight="1">
      <c r="B102" s="316"/>
      <c r="C102" s="317" t="s">
        <v>3161</v>
      </c>
      <c r="D102" s="317"/>
      <c r="E102" s="317"/>
      <c r="F102" s="317"/>
      <c r="G102" s="317"/>
      <c r="H102" s="317"/>
      <c r="I102" s="317"/>
      <c r="J102" s="317"/>
      <c r="K102" s="318"/>
    </row>
    <row r="103" s="1" customFormat="1" ht="17.25" customHeight="1">
      <c r="B103" s="316"/>
      <c r="C103" s="319" t="s">
        <v>3116</v>
      </c>
      <c r="D103" s="319"/>
      <c r="E103" s="319"/>
      <c r="F103" s="319" t="s">
        <v>3117</v>
      </c>
      <c r="G103" s="320"/>
      <c r="H103" s="319" t="s">
        <v>51</v>
      </c>
      <c r="I103" s="319" t="s">
        <v>54</v>
      </c>
      <c r="J103" s="319" t="s">
        <v>3118</v>
      </c>
      <c r="K103" s="318"/>
    </row>
    <row r="104" s="1" customFormat="1" ht="17.25" customHeight="1">
      <c r="B104" s="316"/>
      <c r="C104" s="321" t="s">
        <v>3119</v>
      </c>
      <c r="D104" s="321"/>
      <c r="E104" s="321"/>
      <c r="F104" s="322" t="s">
        <v>3120</v>
      </c>
      <c r="G104" s="323"/>
      <c r="H104" s="321"/>
      <c r="I104" s="321"/>
      <c r="J104" s="321" t="s">
        <v>3121</v>
      </c>
      <c r="K104" s="318"/>
    </row>
    <row r="105" s="1" customFormat="1" ht="5.25" customHeight="1">
      <c r="B105" s="316"/>
      <c r="C105" s="319"/>
      <c r="D105" s="319"/>
      <c r="E105" s="319"/>
      <c r="F105" s="319"/>
      <c r="G105" s="337"/>
      <c r="H105" s="319"/>
      <c r="I105" s="319"/>
      <c r="J105" s="319"/>
      <c r="K105" s="318"/>
    </row>
    <row r="106" s="1" customFormat="1" ht="15" customHeight="1">
      <c r="B106" s="316"/>
      <c r="C106" s="304" t="s">
        <v>50</v>
      </c>
      <c r="D106" s="326"/>
      <c r="E106" s="326"/>
      <c r="F106" s="327" t="s">
        <v>3122</v>
      </c>
      <c r="G106" s="304"/>
      <c r="H106" s="304" t="s">
        <v>3162</v>
      </c>
      <c r="I106" s="304" t="s">
        <v>3124</v>
      </c>
      <c r="J106" s="304">
        <v>20</v>
      </c>
      <c r="K106" s="318"/>
    </row>
    <row r="107" s="1" customFormat="1" ht="15" customHeight="1">
      <c r="B107" s="316"/>
      <c r="C107" s="304" t="s">
        <v>3125</v>
      </c>
      <c r="D107" s="304"/>
      <c r="E107" s="304"/>
      <c r="F107" s="327" t="s">
        <v>3122</v>
      </c>
      <c r="G107" s="304"/>
      <c r="H107" s="304" t="s">
        <v>3162</v>
      </c>
      <c r="I107" s="304" t="s">
        <v>3124</v>
      </c>
      <c r="J107" s="304">
        <v>120</v>
      </c>
      <c r="K107" s="318"/>
    </row>
    <row r="108" s="1" customFormat="1" ht="15" customHeight="1">
      <c r="B108" s="329"/>
      <c r="C108" s="304" t="s">
        <v>3127</v>
      </c>
      <c r="D108" s="304"/>
      <c r="E108" s="304"/>
      <c r="F108" s="327" t="s">
        <v>3128</v>
      </c>
      <c r="G108" s="304"/>
      <c r="H108" s="304" t="s">
        <v>3162</v>
      </c>
      <c r="I108" s="304" t="s">
        <v>3124</v>
      </c>
      <c r="J108" s="304">
        <v>50</v>
      </c>
      <c r="K108" s="318"/>
    </row>
    <row r="109" s="1" customFormat="1" ht="15" customHeight="1">
      <c r="B109" s="329"/>
      <c r="C109" s="304" t="s">
        <v>3130</v>
      </c>
      <c r="D109" s="304"/>
      <c r="E109" s="304"/>
      <c r="F109" s="327" t="s">
        <v>3122</v>
      </c>
      <c r="G109" s="304"/>
      <c r="H109" s="304" t="s">
        <v>3162</v>
      </c>
      <c r="I109" s="304" t="s">
        <v>3132</v>
      </c>
      <c r="J109" s="304"/>
      <c r="K109" s="318"/>
    </row>
    <row r="110" s="1" customFormat="1" ht="15" customHeight="1">
      <c r="B110" s="329"/>
      <c r="C110" s="304" t="s">
        <v>3141</v>
      </c>
      <c r="D110" s="304"/>
      <c r="E110" s="304"/>
      <c r="F110" s="327" t="s">
        <v>3128</v>
      </c>
      <c r="G110" s="304"/>
      <c r="H110" s="304" t="s">
        <v>3162</v>
      </c>
      <c r="I110" s="304" t="s">
        <v>3124</v>
      </c>
      <c r="J110" s="304">
        <v>50</v>
      </c>
      <c r="K110" s="318"/>
    </row>
    <row r="111" s="1" customFormat="1" ht="15" customHeight="1">
      <c r="B111" s="329"/>
      <c r="C111" s="304" t="s">
        <v>3149</v>
      </c>
      <c r="D111" s="304"/>
      <c r="E111" s="304"/>
      <c r="F111" s="327" t="s">
        <v>3128</v>
      </c>
      <c r="G111" s="304"/>
      <c r="H111" s="304" t="s">
        <v>3162</v>
      </c>
      <c r="I111" s="304" t="s">
        <v>3124</v>
      </c>
      <c r="J111" s="304">
        <v>50</v>
      </c>
      <c r="K111" s="318"/>
    </row>
    <row r="112" s="1" customFormat="1" ht="15" customHeight="1">
      <c r="B112" s="329"/>
      <c r="C112" s="304" t="s">
        <v>3147</v>
      </c>
      <c r="D112" s="304"/>
      <c r="E112" s="304"/>
      <c r="F112" s="327" t="s">
        <v>3128</v>
      </c>
      <c r="G112" s="304"/>
      <c r="H112" s="304" t="s">
        <v>3162</v>
      </c>
      <c r="I112" s="304" t="s">
        <v>3124</v>
      </c>
      <c r="J112" s="304">
        <v>50</v>
      </c>
      <c r="K112" s="318"/>
    </row>
    <row r="113" s="1" customFormat="1" ht="15" customHeight="1">
      <c r="B113" s="329"/>
      <c r="C113" s="304" t="s">
        <v>50</v>
      </c>
      <c r="D113" s="304"/>
      <c r="E113" s="304"/>
      <c r="F113" s="327" t="s">
        <v>3122</v>
      </c>
      <c r="G113" s="304"/>
      <c r="H113" s="304" t="s">
        <v>3163</v>
      </c>
      <c r="I113" s="304" t="s">
        <v>3124</v>
      </c>
      <c r="J113" s="304">
        <v>20</v>
      </c>
      <c r="K113" s="318"/>
    </row>
    <row r="114" s="1" customFormat="1" ht="15" customHeight="1">
      <c r="B114" s="329"/>
      <c r="C114" s="304" t="s">
        <v>3164</v>
      </c>
      <c r="D114" s="304"/>
      <c r="E114" s="304"/>
      <c r="F114" s="327" t="s">
        <v>3122</v>
      </c>
      <c r="G114" s="304"/>
      <c r="H114" s="304" t="s">
        <v>3165</v>
      </c>
      <c r="I114" s="304" t="s">
        <v>3124</v>
      </c>
      <c r="J114" s="304">
        <v>120</v>
      </c>
      <c r="K114" s="318"/>
    </row>
    <row r="115" s="1" customFormat="1" ht="15" customHeight="1">
      <c r="B115" s="329"/>
      <c r="C115" s="304" t="s">
        <v>35</v>
      </c>
      <c r="D115" s="304"/>
      <c r="E115" s="304"/>
      <c r="F115" s="327" t="s">
        <v>3122</v>
      </c>
      <c r="G115" s="304"/>
      <c r="H115" s="304" t="s">
        <v>3166</v>
      </c>
      <c r="I115" s="304" t="s">
        <v>3157</v>
      </c>
      <c r="J115" s="304"/>
      <c r="K115" s="318"/>
    </row>
    <row r="116" s="1" customFormat="1" ht="15" customHeight="1">
      <c r="B116" s="329"/>
      <c r="C116" s="304" t="s">
        <v>45</v>
      </c>
      <c r="D116" s="304"/>
      <c r="E116" s="304"/>
      <c r="F116" s="327" t="s">
        <v>3122</v>
      </c>
      <c r="G116" s="304"/>
      <c r="H116" s="304" t="s">
        <v>3167</v>
      </c>
      <c r="I116" s="304" t="s">
        <v>3157</v>
      </c>
      <c r="J116" s="304"/>
      <c r="K116" s="318"/>
    </row>
    <row r="117" s="1" customFormat="1" ht="15" customHeight="1">
      <c r="B117" s="329"/>
      <c r="C117" s="304" t="s">
        <v>54</v>
      </c>
      <c r="D117" s="304"/>
      <c r="E117" s="304"/>
      <c r="F117" s="327" t="s">
        <v>3122</v>
      </c>
      <c r="G117" s="304"/>
      <c r="H117" s="304" t="s">
        <v>3168</v>
      </c>
      <c r="I117" s="304" t="s">
        <v>3169</v>
      </c>
      <c r="J117" s="304"/>
      <c r="K117" s="318"/>
    </row>
    <row r="118" s="1" customFormat="1" ht="15" customHeight="1">
      <c r="B118" s="332"/>
      <c r="C118" s="338"/>
      <c r="D118" s="338"/>
      <c r="E118" s="338"/>
      <c r="F118" s="338"/>
      <c r="G118" s="338"/>
      <c r="H118" s="338"/>
      <c r="I118" s="338"/>
      <c r="J118" s="338"/>
      <c r="K118" s="334"/>
    </row>
    <row r="119" s="1" customFormat="1" ht="18.75" customHeight="1">
      <c r="B119" s="339"/>
      <c r="C119" s="340"/>
      <c r="D119" s="340"/>
      <c r="E119" s="340"/>
      <c r="F119" s="341"/>
      <c r="G119" s="340"/>
      <c r="H119" s="340"/>
      <c r="I119" s="340"/>
      <c r="J119" s="340"/>
      <c r="K119" s="339"/>
    </row>
    <row r="120" s="1" customFormat="1" ht="18.75" customHeight="1">
      <c r="B120" s="312"/>
      <c r="C120" s="312"/>
      <c r="D120" s="312"/>
      <c r="E120" s="312"/>
      <c r="F120" s="312"/>
      <c r="G120" s="312"/>
      <c r="H120" s="312"/>
      <c r="I120" s="312"/>
      <c r="J120" s="312"/>
      <c r="K120" s="312"/>
    </row>
    <row r="121" s="1" customFormat="1" ht="7.5" customHeight="1">
      <c r="B121" s="342"/>
      <c r="C121" s="343"/>
      <c r="D121" s="343"/>
      <c r="E121" s="343"/>
      <c r="F121" s="343"/>
      <c r="G121" s="343"/>
      <c r="H121" s="343"/>
      <c r="I121" s="343"/>
      <c r="J121" s="343"/>
      <c r="K121" s="344"/>
    </row>
    <row r="122" s="1" customFormat="1" ht="45" customHeight="1">
      <c r="B122" s="345"/>
      <c r="C122" s="295" t="s">
        <v>3170</v>
      </c>
      <c r="D122" s="295"/>
      <c r="E122" s="295"/>
      <c r="F122" s="295"/>
      <c r="G122" s="295"/>
      <c r="H122" s="295"/>
      <c r="I122" s="295"/>
      <c r="J122" s="295"/>
      <c r="K122" s="346"/>
    </row>
    <row r="123" s="1" customFormat="1" ht="17.25" customHeight="1">
      <c r="B123" s="347"/>
      <c r="C123" s="319" t="s">
        <v>3116</v>
      </c>
      <c r="D123" s="319"/>
      <c r="E123" s="319"/>
      <c r="F123" s="319" t="s">
        <v>3117</v>
      </c>
      <c r="G123" s="320"/>
      <c r="H123" s="319" t="s">
        <v>51</v>
      </c>
      <c r="I123" s="319" t="s">
        <v>54</v>
      </c>
      <c r="J123" s="319" t="s">
        <v>3118</v>
      </c>
      <c r="K123" s="348"/>
    </row>
    <row r="124" s="1" customFormat="1" ht="17.25" customHeight="1">
      <c r="B124" s="347"/>
      <c r="C124" s="321" t="s">
        <v>3119</v>
      </c>
      <c r="D124" s="321"/>
      <c r="E124" s="321"/>
      <c r="F124" s="322" t="s">
        <v>3120</v>
      </c>
      <c r="G124" s="323"/>
      <c r="H124" s="321"/>
      <c r="I124" s="321"/>
      <c r="J124" s="321" t="s">
        <v>3121</v>
      </c>
      <c r="K124" s="348"/>
    </row>
    <row r="125" s="1" customFormat="1" ht="5.25" customHeight="1">
      <c r="B125" s="349"/>
      <c r="C125" s="324"/>
      <c r="D125" s="324"/>
      <c r="E125" s="324"/>
      <c r="F125" s="324"/>
      <c r="G125" s="350"/>
      <c r="H125" s="324"/>
      <c r="I125" s="324"/>
      <c r="J125" s="324"/>
      <c r="K125" s="351"/>
    </row>
    <row r="126" s="1" customFormat="1" ht="15" customHeight="1">
      <c r="B126" s="349"/>
      <c r="C126" s="304" t="s">
        <v>3125</v>
      </c>
      <c r="D126" s="326"/>
      <c r="E126" s="326"/>
      <c r="F126" s="327" t="s">
        <v>3122</v>
      </c>
      <c r="G126" s="304"/>
      <c r="H126" s="304" t="s">
        <v>3162</v>
      </c>
      <c r="I126" s="304" t="s">
        <v>3124</v>
      </c>
      <c r="J126" s="304">
        <v>120</v>
      </c>
      <c r="K126" s="352"/>
    </row>
    <row r="127" s="1" customFormat="1" ht="15" customHeight="1">
      <c r="B127" s="349"/>
      <c r="C127" s="304" t="s">
        <v>3171</v>
      </c>
      <c r="D127" s="304"/>
      <c r="E127" s="304"/>
      <c r="F127" s="327" t="s">
        <v>3122</v>
      </c>
      <c r="G127" s="304"/>
      <c r="H127" s="304" t="s">
        <v>3172</v>
      </c>
      <c r="I127" s="304" t="s">
        <v>3124</v>
      </c>
      <c r="J127" s="304" t="s">
        <v>3173</v>
      </c>
      <c r="K127" s="352"/>
    </row>
    <row r="128" s="1" customFormat="1" ht="15" customHeight="1">
      <c r="B128" s="349"/>
      <c r="C128" s="304" t="s">
        <v>3070</v>
      </c>
      <c r="D128" s="304"/>
      <c r="E128" s="304"/>
      <c r="F128" s="327" t="s">
        <v>3122</v>
      </c>
      <c r="G128" s="304"/>
      <c r="H128" s="304" t="s">
        <v>3174</v>
      </c>
      <c r="I128" s="304" t="s">
        <v>3124</v>
      </c>
      <c r="J128" s="304" t="s">
        <v>3173</v>
      </c>
      <c r="K128" s="352"/>
    </row>
    <row r="129" s="1" customFormat="1" ht="15" customHeight="1">
      <c r="B129" s="349"/>
      <c r="C129" s="304" t="s">
        <v>3133</v>
      </c>
      <c r="D129" s="304"/>
      <c r="E129" s="304"/>
      <c r="F129" s="327" t="s">
        <v>3128</v>
      </c>
      <c r="G129" s="304"/>
      <c r="H129" s="304" t="s">
        <v>3134</v>
      </c>
      <c r="I129" s="304" t="s">
        <v>3124</v>
      </c>
      <c r="J129" s="304">
        <v>15</v>
      </c>
      <c r="K129" s="352"/>
    </row>
    <row r="130" s="1" customFormat="1" ht="15" customHeight="1">
      <c r="B130" s="349"/>
      <c r="C130" s="330" t="s">
        <v>3135</v>
      </c>
      <c r="D130" s="330"/>
      <c r="E130" s="330"/>
      <c r="F130" s="331" t="s">
        <v>3128</v>
      </c>
      <c r="G130" s="330"/>
      <c r="H130" s="330" t="s">
        <v>3136</v>
      </c>
      <c r="I130" s="330" t="s">
        <v>3124</v>
      </c>
      <c r="J130" s="330">
        <v>15</v>
      </c>
      <c r="K130" s="352"/>
    </row>
    <row r="131" s="1" customFormat="1" ht="15" customHeight="1">
      <c r="B131" s="349"/>
      <c r="C131" s="330" t="s">
        <v>3137</v>
      </c>
      <c r="D131" s="330"/>
      <c r="E131" s="330"/>
      <c r="F131" s="331" t="s">
        <v>3128</v>
      </c>
      <c r="G131" s="330"/>
      <c r="H131" s="330" t="s">
        <v>3138</v>
      </c>
      <c r="I131" s="330" t="s">
        <v>3124</v>
      </c>
      <c r="J131" s="330">
        <v>20</v>
      </c>
      <c r="K131" s="352"/>
    </row>
    <row r="132" s="1" customFormat="1" ht="15" customHeight="1">
      <c r="B132" s="349"/>
      <c r="C132" s="330" t="s">
        <v>3139</v>
      </c>
      <c r="D132" s="330"/>
      <c r="E132" s="330"/>
      <c r="F132" s="331" t="s">
        <v>3128</v>
      </c>
      <c r="G132" s="330"/>
      <c r="H132" s="330" t="s">
        <v>3140</v>
      </c>
      <c r="I132" s="330" t="s">
        <v>3124</v>
      </c>
      <c r="J132" s="330">
        <v>20</v>
      </c>
      <c r="K132" s="352"/>
    </row>
    <row r="133" s="1" customFormat="1" ht="15" customHeight="1">
      <c r="B133" s="349"/>
      <c r="C133" s="304" t="s">
        <v>3127</v>
      </c>
      <c r="D133" s="304"/>
      <c r="E133" s="304"/>
      <c r="F133" s="327" t="s">
        <v>3128</v>
      </c>
      <c r="G133" s="304"/>
      <c r="H133" s="304" t="s">
        <v>3162</v>
      </c>
      <c r="I133" s="304" t="s">
        <v>3124</v>
      </c>
      <c r="J133" s="304">
        <v>50</v>
      </c>
      <c r="K133" s="352"/>
    </row>
    <row r="134" s="1" customFormat="1" ht="15" customHeight="1">
      <c r="B134" s="349"/>
      <c r="C134" s="304" t="s">
        <v>3141</v>
      </c>
      <c r="D134" s="304"/>
      <c r="E134" s="304"/>
      <c r="F134" s="327" t="s">
        <v>3128</v>
      </c>
      <c r="G134" s="304"/>
      <c r="H134" s="304" t="s">
        <v>3162</v>
      </c>
      <c r="I134" s="304" t="s">
        <v>3124</v>
      </c>
      <c r="J134" s="304">
        <v>50</v>
      </c>
      <c r="K134" s="352"/>
    </row>
    <row r="135" s="1" customFormat="1" ht="15" customHeight="1">
      <c r="B135" s="349"/>
      <c r="C135" s="304" t="s">
        <v>3147</v>
      </c>
      <c r="D135" s="304"/>
      <c r="E135" s="304"/>
      <c r="F135" s="327" t="s">
        <v>3128</v>
      </c>
      <c r="G135" s="304"/>
      <c r="H135" s="304" t="s">
        <v>3162</v>
      </c>
      <c r="I135" s="304" t="s">
        <v>3124</v>
      </c>
      <c r="J135" s="304">
        <v>50</v>
      </c>
      <c r="K135" s="352"/>
    </row>
    <row r="136" s="1" customFormat="1" ht="15" customHeight="1">
      <c r="B136" s="349"/>
      <c r="C136" s="304" t="s">
        <v>3149</v>
      </c>
      <c r="D136" s="304"/>
      <c r="E136" s="304"/>
      <c r="F136" s="327" t="s">
        <v>3128</v>
      </c>
      <c r="G136" s="304"/>
      <c r="H136" s="304" t="s">
        <v>3162</v>
      </c>
      <c r="I136" s="304" t="s">
        <v>3124</v>
      </c>
      <c r="J136" s="304">
        <v>50</v>
      </c>
      <c r="K136" s="352"/>
    </row>
    <row r="137" s="1" customFormat="1" ht="15" customHeight="1">
      <c r="B137" s="349"/>
      <c r="C137" s="304" t="s">
        <v>3150</v>
      </c>
      <c r="D137" s="304"/>
      <c r="E137" s="304"/>
      <c r="F137" s="327" t="s">
        <v>3128</v>
      </c>
      <c r="G137" s="304"/>
      <c r="H137" s="304" t="s">
        <v>3175</v>
      </c>
      <c r="I137" s="304" t="s">
        <v>3124</v>
      </c>
      <c r="J137" s="304">
        <v>255</v>
      </c>
      <c r="K137" s="352"/>
    </row>
    <row r="138" s="1" customFormat="1" ht="15" customHeight="1">
      <c r="B138" s="349"/>
      <c r="C138" s="304" t="s">
        <v>3152</v>
      </c>
      <c r="D138" s="304"/>
      <c r="E138" s="304"/>
      <c r="F138" s="327" t="s">
        <v>3122</v>
      </c>
      <c r="G138" s="304"/>
      <c r="H138" s="304" t="s">
        <v>3176</v>
      </c>
      <c r="I138" s="304" t="s">
        <v>3154</v>
      </c>
      <c r="J138" s="304"/>
      <c r="K138" s="352"/>
    </row>
    <row r="139" s="1" customFormat="1" ht="15" customHeight="1">
      <c r="B139" s="349"/>
      <c r="C139" s="304" t="s">
        <v>3155</v>
      </c>
      <c r="D139" s="304"/>
      <c r="E139" s="304"/>
      <c r="F139" s="327" t="s">
        <v>3122</v>
      </c>
      <c r="G139" s="304"/>
      <c r="H139" s="304" t="s">
        <v>3177</v>
      </c>
      <c r="I139" s="304" t="s">
        <v>3157</v>
      </c>
      <c r="J139" s="304"/>
      <c r="K139" s="352"/>
    </row>
    <row r="140" s="1" customFormat="1" ht="15" customHeight="1">
      <c r="B140" s="349"/>
      <c r="C140" s="304" t="s">
        <v>3158</v>
      </c>
      <c r="D140" s="304"/>
      <c r="E140" s="304"/>
      <c r="F140" s="327" t="s">
        <v>3122</v>
      </c>
      <c r="G140" s="304"/>
      <c r="H140" s="304" t="s">
        <v>3158</v>
      </c>
      <c r="I140" s="304" t="s">
        <v>3157</v>
      </c>
      <c r="J140" s="304"/>
      <c r="K140" s="352"/>
    </row>
    <row r="141" s="1" customFormat="1" ht="15" customHeight="1">
      <c r="B141" s="349"/>
      <c r="C141" s="304" t="s">
        <v>35</v>
      </c>
      <c r="D141" s="304"/>
      <c r="E141" s="304"/>
      <c r="F141" s="327" t="s">
        <v>3122</v>
      </c>
      <c r="G141" s="304"/>
      <c r="H141" s="304" t="s">
        <v>3178</v>
      </c>
      <c r="I141" s="304" t="s">
        <v>3157</v>
      </c>
      <c r="J141" s="304"/>
      <c r="K141" s="352"/>
    </row>
    <row r="142" s="1" customFormat="1" ht="15" customHeight="1">
      <c r="B142" s="349"/>
      <c r="C142" s="304" t="s">
        <v>3179</v>
      </c>
      <c r="D142" s="304"/>
      <c r="E142" s="304"/>
      <c r="F142" s="327" t="s">
        <v>3122</v>
      </c>
      <c r="G142" s="304"/>
      <c r="H142" s="304" t="s">
        <v>3180</v>
      </c>
      <c r="I142" s="304" t="s">
        <v>3157</v>
      </c>
      <c r="J142" s="304"/>
      <c r="K142" s="352"/>
    </row>
    <row r="143" s="1" customFormat="1" ht="15" customHeight="1">
      <c r="B143" s="353"/>
      <c r="C143" s="354"/>
      <c r="D143" s="354"/>
      <c r="E143" s="354"/>
      <c r="F143" s="354"/>
      <c r="G143" s="354"/>
      <c r="H143" s="354"/>
      <c r="I143" s="354"/>
      <c r="J143" s="354"/>
      <c r="K143" s="355"/>
    </row>
    <row r="144" s="1" customFormat="1" ht="18.75" customHeight="1">
      <c r="B144" s="340"/>
      <c r="C144" s="340"/>
      <c r="D144" s="340"/>
      <c r="E144" s="340"/>
      <c r="F144" s="341"/>
      <c r="G144" s="340"/>
      <c r="H144" s="340"/>
      <c r="I144" s="340"/>
      <c r="J144" s="340"/>
      <c r="K144" s="340"/>
    </row>
    <row r="145" s="1" customFormat="1" ht="18.75" customHeight="1"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</row>
    <row r="146" s="1" customFormat="1" ht="7.5" customHeight="1">
      <c r="B146" s="313"/>
      <c r="C146" s="314"/>
      <c r="D146" s="314"/>
      <c r="E146" s="314"/>
      <c r="F146" s="314"/>
      <c r="G146" s="314"/>
      <c r="H146" s="314"/>
      <c r="I146" s="314"/>
      <c r="J146" s="314"/>
      <c r="K146" s="315"/>
    </row>
    <row r="147" s="1" customFormat="1" ht="45" customHeight="1">
      <c r="B147" s="316"/>
      <c r="C147" s="317" t="s">
        <v>3181</v>
      </c>
      <c r="D147" s="317"/>
      <c r="E147" s="317"/>
      <c r="F147" s="317"/>
      <c r="G147" s="317"/>
      <c r="H147" s="317"/>
      <c r="I147" s="317"/>
      <c r="J147" s="317"/>
      <c r="K147" s="318"/>
    </row>
    <row r="148" s="1" customFormat="1" ht="17.25" customHeight="1">
      <c r="B148" s="316"/>
      <c r="C148" s="319" t="s">
        <v>3116</v>
      </c>
      <c r="D148" s="319"/>
      <c r="E148" s="319"/>
      <c r="F148" s="319" t="s">
        <v>3117</v>
      </c>
      <c r="G148" s="320"/>
      <c r="H148" s="319" t="s">
        <v>51</v>
      </c>
      <c r="I148" s="319" t="s">
        <v>54</v>
      </c>
      <c r="J148" s="319" t="s">
        <v>3118</v>
      </c>
      <c r="K148" s="318"/>
    </row>
    <row r="149" s="1" customFormat="1" ht="17.25" customHeight="1">
      <c r="B149" s="316"/>
      <c r="C149" s="321" t="s">
        <v>3119</v>
      </c>
      <c r="D149" s="321"/>
      <c r="E149" s="321"/>
      <c r="F149" s="322" t="s">
        <v>3120</v>
      </c>
      <c r="G149" s="323"/>
      <c r="H149" s="321"/>
      <c r="I149" s="321"/>
      <c r="J149" s="321" t="s">
        <v>3121</v>
      </c>
      <c r="K149" s="318"/>
    </row>
    <row r="150" s="1" customFormat="1" ht="5.25" customHeight="1">
      <c r="B150" s="329"/>
      <c r="C150" s="324"/>
      <c r="D150" s="324"/>
      <c r="E150" s="324"/>
      <c r="F150" s="324"/>
      <c r="G150" s="325"/>
      <c r="H150" s="324"/>
      <c r="I150" s="324"/>
      <c r="J150" s="324"/>
      <c r="K150" s="352"/>
    </row>
    <row r="151" s="1" customFormat="1" ht="15" customHeight="1">
      <c r="B151" s="329"/>
      <c r="C151" s="356" t="s">
        <v>3125</v>
      </c>
      <c r="D151" s="304"/>
      <c r="E151" s="304"/>
      <c r="F151" s="357" t="s">
        <v>3122</v>
      </c>
      <c r="G151" s="304"/>
      <c r="H151" s="356" t="s">
        <v>3162</v>
      </c>
      <c r="I151" s="356" t="s">
        <v>3124</v>
      </c>
      <c r="J151" s="356">
        <v>120</v>
      </c>
      <c r="K151" s="352"/>
    </row>
    <row r="152" s="1" customFormat="1" ht="15" customHeight="1">
      <c r="B152" s="329"/>
      <c r="C152" s="356" t="s">
        <v>3171</v>
      </c>
      <c r="D152" s="304"/>
      <c r="E152" s="304"/>
      <c r="F152" s="357" t="s">
        <v>3122</v>
      </c>
      <c r="G152" s="304"/>
      <c r="H152" s="356" t="s">
        <v>3182</v>
      </c>
      <c r="I152" s="356" t="s">
        <v>3124</v>
      </c>
      <c r="J152" s="356" t="s">
        <v>3173</v>
      </c>
      <c r="K152" s="352"/>
    </row>
    <row r="153" s="1" customFormat="1" ht="15" customHeight="1">
      <c r="B153" s="329"/>
      <c r="C153" s="356" t="s">
        <v>3070</v>
      </c>
      <c r="D153" s="304"/>
      <c r="E153" s="304"/>
      <c r="F153" s="357" t="s">
        <v>3122</v>
      </c>
      <c r="G153" s="304"/>
      <c r="H153" s="356" t="s">
        <v>3183</v>
      </c>
      <c r="I153" s="356" t="s">
        <v>3124</v>
      </c>
      <c r="J153" s="356" t="s">
        <v>3173</v>
      </c>
      <c r="K153" s="352"/>
    </row>
    <row r="154" s="1" customFormat="1" ht="15" customHeight="1">
      <c r="B154" s="329"/>
      <c r="C154" s="356" t="s">
        <v>3127</v>
      </c>
      <c r="D154" s="304"/>
      <c r="E154" s="304"/>
      <c r="F154" s="357" t="s">
        <v>3128</v>
      </c>
      <c r="G154" s="304"/>
      <c r="H154" s="356" t="s">
        <v>3162</v>
      </c>
      <c r="I154" s="356" t="s">
        <v>3124</v>
      </c>
      <c r="J154" s="356">
        <v>50</v>
      </c>
      <c r="K154" s="352"/>
    </row>
    <row r="155" s="1" customFormat="1" ht="15" customHeight="1">
      <c r="B155" s="329"/>
      <c r="C155" s="356" t="s">
        <v>3130</v>
      </c>
      <c r="D155" s="304"/>
      <c r="E155" s="304"/>
      <c r="F155" s="357" t="s">
        <v>3122</v>
      </c>
      <c r="G155" s="304"/>
      <c r="H155" s="356" t="s">
        <v>3162</v>
      </c>
      <c r="I155" s="356" t="s">
        <v>3132</v>
      </c>
      <c r="J155" s="356"/>
      <c r="K155" s="352"/>
    </row>
    <row r="156" s="1" customFormat="1" ht="15" customHeight="1">
      <c r="B156" s="329"/>
      <c r="C156" s="356" t="s">
        <v>3141</v>
      </c>
      <c r="D156" s="304"/>
      <c r="E156" s="304"/>
      <c r="F156" s="357" t="s">
        <v>3128</v>
      </c>
      <c r="G156" s="304"/>
      <c r="H156" s="356" t="s">
        <v>3162</v>
      </c>
      <c r="I156" s="356" t="s">
        <v>3124</v>
      </c>
      <c r="J156" s="356">
        <v>50</v>
      </c>
      <c r="K156" s="352"/>
    </row>
    <row r="157" s="1" customFormat="1" ht="15" customHeight="1">
      <c r="B157" s="329"/>
      <c r="C157" s="356" t="s">
        <v>3149</v>
      </c>
      <c r="D157" s="304"/>
      <c r="E157" s="304"/>
      <c r="F157" s="357" t="s">
        <v>3128</v>
      </c>
      <c r="G157" s="304"/>
      <c r="H157" s="356" t="s">
        <v>3162</v>
      </c>
      <c r="I157" s="356" t="s">
        <v>3124</v>
      </c>
      <c r="J157" s="356">
        <v>50</v>
      </c>
      <c r="K157" s="352"/>
    </row>
    <row r="158" s="1" customFormat="1" ht="15" customHeight="1">
      <c r="B158" s="329"/>
      <c r="C158" s="356" t="s">
        <v>3147</v>
      </c>
      <c r="D158" s="304"/>
      <c r="E158" s="304"/>
      <c r="F158" s="357" t="s">
        <v>3128</v>
      </c>
      <c r="G158" s="304"/>
      <c r="H158" s="356" t="s">
        <v>3162</v>
      </c>
      <c r="I158" s="356" t="s">
        <v>3124</v>
      </c>
      <c r="J158" s="356">
        <v>50</v>
      </c>
      <c r="K158" s="352"/>
    </row>
    <row r="159" s="1" customFormat="1" ht="15" customHeight="1">
      <c r="B159" s="329"/>
      <c r="C159" s="356" t="s">
        <v>99</v>
      </c>
      <c r="D159" s="304"/>
      <c r="E159" s="304"/>
      <c r="F159" s="357" t="s">
        <v>3122</v>
      </c>
      <c r="G159" s="304"/>
      <c r="H159" s="356" t="s">
        <v>3184</v>
      </c>
      <c r="I159" s="356" t="s">
        <v>3124</v>
      </c>
      <c r="J159" s="356" t="s">
        <v>3185</v>
      </c>
      <c r="K159" s="352"/>
    </row>
    <row r="160" s="1" customFormat="1" ht="15" customHeight="1">
      <c r="B160" s="329"/>
      <c r="C160" s="356" t="s">
        <v>3186</v>
      </c>
      <c r="D160" s="304"/>
      <c r="E160" s="304"/>
      <c r="F160" s="357" t="s">
        <v>3122</v>
      </c>
      <c r="G160" s="304"/>
      <c r="H160" s="356" t="s">
        <v>3187</v>
      </c>
      <c r="I160" s="356" t="s">
        <v>3157</v>
      </c>
      <c r="J160" s="356"/>
      <c r="K160" s="352"/>
    </row>
    <row r="161" s="1" customFormat="1" ht="15" customHeight="1">
      <c r="B161" s="358"/>
      <c r="C161" s="338"/>
      <c r="D161" s="338"/>
      <c r="E161" s="338"/>
      <c r="F161" s="338"/>
      <c r="G161" s="338"/>
      <c r="H161" s="338"/>
      <c r="I161" s="338"/>
      <c r="J161" s="338"/>
      <c r="K161" s="359"/>
    </row>
    <row r="162" s="1" customFormat="1" ht="18.75" customHeight="1">
      <c r="B162" s="340"/>
      <c r="C162" s="350"/>
      <c r="D162" s="350"/>
      <c r="E162" s="350"/>
      <c r="F162" s="360"/>
      <c r="G162" s="350"/>
      <c r="H162" s="350"/>
      <c r="I162" s="350"/>
      <c r="J162" s="350"/>
      <c r="K162" s="340"/>
    </row>
    <row r="163" s="1" customFormat="1" ht="18.75" customHeight="1"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</row>
    <row r="164" s="1" customFormat="1" ht="7.5" customHeight="1">
      <c r="B164" s="291"/>
      <c r="C164" s="292"/>
      <c r="D164" s="292"/>
      <c r="E164" s="292"/>
      <c r="F164" s="292"/>
      <c r="G164" s="292"/>
      <c r="H164" s="292"/>
      <c r="I164" s="292"/>
      <c r="J164" s="292"/>
      <c r="K164" s="293"/>
    </row>
    <row r="165" s="1" customFormat="1" ht="45" customHeight="1">
      <c r="B165" s="294"/>
      <c r="C165" s="295" t="s">
        <v>3188</v>
      </c>
      <c r="D165" s="295"/>
      <c r="E165" s="295"/>
      <c r="F165" s="295"/>
      <c r="G165" s="295"/>
      <c r="H165" s="295"/>
      <c r="I165" s="295"/>
      <c r="J165" s="295"/>
      <c r="K165" s="296"/>
    </row>
    <row r="166" s="1" customFormat="1" ht="17.25" customHeight="1">
      <c r="B166" s="294"/>
      <c r="C166" s="319" t="s">
        <v>3116</v>
      </c>
      <c r="D166" s="319"/>
      <c r="E166" s="319"/>
      <c r="F166" s="319" t="s">
        <v>3117</v>
      </c>
      <c r="G166" s="361"/>
      <c r="H166" s="362" t="s">
        <v>51</v>
      </c>
      <c r="I166" s="362" t="s">
        <v>54</v>
      </c>
      <c r="J166" s="319" t="s">
        <v>3118</v>
      </c>
      <c r="K166" s="296"/>
    </row>
    <row r="167" s="1" customFormat="1" ht="17.25" customHeight="1">
      <c r="B167" s="297"/>
      <c r="C167" s="321" t="s">
        <v>3119</v>
      </c>
      <c r="D167" s="321"/>
      <c r="E167" s="321"/>
      <c r="F167" s="322" t="s">
        <v>3120</v>
      </c>
      <c r="G167" s="363"/>
      <c r="H167" s="364"/>
      <c r="I167" s="364"/>
      <c r="J167" s="321" t="s">
        <v>3121</v>
      </c>
      <c r="K167" s="299"/>
    </row>
    <row r="168" s="1" customFormat="1" ht="5.25" customHeight="1">
      <c r="B168" s="329"/>
      <c r="C168" s="324"/>
      <c r="D168" s="324"/>
      <c r="E168" s="324"/>
      <c r="F168" s="324"/>
      <c r="G168" s="325"/>
      <c r="H168" s="324"/>
      <c r="I168" s="324"/>
      <c r="J168" s="324"/>
      <c r="K168" s="352"/>
    </row>
    <row r="169" s="1" customFormat="1" ht="15" customHeight="1">
      <c r="B169" s="329"/>
      <c r="C169" s="304" t="s">
        <v>3125</v>
      </c>
      <c r="D169" s="304"/>
      <c r="E169" s="304"/>
      <c r="F169" s="327" t="s">
        <v>3122</v>
      </c>
      <c r="G169" s="304"/>
      <c r="H169" s="304" t="s">
        <v>3162</v>
      </c>
      <c r="I169" s="304" t="s">
        <v>3124</v>
      </c>
      <c r="J169" s="304">
        <v>120</v>
      </c>
      <c r="K169" s="352"/>
    </row>
    <row r="170" s="1" customFormat="1" ht="15" customHeight="1">
      <c r="B170" s="329"/>
      <c r="C170" s="304" t="s">
        <v>3171</v>
      </c>
      <c r="D170" s="304"/>
      <c r="E170" s="304"/>
      <c r="F170" s="327" t="s">
        <v>3122</v>
      </c>
      <c r="G170" s="304"/>
      <c r="H170" s="304" t="s">
        <v>3172</v>
      </c>
      <c r="I170" s="304" t="s">
        <v>3124</v>
      </c>
      <c r="J170" s="304" t="s">
        <v>3173</v>
      </c>
      <c r="K170" s="352"/>
    </row>
    <row r="171" s="1" customFormat="1" ht="15" customHeight="1">
      <c r="B171" s="329"/>
      <c r="C171" s="304" t="s">
        <v>3070</v>
      </c>
      <c r="D171" s="304"/>
      <c r="E171" s="304"/>
      <c r="F171" s="327" t="s">
        <v>3122</v>
      </c>
      <c r="G171" s="304"/>
      <c r="H171" s="304" t="s">
        <v>3189</v>
      </c>
      <c r="I171" s="304" t="s">
        <v>3124</v>
      </c>
      <c r="J171" s="304" t="s">
        <v>3173</v>
      </c>
      <c r="K171" s="352"/>
    </row>
    <row r="172" s="1" customFormat="1" ht="15" customHeight="1">
      <c r="B172" s="329"/>
      <c r="C172" s="304" t="s">
        <v>3127</v>
      </c>
      <c r="D172" s="304"/>
      <c r="E172" s="304"/>
      <c r="F172" s="327" t="s">
        <v>3128</v>
      </c>
      <c r="G172" s="304"/>
      <c r="H172" s="304" t="s">
        <v>3189</v>
      </c>
      <c r="I172" s="304" t="s">
        <v>3124</v>
      </c>
      <c r="J172" s="304">
        <v>50</v>
      </c>
      <c r="K172" s="352"/>
    </row>
    <row r="173" s="1" customFormat="1" ht="15" customHeight="1">
      <c r="B173" s="329"/>
      <c r="C173" s="304" t="s">
        <v>3130</v>
      </c>
      <c r="D173" s="304"/>
      <c r="E173" s="304"/>
      <c r="F173" s="327" t="s">
        <v>3122</v>
      </c>
      <c r="G173" s="304"/>
      <c r="H173" s="304" t="s">
        <v>3189</v>
      </c>
      <c r="I173" s="304" t="s">
        <v>3132</v>
      </c>
      <c r="J173" s="304"/>
      <c r="K173" s="352"/>
    </row>
    <row r="174" s="1" customFormat="1" ht="15" customHeight="1">
      <c r="B174" s="329"/>
      <c r="C174" s="304" t="s">
        <v>3141</v>
      </c>
      <c r="D174" s="304"/>
      <c r="E174" s="304"/>
      <c r="F174" s="327" t="s">
        <v>3128</v>
      </c>
      <c r="G174" s="304"/>
      <c r="H174" s="304" t="s">
        <v>3189</v>
      </c>
      <c r="I174" s="304" t="s">
        <v>3124</v>
      </c>
      <c r="J174" s="304">
        <v>50</v>
      </c>
      <c r="K174" s="352"/>
    </row>
    <row r="175" s="1" customFormat="1" ht="15" customHeight="1">
      <c r="B175" s="329"/>
      <c r="C175" s="304" t="s">
        <v>3149</v>
      </c>
      <c r="D175" s="304"/>
      <c r="E175" s="304"/>
      <c r="F175" s="327" t="s">
        <v>3128</v>
      </c>
      <c r="G175" s="304"/>
      <c r="H175" s="304" t="s">
        <v>3189</v>
      </c>
      <c r="I175" s="304" t="s">
        <v>3124</v>
      </c>
      <c r="J175" s="304">
        <v>50</v>
      </c>
      <c r="K175" s="352"/>
    </row>
    <row r="176" s="1" customFormat="1" ht="15" customHeight="1">
      <c r="B176" s="329"/>
      <c r="C176" s="304" t="s">
        <v>3147</v>
      </c>
      <c r="D176" s="304"/>
      <c r="E176" s="304"/>
      <c r="F176" s="327" t="s">
        <v>3128</v>
      </c>
      <c r="G176" s="304"/>
      <c r="H176" s="304" t="s">
        <v>3189</v>
      </c>
      <c r="I176" s="304" t="s">
        <v>3124</v>
      </c>
      <c r="J176" s="304">
        <v>50</v>
      </c>
      <c r="K176" s="352"/>
    </row>
    <row r="177" s="1" customFormat="1" ht="15" customHeight="1">
      <c r="B177" s="329"/>
      <c r="C177" s="304" t="s">
        <v>127</v>
      </c>
      <c r="D177" s="304"/>
      <c r="E177" s="304"/>
      <c r="F177" s="327" t="s">
        <v>3122</v>
      </c>
      <c r="G177" s="304"/>
      <c r="H177" s="304" t="s">
        <v>3190</v>
      </c>
      <c r="I177" s="304" t="s">
        <v>3191</v>
      </c>
      <c r="J177" s="304"/>
      <c r="K177" s="352"/>
    </row>
    <row r="178" s="1" customFormat="1" ht="15" customHeight="1">
      <c r="B178" s="329"/>
      <c r="C178" s="304" t="s">
        <v>54</v>
      </c>
      <c r="D178" s="304"/>
      <c r="E178" s="304"/>
      <c r="F178" s="327" t="s">
        <v>3122</v>
      </c>
      <c r="G178" s="304"/>
      <c r="H178" s="304" t="s">
        <v>3192</v>
      </c>
      <c r="I178" s="304" t="s">
        <v>3193</v>
      </c>
      <c r="J178" s="304">
        <v>1</v>
      </c>
      <c r="K178" s="352"/>
    </row>
    <row r="179" s="1" customFormat="1" ht="15" customHeight="1">
      <c r="B179" s="329"/>
      <c r="C179" s="304" t="s">
        <v>50</v>
      </c>
      <c r="D179" s="304"/>
      <c r="E179" s="304"/>
      <c r="F179" s="327" t="s">
        <v>3122</v>
      </c>
      <c r="G179" s="304"/>
      <c r="H179" s="304" t="s">
        <v>3194</v>
      </c>
      <c r="I179" s="304" t="s">
        <v>3124</v>
      </c>
      <c r="J179" s="304">
        <v>20</v>
      </c>
      <c r="K179" s="352"/>
    </row>
    <row r="180" s="1" customFormat="1" ht="15" customHeight="1">
      <c r="B180" s="329"/>
      <c r="C180" s="304" t="s">
        <v>51</v>
      </c>
      <c r="D180" s="304"/>
      <c r="E180" s="304"/>
      <c r="F180" s="327" t="s">
        <v>3122</v>
      </c>
      <c r="G180" s="304"/>
      <c r="H180" s="304" t="s">
        <v>3195</v>
      </c>
      <c r="I180" s="304" t="s">
        <v>3124</v>
      </c>
      <c r="J180" s="304">
        <v>255</v>
      </c>
      <c r="K180" s="352"/>
    </row>
    <row r="181" s="1" customFormat="1" ht="15" customHeight="1">
      <c r="B181" s="329"/>
      <c r="C181" s="304" t="s">
        <v>128</v>
      </c>
      <c r="D181" s="304"/>
      <c r="E181" s="304"/>
      <c r="F181" s="327" t="s">
        <v>3122</v>
      </c>
      <c r="G181" s="304"/>
      <c r="H181" s="304" t="s">
        <v>3086</v>
      </c>
      <c r="I181" s="304" t="s">
        <v>3124</v>
      </c>
      <c r="J181" s="304">
        <v>10</v>
      </c>
      <c r="K181" s="352"/>
    </row>
    <row r="182" s="1" customFormat="1" ht="15" customHeight="1">
      <c r="B182" s="329"/>
      <c r="C182" s="304" t="s">
        <v>129</v>
      </c>
      <c r="D182" s="304"/>
      <c r="E182" s="304"/>
      <c r="F182" s="327" t="s">
        <v>3122</v>
      </c>
      <c r="G182" s="304"/>
      <c r="H182" s="304" t="s">
        <v>3196</v>
      </c>
      <c r="I182" s="304" t="s">
        <v>3157</v>
      </c>
      <c r="J182" s="304"/>
      <c r="K182" s="352"/>
    </row>
    <row r="183" s="1" customFormat="1" ht="15" customHeight="1">
      <c r="B183" s="329"/>
      <c r="C183" s="304" t="s">
        <v>3197</v>
      </c>
      <c r="D183" s="304"/>
      <c r="E183" s="304"/>
      <c r="F183" s="327" t="s">
        <v>3122</v>
      </c>
      <c r="G183" s="304"/>
      <c r="H183" s="304" t="s">
        <v>3198</v>
      </c>
      <c r="I183" s="304" t="s">
        <v>3157</v>
      </c>
      <c r="J183" s="304"/>
      <c r="K183" s="352"/>
    </row>
    <row r="184" s="1" customFormat="1" ht="15" customHeight="1">
      <c r="B184" s="329"/>
      <c r="C184" s="304" t="s">
        <v>3186</v>
      </c>
      <c r="D184" s="304"/>
      <c r="E184" s="304"/>
      <c r="F184" s="327" t="s">
        <v>3122</v>
      </c>
      <c r="G184" s="304"/>
      <c r="H184" s="304" t="s">
        <v>3199</v>
      </c>
      <c r="I184" s="304" t="s">
        <v>3157</v>
      </c>
      <c r="J184" s="304"/>
      <c r="K184" s="352"/>
    </row>
    <row r="185" s="1" customFormat="1" ht="15" customHeight="1">
      <c r="B185" s="329"/>
      <c r="C185" s="304" t="s">
        <v>131</v>
      </c>
      <c r="D185" s="304"/>
      <c r="E185" s="304"/>
      <c r="F185" s="327" t="s">
        <v>3128</v>
      </c>
      <c r="G185" s="304"/>
      <c r="H185" s="304" t="s">
        <v>3200</v>
      </c>
      <c r="I185" s="304" t="s">
        <v>3124</v>
      </c>
      <c r="J185" s="304">
        <v>50</v>
      </c>
      <c r="K185" s="352"/>
    </row>
    <row r="186" s="1" customFormat="1" ht="15" customHeight="1">
      <c r="B186" s="329"/>
      <c r="C186" s="304" t="s">
        <v>3201</v>
      </c>
      <c r="D186" s="304"/>
      <c r="E186" s="304"/>
      <c r="F186" s="327" t="s">
        <v>3128</v>
      </c>
      <c r="G186" s="304"/>
      <c r="H186" s="304" t="s">
        <v>3202</v>
      </c>
      <c r="I186" s="304" t="s">
        <v>3203</v>
      </c>
      <c r="J186" s="304"/>
      <c r="K186" s="352"/>
    </row>
    <row r="187" s="1" customFormat="1" ht="15" customHeight="1">
      <c r="B187" s="329"/>
      <c r="C187" s="304" t="s">
        <v>3204</v>
      </c>
      <c r="D187" s="304"/>
      <c r="E187" s="304"/>
      <c r="F187" s="327" t="s">
        <v>3128</v>
      </c>
      <c r="G187" s="304"/>
      <c r="H187" s="304" t="s">
        <v>3205</v>
      </c>
      <c r="I187" s="304" t="s">
        <v>3203</v>
      </c>
      <c r="J187" s="304"/>
      <c r="K187" s="352"/>
    </row>
    <row r="188" s="1" customFormat="1" ht="15" customHeight="1">
      <c r="B188" s="329"/>
      <c r="C188" s="304" t="s">
        <v>3206</v>
      </c>
      <c r="D188" s="304"/>
      <c r="E188" s="304"/>
      <c r="F188" s="327" t="s">
        <v>3128</v>
      </c>
      <c r="G188" s="304"/>
      <c r="H188" s="304" t="s">
        <v>3207</v>
      </c>
      <c r="I188" s="304" t="s">
        <v>3203</v>
      </c>
      <c r="J188" s="304"/>
      <c r="K188" s="352"/>
    </row>
    <row r="189" s="1" customFormat="1" ht="15" customHeight="1">
      <c r="B189" s="329"/>
      <c r="C189" s="365" t="s">
        <v>3208</v>
      </c>
      <c r="D189" s="304"/>
      <c r="E189" s="304"/>
      <c r="F189" s="327" t="s">
        <v>3128</v>
      </c>
      <c r="G189" s="304"/>
      <c r="H189" s="304" t="s">
        <v>3209</v>
      </c>
      <c r="I189" s="304" t="s">
        <v>3210</v>
      </c>
      <c r="J189" s="366" t="s">
        <v>3211</v>
      </c>
      <c r="K189" s="352"/>
    </row>
    <row r="190" s="18" customFormat="1" ht="15" customHeight="1">
      <c r="B190" s="367"/>
      <c r="C190" s="368" t="s">
        <v>3212</v>
      </c>
      <c r="D190" s="369"/>
      <c r="E190" s="369"/>
      <c r="F190" s="370" t="s">
        <v>3128</v>
      </c>
      <c r="G190" s="369"/>
      <c r="H190" s="369" t="s">
        <v>3213</v>
      </c>
      <c r="I190" s="369" t="s">
        <v>3210</v>
      </c>
      <c r="J190" s="371" t="s">
        <v>3211</v>
      </c>
      <c r="K190" s="372"/>
    </row>
    <row r="191" s="1" customFormat="1" ht="15" customHeight="1">
      <c r="B191" s="329"/>
      <c r="C191" s="365" t="s">
        <v>39</v>
      </c>
      <c r="D191" s="304"/>
      <c r="E191" s="304"/>
      <c r="F191" s="327" t="s">
        <v>3122</v>
      </c>
      <c r="G191" s="304"/>
      <c r="H191" s="301" t="s">
        <v>3214</v>
      </c>
      <c r="I191" s="304" t="s">
        <v>3215</v>
      </c>
      <c r="J191" s="304"/>
      <c r="K191" s="352"/>
    </row>
    <row r="192" s="1" customFormat="1" ht="15" customHeight="1">
      <c r="B192" s="329"/>
      <c r="C192" s="365" t="s">
        <v>3216</v>
      </c>
      <c r="D192" s="304"/>
      <c r="E192" s="304"/>
      <c r="F192" s="327" t="s">
        <v>3122</v>
      </c>
      <c r="G192" s="304"/>
      <c r="H192" s="304" t="s">
        <v>3217</v>
      </c>
      <c r="I192" s="304" t="s">
        <v>3157</v>
      </c>
      <c r="J192" s="304"/>
      <c r="K192" s="352"/>
    </row>
    <row r="193" s="1" customFormat="1" ht="15" customHeight="1">
      <c r="B193" s="329"/>
      <c r="C193" s="365" t="s">
        <v>3218</v>
      </c>
      <c r="D193" s="304"/>
      <c r="E193" s="304"/>
      <c r="F193" s="327" t="s">
        <v>3122</v>
      </c>
      <c r="G193" s="304"/>
      <c r="H193" s="304" t="s">
        <v>3219</v>
      </c>
      <c r="I193" s="304" t="s">
        <v>3157</v>
      </c>
      <c r="J193" s="304"/>
      <c r="K193" s="352"/>
    </row>
    <row r="194" s="1" customFormat="1" ht="15" customHeight="1">
      <c r="B194" s="329"/>
      <c r="C194" s="365" t="s">
        <v>3220</v>
      </c>
      <c r="D194" s="304"/>
      <c r="E194" s="304"/>
      <c r="F194" s="327" t="s">
        <v>3128</v>
      </c>
      <c r="G194" s="304"/>
      <c r="H194" s="304" t="s">
        <v>3221</v>
      </c>
      <c r="I194" s="304" t="s">
        <v>3157</v>
      </c>
      <c r="J194" s="304"/>
      <c r="K194" s="352"/>
    </row>
    <row r="195" s="1" customFormat="1" ht="15" customHeight="1">
      <c r="B195" s="358"/>
      <c r="C195" s="373"/>
      <c r="D195" s="338"/>
      <c r="E195" s="338"/>
      <c r="F195" s="338"/>
      <c r="G195" s="338"/>
      <c r="H195" s="338"/>
      <c r="I195" s="338"/>
      <c r="J195" s="338"/>
      <c r="K195" s="359"/>
    </row>
    <row r="196" s="1" customFormat="1" ht="18.75" customHeight="1">
      <c r="B196" s="340"/>
      <c r="C196" s="350"/>
      <c r="D196" s="350"/>
      <c r="E196" s="350"/>
      <c r="F196" s="360"/>
      <c r="G196" s="350"/>
      <c r="H196" s="350"/>
      <c r="I196" s="350"/>
      <c r="J196" s="350"/>
      <c r="K196" s="340"/>
    </row>
    <row r="197" s="1" customFormat="1" ht="18.75" customHeight="1">
      <c r="B197" s="340"/>
      <c r="C197" s="350"/>
      <c r="D197" s="350"/>
      <c r="E197" s="350"/>
      <c r="F197" s="360"/>
      <c r="G197" s="350"/>
      <c r="H197" s="350"/>
      <c r="I197" s="350"/>
      <c r="J197" s="350"/>
      <c r="K197" s="340"/>
    </row>
    <row r="198" s="1" customFormat="1" ht="18.75" customHeight="1">
      <c r="B198" s="312"/>
      <c r="C198" s="312"/>
      <c r="D198" s="312"/>
      <c r="E198" s="312"/>
      <c r="F198" s="312"/>
      <c r="G198" s="312"/>
      <c r="H198" s="312"/>
      <c r="I198" s="312"/>
      <c r="J198" s="312"/>
      <c r="K198" s="312"/>
    </row>
    <row r="199" s="1" customFormat="1" ht="13.5">
      <c r="B199" s="291"/>
      <c r="C199" s="292"/>
      <c r="D199" s="292"/>
      <c r="E199" s="292"/>
      <c r="F199" s="292"/>
      <c r="G199" s="292"/>
      <c r="H199" s="292"/>
      <c r="I199" s="292"/>
      <c r="J199" s="292"/>
      <c r="K199" s="293"/>
    </row>
    <row r="200" s="1" customFormat="1" ht="21">
      <c r="B200" s="294"/>
      <c r="C200" s="295" t="s">
        <v>3222</v>
      </c>
      <c r="D200" s="295"/>
      <c r="E200" s="295"/>
      <c r="F200" s="295"/>
      <c r="G200" s="295"/>
      <c r="H200" s="295"/>
      <c r="I200" s="295"/>
      <c r="J200" s="295"/>
      <c r="K200" s="296"/>
    </row>
    <row r="201" s="1" customFormat="1" ht="25.5" customHeight="1">
      <c r="B201" s="294"/>
      <c r="C201" s="374" t="s">
        <v>3223</v>
      </c>
      <c r="D201" s="374"/>
      <c r="E201" s="374"/>
      <c r="F201" s="374" t="s">
        <v>3224</v>
      </c>
      <c r="G201" s="375"/>
      <c r="H201" s="374" t="s">
        <v>3225</v>
      </c>
      <c r="I201" s="374"/>
      <c r="J201" s="374"/>
      <c r="K201" s="296"/>
    </row>
    <row r="202" s="1" customFormat="1" ht="5.25" customHeight="1">
      <c r="B202" s="329"/>
      <c r="C202" s="324"/>
      <c r="D202" s="324"/>
      <c r="E202" s="324"/>
      <c r="F202" s="324"/>
      <c r="G202" s="350"/>
      <c r="H202" s="324"/>
      <c r="I202" s="324"/>
      <c r="J202" s="324"/>
      <c r="K202" s="352"/>
    </row>
    <row r="203" s="1" customFormat="1" ht="15" customHeight="1">
      <c r="B203" s="329"/>
      <c r="C203" s="304" t="s">
        <v>3215</v>
      </c>
      <c r="D203" s="304"/>
      <c r="E203" s="304"/>
      <c r="F203" s="327" t="s">
        <v>40</v>
      </c>
      <c r="G203" s="304"/>
      <c r="H203" s="304" t="s">
        <v>3226</v>
      </c>
      <c r="I203" s="304"/>
      <c r="J203" s="304"/>
      <c r="K203" s="352"/>
    </row>
    <row r="204" s="1" customFormat="1" ht="15" customHeight="1">
      <c r="B204" s="329"/>
      <c r="C204" s="304"/>
      <c r="D204" s="304"/>
      <c r="E204" s="304"/>
      <c r="F204" s="327" t="s">
        <v>41</v>
      </c>
      <c r="G204" s="304"/>
      <c r="H204" s="304" t="s">
        <v>3227</v>
      </c>
      <c r="I204" s="304"/>
      <c r="J204" s="304"/>
      <c r="K204" s="352"/>
    </row>
    <row r="205" s="1" customFormat="1" ht="15" customHeight="1">
      <c r="B205" s="329"/>
      <c r="C205" s="304"/>
      <c r="D205" s="304"/>
      <c r="E205" s="304"/>
      <c r="F205" s="327" t="s">
        <v>44</v>
      </c>
      <c r="G205" s="304"/>
      <c r="H205" s="304" t="s">
        <v>3228</v>
      </c>
      <c r="I205" s="304"/>
      <c r="J205" s="304"/>
      <c r="K205" s="352"/>
    </row>
    <row r="206" s="1" customFormat="1" ht="15" customHeight="1">
      <c r="B206" s="329"/>
      <c r="C206" s="304"/>
      <c r="D206" s="304"/>
      <c r="E206" s="304"/>
      <c r="F206" s="327" t="s">
        <v>42</v>
      </c>
      <c r="G206" s="304"/>
      <c r="H206" s="304" t="s">
        <v>3229</v>
      </c>
      <c r="I206" s="304"/>
      <c r="J206" s="304"/>
      <c r="K206" s="352"/>
    </row>
    <row r="207" s="1" customFormat="1" ht="15" customHeight="1">
      <c r="B207" s="329"/>
      <c r="C207" s="304"/>
      <c r="D207" s="304"/>
      <c r="E207" s="304"/>
      <c r="F207" s="327" t="s">
        <v>43</v>
      </c>
      <c r="G207" s="304"/>
      <c r="H207" s="304" t="s">
        <v>3230</v>
      </c>
      <c r="I207" s="304"/>
      <c r="J207" s="304"/>
      <c r="K207" s="352"/>
    </row>
    <row r="208" s="1" customFormat="1" ht="15" customHeight="1">
      <c r="B208" s="329"/>
      <c r="C208" s="304"/>
      <c r="D208" s="304"/>
      <c r="E208" s="304"/>
      <c r="F208" s="327"/>
      <c r="G208" s="304"/>
      <c r="H208" s="304"/>
      <c r="I208" s="304"/>
      <c r="J208" s="304"/>
      <c r="K208" s="352"/>
    </row>
    <row r="209" s="1" customFormat="1" ht="15" customHeight="1">
      <c r="B209" s="329"/>
      <c r="C209" s="304" t="s">
        <v>3169</v>
      </c>
      <c r="D209" s="304"/>
      <c r="E209" s="304"/>
      <c r="F209" s="327" t="s">
        <v>76</v>
      </c>
      <c r="G209" s="304"/>
      <c r="H209" s="304" t="s">
        <v>3231</v>
      </c>
      <c r="I209" s="304"/>
      <c r="J209" s="304"/>
      <c r="K209" s="352"/>
    </row>
    <row r="210" s="1" customFormat="1" ht="15" customHeight="1">
      <c r="B210" s="329"/>
      <c r="C210" s="304"/>
      <c r="D210" s="304"/>
      <c r="E210" s="304"/>
      <c r="F210" s="327" t="s">
        <v>3064</v>
      </c>
      <c r="G210" s="304"/>
      <c r="H210" s="304" t="s">
        <v>3065</v>
      </c>
      <c r="I210" s="304"/>
      <c r="J210" s="304"/>
      <c r="K210" s="352"/>
    </row>
    <row r="211" s="1" customFormat="1" ht="15" customHeight="1">
      <c r="B211" s="329"/>
      <c r="C211" s="304"/>
      <c r="D211" s="304"/>
      <c r="E211" s="304"/>
      <c r="F211" s="327" t="s">
        <v>3062</v>
      </c>
      <c r="G211" s="304"/>
      <c r="H211" s="304" t="s">
        <v>3232</v>
      </c>
      <c r="I211" s="304"/>
      <c r="J211" s="304"/>
      <c r="K211" s="352"/>
    </row>
    <row r="212" s="1" customFormat="1" ht="15" customHeight="1">
      <c r="B212" s="376"/>
      <c r="C212" s="304"/>
      <c r="D212" s="304"/>
      <c r="E212" s="304"/>
      <c r="F212" s="327" t="s">
        <v>3066</v>
      </c>
      <c r="G212" s="365"/>
      <c r="H212" s="356" t="s">
        <v>3067</v>
      </c>
      <c r="I212" s="356"/>
      <c r="J212" s="356"/>
      <c r="K212" s="377"/>
    </row>
    <row r="213" s="1" customFormat="1" ht="15" customHeight="1">
      <c r="B213" s="376"/>
      <c r="C213" s="304"/>
      <c r="D213" s="304"/>
      <c r="E213" s="304"/>
      <c r="F213" s="327" t="s">
        <v>3068</v>
      </c>
      <c r="G213" s="365"/>
      <c r="H213" s="356" t="s">
        <v>3233</v>
      </c>
      <c r="I213" s="356"/>
      <c r="J213" s="356"/>
      <c r="K213" s="377"/>
    </row>
    <row r="214" s="1" customFormat="1" ht="15" customHeight="1">
      <c r="B214" s="376"/>
      <c r="C214" s="304"/>
      <c r="D214" s="304"/>
      <c r="E214" s="304"/>
      <c r="F214" s="327"/>
      <c r="G214" s="365"/>
      <c r="H214" s="356"/>
      <c r="I214" s="356"/>
      <c r="J214" s="356"/>
      <c r="K214" s="377"/>
    </row>
    <row r="215" s="1" customFormat="1" ht="15" customHeight="1">
      <c r="B215" s="376"/>
      <c r="C215" s="304" t="s">
        <v>3193</v>
      </c>
      <c r="D215" s="304"/>
      <c r="E215" s="304"/>
      <c r="F215" s="327">
        <v>1</v>
      </c>
      <c r="G215" s="365"/>
      <c r="H215" s="356" t="s">
        <v>3234</v>
      </c>
      <c r="I215" s="356"/>
      <c r="J215" s="356"/>
      <c r="K215" s="377"/>
    </row>
    <row r="216" s="1" customFormat="1" ht="15" customHeight="1">
      <c r="B216" s="376"/>
      <c r="C216" s="304"/>
      <c r="D216" s="304"/>
      <c r="E216" s="304"/>
      <c r="F216" s="327">
        <v>2</v>
      </c>
      <c r="G216" s="365"/>
      <c r="H216" s="356" t="s">
        <v>3235</v>
      </c>
      <c r="I216" s="356"/>
      <c r="J216" s="356"/>
      <c r="K216" s="377"/>
    </row>
    <row r="217" s="1" customFormat="1" ht="15" customHeight="1">
      <c r="B217" s="376"/>
      <c r="C217" s="304"/>
      <c r="D217" s="304"/>
      <c r="E217" s="304"/>
      <c r="F217" s="327">
        <v>3</v>
      </c>
      <c r="G217" s="365"/>
      <c r="H217" s="356" t="s">
        <v>3236</v>
      </c>
      <c r="I217" s="356"/>
      <c r="J217" s="356"/>
      <c r="K217" s="377"/>
    </row>
    <row r="218" s="1" customFormat="1" ht="15" customHeight="1">
      <c r="B218" s="376"/>
      <c r="C218" s="304"/>
      <c r="D218" s="304"/>
      <c r="E218" s="304"/>
      <c r="F218" s="327">
        <v>4</v>
      </c>
      <c r="G218" s="365"/>
      <c r="H218" s="356" t="s">
        <v>3237</v>
      </c>
      <c r="I218" s="356"/>
      <c r="J218" s="356"/>
      <c r="K218" s="377"/>
    </row>
    <row r="219" s="1" customFormat="1" ht="12.75" customHeight="1">
      <c r="B219" s="378"/>
      <c r="C219" s="379"/>
      <c r="D219" s="379"/>
      <c r="E219" s="379"/>
      <c r="F219" s="379"/>
      <c r="G219" s="379"/>
      <c r="H219" s="379"/>
      <c r="I219" s="379"/>
      <c r="J219" s="379"/>
      <c r="K219" s="38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Sailer</dc:creator>
  <cp:lastModifiedBy>Jiří Sailer</cp:lastModifiedBy>
  <dcterms:created xsi:type="dcterms:W3CDTF">2024-02-01T18:34:51Z</dcterms:created>
  <dcterms:modified xsi:type="dcterms:W3CDTF">2024-02-01T18:34:59Z</dcterms:modified>
</cp:coreProperties>
</file>