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3250" windowHeight="12570" tabRatio="888" firstSheet="1" activeTab="1"/>
  </bookViews>
  <sheets>
    <sheet name="Rozpis knižny fond_dožiadanie" sheetId="24" r:id="rId1"/>
    <sheet name="časť A1" sheetId="2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26"/>
  <c r="G13"/>
  <c r="G18"/>
  <c r="G9"/>
  <c r="G10"/>
  <c r="G11"/>
  <c r="G12"/>
  <c r="G14"/>
  <c r="G15"/>
  <c r="G16"/>
  <c r="G17"/>
  <c r="G8"/>
  <c r="F18"/>
  <c r="F9"/>
  <c r="F10"/>
  <c r="F11"/>
  <c r="F12"/>
  <c r="F14"/>
  <c r="F15"/>
  <c r="F16"/>
  <c r="F17"/>
  <c r="F8"/>
  <c r="K7" i="24"/>
  <c r="K12"/>
  <c r="K15"/>
  <c r="K20"/>
  <c r="K22"/>
  <c r="K23"/>
  <c r="K28"/>
  <c r="K30"/>
  <c r="K31"/>
  <c r="K36"/>
  <c r="K38"/>
  <c r="K39"/>
  <c r="K44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6"/>
  <c r="I47" s="1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6"/>
  <c r="G47" s="1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6"/>
  <c r="E47" s="1"/>
  <c r="J44"/>
  <c r="J43"/>
  <c r="K43" s="1"/>
  <c r="J42"/>
  <c r="K42" s="1"/>
  <c r="J41"/>
  <c r="K41" s="1"/>
  <c r="J40"/>
  <c r="K40" s="1"/>
  <c r="J39"/>
  <c r="J38"/>
  <c r="J37"/>
  <c r="K37" s="1"/>
  <c r="J36"/>
  <c r="J35"/>
  <c r="K35" s="1"/>
  <c r="J34"/>
  <c r="K34" s="1"/>
  <c r="J33"/>
  <c r="K33" s="1"/>
  <c r="J32"/>
  <c r="K32" s="1"/>
  <c r="J31"/>
  <c r="J30"/>
  <c r="J29"/>
  <c r="K29" s="1"/>
  <c r="J28"/>
  <c r="J27"/>
  <c r="K27" s="1"/>
  <c r="J26"/>
  <c r="K26" s="1"/>
  <c r="J25"/>
  <c r="K25" s="1"/>
  <c r="J24"/>
  <c r="K24" s="1"/>
  <c r="J23"/>
  <c r="J22"/>
  <c r="J21"/>
  <c r="K21" s="1"/>
  <c r="J20"/>
  <c r="J19"/>
  <c r="K19" s="1"/>
  <c r="J18"/>
  <c r="K18" s="1"/>
  <c r="J17"/>
  <c r="K17" s="1"/>
  <c r="J16"/>
  <c r="K16" s="1"/>
  <c r="J15"/>
  <c r="J14"/>
  <c r="K14" s="1"/>
  <c r="J13"/>
  <c r="K13" s="1"/>
  <c r="J12"/>
  <c r="J11"/>
  <c r="K11" s="1"/>
  <c r="J10"/>
  <c r="K10" s="1"/>
  <c r="J9"/>
  <c r="K9" s="1"/>
  <c r="J8"/>
  <c r="K8" s="1"/>
  <c r="J7"/>
  <c r="J6"/>
  <c r="K6" s="1"/>
  <c r="K47" l="1"/>
  <c r="I49"/>
</calcChain>
</file>

<file path=xl/sharedStrings.xml><?xml version="1.0" encoding="utf-8"?>
<sst xmlns="http://schemas.openxmlformats.org/spreadsheetml/2006/main" count="195" uniqueCount="146">
  <si>
    <t>ks</t>
  </si>
  <si>
    <t>sada</t>
  </si>
  <si>
    <t>súbor</t>
  </si>
  <si>
    <t xml:space="preserve">Digitálna učebnica Fyziky pre ZŠ a SŠ </t>
  </si>
  <si>
    <t>Digitálne učebnice fyziky pre 8-ročné gymnáziá</t>
  </si>
  <si>
    <t>Cvičebnica fyziky Testy pre 8-ročné gymnáziá</t>
  </si>
  <si>
    <t>Učebnica fyziky pre 8-ročné gymnáziá : Sila a pohyb</t>
  </si>
  <si>
    <t>Učebnica fyziky pre 8-ročné gymnáziá : Vlastnosti kvapalín a plynov</t>
  </si>
  <si>
    <t>Učebnica fyziky pre 8-ročné gymnáziá : Elektrina</t>
  </si>
  <si>
    <t>Učebnica fyziky pre 8-ročné gymnáziá : Magnetizmus</t>
  </si>
  <si>
    <t>Učebnica fyziky pre 8-ročné gymnáziá : Periodické deje</t>
  </si>
  <si>
    <t>Učebnica fyziky pre 8-ročné gymnáziá : EM žiarenie a častice mikrosveta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</si>
  <si>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</si>
  <si>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</si>
  <si>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</si>
  <si>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</si>
  <si>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</si>
  <si>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Interaktívny vyučovací balík - Biológia - Chémia - Skupenstvá látok</t>
  </si>
  <si>
    <t>Interaktívny vyučovací balík - Biológia - Nemecký jazyk</t>
  </si>
  <si>
    <t>Interaktívny vyučovací balík - Fyzika - Mechanika</t>
  </si>
  <si>
    <t>Interaktívny vyučovací balík - Biológia - Fyzika - Optika</t>
  </si>
  <si>
    <t>Interaktívny vyučovací balík - Biológia - Matematika - Geometrické konštrukcie</t>
  </si>
  <si>
    <t>Nástenné portréty osobností</t>
  </si>
  <si>
    <t>Knihy pre povinné čítanie SJ</t>
  </si>
  <si>
    <t>Skladacie školské divadielko</t>
  </si>
  <si>
    <t>Cudzojazyčné knihy a slovníky</t>
  </si>
  <si>
    <t>Spoločenské hry</t>
  </si>
  <si>
    <t>Knihy "Beletria "</t>
  </si>
  <si>
    <t>Knihy "Vzdelávanie učiteľov"</t>
  </si>
  <si>
    <t>Audioknihy</t>
  </si>
  <si>
    <t>Interaktívny vyučovací balík - Polytechnika</t>
  </si>
  <si>
    <t>Knihy pre Polytechniku</t>
  </si>
  <si>
    <t>Interaktívny vyučovací balík - Chémia</t>
  </si>
  <si>
    <t>Interaktívny vyučovací balík - Prvouka</t>
  </si>
  <si>
    <t>Divadelné kostými</t>
  </si>
  <si>
    <t>Interaktívny vyučovací balík pre Dopravnú výchovu</t>
  </si>
  <si>
    <t>Technické hry</t>
  </si>
  <si>
    <t>Robotické hry</t>
  </si>
  <si>
    <t>Hudobné nahrávky</t>
  </si>
  <si>
    <t>Knižničný fond - 1</t>
  </si>
  <si>
    <t>Knižničný fond - 2</t>
  </si>
  <si>
    <t>Knižničný fond - 3</t>
  </si>
  <si>
    <t>Merná jednotka</t>
  </si>
  <si>
    <t>Príloha č. 1 Špecifikácia predmetu zákazky/cenový formulár</t>
  </si>
  <si>
    <t>Predmet zákazky: Didaktické pomôcky - Knižničný fond</t>
  </si>
  <si>
    <t xml:space="preserve">Názov programu: </t>
  </si>
  <si>
    <t>Integrovaný regionálny operačný program</t>
  </si>
  <si>
    <t>Kód výzvy:</t>
  </si>
  <si>
    <t>IROP-PO2-SC222-2016-13</t>
  </si>
  <si>
    <t>Spolu za knižničný fond:</t>
  </si>
  <si>
    <t>Priemer trhových cien</t>
  </si>
  <si>
    <t>Jedn. cena bez DPH/ MoNASTER, s.r.o.</t>
  </si>
  <si>
    <t>Jedn. cena bez DPH/ ZOFF, spol. s.r.o.</t>
  </si>
  <si>
    <t>suma celkom MoNASTER, s.r.o.</t>
  </si>
  <si>
    <t>suma celkom KVANT spol. s r.o.</t>
  </si>
  <si>
    <t>suma celkom ZOFF, spol. s.r.o.</t>
  </si>
  <si>
    <t>suma celkom priemer</t>
  </si>
  <si>
    <t>Suma celkom za  MoNASTER, s.r.o.</t>
  </si>
  <si>
    <t>Suma celkom za  KVANT spol. s r.o.</t>
  </si>
  <si>
    <t>Suma celkom za  ZOFF, spol. s.r.o.</t>
  </si>
  <si>
    <t>Celkom priemer</t>
  </si>
  <si>
    <t xml:space="preserve">Počet </t>
  </si>
  <si>
    <t>Jedn. cena bez DPH/KVANT spol. s r.o.</t>
  </si>
  <si>
    <t>Školská knižnica - vybavenie pre 1 knihovníka a skupinu žiakov (plocha cca 72m2)</t>
  </si>
  <si>
    <t>Špecifikácia</t>
  </si>
  <si>
    <t>Licencia multimediálnej učebnice v digitálnej forme pre základné školy. Obsah by mal byť spracovaný formou prezentácií (kreslených obrázkov, animácií, fotografií a testov) a mal by obsahovať kompletný prierez učivom fyziky pre základné školy. Výučbový softvér by mal byť vytvorený podľa platných učebných osnov pre ZŠ a obsahovať odporúčaciu doložku MŠ. Obsah by mal byť minimálne prierezom učivom fyziky by mal obsahovať témy pre 6.ročník ZŠ: vlastnosti kvapalín, plynov, vlastnosti pevných látok a telies, hustota pevných látok, kvapalín a plynov, Pascalov zákon, Archimedov zákon. Min. obsah pre 7. ročník ZŠ: teplota, skupenstvá látok a ich zmeny, topenie, tuhnutie, vyparovanie, var, kondenzácia, teplo a využiteľná energia, tepelný stroj. Min.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Min.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</si>
  <si>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Licencia digitálnych učebníc pre 8-ročné gymnáziá. Obsah by mal byť spracovaný formou prezentácií (kreslených obrázkov, animácií, fotografií a cvičení) a mal by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</si>
  <si>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Licencia digitálnych cvičebníc Testy pre 8-ročné gymnáziá. Obsah by mal obsahovať kompletný prierez učivom fyziky na úrovni fyziky 8-ročného gymnaziálneho obsahu. Minimálny tématický obsah: Sila a pohyb, Vlastnosti kvapalín a plynov, Magnetizmus, Elektrina, Periodické deje, EM žiarenie a častice mikrosveta. Výučbový softvér by mal byť vytvorený podľa platných učebných osnov pre ZŠ a obsahovať odporúčaciu doložku MŠ.</t>
  </si>
  <si>
    <t>Učebnica pre 8-ročné gymnáziá. Obsah by mal byť spracovaný formou textov, kreslených obrázkov a cvičení a mal by obsahovať kompletný prierez učivom Sila a pohyb.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</si>
  <si>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Vlastnosti kvapalín a plynov.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</si>
  <si>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Elektrina.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</si>
  <si>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Magnetizmus.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</si>
  <si>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Periodické deje. Učebnica by mala byť vytvorená podľa platných učebných osnov pre ZŠ a obsahovať odporúčaciu doložku MŠ.</t>
  </si>
  <si>
    <t>Učebnica pre 8-ročné gymnáziá. Obsah by mal byť spracovaný formou textov, kreslených obrázkov a cvičení a mal by obsahovať kompletný prierez učivom Elektromagnetické žiarenie a častice mikrosveta. Učebnica by mala byť vytvorená podľa platných učebných osnov pre ZŠ a obsahovať odporúčaciu doložku MŠ.</t>
  </si>
  <si>
    <t>Pracovné listy pre ZŠ, 6.ročník, Vlastnosti látok. Minimálny obsah: návody riešenia a vysvetlenia jednoduchých experimentov, založených na využití pomôcok, ktoré sú ľahko dostupné, min.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</si>
  <si>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Pracovné listy pre ZŠ, 7.ročník, Teplo a skupenské premeny. Minimálny obsah: návody riešenia a vysvetlenia jednoduchých experimentov, založených na využití pomôcok, ktoré sú ľahko dostupné, min.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</si>
  <si>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Pracovné listy pre ZŠ, 8.ročník, Optika. Minimálny obsah: návody riešenia a vysvetlenia jednoduchých experimentov, založených na využití pomôcok, ktoré sú ľahko dostupné, min. tématický obsah experimentov: Tieň, polotieň, Obraz za zrkadlom, Čo je za akváriom, Zrkadlový obraz obrátený a zväčšený a zmenšený,     Zväčšenie a zmenšenie obrazu pomocou spojky, Pohľad cez rozptylku, Rozpoznanie krátkozrakosti a ďalekozrakosti, Skladanie farieb.</t>
  </si>
  <si>
    <t>Pracovné listy pre ZŠ, 9.ročník, Elektrina a magnetizmus. Minimálny onsah: návody riešenia a vysvetlenia jednoduchých experimentov, založených na využití pomôcok, ktoré sú ľahko dostupné, min.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</si>
  <si>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 xml:space="preserve">Minimálna špecifikácia: Interaktívna učebná látka má spracúvať tematický okruh pohybu. Má pomôcť lepšie pochopiť tematiku pomocou animácií a úloh, na ktorých sú zobrazené rozličné fyzikálne javy a uskutočňované rôzne merania. Min. tematické okruhy: Rovnomerný priamočiary pohyb, Súradnicová sústava, Rovnomerne zrýchlený priamočiary pohyb, Rovnomerný krúživý pohyb, Štruktúra pohybov, Oscilačný pohyb I., Oscilačný pohyb II., Pohyb vĺn I., Pohyb vĺn II., Tepelný pohyb., </t>
  </si>
  <si>
    <t>Balík má obsahovať minimálne : 1 ks Film na DVD v slovenskom jazyku s témou Vysokých Tatier, 1 ks DVD v slovenskom jazku s témou rieky Dunaj, 1 sadu DVD v slovenskom jazyku s témou "Život". 5ks  Interaktívny vyučovací balík o ľudksom tele a jeho funkciách s animáciami, má obsahovať min.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Má obsahovať min. tématické okruhy: Domáce zvieratá, Zoskupovanie (cicavce - vtáky), Zvieratá a ich mláďatá, Časti tela, Vtáky, Ryby, Obojživelníky, Plazy a ich porovnávanie. Ďalej 5 ks plnofarebnú encyklopédiu biológie v slovenskom jazyku, s rozsahom min. 250 strán.</t>
  </si>
  <si>
    <t xml:space="preserve">Balík má obsahovať minimálne: sadu 3 ks filmov na DVD s chemickou tématikov, rozdelenej na pokusy. Obsah tém by mal byť minimálne: rýchlosť chemických reakcií, delenie zmesí, elektrolýza, kovy, nekovy, soli, oxidy, prírodné látky, syntetické látky, proces korózie. 5 ks Interaktívneho vyučovacieho balíka o stavbe chemických látok v slovenskom jazyku.Má obsahovať min.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minimálne s animáciami. Má obsahovať min. tématické okruhy: Plyny, Kvapaliny (charakteristika, rozpustnosť, saturácia), Pevné látky (kryštalické mriežky atómové, iónové, kovové, molekulárne, uhlíkové), ďalej 4 ks Encyklopédie chémie .
</t>
  </si>
  <si>
    <t xml:space="preserve">Minimálna špecifikácia: výukový interaktívny program na oboznámenie sa s funkciami ľudského tela, pre pochopenie fungovanie orgánov. 3D animácie. Min. tematické okruhy: Stavba ľudského tela, Koža,  Pohybová sústava, Tráviaca sústava, Dýchacia sústava, Obehová sústava, Vylučovacia sústava, Zmyslové orgány, Hormonálna sústava, Rozmnožovanie
</t>
  </si>
  <si>
    <t>Minimálna špecifikácia: Balík má  obsahovať min. tieto tematické okruhy: Plyny, Kvapaliny (charakteristika, rozpustnosť, saturácia), Pevné látky (kryštalické mriežky atómové, iónové, kovové, molekulárne, uhlíkové). 
Učivo má obsahovať najdôležitejšie stručné informácie, nákresy, obrazy, modely potrebné k znázorneniu, animácie procesov na úrovni atómov a molekúl a interaktívne praktické úlohy.</t>
  </si>
  <si>
    <t>Minimálna špecifikácia: Interaktívny program Nemecký jazyk pre začiatočníkov a stredne pokročilých. Má obsahovať gramatiku, čítanie a písomné interaktívne cvičenia. Min. tematické okruhy: Persönliche Informationen, Familie, Zu Hause, Schule, Tägliche Routine, Freizeitaktivitäten, Essen und Trinken, Ferien, Urlaub, Kleidung, Gesundheit, Krankheiten. .</t>
  </si>
  <si>
    <t>Minimálna špecifikácia: Balík má obsahovať minimálne tematický okruh Optika.  Min. tematické okruhy: Vlastnosti svetla, odraz svetla, zrkadlo, refrakcia, obraz v zrkadle, disperzia-rozptyl, optické nástroje.</t>
  </si>
  <si>
    <t xml:space="preserve">Minimálna špecifikácia: Balík má obsahovať minimálne tieto tematické okruhy: Úsečky, Uhly, Kruhy, Trojuholníky, Štvoruholníky, Iné útvary. </t>
  </si>
  <si>
    <t>Minimálna špecifikácia: sieťová licencia s 1 aktiváciou na školskom serveri, (vrátane dodania 1 kusu inštalačného CD), galéria s fotografiami dopravných prostriedkov, základné druhy dopravy a rozdelenie dopravných prostriedkov, min. 19 cvičení rozdelených do štyroch skupín, vrátane prenosného dopravného ihriska obsahujúceho 10 ks rôznych dopravných značiek a semafórov.</t>
  </si>
  <si>
    <t xml:space="preserve">Minimálna špecifikácia: 5x Interaktívny vyučovací balík s témou polytechniky s animáciami pre žiakov druhého stupňa základných škôl. 5x DVD s témou obrábanie materiálov, ďalej min. 5x Encyklopédia s témou polytechniky. </t>
  </si>
  <si>
    <t>Sada kníh pre polytechniku (min. 150 kníh)</t>
  </si>
  <si>
    <t>Sada kníh schváleného povinného čítania pre SJ na ZŠ. (min. 150 kníh)</t>
  </si>
  <si>
    <t>Sada kníh na výuku cudzích jazykov - rozne stupne (min. 150 kníh)</t>
  </si>
  <si>
    <t>Sada kník "Beletria" pre ZŠ (min. 150 kníh)</t>
  </si>
  <si>
    <t>Sada kník pre doplnkové vzdelávanie učiteľov (min. 150 kníh)</t>
  </si>
  <si>
    <t>Sada audiokníh (min. 150 kníh)</t>
  </si>
  <si>
    <t>Knižničný fond 1  (min. 150 kníh)</t>
  </si>
  <si>
    <t xml:space="preserve">Sada spoločenských hier </t>
  </si>
  <si>
    <t>Sada hier s témou mechniky</t>
  </si>
  <si>
    <t>Sada hier s témou robotiky</t>
  </si>
  <si>
    <t xml:space="preserve">Sada hudobných nahrávok </t>
  </si>
  <si>
    <t xml:space="preserve">Minimálna špecifikácia:  vhodná pre školské prostredie, </t>
  </si>
  <si>
    <t>Minimálna špecidikácia: školské závesné bábkové divadlo na dvere</t>
  </si>
  <si>
    <t xml:space="preserve">Minimálna špecifikácia: Sada min. 20 ks detských divadelných kostýmov. </t>
  </si>
  <si>
    <t>Verejný obstarávateľ:</t>
  </si>
  <si>
    <t>Predmet zákazky:</t>
  </si>
  <si>
    <t>Požadované množstvo</t>
  </si>
  <si>
    <t>Cena za MJ bez DPH v Eur</t>
  </si>
  <si>
    <t>Cena celkom bez DPH v Eur</t>
  </si>
  <si>
    <t>Cena celkom s DPH v Eur</t>
  </si>
  <si>
    <t>Špecifikácia (minimálna požadovaná špecifikácia)</t>
  </si>
  <si>
    <t xml:space="preserve">Vyplní uchádzač: 1. (ÁNO / NIE / Ekvivalent) a 2. (Výrobca alebo typové označenie) </t>
  </si>
  <si>
    <t>Mesto Stará Ľubovňa</t>
  </si>
  <si>
    <t>„Zvýšenie technickej úrovne vzdelávania ZŠ Komenského, ZŠ Levočská, ZŠ Podsadek a ZŠ Za vodou v Starej Ľubovni“</t>
  </si>
  <si>
    <t xml:space="preserve">Identifikačné údaje: </t>
  </si>
  <si>
    <t>Obchodné meno:</t>
  </si>
  <si>
    <t>Adresa:</t>
  </si>
  <si>
    <t>IČO:</t>
  </si>
  <si>
    <t xml:space="preserve">Platca DPH: </t>
  </si>
  <si>
    <t>Dátum, meno a podpis oprávnenej osoby:</t>
  </si>
  <si>
    <t>Interaktívna tabuľa + dataprojektor s krátkou projekčnou vzdialenosťou</t>
  </si>
  <si>
    <t>ks/sada</t>
  </si>
  <si>
    <t>Minimálna požadovaná špecifikácia ovládaná perom alebo prstom min šesť žiakov súčasne, 4:3 pomer strán, rozmery tabule 178x138cm, uhl. 206cm, príslušenstvo: 4 interaktívne perá (s možnosťou magnetického uchytenia na pravej strane tabule) s ukazovadlom, slovenská lokalizácia SW tabule, slovenská lokalizácia pomocníka, funkcia rozpoznávania rukopisu so Slovenskou diakritikou, rozpoznávanie geometrických tvarov, Spolupráca s vyzualizérom, Možnosť upraviť si ovládaci panel softvéru presne podľa vlastných špecifikácií, možnosť uložiť si svoje nastavenia softvéru pod vlastné meno, súčasťou montážna sada na stenu, Pripojenie k PC/NB pomocou USB káblu, Možnosť bezdrôtového prenosu, Rozlíšenie 32000x32000 bodov, Podpora OS Windows, Mac, Linux. Projektor s krátkou proj. Vzdiaľ. svietivosť min 3200 ansi, výdrž lampy min 10000 hod., technológia DLP, rozlíšenie XGA, maximálne podporované rozlíšenie WUXGA,  zabudovaný reproduktor, Kontrastný pomer  min 15000:1, Projekčná vzdialenosť 54 - 154cm, Vertikálna korekcia obrazu min +/-40 stupňov, Hmotnosť max 2,6Kg, Rozmery max 333x244x108mm, Hlúčnosť max 28dB (ECO), Pripojenie pomocou VGA, HDMI, S-Video, RS-232, Požadujeme aby bolo servisné stredisko výrobcu na Slovensku.</t>
  </si>
  <si>
    <t>Interaktívny projektor + držiak + projekčná tabuľa + montážna sada</t>
  </si>
  <si>
    <t>Minimálna špecifikácia - interaktívny projektor s ovládaním dvoma interaktívnymi perami, s podporou 3D zobrazovania, technológia DLP s natívnym rozlíšením min. WXGA (1280x800), svetelným výkonom min. 3500 ANSI lumenov a kontrastom min. 10 000:1. Hodnota Throw ratio max. 0,35:1, vertikálna aj horizontálna korekcia lichobežníkového skreslenia. Zabudované reproduktory min. 2x10W, konektivita min. HDMI, VGA-In, VGA-Out, RJ45 x 1 (LAN Control /Service), RS-232 a Audio-In (Mini Jack). Interaktivita zabezpečená 2 interaktívnymi perami, možnosť  ovládania dotykom prstov. Nástenný držiak projektora má umožňovať upevnenie dataprojektora na stenu s možnosťou jemnej korekcie v 3 osiach. Sada softérov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softvéru. Montážna sada má obsahovať minimálne: sieťový prepínač s minimálne 24xTP 10/100 Mbps Auto-Negotiation RJ45 portami a všetku potrebnú kabeláž pre pripojenie všetkých PC a tlačiarní v učebni.</t>
  </si>
  <si>
    <t>Sada softvérov k interaktívnemu projektoru má pozostávať z 2 programov pre vytváranie a zdieľanie interaktívnych prezentácií s databázou animácií a obrázkov vo vysokom rozlíšení. Zdieľanie interaktívnych prezentácií má byť okamžité a na strane žiakov si nemá vyžadovať  inštaláciu žiadneho dodatočného softvéru</t>
  </si>
  <si>
    <t>Zázemie pre učiteľov (2ks notebook + multifunkčná tlačiareň</t>
  </si>
  <si>
    <t>CPU min. 3500 bodov v CPU benchmark, min. i3, RAM min. 4GB DDR4-2133, min. 1 slot volny, moznost rozsirit na min. 12GB, HDD min. 256GB SSD M.2, MECHANIKA min. DVD+-RW v tele notebooku, OBRAZOVKA 15.6" FHD 1080p, 220 nitov, 720p webkamera, PORTY min. 2x USB 3.0, RJ45, HDMI, min. 4-v-1 citacka pam. kariet, KOMUNIKACIA min. Gigabit ethernet + min. 11ac wifi + bluetooth 4.1, BEZPECNOST min. integrovany TPM 2.0 cip, BATERIA min 2 clanky min 30Wh s vydrzou min 5 hodin v uspornom rezime, OS min. Microsoft Windows 10 64bit SK, ZARUKA min. 2 roky v servisnom stredisku, Atramentová tlačiareň multifunkčná, A4, tlačiareň/skener/kopírka/fax, ESAT 9,7 obr. za minútu čiernobielo, 5,5 obr. za minútu farebne, 4800 x 1200 dpi, LCD, automatický podávač (ADF), AirPrint, USB, WiFi</t>
  </si>
  <si>
    <t>3D tlačiareň, softvér</t>
  </si>
  <si>
    <t>Oblasť tlače (minimálna) :  min. 150x150x150 mm, tlačová hlava single s možnosťou tvorby podper, presnosť tlače 0,1mm, hrúbka tlačovej vrstvy 0,05mm, rýchlosť tlače 90mm/s, výmenná tryska priemer 0,4mm , tlačová podložka sklenená alebo sklokeramická , odoberateľná, pripojenie k dátovému zdroju RJ-45 (Ethernet), tlačový  priestor úplne uzamykateľný -  to je  tlačový priestor aj zásobník s fillamentom, bezpečnostne prvky zakryté, tlačiareň so zámkami na dverách, snímač tlačovej podložky, dostupnosť vnútorného priestoru po zadaní prihlasovacích údajov. Zdroj tlačiarne úplne zakrytý, funkcia  overovania totožnosti: užívateľ (tlač), administrátor (výmena  fillamentov, nastavenie tlačiarne), monitoring 3D tlače(odosielanie e-mailu pri dokončení prace 3D tlačiarne), Záruka: 2 roky</t>
  </si>
  <si>
    <t>Server s procesorom min. 3GHz, RAM 8GB, HDD min 2TB, Microsoft Windows licencovaný softvér pre všetky zariadenia v učebni pripojené na server, Switch umožňujúci pripojiť všetky zariadenia v učebni na server s min. parametrami 10/100/1000M RJ45, kompletná kabeláž pre pripojenie všetkých zariadení v učebni k serveru</t>
  </si>
  <si>
    <t>Operačný systém pre školský server s licenciami pre  učiteľský PC a  žiacke stanice, kancelársky balík pre učiteľské a žiacke stanice , e-learning softvér umožňujúci  kresliť, vkladať niekoľko typov interaktívnych obsahov (3D, video, audio, flash, atď.) do kníh a pracovných zošitov programu.</t>
  </si>
  <si>
    <t>Príloha č. 4 - 2 Výpočet zmluvnej ceny /cenový formulár pre časť B2</t>
  </si>
  <si>
    <t>Časť B2: Technické a technbologické vybavenie - IKT  - ZŠ Levočská</t>
  </si>
  <si>
    <t>Prevedenie All in One, CPU min. 4850 bodov v CPU benchmark, min. i3, RAM min. 4GB DDR4-2400, min. 1 slot volny, moznost rozsirit na min. 16GB, HDD min. 128GB SSD NVMe M.2 TLC, MECHANIKA min. DVD+-RW v tele AIO, OBRAZOVKA min. 21.5" FHD 1080p, 176°/176°, 720p webkamera, PORTY min. 4x USB 2.0 + min. 2x USB 3.1, RJ45,, HDMI, min. 6-v-1 citacka pam. kariet, KOMUNIKACIA min. Gigabit ethernet + min. 11ac wifi + bluetooth 4.0 PERIFERIE min. USB SK klavesnica + USB opticka mys od rovnakeho vyrobcu ako AIO BEZPECNOST min. vypinanie jednotlivych USB portov v BIOSE + USB smart ochrana (nastavenie v BIOSe, aby pri starte PC boli zakazane vsetky USB periferie - HDD, atd. okrem USB mysi a USB klavesnice) INE podpora VESA 100mmm, moznost naklonu obrazovky -5°/+65°, zdroj max. 90W s ucinnostou min. 88%, drivery dostupne na of. stranke vyrobcu + v predinstalovanej aplikacii od vyrobcu AIO, vyhlasenie o zhode od vyrobcu PC OS min. Microsoft Windows 10 64bit SK, ZARUKA min. 1 rok na mieste u zakaznika</t>
  </si>
  <si>
    <t>PC SET pre žiaka</t>
  </si>
  <si>
    <t>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 CPU min Intel Atom, RAM min 2GB DDR3, ULOZISKO min. 32GB, KOMUNIKACIA wifi bgn 802.11, PORTY micro USB + HDMI, OS min Windows 8.1, PERIFERIE bezdtrotova klavesnica + mys, bezdrotovy bluetooth reproduktor, monitor min 21.5", FHD, odozva max 5ms, jas min. 200 cd/m2, VGA  + HDMI konektory</t>
  </si>
  <si>
    <t>*</t>
  </si>
  <si>
    <t>2.1.</t>
  </si>
  <si>
    <t>2.2.</t>
  </si>
  <si>
    <t>2.5.</t>
  </si>
  <si>
    <t>2.6.</t>
  </si>
  <si>
    <t>PC SET pre učiteľa (notebook + aplikačný softvér)</t>
  </si>
  <si>
    <t>SW k interaktívnemu projektoru</t>
  </si>
  <si>
    <t xml:space="preserve">Školský server, kabeláž, softvér </t>
  </si>
  <si>
    <t xml:space="preserve">Operačný systém, balík MS Office, ďalší e-learning softvér </t>
  </si>
  <si>
    <t xml:space="preserve">PC SET pre učiteľa </t>
  </si>
  <si>
    <t>CPU min. 7500 bodov v CPU benchmark, min. i5, RAM min. 8GB DDR4-2400, moznost rozsirit na min. 20GB, HDD min. 256GB SSD M.2, MECHANIKA min. DVD+-RW v tele notebooku, OBRAZOVKA 15.6" FHD 1080p, 220 nitov, 720p webkamera, PORTY min. 2x USB 3.0 + 1x USB-C, RJ45, VGA + HDMI, min. 4-v-1 citacka pam. kariet, KOMUNIKACIA min. Gigabit ethernet + min. 11ac wifi + bluetooth 4.1, BEZPECNOST min. integrovany TPM 2.0 cip, KLAVESNICA podsvietena SK/CZ, BATERIA min 2 clanky min 30Wh s vydrzou min 5 hodin v uspornom rezime, OS min. Microsoft Windows 10 Pro 64bit SK, VAHA max 2.2kg, ZARUKA min. 2 roky v servisnom stredisku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</si>
</sst>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_-* #,##0.00\ [$€-1]_-;\-* #,##0.00\ [$€-1]_-;_-* &quot;-&quot;??\ [$€-1]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164" fontId="0" fillId="3" borderId="1" xfId="0" applyNumberForma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164" fontId="0" fillId="0" borderId="0" xfId="0" applyNumberFormat="1" applyProtection="1">
      <protection locked="0"/>
    </xf>
    <xf numFmtId="0" fontId="7" fillId="0" borderId="0" xfId="0" applyFont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/>
    <xf numFmtId="0" fontId="0" fillId="0" borderId="0" xfId="0" applyBorder="1"/>
    <xf numFmtId="0" fontId="10" fillId="0" borderId="0" xfId="0" applyFont="1"/>
    <xf numFmtId="0" fontId="0" fillId="0" borderId="0" xfId="0" applyAlignment="1"/>
    <xf numFmtId="0" fontId="6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justify"/>
    </xf>
    <xf numFmtId="165" fontId="1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3" fillId="5" borderId="1" xfId="0" applyNumberFormat="1" applyFont="1" applyFill="1" applyBorder="1" applyAlignment="1" applyProtection="1">
      <alignment horizontal="right" vertical="center"/>
      <protection locked="0"/>
    </xf>
    <xf numFmtId="164" fontId="0" fillId="5" borderId="1" xfId="0" applyNumberFormat="1" applyFill="1" applyBorder="1" applyAlignment="1" applyProtection="1">
      <alignment horizontal="right" vertical="center"/>
      <protection locked="0"/>
    </xf>
    <xf numFmtId="164" fontId="3" fillId="5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0" applyNumberFormat="1"/>
    <xf numFmtId="165" fontId="1" fillId="3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Border="1"/>
    <xf numFmtId="49" fontId="0" fillId="6" borderId="0" xfId="0" applyNumberFormat="1" applyFill="1" applyAlignment="1">
      <alignment wrapText="1"/>
    </xf>
    <xf numFmtId="0" fontId="0" fillId="6" borderId="0" xfId="0" applyFill="1" applyAlignment="1">
      <alignment wrapText="1"/>
    </xf>
    <xf numFmtId="164" fontId="0" fillId="0" borderId="1" xfId="0" applyNumberFormat="1" applyBorder="1"/>
    <xf numFmtId="0" fontId="1" fillId="2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Border="1" applyAlignment="1" applyProtection="1">
      <alignment vertical="top" wrapText="1"/>
      <protection locked="0"/>
    </xf>
    <xf numFmtId="0" fontId="14" fillId="5" borderId="6" xfId="0" applyFont="1" applyFill="1" applyBorder="1" applyAlignment="1">
      <alignment horizontal="left" vertical="center" wrapText="1"/>
    </xf>
    <xf numFmtId="4" fontId="15" fillId="5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5" fontId="1" fillId="5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8" borderId="1" xfId="0" applyNumberForma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165" fontId="0" fillId="5" borderId="0" xfId="0" applyNumberFormat="1" applyFill="1"/>
    <xf numFmtId="0" fontId="0" fillId="5" borderId="0" xfId="0" applyFill="1" applyAlignment="1">
      <alignment wrapText="1"/>
    </xf>
    <xf numFmtId="0" fontId="0" fillId="5" borderId="0" xfId="0" applyFill="1"/>
    <xf numFmtId="0" fontId="23" fillId="9" borderId="4" xfId="0" applyFont="1" applyFill="1" applyBorder="1" applyAlignment="1">
      <alignment vertical="top" wrapText="1"/>
    </xf>
    <xf numFmtId="0" fontId="24" fillId="9" borderId="8" xfId="0" applyFont="1" applyFill="1" applyBorder="1"/>
    <xf numFmtId="4" fontId="20" fillId="9" borderId="8" xfId="0" applyNumberFormat="1" applyFont="1" applyFill="1" applyBorder="1"/>
    <xf numFmtId="4" fontId="20" fillId="9" borderId="9" xfId="0" applyNumberFormat="1" applyFont="1" applyFill="1" applyBorder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>
      <alignment horizontal="center" vertical="center" wrapText="1"/>
    </xf>
    <xf numFmtId="164" fontId="20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164" fontId="0" fillId="3" borderId="0" xfId="0" applyNumberFormat="1" applyFont="1" applyFill="1" applyBorder="1" applyAlignment="1" applyProtection="1">
      <alignment horizontal="right" vertical="center"/>
    </xf>
    <xf numFmtId="165" fontId="0" fillId="5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justify" vertical="center" wrapText="1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/>
    <xf numFmtId="0" fontId="14" fillId="3" borderId="0" xfId="0" applyFont="1" applyFill="1" applyBorder="1"/>
    <xf numFmtId="165" fontId="14" fillId="3" borderId="0" xfId="0" applyNumberFormat="1" applyFont="1" applyFill="1" applyBorder="1"/>
    <xf numFmtId="0" fontId="17" fillId="3" borderId="0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64" fontId="22" fillId="0" borderId="0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20" fillId="0" borderId="17" xfId="0" applyFont="1" applyBorder="1" applyAlignment="1">
      <alignment wrapText="1"/>
    </xf>
    <xf numFmtId="0" fontId="22" fillId="0" borderId="17" xfId="0" applyFont="1" applyBorder="1" applyAlignment="1">
      <alignment wrapText="1"/>
    </xf>
    <xf numFmtId="0" fontId="22" fillId="0" borderId="19" xfId="0" applyFont="1" applyBorder="1" applyAlignment="1">
      <alignment wrapText="1"/>
    </xf>
    <xf numFmtId="0" fontId="20" fillId="0" borderId="19" xfId="0" applyFont="1" applyBorder="1" applyAlignment="1">
      <alignment wrapText="1"/>
    </xf>
    <xf numFmtId="164" fontId="22" fillId="0" borderId="15" xfId="0" applyNumberFormat="1" applyFont="1" applyBorder="1" applyAlignment="1">
      <alignment wrapText="1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21" fillId="0" borderId="17" xfId="0" applyFont="1" applyBorder="1" applyAlignment="1">
      <alignment vertical="center" wrapText="1"/>
    </xf>
    <xf numFmtId="0" fontId="21" fillId="0" borderId="15" xfId="0" applyFont="1" applyBorder="1" applyAlignment="1">
      <alignment vertical="center" wrapText="1"/>
    </xf>
    <xf numFmtId="0" fontId="21" fillId="0" borderId="19" xfId="0" applyFont="1" applyBorder="1" applyAlignment="1">
      <alignment vertical="center" wrapText="1"/>
    </xf>
    <xf numFmtId="0" fontId="20" fillId="10" borderId="14" xfId="0" applyFont="1" applyFill="1" applyBorder="1" applyAlignment="1">
      <alignment wrapText="1"/>
    </xf>
    <xf numFmtId="0" fontId="20" fillId="7" borderId="16" xfId="0" applyFont="1" applyFill="1" applyBorder="1" applyAlignment="1">
      <alignment wrapText="1"/>
    </xf>
    <xf numFmtId="0" fontId="22" fillId="10" borderId="18" xfId="0" applyFont="1" applyFill="1" applyBorder="1" applyAlignment="1">
      <alignment wrapText="1"/>
    </xf>
    <xf numFmtId="0" fontId="22" fillId="7" borderId="18" xfId="0" applyFont="1" applyFill="1" applyBorder="1" applyAlignment="1">
      <alignment wrapText="1"/>
    </xf>
    <xf numFmtId="0" fontId="20" fillId="10" borderId="16" xfId="0" applyFont="1" applyFill="1" applyBorder="1" applyAlignment="1">
      <alignment wrapText="1"/>
    </xf>
    <xf numFmtId="0" fontId="20" fillId="10" borderId="18" xfId="0" applyFont="1" applyFill="1" applyBorder="1" applyAlignment="1">
      <alignment wrapText="1"/>
    </xf>
    <xf numFmtId="0" fontId="20" fillId="7" borderId="18" xfId="0" applyFont="1" applyFill="1" applyBorder="1" applyAlignment="1">
      <alignment wrapText="1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 vertical="center" wrapText="1"/>
    </xf>
    <xf numFmtId="0" fontId="14" fillId="7" borderId="3" xfId="0" applyFont="1" applyFill="1" applyBorder="1" applyAlignment="1">
      <alignment horizontal="left" vertical="top" wrapText="1"/>
    </xf>
    <xf numFmtId="0" fontId="14" fillId="7" borderId="6" xfId="0" applyFont="1" applyFill="1" applyBorder="1" applyAlignment="1">
      <alignment horizontal="left" vertical="top" wrapText="1"/>
    </xf>
    <xf numFmtId="0" fontId="14" fillId="7" borderId="7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49" fontId="4" fillId="0" borderId="3" xfId="0" applyNumberFormat="1" applyFont="1" applyBorder="1" applyAlignment="1">
      <alignment horizontal="left" wrapText="1"/>
    </xf>
    <xf numFmtId="49" fontId="4" fillId="0" borderId="6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  <xf numFmtId="0" fontId="23" fillId="9" borderId="12" xfId="0" applyFont="1" applyFill="1" applyBorder="1" applyAlignment="1">
      <alignment horizontal="left" vertical="top" wrapText="1"/>
    </xf>
    <xf numFmtId="0" fontId="23" fillId="9" borderId="5" xfId="0" applyFont="1" applyFill="1" applyBorder="1" applyAlignment="1">
      <alignment horizontal="left" vertical="top" wrapText="1"/>
    </xf>
    <xf numFmtId="0" fontId="23" fillId="9" borderId="13" xfId="0" applyFont="1" applyFill="1" applyBorder="1" applyAlignment="1">
      <alignment horizontal="left" vertical="top" wrapText="1"/>
    </xf>
    <xf numFmtId="0" fontId="25" fillId="9" borderId="10" xfId="0" applyFont="1" applyFill="1" applyBorder="1" applyAlignment="1">
      <alignment horizontal="left" vertical="top" wrapText="1"/>
    </xf>
    <xf numFmtId="0" fontId="25" fillId="9" borderId="0" xfId="0" applyFont="1" applyFill="1" applyAlignment="1">
      <alignment horizontal="left" vertical="top" wrapText="1"/>
    </xf>
    <xf numFmtId="0" fontId="25" fillId="9" borderId="11" xfId="0" applyFont="1" applyFill="1" applyBorder="1" applyAlignment="1">
      <alignment horizontal="left" vertical="top" wrapText="1"/>
    </xf>
    <xf numFmtId="0" fontId="24" fillId="9" borderId="10" xfId="0" applyFont="1" applyFill="1" applyBorder="1" applyAlignment="1">
      <alignment horizontal="left" vertical="top" wrapText="1"/>
    </xf>
    <xf numFmtId="0" fontId="24" fillId="9" borderId="0" xfId="0" applyFont="1" applyFill="1" applyAlignment="1">
      <alignment horizontal="left" vertical="top" wrapText="1"/>
    </xf>
    <xf numFmtId="0" fontId="24" fillId="9" borderId="11" xfId="0" applyFont="1" applyFill="1" applyBorder="1" applyAlignment="1">
      <alignment horizontal="left" vertical="top" wrapText="1"/>
    </xf>
    <xf numFmtId="0" fontId="20" fillId="0" borderId="20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1" fillId="0" borderId="20" xfId="0" applyFont="1" applyBorder="1" applyAlignment="1">
      <alignment vertic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3"/>
  <sheetViews>
    <sheetView view="pageLayout" topLeftCell="A34" zoomScale="60" zoomScaleNormal="100" zoomScalePageLayoutView="60" workbookViewId="0">
      <selection activeCell="L5" sqref="L5:L45"/>
    </sheetView>
  </sheetViews>
  <sheetFormatPr defaultRowHeight="15"/>
  <cols>
    <col min="1" max="1" width="37.85546875" customWidth="1"/>
    <col min="2" max="2" width="12.7109375" customWidth="1"/>
    <col min="3" max="3" width="12.42578125" customWidth="1"/>
    <col min="4" max="4" width="12.5703125" customWidth="1"/>
    <col min="5" max="5" width="14.42578125" customWidth="1"/>
    <col min="6" max="6" width="12.7109375" customWidth="1"/>
    <col min="7" max="7" width="17.140625" customWidth="1"/>
    <col min="8" max="8" width="12.7109375" customWidth="1"/>
    <col min="9" max="9" width="15" customWidth="1"/>
    <col min="10" max="10" width="16.7109375" customWidth="1"/>
    <col min="11" max="11" width="14.85546875" customWidth="1"/>
    <col min="12" max="12" width="18.28515625" customWidth="1"/>
  </cols>
  <sheetData>
    <row r="1" spans="1:15" ht="18.75">
      <c r="A1" s="10" t="s">
        <v>43</v>
      </c>
    </row>
    <row r="2" spans="1:15" ht="18.75">
      <c r="A2" s="10" t="s">
        <v>44</v>
      </c>
    </row>
    <row r="3" spans="1:15">
      <c r="A3" s="91" t="s">
        <v>45</v>
      </c>
      <c r="B3" s="91"/>
      <c r="C3" s="91"/>
      <c r="D3" s="91"/>
      <c r="E3" s="25"/>
      <c r="F3" s="93" t="s">
        <v>46</v>
      </c>
      <c r="G3" s="93"/>
      <c r="H3" s="93"/>
      <c r="I3" s="93"/>
      <c r="J3" s="93"/>
      <c r="K3" s="93"/>
      <c r="L3" s="13"/>
      <c r="M3" s="13"/>
      <c r="N3" s="14"/>
      <c r="O3" s="14"/>
    </row>
    <row r="4" spans="1:15">
      <c r="A4" s="91" t="s">
        <v>47</v>
      </c>
      <c r="B4" s="92"/>
      <c r="C4" s="92"/>
      <c r="D4" s="92"/>
      <c r="E4" s="26"/>
      <c r="F4" s="93" t="s">
        <v>48</v>
      </c>
      <c r="G4" s="93"/>
      <c r="H4" s="93"/>
      <c r="I4" s="93"/>
      <c r="J4" s="93"/>
      <c r="K4" s="93"/>
      <c r="L4" s="13"/>
      <c r="M4" s="13"/>
      <c r="N4" s="14"/>
      <c r="O4" s="14"/>
    </row>
    <row r="5" spans="1:15" ht="52.9" customHeight="1">
      <c r="A5" s="1" t="s">
        <v>63</v>
      </c>
      <c r="B5" s="5" t="s">
        <v>42</v>
      </c>
      <c r="C5" s="11" t="s">
        <v>61</v>
      </c>
      <c r="D5" s="20" t="s">
        <v>51</v>
      </c>
      <c r="E5" s="28" t="s">
        <v>53</v>
      </c>
      <c r="F5" s="29" t="s">
        <v>62</v>
      </c>
      <c r="G5" s="29" t="s">
        <v>54</v>
      </c>
      <c r="H5" s="29" t="s">
        <v>52</v>
      </c>
      <c r="I5" s="29" t="s">
        <v>55</v>
      </c>
      <c r="J5" s="29" t="s">
        <v>50</v>
      </c>
      <c r="K5" s="29" t="s">
        <v>56</v>
      </c>
      <c r="L5" s="34" t="s">
        <v>64</v>
      </c>
    </row>
    <row r="6" spans="1:15" ht="409.5">
      <c r="A6" s="2" t="s">
        <v>3</v>
      </c>
      <c r="B6" s="4" t="s">
        <v>0</v>
      </c>
      <c r="C6" s="4">
        <v>1</v>
      </c>
      <c r="D6" s="6">
        <v>470.83</v>
      </c>
      <c r="E6" s="6">
        <f>C6*D6</f>
        <v>470.83</v>
      </c>
      <c r="F6" s="6">
        <v>471.5</v>
      </c>
      <c r="G6" s="6">
        <f>C6*F6</f>
        <v>471.5</v>
      </c>
      <c r="H6" s="6">
        <v>471.5</v>
      </c>
      <c r="I6" s="6">
        <f>C6*H6</f>
        <v>471.5</v>
      </c>
      <c r="J6" s="21">
        <f>(D6+F6+H6)/3</f>
        <v>471.27666666666664</v>
      </c>
      <c r="K6" s="33">
        <f>C6*J6</f>
        <v>471.27666666666664</v>
      </c>
      <c r="L6" s="35" t="s">
        <v>65</v>
      </c>
    </row>
    <row r="7" spans="1:15" ht="357">
      <c r="A7" s="2" t="s">
        <v>4</v>
      </c>
      <c r="B7" s="4" t="s">
        <v>0</v>
      </c>
      <c r="C7" s="4">
        <v>1</v>
      </c>
      <c r="D7" s="6">
        <v>1416.67</v>
      </c>
      <c r="E7" s="6">
        <f t="shared" ref="E7:E44" si="0">C7*D7</f>
        <v>1416.67</v>
      </c>
      <c r="F7" s="6">
        <v>1617.47</v>
      </c>
      <c r="G7" s="6">
        <f t="shared" ref="G7:G44" si="1">C7*F7</f>
        <v>1617.47</v>
      </c>
      <c r="H7" s="6">
        <v>1617.47</v>
      </c>
      <c r="I7" s="6">
        <f t="shared" ref="I7:I44" si="2">C7*H7</f>
        <v>1617.47</v>
      </c>
      <c r="J7" s="21">
        <f t="shared" ref="J7:J44" si="3">(D7+F7+H7)/3</f>
        <v>1550.5366666666669</v>
      </c>
      <c r="K7" s="33">
        <f t="shared" ref="K7:K44" si="4">C7*J7</f>
        <v>1550.5366666666669</v>
      </c>
      <c r="L7" s="35" t="s">
        <v>66</v>
      </c>
    </row>
    <row r="8" spans="1:15" ht="306">
      <c r="A8" s="2" t="s">
        <v>5</v>
      </c>
      <c r="B8" s="4" t="s">
        <v>0</v>
      </c>
      <c r="C8" s="4">
        <v>1</v>
      </c>
      <c r="D8" s="6">
        <v>1053.33</v>
      </c>
      <c r="E8" s="6">
        <f t="shared" si="0"/>
        <v>1053.33</v>
      </c>
      <c r="F8" s="6">
        <v>1054</v>
      </c>
      <c r="G8" s="6">
        <f t="shared" si="1"/>
        <v>1054</v>
      </c>
      <c r="H8" s="6">
        <v>1054</v>
      </c>
      <c r="I8" s="6">
        <f t="shared" si="2"/>
        <v>1054</v>
      </c>
      <c r="J8" s="21">
        <f t="shared" si="3"/>
        <v>1053.7766666666666</v>
      </c>
      <c r="K8" s="33">
        <f t="shared" si="4"/>
        <v>1053.7766666666666</v>
      </c>
      <c r="L8" s="35" t="s">
        <v>67</v>
      </c>
    </row>
    <row r="9" spans="1:15" ht="191.25">
      <c r="A9" s="2" t="s">
        <v>6</v>
      </c>
      <c r="B9" s="4" t="s">
        <v>0</v>
      </c>
      <c r="C9" s="4">
        <v>5</v>
      </c>
      <c r="D9" s="6">
        <v>16.5</v>
      </c>
      <c r="E9" s="6">
        <f t="shared" si="0"/>
        <v>82.5</v>
      </c>
      <c r="F9" s="6">
        <v>17.2</v>
      </c>
      <c r="G9" s="6">
        <f t="shared" si="1"/>
        <v>86</v>
      </c>
      <c r="H9" s="6">
        <v>17.2</v>
      </c>
      <c r="I9" s="6">
        <f t="shared" si="2"/>
        <v>86</v>
      </c>
      <c r="J9" s="21">
        <f t="shared" si="3"/>
        <v>16.966666666666669</v>
      </c>
      <c r="K9" s="33">
        <f t="shared" si="4"/>
        <v>84.833333333333343</v>
      </c>
      <c r="L9" s="35" t="s">
        <v>68</v>
      </c>
    </row>
    <row r="10" spans="1:15" ht="204">
      <c r="A10" s="2" t="s">
        <v>7</v>
      </c>
      <c r="B10" s="4" t="s">
        <v>0</v>
      </c>
      <c r="C10" s="4">
        <v>5</v>
      </c>
      <c r="D10" s="6">
        <v>16.5</v>
      </c>
      <c r="E10" s="6">
        <f t="shared" si="0"/>
        <v>82.5</v>
      </c>
      <c r="F10" s="6">
        <v>17.2</v>
      </c>
      <c r="G10" s="6">
        <f t="shared" si="1"/>
        <v>86</v>
      </c>
      <c r="H10" s="6">
        <v>17.2</v>
      </c>
      <c r="I10" s="6">
        <f t="shared" si="2"/>
        <v>86</v>
      </c>
      <c r="J10" s="21">
        <f t="shared" si="3"/>
        <v>16.966666666666669</v>
      </c>
      <c r="K10" s="33">
        <f t="shared" si="4"/>
        <v>84.833333333333343</v>
      </c>
      <c r="L10" s="35" t="s">
        <v>69</v>
      </c>
    </row>
    <row r="11" spans="1:15" ht="204">
      <c r="A11" s="2" t="s">
        <v>8</v>
      </c>
      <c r="B11" s="4" t="s">
        <v>0</v>
      </c>
      <c r="C11" s="4">
        <v>5</v>
      </c>
      <c r="D11" s="6">
        <v>14.15</v>
      </c>
      <c r="E11" s="6">
        <f t="shared" si="0"/>
        <v>70.75</v>
      </c>
      <c r="F11" s="6">
        <v>15.5</v>
      </c>
      <c r="G11" s="6">
        <f t="shared" si="1"/>
        <v>77.5</v>
      </c>
      <c r="H11" s="6">
        <v>15.5</v>
      </c>
      <c r="I11" s="6">
        <f t="shared" si="2"/>
        <v>77.5</v>
      </c>
      <c r="J11" s="21">
        <f t="shared" si="3"/>
        <v>15.049999999999999</v>
      </c>
      <c r="K11" s="33">
        <f t="shared" si="4"/>
        <v>75.25</v>
      </c>
      <c r="L11" s="35" t="s">
        <v>70</v>
      </c>
    </row>
    <row r="12" spans="1:15" ht="204">
      <c r="A12" s="2" t="s">
        <v>9</v>
      </c>
      <c r="B12" s="4" t="s">
        <v>0</v>
      </c>
      <c r="C12" s="4">
        <v>5</v>
      </c>
      <c r="D12" s="6">
        <v>14.15</v>
      </c>
      <c r="E12" s="6">
        <f t="shared" si="0"/>
        <v>70.75</v>
      </c>
      <c r="F12" s="6">
        <v>15.5</v>
      </c>
      <c r="G12" s="6">
        <f t="shared" si="1"/>
        <v>77.5</v>
      </c>
      <c r="H12" s="6">
        <v>15.5</v>
      </c>
      <c r="I12" s="6">
        <f t="shared" si="2"/>
        <v>77.5</v>
      </c>
      <c r="J12" s="21">
        <f t="shared" si="3"/>
        <v>15.049999999999999</v>
      </c>
      <c r="K12" s="33">
        <f t="shared" si="4"/>
        <v>75.25</v>
      </c>
      <c r="L12" s="35" t="s">
        <v>71</v>
      </c>
    </row>
    <row r="13" spans="1:15" ht="204">
      <c r="A13" s="2" t="s">
        <v>10</v>
      </c>
      <c r="B13" s="4" t="s">
        <v>0</v>
      </c>
      <c r="C13" s="4">
        <v>5</v>
      </c>
      <c r="D13" s="6">
        <v>14.15</v>
      </c>
      <c r="E13" s="6">
        <f t="shared" si="0"/>
        <v>70.75</v>
      </c>
      <c r="F13" s="6">
        <v>15.5</v>
      </c>
      <c r="G13" s="6">
        <f t="shared" si="1"/>
        <v>77.5</v>
      </c>
      <c r="H13" s="6">
        <v>15.5</v>
      </c>
      <c r="I13" s="6">
        <f t="shared" si="2"/>
        <v>77.5</v>
      </c>
      <c r="J13" s="21">
        <f t="shared" si="3"/>
        <v>15.049999999999999</v>
      </c>
      <c r="K13" s="33">
        <f t="shared" si="4"/>
        <v>75.25</v>
      </c>
      <c r="L13" s="35" t="s">
        <v>72</v>
      </c>
    </row>
    <row r="14" spans="1:15" ht="229.5">
      <c r="A14" s="2" t="s">
        <v>11</v>
      </c>
      <c r="B14" s="4" t="s">
        <v>0</v>
      </c>
      <c r="C14" s="4">
        <v>5</v>
      </c>
      <c r="D14" s="6">
        <v>16.5</v>
      </c>
      <c r="E14" s="6">
        <f t="shared" si="0"/>
        <v>82.5</v>
      </c>
      <c r="F14" s="6">
        <v>17.25</v>
      </c>
      <c r="G14" s="6">
        <f t="shared" si="1"/>
        <v>86.25</v>
      </c>
      <c r="H14" s="6">
        <v>17.25</v>
      </c>
      <c r="I14" s="6">
        <f t="shared" si="2"/>
        <v>86.25</v>
      </c>
      <c r="J14" s="21">
        <f t="shared" si="3"/>
        <v>17</v>
      </c>
      <c r="K14" s="33">
        <f t="shared" si="4"/>
        <v>85</v>
      </c>
      <c r="L14" s="35" t="s">
        <v>73</v>
      </c>
    </row>
    <row r="15" spans="1:15" ht="395.25">
      <c r="A15" s="2" t="s">
        <v>12</v>
      </c>
      <c r="B15" s="4" t="s">
        <v>0</v>
      </c>
      <c r="C15" s="4">
        <v>5</v>
      </c>
      <c r="D15" s="6">
        <v>17.899999999999999</v>
      </c>
      <c r="E15" s="6">
        <f t="shared" si="0"/>
        <v>89.5</v>
      </c>
      <c r="F15" s="6">
        <v>18.47</v>
      </c>
      <c r="G15" s="6">
        <f t="shared" si="1"/>
        <v>92.35</v>
      </c>
      <c r="H15" s="6">
        <v>18.47</v>
      </c>
      <c r="I15" s="6">
        <f t="shared" si="2"/>
        <v>92.35</v>
      </c>
      <c r="J15" s="21">
        <f t="shared" si="3"/>
        <v>18.279999999999998</v>
      </c>
      <c r="K15" s="33">
        <f t="shared" si="4"/>
        <v>91.399999999999991</v>
      </c>
      <c r="L15" s="35" t="s">
        <v>74</v>
      </c>
    </row>
    <row r="16" spans="1:15" ht="409.5">
      <c r="A16" s="2" t="s">
        <v>13</v>
      </c>
      <c r="B16" s="4" t="s">
        <v>0</v>
      </c>
      <c r="C16" s="4">
        <v>5</v>
      </c>
      <c r="D16" s="6">
        <v>17.899999999999999</v>
      </c>
      <c r="E16" s="6">
        <f t="shared" si="0"/>
        <v>89.5</v>
      </c>
      <c r="F16" s="6">
        <v>18.47</v>
      </c>
      <c r="G16" s="6">
        <f t="shared" si="1"/>
        <v>92.35</v>
      </c>
      <c r="H16" s="6">
        <v>18.47</v>
      </c>
      <c r="I16" s="6">
        <f t="shared" si="2"/>
        <v>92.35</v>
      </c>
      <c r="J16" s="21">
        <f t="shared" si="3"/>
        <v>18.279999999999998</v>
      </c>
      <c r="K16" s="33">
        <f t="shared" si="4"/>
        <v>91.399999999999991</v>
      </c>
      <c r="L16" s="35" t="s">
        <v>75</v>
      </c>
    </row>
    <row r="17" spans="1:12" ht="318.75">
      <c r="A17" s="2" t="s">
        <v>14</v>
      </c>
      <c r="B17" s="4" t="s">
        <v>0</v>
      </c>
      <c r="C17" s="4">
        <v>5</v>
      </c>
      <c r="D17" s="6">
        <v>17.899999999999999</v>
      </c>
      <c r="E17" s="6">
        <f t="shared" si="0"/>
        <v>89.5</v>
      </c>
      <c r="F17" s="6">
        <v>18.47</v>
      </c>
      <c r="G17" s="6">
        <f t="shared" si="1"/>
        <v>92.35</v>
      </c>
      <c r="H17" s="6">
        <v>18.47</v>
      </c>
      <c r="I17" s="6">
        <f t="shared" si="2"/>
        <v>92.35</v>
      </c>
      <c r="J17" s="21">
        <f t="shared" si="3"/>
        <v>18.279999999999998</v>
      </c>
      <c r="K17" s="33">
        <f t="shared" si="4"/>
        <v>91.399999999999991</v>
      </c>
      <c r="L17" s="35" t="s">
        <v>76</v>
      </c>
    </row>
    <row r="18" spans="1:12" ht="409.5">
      <c r="A18" s="2" t="s">
        <v>15</v>
      </c>
      <c r="B18" s="4" t="s">
        <v>0</v>
      </c>
      <c r="C18" s="4">
        <v>5</v>
      </c>
      <c r="D18" s="6">
        <v>17.899999999999999</v>
      </c>
      <c r="E18" s="6">
        <f t="shared" si="0"/>
        <v>89.5</v>
      </c>
      <c r="F18" s="6">
        <v>18.47</v>
      </c>
      <c r="G18" s="6">
        <f t="shared" si="1"/>
        <v>92.35</v>
      </c>
      <c r="H18" s="6">
        <v>18.47</v>
      </c>
      <c r="I18" s="6">
        <f t="shared" si="2"/>
        <v>92.35</v>
      </c>
      <c r="J18" s="21">
        <f t="shared" si="3"/>
        <v>18.279999999999998</v>
      </c>
      <c r="K18" s="33">
        <f t="shared" si="4"/>
        <v>91.399999999999991</v>
      </c>
      <c r="L18" s="35" t="s">
        <v>77</v>
      </c>
    </row>
    <row r="19" spans="1:12" ht="344.25">
      <c r="A19" s="2" t="s">
        <v>19</v>
      </c>
      <c r="B19" s="4" t="s">
        <v>0</v>
      </c>
      <c r="C19" s="4">
        <v>5</v>
      </c>
      <c r="D19" s="6">
        <v>83.33</v>
      </c>
      <c r="E19" s="6">
        <f t="shared" si="0"/>
        <v>416.65</v>
      </c>
      <c r="F19" s="6">
        <v>84.12</v>
      </c>
      <c r="G19" s="6">
        <f t="shared" si="1"/>
        <v>420.6</v>
      </c>
      <c r="H19" s="6">
        <v>84.12</v>
      </c>
      <c r="I19" s="6">
        <f t="shared" si="2"/>
        <v>420.6</v>
      </c>
      <c r="J19" s="21">
        <f t="shared" si="3"/>
        <v>83.856666666666669</v>
      </c>
      <c r="K19" s="33">
        <f t="shared" si="4"/>
        <v>419.28333333333336</v>
      </c>
      <c r="L19" s="35" t="s">
        <v>78</v>
      </c>
    </row>
    <row r="20" spans="1:12" ht="409.5">
      <c r="A20" s="2" t="s">
        <v>33</v>
      </c>
      <c r="B20" s="4" t="s">
        <v>2</v>
      </c>
      <c r="C20" s="4">
        <v>1</v>
      </c>
      <c r="D20" s="6">
        <v>1011.6</v>
      </c>
      <c r="E20" s="6">
        <f t="shared" si="0"/>
        <v>1011.6</v>
      </c>
      <c r="F20" s="6">
        <v>1013.8</v>
      </c>
      <c r="G20" s="6">
        <f t="shared" si="1"/>
        <v>1013.8</v>
      </c>
      <c r="H20" s="6">
        <v>1013.8</v>
      </c>
      <c r="I20" s="6">
        <f t="shared" si="2"/>
        <v>1013.8</v>
      </c>
      <c r="J20" s="21">
        <f t="shared" si="3"/>
        <v>1013.0666666666666</v>
      </c>
      <c r="K20" s="33">
        <f t="shared" si="4"/>
        <v>1013.0666666666666</v>
      </c>
      <c r="L20" s="35" t="s">
        <v>79</v>
      </c>
    </row>
    <row r="21" spans="1:12" ht="409.5">
      <c r="A21" s="2" t="s">
        <v>32</v>
      </c>
      <c r="B21" s="4" t="s">
        <v>2</v>
      </c>
      <c r="C21" s="4">
        <v>1</v>
      </c>
      <c r="D21" s="6">
        <v>1011.6</v>
      </c>
      <c r="E21" s="6">
        <f t="shared" si="0"/>
        <v>1011.6</v>
      </c>
      <c r="F21" s="6">
        <v>1013.8</v>
      </c>
      <c r="G21" s="6">
        <f t="shared" si="1"/>
        <v>1013.8</v>
      </c>
      <c r="H21" s="6">
        <v>1013.8</v>
      </c>
      <c r="I21" s="6">
        <f t="shared" si="2"/>
        <v>1013.8</v>
      </c>
      <c r="J21" s="21">
        <f t="shared" si="3"/>
        <v>1013.0666666666666</v>
      </c>
      <c r="K21" s="33">
        <f t="shared" si="4"/>
        <v>1013.0666666666666</v>
      </c>
      <c r="L21" s="35" t="s">
        <v>80</v>
      </c>
    </row>
    <row r="22" spans="1:12" ht="255">
      <c r="A22" s="2" t="s">
        <v>16</v>
      </c>
      <c r="B22" s="4" t="s">
        <v>0</v>
      </c>
      <c r="C22" s="4">
        <v>5</v>
      </c>
      <c r="D22" s="6">
        <v>88.3</v>
      </c>
      <c r="E22" s="6">
        <f t="shared" si="0"/>
        <v>441.5</v>
      </c>
      <c r="F22" s="6">
        <v>89.25</v>
      </c>
      <c r="G22" s="6">
        <f t="shared" si="1"/>
        <v>446.25</v>
      </c>
      <c r="H22" s="6">
        <v>89.25</v>
      </c>
      <c r="I22" s="6">
        <f t="shared" si="2"/>
        <v>446.25</v>
      </c>
      <c r="J22" s="21">
        <f t="shared" si="3"/>
        <v>88.933333333333337</v>
      </c>
      <c r="K22" s="33">
        <f t="shared" si="4"/>
        <v>444.66666666666669</v>
      </c>
      <c r="L22" s="35" t="s">
        <v>81</v>
      </c>
    </row>
    <row r="23" spans="1:12" ht="318.75">
      <c r="A23" s="2" t="s">
        <v>17</v>
      </c>
      <c r="B23" s="4" t="s">
        <v>0</v>
      </c>
      <c r="C23" s="4">
        <v>5</v>
      </c>
      <c r="D23" s="6">
        <v>88.6</v>
      </c>
      <c r="E23" s="6">
        <f t="shared" si="0"/>
        <v>443</v>
      </c>
      <c r="F23" s="6">
        <v>89.96</v>
      </c>
      <c r="G23" s="6">
        <f t="shared" si="1"/>
        <v>449.79999999999995</v>
      </c>
      <c r="H23" s="6">
        <v>89.96</v>
      </c>
      <c r="I23" s="6">
        <f t="shared" si="2"/>
        <v>449.79999999999995</v>
      </c>
      <c r="J23" s="21">
        <f t="shared" si="3"/>
        <v>89.506666666666661</v>
      </c>
      <c r="K23" s="33">
        <f t="shared" si="4"/>
        <v>447.5333333333333</v>
      </c>
      <c r="L23" s="35" t="s">
        <v>82</v>
      </c>
    </row>
    <row r="24" spans="1:12" ht="267.75">
      <c r="A24" s="2" t="s">
        <v>18</v>
      </c>
      <c r="B24" s="4" t="s">
        <v>0</v>
      </c>
      <c r="C24" s="4">
        <v>5</v>
      </c>
      <c r="D24" s="6">
        <v>88.6</v>
      </c>
      <c r="E24" s="6">
        <f t="shared" si="0"/>
        <v>443</v>
      </c>
      <c r="F24" s="6">
        <v>89.96</v>
      </c>
      <c r="G24" s="6">
        <f t="shared" si="1"/>
        <v>449.79999999999995</v>
      </c>
      <c r="H24" s="6">
        <v>89.96</v>
      </c>
      <c r="I24" s="6">
        <f t="shared" si="2"/>
        <v>449.79999999999995</v>
      </c>
      <c r="J24" s="21">
        <f t="shared" si="3"/>
        <v>89.506666666666661</v>
      </c>
      <c r="K24" s="33">
        <f t="shared" si="4"/>
        <v>447.5333333333333</v>
      </c>
      <c r="L24" s="35" t="s">
        <v>83</v>
      </c>
    </row>
    <row r="25" spans="1:12" ht="153">
      <c r="A25" s="2" t="s">
        <v>20</v>
      </c>
      <c r="B25" s="4" t="s">
        <v>0</v>
      </c>
      <c r="C25" s="4">
        <v>5</v>
      </c>
      <c r="D25" s="6">
        <v>88.6</v>
      </c>
      <c r="E25" s="6">
        <f t="shared" si="0"/>
        <v>443</v>
      </c>
      <c r="F25" s="6">
        <v>89.96</v>
      </c>
      <c r="G25" s="6">
        <f t="shared" si="1"/>
        <v>449.79999999999995</v>
      </c>
      <c r="H25" s="6">
        <v>89.96</v>
      </c>
      <c r="I25" s="6">
        <f t="shared" si="2"/>
        <v>449.79999999999995</v>
      </c>
      <c r="J25" s="21">
        <f t="shared" si="3"/>
        <v>89.506666666666661</v>
      </c>
      <c r="K25" s="33">
        <f t="shared" si="4"/>
        <v>447.5333333333333</v>
      </c>
      <c r="L25" s="35" t="s">
        <v>84</v>
      </c>
    </row>
    <row r="26" spans="1:12" ht="114.75">
      <c r="A26" s="2" t="s">
        <v>21</v>
      </c>
      <c r="B26" s="4" t="s">
        <v>0</v>
      </c>
      <c r="C26" s="4">
        <v>5</v>
      </c>
      <c r="D26" s="6">
        <v>88.6</v>
      </c>
      <c r="E26" s="6">
        <f t="shared" si="0"/>
        <v>443</v>
      </c>
      <c r="F26" s="6">
        <v>89.96</v>
      </c>
      <c r="G26" s="6">
        <f t="shared" si="1"/>
        <v>449.79999999999995</v>
      </c>
      <c r="H26" s="6">
        <v>89.96</v>
      </c>
      <c r="I26" s="6">
        <f t="shared" si="2"/>
        <v>449.79999999999995</v>
      </c>
      <c r="J26" s="21">
        <f t="shared" si="3"/>
        <v>89.506666666666661</v>
      </c>
      <c r="K26" s="33">
        <f t="shared" si="4"/>
        <v>447.5333333333333</v>
      </c>
      <c r="L26" s="35" t="s">
        <v>85</v>
      </c>
    </row>
    <row r="27" spans="1:12" ht="280.5">
      <c r="A27" s="2" t="s">
        <v>35</v>
      </c>
      <c r="B27" s="4" t="s">
        <v>2</v>
      </c>
      <c r="C27" s="4">
        <v>1</v>
      </c>
      <c r="D27" s="6">
        <v>501.6</v>
      </c>
      <c r="E27" s="6">
        <f t="shared" si="0"/>
        <v>501.6</v>
      </c>
      <c r="F27" s="6">
        <v>502.6</v>
      </c>
      <c r="G27" s="6">
        <f t="shared" si="1"/>
        <v>502.6</v>
      </c>
      <c r="H27" s="6">
        <v>502.6</v>
      </c>
      <c r="I27" s="6">
        <f t="shared" si="2"/>
        <v>502.6</v>
      </c>
      <c r="J27" s="21">
        <f t="shared" si="3"/>
        <v>502.26666666666671</v>
      </c>
      <c r="K27" s="33">
        <f t="shared" si="4"/>
        <v>502.26666666666671</v>
      </c>
      <c r="L27" s="35" t="s">
        <v>86</v>
      </c>
    </row>
    <row r="28" spans="1:12" ht="165.75">
      <c r="A28" s="2" t="s">
        <v>30</v>
      </c>
      <c r="B28" s="4" t="s">
        <v>2</v>
      </c>
      <c r="C28" s="4">
        <v>1</v>
      </c>
      <c r="D28" s="6">
        <v>716.6</v>
      </c>
      <c r="E28" s="6">
        <f t="shared" si="0"/>
        <v>716.6</v>
      </c>
      <c r="F28" s="6">
        <v>717.5</v>
      </c>
      <c r="G28" s="6">
        <f t="shared" si="1"/>
        <v>717.5</v>
      </c>
      <c r="H28" s="6">
        <v>717.5</v>
      </c>
      <c r="I28" s="6">
        <f t="shared" si="2"/>
        <v>717.5</v>
      </c>
      <c r="J28" s="21">
        <f t="shared" si="3"/>
        <v>717.19999999999993</v>
      </c>
      <c r="K28" s="33">
        <f t="shared" si="4"/>
        <v>717.19999999999993</v>
      </c>
      <c r="L28" s="35" t="s">
        <v>87</v>
      </c>
    </row>
    <row r="29" spans="1:12" ht="38.25">
      <c r="A29" s="2" t="s">
        <v>31</v>
      </c>
      <c r="B29" s="4" t="s">
        <v>1</v>
      </c>
      <c r="C29" s="4">
        <v>1</v>
      </c>
      <c r="D29" s="6">
        <v>1416</v>
      </c>
      <c r="E29" s="6">
        <f t="shared" si="0"/>
        <v>1416</v>
      </c>
      <c r="F29" s="6">
        <v>1418.6</v>
      </c>
      <c r="G29" s="6">
        <f t="shared" si="1"/>
        <v>1418.6</v>
      </c>
      <c r="H29" s="6">
        <v>1418.6</v>
      </c>
      <c r="I29" s="6">
        <f t="shared" si="2"/>
        <v>1418.6</v>
      </c>
      <c r="J29" s="21">
        <f t="shared" si="3"/>
        <v>1417.7333333333333</v>
      </c>
      <c r="K29" s="33">
        <f t="shared" si="4"/>
        <v>1417.7333333333333</v>
      </c>
      <c r="L29" s="36" t="s">
        <v>88</v>
      </c>
    </row>
    <row r="30" spans="1:12" ht="63.75">
      <c r="A30" s="2" t="s">
        <v>23</v>
      </c>
      <c r="B30" s="4" t="s">
        <v>1</v>
      </c>
      <c r="C30" s="4">
        <v>1</v>
      </c>
      <c r="D30" s="6">
        <v>1416</v>
      </c>
      <c r="E30" s="6">
        <f t="shared" si="0"/>
        <v>1416</v>
      </c>
      <c r="F30" s="6">
        <v>1418.6</v>
      </c>
      <c r="G30" s="6">
        <f t="shared" si="1"/>
        <v>1418.6</v>
      </c>
      <c r="H30" s="6">
        <v>1418.6</v>
      </c>
      <c r="I30" s="6">
        <f t="shared" si="2"/>
        <v>1418.6</v>
      </c>
      <c r="J30" s="21">
        <f t="shared" si="3"/>
        <v>1417.7333333333333</v>
      </c>
      <c r="K30" s="33">
        <f t="shared" si="4"/>
        <v>1417.7333333333333</v>
      </c>
      <c r="L30" s="36" t="s">
        <v>89</v>
      </c>
    </row>
    <row r="31" spans="1:12" ht="51">
      <c r="A31" s="2" t="s">
        <v>25</v>
      </c>
      <c r="B31" s="4" t="s">
        <v>1</v>
      </c>
      <c r="C31" s="4">
        <v>1</v>
      </c>
      <c r="D31" s="6">
        <v>1416</v>
      </c>
      <c r="E31" s="6">
        <f t="shared" si="0"/>
        <v>1416</v>
      </c>
      <c r="F31" s="6">
        <v>1418.6</v>
      </c>
      <c r="G31" s="6">
        <f t="shared" si="1"/>
        <v>1418.6</v>
      </c>
      <c r="H31" s="6">
        <v>1418.6</v>
      </c>
      <c r="I31" s="6">
        <f t="shared" si="2"/>
        <v>1418.6</v>
      </c>
      <c r="J31" s="21">
        <f t="shared" si="3"/>
        <v>1417.7333333333333</v>
      </c>
      <c r="K31" s="33">
        <f t="shared" si="4"/>
        <v>1417.7333333333333</v>
      </c>
      <c r="L31" s="36" t="s">
        <v>90</v>
      </c>
    </row>
    <row r="32" spans="1:12" ht="25.5">
      <c r="A32" s="2" t="s">
        <v>27</v>
      </c>
      <c r="B32" s="4" t="s">
        <v>1</v>
      </c>
      <c r="C32" s="4">
        <v>1</v>
      </c>
      <c r="D32" s="6">
        <v>1416</v>
      </c>
      <c r="E32" s="6">
        <f t="shared" si="0"/>
        <v>1416</v>
      </c>
      <c r="F32" s="6">
        <v>1418.6</v>
      </c>
      <c r="G32" s="6">
        <f t="shared" si="1"/>
        <v>1418.6</v>
      </c>
      <c r="H32" s="6">
        <v>1418.6</v>
      </c>
      <c r="I32" s="6">
        <f t="shared" si="2"/>
        <v>1418.6</v>
      </c>
      <c r="J32" s="21">
        <f t="shared" si="3"/>
        <v>1417.7333333333333</v>
      </c>
      <c r="K32" s="33">
        <f t="shared" si="4"/>
        <v>1417.7333333333333</v>
      </c>
      <c r="L32" s="36" t="s">
        <v>91</v>
      </c>
    </row>
    <row r="33" spans="1:12" ht="51">
      <c r="A33" s="2" t="s">
        <v>28</v>
      </c>
      <c r="B33" s="4" t="s">
        <v>1</v>
      </c>
      <c r="C33" s="4">
        <v>1</v>
      </c>
      <c r="D33" s="6">
        <v>1416</v>
      </c>
      <c r="E33" s="6">
        <f t="shared" si="0"/>
        <v>1416</v>
      </c>
      <c r="F33" s="6">
        <v>1418.6</v>
      </c>
      <c r="G33" s="6">
        <f t="shared" si="1"/>
        <v>1418.6</v>
      </c>
      <c r="H33" s="6">
        <v>1418.6</v>
      </c>
      <c r="I33" s="6">
        <f t="shared" si="2"/>
        <v>1418.6</v>
      </c>
      <c r="J33" s="21">
        <f t="shared" si="3"/>
        <v>1417.7333333333333</v>
      </c>
      <c r="K33" s="33">
        <f t="shared" si="4"/>
        <v>1417.7333333333333</v>
      </c>
      <c r="L33" s="36" t="s">
        <v>92</v>
      </c>
    </row>
    <row r="34" spans="1:12" ht="25.5">
      <c r="A34" s="2" t="s">
        <v>29</v>
      </c>
      <c r="B34" s="4" t="s">
        <v>1</v>
      </c>
      <c r="C34" s="4">
        <v>1</v>
      </c>
      <c r="D34" s="6">
        <v>1416</v>
      </c>
      <c r="E34" s="6">
        <f t="shared" si="0"/>
        <v>1416</v>
      </c>
      <c r="F34" s="6">
        <v>1418.6</v>
      </c>
      <c r="G34" s="6">
        <f t="shared" si="1"/>
        <v>1418.6</v>
      </c>
      <c r="H34" s="6">
        <v>1418.6</v>
      </c>
      <c r="I34" s="6">
        <f t="shared" si="2"/>
        <v>1418.6</v>
      </c>
      <c r="J34" s="21">
        <f t="shared" si="3"/>
        <v>1417.7333333333333</v>
      </c>
      <c r="K34" s="33">
        <f t="shared" si="4"/>
        <v>1417.7333333333333</v>
      </c>
      <c r="L34" s="36" t="s">
        <v>93</v>
      </c>
    </row>
    <row r="35" spans="1:12" ht="25.5">
      <c r="A35" s="2" t="s">
        <v>39</v>
      </c>
      <c r="B35" s="4" t="s">
        <v>1</v>
      </c>
      <c r="C35" s="4">
        <v>1</v>
      </c>
      <c r="D35" s="6">
        <v>1416</v>
      </c>
      <c r="E35" s="6">
        <f t="shared" si="0"/>
        <v>1416</v>
      </c>
      <c r="F35" s="6">
        <v>1418.6</v>
      </c>
      <c r="G35" s="6">
        <f t="shared" si="1"/>
        <v>1418.6</v>
      </c>
      <c r="H35" s="6">
        <v>1418.6</v>
      </c>
      <c r="I35" s="6">
        <f t="shared" si="2"/>
        <v>1418.6</v>
      </c>
      <c r="J35" s="21">
        <f t="shared" si="3"/>
        <v>1417.7333333333333</v>
      </c>
      <c r="K35" s="33">
        <f t="shared" si="4"/>
        <v>1417.7333333333333</v>
      </c>
      <c r="L35" s="36" t="s">
        <v>94</v>
      </c>
    </row>
    <row r="36" spans="1:12" ht="25.5">
      <c r="A36" s="2" t="s">
        <v>40</v>
      </c>
      <c r="B36" s="4" t="s">
        <v>1</v>
      </c>
      <c r="C36" s="4">
        <v>1</v>
      </c>
      <c r="D36" s="6">
        <v>1416</v>
      </c>
      <c r="E36" s="6">
        <f t="shared" si="0"/>
        <v>1416</v>
      </c>
      <c r="F36" s="6">
        <v>1418.6</v>
      </c>
      <c r="G36" s="6">
        <f t="shared" si="1"/>
        <v>1418.6</v>
      </c>
      <c r="H36" s="6">
        <v>1418.6</v>
      </c>
      <c r="I36" s="6">
        <f t="shared" si="2"/>
        <v>1418.6</v>
      </c>
      <c r="J36" s="21">
        <f t="shared" si="3"/>
        <v>1417.7333333333333</v>
      </c>
      <c r="K36" s="33">
        <f t="shared" si="4"/>
        <v>1417.7333333333333</v>
      </c>
      <c r="L36" s="36" t="s">
        <v>94</v>
      </c>
    </row>
    <row r="37" spans="1:12" ht="25.5">
      <c r="A37" s="2" t="s">
        <v>41</v>
      </c>
      <c r="B37" s="4" t="s">
        <v>1</v>
      </c>
      <c r="C37" s="4">
        <v>1</v>
      </c>
      <c r="D37" s="6">
        <v>1416</v>
      </c>
      <c r="E37" s="6">
        <f t="shared" si="0"/>
        <v>1416</v>
      </c>
      <c r="F37" s="6">
        <v>1418.6</v>
      </c>
      <c r="G37" s="6">
        <f t="shared" si="1"/>
        <v>1418.6</v>
      </c>
      <c r="H37" s="6">
        <v>1418.6</v>
      </c>
      <c r="I37" s="6">
        <f t="shared" si="2"/>
        <v>1418.6</v>
      </c>
      <c r="J37" s="21">
        <f t="shared" si="3"/>
        <v>1417.7333333333333</v>
      </c>
      <c r="K37" s="33">
        <f t="shared" si="4"/>
        <v>1417.7333333333333</v>
      </c>
      <c r="L37" s="36" t="s">
        <v>94</v>
      </c>
    </row>
    <row r="38" spans="1:12" ht="25.5">
      <c r="A38" s="2" t="s">
        <v>26</v>
      </c>
      <c r="B38" s="4" t="s">
        <v>1</v>
      </c>
      <c r="C38" s="4">
        <v>1</v>
      </c>
      <c r="D38" s="6">
        <v>1416</v>
      </c>
      <c r="E38" s="6">
        <f t="shared" si="0"/>
        <v>1416</v>
      </c>
      <c r="F38" s="6">
        <v>1418.6</v>
      </c>
      <c r="G38" s="6">
        <f t="shared" si="1"/>
        <v>1418.6</v>
      </c>
      <c r="H38" s="6">
        <v>1418.6</v>
      </c>
      <c r="I38" s="6">
        <f t="shared" si="2"/>
        <v>1418.6</v>
      </c>
      <c r="J38" s="21">
        <f t="shared" si="3"/>
        <v>1417.7333333333333</v>
      </c>
      <c r="K38" s="33">
        <f t="shared" si="4"/>
        <v>1417.7333333333333</v>
      </c>
      <c r="L38" s="36" t="s">
        <v>95</v>
      </c>
    </row>
    <row r="39" spans="1:12" ht="25.5">
      <c r="A39" s="2" t="s">
        <v>36</v>
      </c>
      <c r="B39" s="4" t="s">
        <v>1</v>
      </c>
      <c r="C39" s="4">
        <v>1</v>
      </c>
      <c r="D39" s="6">
        <v>1416</v>
      </c>
      <c r="E39" s="6">
        <f t="shared" si="0"/>
        <v>1416</v>
      </c>
      <c r="F39" s="6">
        <v>1418.6</v>
      </c>
      <c r="G39" s="6">
        <f t="shared" si="1"/>
        <v>1418.6</v>
      </c>
      <c r="H39" s="6">
        <v>1418.6</v>
      </c>
      <c r="I39" s="6">
        <f t="shared" si="2"/>
        <v>1418.6</v>
      </c>
      <c r="J39" s="21">
        <f t="shared" si="3"/>
        <v>1417.7333333333333</v>
      </c>
      <c r="K39" s="33">
        <f t="shared" si="4"/>
        <v>1417.7333333333333</v>
      </c>
      <c r="L39" s="36" t="s">
        <v>96</v>
      </c>
    </row>
    <row r="40" spans="1:12" ht="25.5">
      <c r="A40" s="2" t="s">
        <v>37</v>
      </c>
      <c r="B40" s="4" t="s">
        <v>1</v>
      </c>
      <c r="C40" s="4">
        <v>1</v>
      </c>
      <c r="D40" s="6">
        <v>1416</v>
      </c>
      <c r="E40" s="6">
        <f t="shared" si="0"/>
        <v>1416</v>
      </c>
      <c r="F40" s="6">
        <v>1418.6</v>
      </c>
      <c r="G40" s="6">
        <f t="shared" si="1"/>
        <v>1418.6</v>
      </c>
      <c r="H40" s="6">
        <v>1418.6</v>
      </c>
      <c r="I40" s="6">
        <f t="shared" si="2"/>
        <v>1418.6</v>
      </c>
      <c r="J40" s="21">
        <f t="shared" si="3"/>
        <v>1417.7333333333333</v>
      </c>
      <c r="K40" s="33">
        <f t="shared" si="4"/>
        <v>1417.7333333333333</v>
      </c>
      <c r="L40" s="36" t="s">
        <v>97</v>
      </c>
    </row>
    <row r="41" spans="1:12" ht="25.5">
      <c r="A41" s="2" t="s">
        <v>38</v>
      </c>
      <c r="B41" s="4" t="s">
        <v>1</v>
      </c>
      <c r="C41" s="4">
        <v>1</v>
      </c>
      <c r="D41" s="6">
        <v>1040</v>
      </c>
      <c r="E41" s="6">
        <f t="shared" si="0"/>
        <v>1040</v>
      </c>
      <c r="F41" s="6">
        <v>1041.5999999999999</v>
      </c>
      <c r="G41" s="6">
        <f t="shared" si="1"/>
        <v>1041.5999999999999</v>
      </c>
      <c r="H41" s="6">
        <v>1041.5999999999999</v>
      </c>
      <c r="I41" s="6">
        <f t="shared" si="2"/>
        <v>1041.5999999999999</v>
      </c>
      <c r="J41" s="21">
        <f t="shared" si="3"/>
        <v>1041.0666666666666</v>
      </c>
      <c r="K41" s="33">
        <f t="shared" si="4"/>
        <v>1041.0666666666666</v>
      </c>
      <c r="L41" s="36" t="s">
        <v>98</v>
      </c>
    </row>
    <row r="42" spans="1:12" ht="18.75" customHeight="1">
      <c r="A42" s="2" t="s">
        <v>22</v>
      </c>
      <c r="B42" s="4" t="s">
        <v>1</v>
      </c>
      <c r="C42" s="4">
        <v>20</v>
      </c>
      <c r="D42" s="6">
        <v>33.5</v>
      </c>
      <c r="E42" s="6">
        <f t="shared" si="0"/>
        <v>670</v>
      </c>
      <c r="F42" s="6">
        <v>34.69</v>
      </c>
      <c r="G42" s="6">
        <f t="shared" si="1"/>
        <v>693.8</v>
      </c>
      <c r="H42" s="6">
        <v>34.69</v>
      </c>
      <c r="I42" s="6">
        <f t="shared" si="2"/>
        <v>693.8</v>
      </c>
      <c r="J42" s="21">
        <f t="shared" si="3"/>
        <v>34.293333333333329</v>
      </c>
      <c r="K42" s="33">
        <f t="shared" si="4"/>
        <v>685.86666666666656</v>
      </c>
      <c r="L42" s="36" t="s">
        <v>99</v>
      </c>
    </row>
    <row r="43" spans="1:12" ht="51">
      <c r="A43" s="2" t="s">
        <v>24</v>
      </c>
      <c r="B43" s="4" t="s">
        <v>0</v>
      </c>
      <c r="C43" s="4">
        <v>1</v>
      </c>
      <c r="D43" s="6">
        <v>59.8</v>
      </c>
      <c r="E43" s="6">
        <f t="shared" si="0"/>
        <v>59.8</v>
      </c>
      <c r="F43" s="6">
        <v>60.58</v>
      </c>
      <c r="G43" s="6">
        <f t="shared" si="1"/>
        <v>60.58</v>
      </c>
      <c r="H43" s="6">
        <v>60.58</v>
      </c>
      <c r="I43" s="6">
        <f t="shared" si="2"/>
        <v>60.58</v>
      </c>
      <c r="J43" s="21">
        <f t="shared" si="3"/>
        <v>60.319999999999993</v>
      </c>
      <c r="K43" s="33">
        <f t="shared" si="4"/>
        <v>60.319999999999993</v>
      </c>
      <c r="L43" s="36" t="s">
        <v>100</v>
      </c>
    </row>
    <row r="44" spans="1:12" ht="63.75">
      <c r="A44" s="2" t="s">
        <v>34</v>
      </c>
      <c r="B44" s="4" t="s">
        <v>1</v>
      </c>
      <c r="C44" s="4">
        <v>1</v>
      </c>
      <c r="D44" s="6">
        <v>227.5</v>
      </c>
      <c r="E44" s="6">
        <f t="shared" si="0"/>
        <v>227.5</v>
      </c>
      <c r="F44" s="6">
        <v>228.6</v>
      </c>
      <c r="G44" s="6">
        <f t="shared" si="1"/>
        <v>228.6</v>
      </c>
      <c r="H44" s="6">
        <v>228.6</v>
      </c>
      <c r="I44" s="6">
        <f t="shared" si="2"/>
        <v>228.6</v>
      </c>
      <c r="J44" s="21">
        <f t="shared" si="3"/>
        <v>228.23333333333335</v>
      </c>
      <c r="K44" s="33">
        <f t="shared" si="4"/>
        <v>228.23333333333335</v>
      </c>
      <c r="L44" s="36" t="s">
        <v>101</v>
      </c>
    </row>
    <row r="45" spans="1:12" ht="15.75">
      <c r="A45" s="12" t="s">
        <v>49</v>
      </c>
      <c r="B45" s="3"/>
      <c r="C45" s="3"/>
      <c r="D45" s="22"/>
      <c r="E45" s="22"/>
      <c r="F45" s="23"/>
      <c r="G45" s="23"/>
      <c r="H45" s="23"/>
      <c r="I45" s="23"/>
      <c r="J45" s="24"/>
      <c r="K45" s="30"/>
      <c r="L45" s="36"/>
    </row>
    <row r="46" spans="1:12">
      <c r="A46" s="8"/>
      <c r="B46" s="7"/>
      <c r="C46" s="7"/>
      <c r="D46" s="7"/>
      <c r="E46" s="7"/>
      <c r="F46" s="7"/>
      <c r="G46" s="7"/>
      <c r="H46" s="7"/>
      <c r="I46" s="7"/>
      <c r="J46" s="9"/>
    </row>
    <row r="47" spans="1:12" ht="60">
      <c r="A47" s="15"/>
      <c r="B47" s="16"/>
      <c r="C47" s="16"/>
      <c r="D47" s="31" t="s">
        <v>57</v>
      </c>
      <c r="E47" s="27">
        <f>SUM(E6:E44)</f>
        <v>28619.43</v>
      </c>
      <c r="F47" s="32" t="s">
        <v>58</v>
      </c>
      <c r="G47" s="27">
        <f>SUM(G6:G44)</f>
        <v>28964.649999999991</v>
      </c>
      <c r="H47" s="32" t="s">
        <v>59</v>
      </c>
      <c r="I47" s="27">
        <f>SUM(I6:I44)</f>
        <v>28964.649999999991</v>
      </c>
      <c r="J47" s="32" t="s">
        <v>60</v>
      </c>
      <c r="K47" s="27">
        <f>SUM(K6:K44)</f>
        <v>28849.576666666668</v>
      </c>
    </row>
    <row r="48" spans="1:12">
      <c r="A48" s="17"/>
      <c r="B48" s="16"/>
      <c r="C48" s="16"/>
    </row>
    <row r="49" spans="1:9" ht="30">
      <c r="A49" s="17"/>
      <c r="C49" s="18"/>
      <c r="H49" s="32" t="s">
        <v>60</v>
      </c>
      <c r="I49">
        <f>(E47+G47+I47)/3</f>
        <v>28849.57666666666</v>
      </c>
    </row>
    <row r="50" spans="1:9" ht="15.75">
      <c r="A50" s="17"/>
      <c r="C50" s="19"/>
    </row>
    <row r="51" spans="1:9" ht="15.75">
      <c r="A51" s="17"/>
      <c r="C51" s="19"/>
    </row>
    <row r="52" spans="1:9" ht="15.75">
      <c r="C52" s="19"/>
    </row>
    <row r="53" spans="1:9" ht="15.75">
      <c r="A53" s="15"/>
      <c r="C53" s="19"/>
    </row>
  </sheetData>
  <mergeCells count="4">
    <mergeCell ref="A3:D3"/>
    <mergeCell ref="A4:D4"/>
    <mergeCell ref="F4:K4"/>
    <mergeCell ref="F3:K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29"/>
  <sheetViews>
    <sheetView tabSelected="1" view="pageBreakPreview" topLeftCell="A10" zoomScale="60" zoomScaleNormal="80" zoomScalePageLayoutView="60" workbookViewId="0">
      <selection activeCell="I14" sqref="I14"/>
    </sheetView>
  </sheetViews>
  <sheetFormatPr defaultRowHeight="15"/>
  <cols>
    <col min="2" max="2" width="32" customWidth="1"/>
    <col min="3" max="3" width="11.42578125" customWidth="1"/>
    <col min="4" max="4" width="9.5703125" customWidth="1"/>
    <col min="5" max="5" width="14.5703125" customWidth="1"/>
    <col min="6" max="6" width="20.140625" customWidth="1"/>
    <col min="7" max="7" width="15.42578125" customWidth="1"/>
    <col min="8" max="8" width="60.7109375" customWidth="1"/>
    <col min="9" max="9" width="29.140625" customWidth="1"/>
  </cols>
  <sheetData>
    <row r="1" spans="1:18" ht="21">
      <c r="B1" s="94" t="s">
        <v>130</v>
      </c>
      <c r="C1" s="94"/>
      <c r="D1" s="94"/>
      <c r="E1" s="94"/>
      <c r="F1" s="94"/>
      <c r="G1" s="94"/>
    </row>
    <row r="2" spans="1:18" ht="18.75">
      <c r="B2" s="95" t="s">
        <v>131</v>
      </c>
      <c r="C2" s="96"/>
      <c r="D2" s="96"/>
      <c r="E2" s="96"/>
      <c r="F2" s="96"/>
      <c r="G2" s="97"/>
    </row>
    <row r="3" spans="1:18" ht="18.75">
      <c r="B3" s="37"/>
      <c r="C3" s="37"/>
      <c r="D3" s="37"/>
      <c r="E3" s="38"/>
      <c r="F3" s="37"/>
      <c r="G3" s="37"/>
    </row>
    <row r="4" spans="1:18">
      <c r="B4" s="39" t="s">
        <v>102</v>
      </c>
      <c r="C4" s="98" t="s">
        <v>110</v>
      </c>
      <c r="D4" s="98"/>
      <c r="E4" s="98"/>
      <c r="F4" s="98"/>
      <c r="G4" s="98"/>
    </row>
    <row r="5" spans="1:18" ht="31.5" customHeight="1">
      <c r="B5" s="39" t="s">
        <v>103</v>
      </c>
      <c r="C5" s="99" t="s">
        <v>111</v>
      </c>
      <c r="D5" s="100"/>
      <c r="E5" s="100"/>
      <c r="F5" s="100"/>
      <c r="G5" s="101"/>
    </row>
    <row r="6" spans="1:18" ht="94.15" customHeight="1">
      <c r="B6" s="34"/>
      <c r="C6" s="40" t="s">
        <v>42</v>
      </c>
      <c r="D6" s="11" t="s">
        <v>104</v>
      </c>
      <c r="E6" s="41" t="s">
        <v>105</v>
      </c>
      <c r="F6" s="42" t="s">
        <v>106</v>
      </c>
      <c r="G6" s="42" t="s">
        <v>107</v>
      </c>
      <c r="H6" s="34" t="s">
        <v>108</v>
      </c>
      <c r="I6" s="43" t="s">
        <v>109</v>
      </c>
    </row>
    <row r="7" spans="1:18" ht="16.5" thickBot="1">
      <c r="B7" s="52"/>
      <c r="C7" s="53"/>
      <c r="D7" s="53"/>
      <c r="E7" s="53"/>
      <c r="F7" s="53"/>
      <c r="G7" s="53"/>
      <c r="H7" s="53"/>
      <c r="I7" s="54"/>
    </row>
    <row r="8" spans="1:18" ht="261.75" customHeight="1" thickBot="1">
      <c r="A8" s="79" t="s">
        <v>136</v>
      </c>
      <c r="B8" s="84" t="s">
        <v>118</v>
      </c>
      <c r="C8" s="72" t="s">
        <v>119</v>
      </c>
      <c r="D8" s="73">
        <v>1</v>
      </c>
      <c r="E8" s="73" t="s">
        <v>135</v>
      </c>
      <c r="F8" s="78" t="e">
        <f>E8*D8</f>
        <v>#VALUE!</v>
      </c>
      <c r="G8" s="78" t="e">
        <f>F8*1.2</f>
        <v>#VALUE!</v>
      </c>
      <c r="H8" s="82" t="s">
        <v>120</v>
      </c>
      <c r="I8" s="58"/>
    </row>
    <row r="9" spans="1:18" ht="222.75" customHeight="1" thickBot="1">
      <c r="A9" s="79" t="s">
        <v>137</v>
      </c>
      <c r="B9" s="85" t="s">
        <v>140</v>
      </c>
      <c r="C9" s="74" t="s">
        <v>1</v>
      </c>
      <c r="D9" s="75">
        <v>1</v>
      </c>
      <c r="E9" s="75"/>
      <c r="F9" s="78">
        <f t="shared" ref="F9:F17" si="0">E9*D9</f>
        <v>0</v>
      </c>
      <c r="G9" s="78">
        <f t="shared" ref="G9:G17" si="1">F9*1.2</f>
        <v>0</v>
      </c>
      <c r="H9" s="81" t="s">
        <v>132</v>
      </c>
      <c r="I9" s="58"/>
      <c r="R9" s="70"/>
    </row>
    <row r="10" spans="1:18" ht="265.5" customHeight="1" thickBot="1">
      <c r="A10" s="80">
        <v>43526</v>
      </c>
      <c r="B10" s="86" t="s">
        <v>121</v>
      </c>
      <c r="C10" s="76" t="s">
        <v>0</v>
      </c>
      <c r="D10" s="76">
        <v>1</v>
      </c>
      <c r="E10" s="76"/>
      <c r="F10" s="78">
        <f t="shared" si="0"/>
        <v>0</v>
      </c>
      <c r="G10" s="78">
        <f t="shared" si="1"/>
        <v>0</v>
      </c>
      <c r="H10" s="83" t="s">
        <v>122</v>
      </c>
      <c r="I10" s="58"/>
    </row>
    <row r="11" spans="1:18" ht="87" customHeight="1" thickBot="1">
      <c r="A11" s="80">
        <v>43557</v>
      </c>
      <c r="B11" s="87" t="s">
        <v>141</v>
      </c>
      <c r="C11" s="76" t="s">
        <v>0</v>
      </c>
      <c r="D11" s="76">
        <v>1</v>
      </c>
      <c r="E11" s="76"/>
      <c r="F11" s="78">
        <f t="shared" si="0"/>
        <v>0</v>
      </c>
      <c r="G11" s="78">
        <f t="shared" si="1"/>
        <v>0</v>
      </c>
      <c r="H11" s="83" t="s">
        <v>123</v>
      </c>
      <c r="I11" s="58"/>
    </row>
    <row r="12" spans="1:18" ht="162" customHeight="1" thickBot="1">
      <c r="A12" s="79" t="s">
        <v>138</v>
      </c>
      <c r="B12" s="88" t="s">
        <v>133</v>
      </c>
      <c r="C12" s="74" t="s">
        <v>1</v>
      </c>
      <c r="D12" s="75">
        <v>16</v>
      </c>
      <c r="E12" s="75"/>
      <c r="F12" s="78">
        <f t="shared" si="0"/>
        <v>0</v>
      </c>
      <c r="G12" s="78">
        <f t="shared" si="1"/>
        <v>0</v>
      </c>
      <c r="H12" s="81" t="s">
        <v>134</v>
      </c>
      <c r="I12" s="58"/>
    </row>
    <row r="13" spans="1:18" ht="162" customHeight="1" thickBot="1">
      <c r="A13" s="79"/>
      <c r="B13" s="85" t="s">
        <v>144</v>
      </c>
      <c r="C13" s="111" t="s">
        <v>1</v>
      </c>
      <c r="D13" s="112">
        <v>1</v>
      </c>
      <c r="E13" s="112"/>
      <c r="F13" s="78">
        <f t="shared" si="0"/>
        <v>0</v>
      </c>
      <c r="G13" s="78">
        <f t="shared" si="1"/>
        <v>0</v>
      </c>
      <c r="H13" s="113" t="s">
        <v>145</v>
      </c>
      <c r="I13" s="58"/>
    </row>
    <row r="14" spans="1:18" ht="184.5" customHeight="1" thickBot="1">
      <c r="A14" s="79" t="s">
        <v>139</v>
      </c>
      <c r="B14" s="89" t="s">
        <v>124</v>
      </c>
      <c r="C14" s="77" t="s">
        <v>1</v>
      </c>
      <c r="D14" s="76">
        <v>1</v>
      </c>
      <c r="E14" s="76"/>
      <c r="F14" s="78">
        <f t="shared" si="0"/>
        <v>0</v>
      </c>
      <c r="G14" s="78">
        <f t="shared" si="1"/>
        <v>0</v>
      </c>
      <c r="H14" s="83" t="s">
        <v>125</v>
      </c>
      <c r="I14" s="58"/>
    </row>
    <row r="15" spans="1:18" ht="174" customHeight="1" thickBot="1">
      <c r="A15" s="80">
        <v>43648</v>
      </c>
      <c r="B15" s="89" t="s">
        <v>126</v>
      </c>
      <c r="C15" s="76" t="s">
        <v>0</v>
      </c>
      <c r="D15" s="76">
        <v>1</v>
      </c>
      <c r="E15" s="76"/>
      <c r="F15" s="78">
        <f t="shared" si="0"/>
        <v>0</v>
      </c>
      <c r="G15" s="78">
        <f t="shared" si="1"/>
        <v>0</v>
      </c>
      <c r="H15" s="83" t="s">
        <v>127</v>
      </c>
      <c r="I15" s="58"/>
    </row>
    <row r="16" spans="1:18" ht="115.5" customHeight="1" thickBot="1">
      <c r="A16" s="80">
        <v>43679</v>
      </c>
      <c r="B16" s="90" t="s">
        <v>142</v>
      </c>
      <c r="C16" s="77" t="s">
        <v>1</v>
      </c>
      <c r="D16" s="76">
        <v>1</v>
      </c>
      <c r="E16" s="76"/>
      <c r="F16" s="78">
        <f t="shared" si="0"/>
        <v>0</v>
      </c>
      <c r="G16" s="78">
        <f t="shared" si="1"/>
        <v>0</v>
      </c>
      <c r="H16" s="83" t="s">
        <v>128</v>
      </c>
      <c r="I16" s="58"/>
    </row>
    <row r="17" spans="1:9" ht="104.25" customHeight="1" thickBot="1">
      <c r="A17" s="80">
        <v>43710</v>
      </c>
      <c r="B17" s="90" t="s">
        <v>143</v>
      </c>
      <c r="C17" s="77" t="s">
        <v>1</v>
      </c>
      <c r="D17" s="76">
        <v>1</v>
      </c>
      <c r="E17" s="76"/>
      <c r="F17" s="78">
        <f t="shared" si="0"/>
        <v>0</v>
      </c>
      <c r="G17" s="78">
        <f t="shared" si="1"/>
        <v>0</v>
      </c>
      <c r="H17" s="83" t="s">
        <v>129</v>
      </c>
      <c r="I17" s="58"/>
    </row>
    <row r="18" spans="1:9" ht="15" customHeight="1">
      <c r="B18" s="59"/>
      <c r="C18" s="55"/>
      <c r="D18" s="59"/>
      <c r="E18" s="59"/>
      <c r="F18" s="71" t="e">
        <f>SUM(F8:F17)</f>
        <v>#VALUE!</v>
      </c>
      <c r="G18" s="71" t="e">
        <f>SUM(G8:G17)</f>
        <v>#VALUE!</v>
      </c>
      <c r="H18" s="57"/>
      <c r="I18" s="58"/>
    </row>
    <row r="19" spans="1:9" ht="15" customHeight="1">
      <c r="B19" s="59"/>
      <c r="C19" s="55"/>
      <c r="D19" s="55"/>
      <c r="E19" s="55"/>
      <c r="F19" s="56"/>
      <c r="G19" s="56"/>
      <c r="H19" s="57"/>
      <c r="I19" s="58"/>
    </row>
    <row r="20" spans="1:9" ht="15" customHeight="1">
      <c r="B20" s="60"/>
      <c r="C20" s="61"/>
      <c r="D20" s="65"/>
      <c r="E20" s="62"/>
      <c r="F20" s="63"/>
      <c r="G20" s="63"/>
      <c r="H20" s="64"/>
      <c r="I20" s="58"/>
    </row>
    <row r="21" spans="1:9" ht="15" customHeight="1">
      <c r="B21" s="66"/>
      <c r="C21" s="67"/>
      <c r="D21" s="67"/>
      <c r="E21" s="67"/>
      <c r="F21" s="68"/>
      <c r="G21" s="68"/>
      <c r="H21" s="69"/>
      <c r="I21" s="67"/>
    </row>
    <row r="22" spans="1:9">
      <c r="B22" s="17"/>
      <c r="E22" s="44"/>
      <c r="F22" s="45"/>
      <c r="G22" s="46"/>
      <c r="H22" s="47"/>
    </row>
    <row r="23" spans="1:9" ht="15.75">
      <c r="B23" s="48" t="s">
        <v>112</v>
      </c>
      <c r="C23" s="49"/>
      <c r="D23" s="49"/>
      <c r="E23" s="50"/>
      <c r="F23" s="50"/>
      <c r="G23" s="51"/>
    </row>
    <row r="24" spans="1:9">
      <c r="B24" s="105" t="s">
        <v>113</v>
      </c>
      <c r="C24" s="106"/>
      <c r="D24" s="106"/>
      <c r="E24" s="106"/>
      <c r="F24" s="106"/>
      <c r="G24" s="107"/>
    </row>
    <row r="25" spans="1:9">
      <c r="B25" s="105" t="s">
        <v>114</v>
      </c>
      <c r="C25" s="106"/>
      <c r="D25" s="106"/>
      <c r="E25" s="106"/>
      <c r="F25" s="106"/>
      <c r="G25" s="107"/>
    </row>
    <row r="26" spans="1:9">
      <c r="B26" s="105" t="s">
        <v>115</v>
      </c>
      <c r="C26" s="106"/>
      <c r="D26" s="106"/>
      <c r="E26" s="106"/>
      <c r="F26" s="106"/>
      <c r="G26" s="107"/>
    </row>
    <row r="27" spans="1:9">
      <c r="B27" s="105" t="s">
        <v>116</v>
      </c>
      <c r="C27" s="106"/>
      <c r="D27" s="106"/>
      <c r="E27" s="106"/>
      <c r="F27" s="106"/>
      <c r="G27" s="107"/>
    </row>
    <row r="28" spans="1:9">
      <c r="B28" s="108"/>
      <c r="C28" s="109"/>
      <c r="D28" s="109"/>
      <c r="E28" s="109"/>
      <c r="F28" s="109"/>
      <c r="G28" s="110"/>
    </row>
    <row r="29" spans="1:9">
      <c r="B29" s="102" t="s">
        <v>117</v>
      </c>
      <c r="C29" s="103"/>
      <c r="D29" s="103"/>
      <c r="E29" s="103"/>
      <c r="F29" s="103"/>
      <c r="G29" s="104"/>
    </row>
  </sheetData>
  <mergeCells count="10">
    <mergeCell ref="B1:G1"/>
    <mergeCell ref="B2:G2"/>
    <mergeCell ref="C4:G4"/>
    <mergeCell ref="C5:G5"/>
    <mergeCell ref="B29:G29"/>
    <mergeCell ref="B24:G24"/>
    <mergeCell ref="B25:G25"/>
    <mergeCell ref="B26:G26"/>
    <mergeCell ref="B27:G27"/>
    <mergeCell ref="B28:G28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Rozpis knižny fond_dožiadanie</vt:lpstr>
      <vt:lpstr>časť 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kovac</dc:creator>
  <cp:lastModifiedBy>Uzivatel</cp:lastModifiedBy>
  <cp:lastPrinted>2019-09-04T07:54:49Z</cp:lastPrinted>
  <dcterms:created xsi:type="dcterms:W3CDTF">2014-09-17T15:52:29Z</dcterms:created>
  <dcterms:modified xsi:type="dcterms:W3CDTF">2019-10-16T11:25:16Z</dcterms:modified>
</cp:coreProperties>
</file>