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Rekapitulácia stavby" sheetId="1" r:id="rId1"/>
    <sheet name="E41 - URGENTNÝ PRÍJEM - U..." sheetId="2" r:id="rId2"/>
  </sheets>
  <definedNames>
    <definedName name="_xlnm._FilterDatabase" localSheetId="1" hidden="1">'E41 - URGENTNÝ PRÍJEM - U...'!$C$117:$L$299</definedName>
    <definedName name="_xlnm.Print_Titles" localSheetId="1">'E41 - URGENTNÝ PRÍJEM - U...'!$117:$117</definedName>
    <definedName name="_xlnm.Print_Titles" localSheetId="0">'Rekapitulácia stavby'!$92:$92</definedName>
    <definedName name="_xlnm.Print_Area" localSheetId="1">'E41 - URGENTNÝ PRÍJEM - U...'!$C$4:$K$76,'E41 - URGENTNÝ PRÍJEM - U...'!$C$82:$K$101,'E41 - URGENTNÝ PRÍJEM - U...'!$C$107:$L$299</definedName>
    <definedName name="_xlnm.Print_Area" localSheetId="0">'Rekapitulácia stavby'!$D$4:$AO$76,'Rekapitulácia stavby'!$C$82:$AQ$96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/>
  <c r="K36"/>
  <c r="BA95" i="1" s="1"/>
  <c r="K35" i="2"/>
  <c r="AZ95" i="1" s="1"/>
  <c r="BI299" i="2"/>
  <c r="BH299"/>
  <c r="BG299"/>
  <c r="BE299"/>
  <c r="R299"/>
  <c r="Q299"/>
  <c r="X299"/>
  <c r="V299"/>
  <c r="T299"/>
  <c r="P299"/>
  <c r="BK299" s="1"/>
  <c r="K299"/>
  <c r="BF299" s="1"/>
  <c r="BI298"/>
  <c r="BH298"/>
  <c r="BG298"/>
  <c r="BE298"/>
  <c r="R298"/>
  <c r="Q298"/>
  <c r="X298"/>
  <c r="V298"/>
  <c r="T298"/>
  <c r="P298"/>
  <c r="BI297"/>
  <c r="BH297"/>
  <c r="BG297"/>
  <c r="BE297"/>
  <c r="R297"/>
  <c r="Q297"/>
  <c r="X297"/>
  <c r="V297"/>
  <c r="T297"/>
  <c r="P297"/>
  <c r="BK297" s="1"/>
  <c r="BI296"/>
  <c r="BH296"/>
  <c r="BG296"/>
  <c r="BE296"/>
  <c r="R296"/>
  <c r="Q296"/>
  <c r="Q295"/>
  <c r="I100" s="1"/>
  <c r="X296"/>
  <c r="V296"/>
  <c r="T296"/>
  <c r="P296"/>
  <c r="BI294"/>
  <c r="BH294"/>
  <c r="BG294"/>
  <c r="BE294"/>
  <c r="R294"/>
  <c r="R293" s="1"/>
  <c r="J99" s="1"/>
  <c r="Q294"/>
  <c r="Q293" s="1"/>
  <c r="I99" s="1"/>
  <c r="X294"/>
  <c r="X293" s="1"/>
  <c r="V294"/>
  <c r="V293" s="1"/>
  <c r="T294"/>
  <c r="T293" s="1"/>
  <c r="P294"/>
  <c r="K294" s="1"/>
  <c r="BF294" s="1"/>
  <c r="BK294"/>
  <c r="BK293" s="1"/>
  <c r="K293" s="1"/>
  <c r="K99" s="1"/>
  <c r="BI292"/>
  <c r="BH292"/>
  <c r="BG292"/>
  <c r="BE292"/>
  <c r="R292"/>
  <c r="Q292"/>
  <c r="X292"/>
  <c r="V292"/>
  <c r="T292"/>
  <c r="P292"/>
  <c r="BI291"/>
  <c r="BH291"/>
  <c r="BG291"/>
  <c r="BE291"/>
  <c r="R291"/>
  <c r="Q291"/>
  <c r="X291"/>
  <c r="V291"/>
  <c r="T291"/>
  <c r="P291"/>
  <c r="BK291" s="1"/>
  <c r="BI290"/>
  <c r="BH290"/>
  <c r="BG290"/>
  <c r="BE290"/>
  <c r="R290"/>
  <c r="Q290"/>
  <c r="X290"/>
  <c r="V290"/>
  <c r="T290"/>
  <c r="P290"/>
  <c r="K290" s="1"/>
  <c r="BF290" s="1"/>
  <c r="BI289"/>
  <c r="BH289"/>
  <c r="BG289"/>
  <c r="BE289"/>
  <c r="R289"/>
  <c r="Q289"/>
  <c r="X289"/>
  <c r="V289"/>
  <c r="T289"/>
  <c r="P289"/>
  <c r="K289" s="1"/>
  <c r="BF289" s="1"/>
  <c r="BI288"/>
  <c r="BH288"/>
  <c r="BG288"/>
  <c r="BE288"/>
  <c r="R288"/>
  <c r="Q288"/>
  <c r="X288"/>
  <c r="V288"/>
  <c r="T288"/>
  <c r="P288"/>
  <c r="BI287"/>
  <c r="BH287"/>
  <c r="BG287"/>
  <c r="BE287"/>
  <c r="R287"/>
  <c r="Q287"/>
  <c r="X287"/>
  <c r="V287"/>
  <c r="T287"/>
  <c r="P287"/>
  <c r="BK287" s="1"/>
  <c r="BI286"/>
  <c r="BH286"/>
  <c r="BG286"/>
  <c r="BE286"/>
  <c r="R286"/>
  <c r="Q286"/>
  <c r="X286"/>
  <c r="V286"/>
  <c r="T286"/>
  <c r="P286"/>
  <c r="BK286" s="1"/>
  <c r="BI285"/>
  <c r="BH285"/>
  <c r="BG285"/>
  <c r="BE285"/>
  <c r="R285"/>
  <c r="Q285"/>
  <c r="X285"/>
  <c r="V285"/>
  <c r="T285"/>
  <c r="P285"/>
  <c r="BK285" s="1"/>
  <c r="BI283"/>
  <c r="BH283"/>
  <c r="BG283"/>
  <c r="BE283"/>
  <c r="R283"/>
  <c r="Q283"/>
  <c r="X283"/>
  <c r="V283"/>
  <c r="T283"/>
  <c r="P283"/>
  <c r="BI281"/>
  <c r="BH281"/>
  <c r="BG281"/>
  <c r="BE281"/>
  <c r="R281"/>
  <c r="Q281"/>
  <c r="X281"/>
  <c r="V281"/>
  <c r="T281"/>
  <c r="P281"/>
  <c r="BK281" s="1"/>
  <c r="BI279"/>
  <c r="BH279"/>
  <c r="BG279"/>
  <c r="BE279"/>
  <c r="R279"/>
  <c r="Q279"/>
  <c r="X279"/>
  <c r="V279"/>
  <c r="T279"/>
  <c r="P279"/>
  <c r="BK279" s="1"/>
  <c r="K279"/>
  <c r="BF279" s="1"/>
  <c r="BI277"/>
  <c r="BH277"/>
  <c r="BG277"/>
  <c r="BE277"/>
  <c r="R277"/>
  <c r="Q277"/>
  <c r="X277"/>
  <c r="V277"/>
  <c r="T277"/>
  <c r="P277"/>
  <c r="BK277" s="1"/>
  <c r="K277"/>
  <c r="BF277" s="1"/>
  <c r="BI276"/>
  <c r="BH276"/>
  <c r="BG276"/>
  <c r="BE276"/>
  <c r="R276"/>
  <c r="Q276"/>
  <c r="X276"/>
  <c r="V276"/>
  <c r="T276"/>
  <c r="P276"/>
  <c r="BI275"/>
  <c r="BH275"/>
  <c r="BG275"/>
  <c r="BE275"/>
  <c r="R275"/>
  <c r="Q275"/>
  <c r="X275"/>
  <c r="V275"/>
  <c r="T275"/>
  <c r="P275"/>
  <c r="BK275" s="1"/>
  <c r="BI274"/>
  <c r="BH274"/>
  <c r="BG274"/>
  <c r="BE274"/>
  <c r="R274"/>
  <c r="Q274"/>
  <c r="X274"/>
  <c r="V274"/>
  <c r="T274"/>
  <c r="P274"/>
  <c r="BK274" s="1"/>
  <c r="BI273"/>
  <c r="BH273"/>
  <c r="BG273"/>
  <c r="BE273"/>
  <c r="R273"/>
  <c r="Q273"/>
  <c r="X273"/>
  <c r="V273"/>
  <c r="T273"/>
  <c r="P273"/>
  <c r="BK273" s="1"/>
  <c r="BI272"/>
  <c r="BH272"/>
  <c r="BG272"/>
  <c r="BE272"/>
  <c r="R272"/>
  <c r="Q272"/>
  <c r="X272"/>
  <c r="V272"/>
  <c r="T272"/>
  <c r="P272"/>
  <c r="BI271"/>
  <c r="BH271"/>
  <c r="BG271"/>
  <c r="BE271"/>
  <c r="R271"/>
  <c r="Q271"/>
  <c r="X271"/>
  <c r="V271"/>
  <c r="T271"/>
  <c r="P271"/>
  <c r="BK271" s="1"/>
  <c r="BI270"/>
  <c r="BH270"/>
  <c r="BG270"/>
  <c r="BE270"/>
  <c r="R270"/>
  <c r="Q270"/>
  <c r="X270"/>
  <c r="V270"/>
  <c r="T270"/>
  <c r="P270"/>
  <c r="K270" s="1"/>
  <c r="BF270" s="1"/>
  <c r="BI269"/>
  <c r="BH269"/>
  <c r="BG269"/>
  <c r="BE269"/>
  <c r="R269"/>
  <c r="Q269"/>
  <c r="X269"/>
  <c r="V269"/>
  <c r="T269"/>
  <c r="P269"/>
  <c r="K269" s="1"/>
  <c r="BF269" s="1"/>
  <c r="BI268"/>
  <c r="BH268"/>
  <c r="BG268"/>
  <c r="BE268"/>
  <c r="R268"/>
  <c r="Q268"/>
  <c r="X268"/>
  <c r="V268"/>
  <c r="T268"/>
  <c r="P268"/>
  <c r="BI267"/>
  <c r="BH267"/>
  <c r="BG267"/>
  <c r="BE267"/>
  <c r="R267"/>
  <c r="Q267"/>
  <c r="X267"/>
  <c r="V267"/>
  <c r="T267"/>
  <c r="P267"/>
  <c r="BK267" s="1"/>
  <c r="BI266"/>
  <c r="BH266"/>
  <c r="BG266"/>
  <c r="BE266"/>
  <c r="R266"/>
  <c r="Q266"/>
  <c r="X266"/>
  <c r="V266"/>
  <c r="T266"/>
  <c r="P266"/>
  <c r="BK266" s="1"/>
  <c r="BI265"/>
  <c r="BH265"/>
  <c r="BG265"/>
  <c r="BE265"/>
  <c r="R265"/>
  <c r="Q265"/>
  <c r="X265"/>
  <c r="V265"/>
  <c r="T265"/>
  <c r="P265"/>
  <c r="BK265" s="1"/>
  <c r="K265"/>
  <c r="BF265" s="1"/>
  <c r="BI264"/>
  <c r="BH264"/>
  <c r="BG264"/>
  <c r="BE264"/>
  <c r="R264"/>
  <c r="Q264"/>
  <c r="X264"/>
  <c r="V264"/>
  <c r="T264"/>
  <c r="P264"/>
  <c r="BI263"/>
  <c r="BH263"/>
  <c r="BG263"/>
  <c r="BE263"/>
  <c r="R263"/>
  <c r="Q263"/>
  <c r="X263"/>
  <c r="V263"/>
  <c r="T263"/>
  <c r="P263"/>
  <c r="BI262"/>
  <c r="BH262"/>
  <c r="BG262"/>
  <c r="BE262"/>
  <c r="R262"/>
  <c r="Q262"/>
  <c r="X262"/>
  <c r="V262"/>
  <c r="T262"/>
  <c r="P262"/>
  <c r="BK262" s="1"/>
  <c r="BI261"/>
  <c r="BH261"/>
  <c r="BG261"/>
  <c r="BE261"/>
  <c r="R261"/>
  <c r="Q261"/>
  <c r="X261"/>
  <c r="V261"/>
  <c r="T261"/>
  <c r="P261"/>
  <c r="BK261" s="1"/>
  <c r="K261"/>
  <c r="BF261" s="1"/>
  <c r="BI260"/>
  <c r="BH260"/>
  <c r="BG260"/>
  <c r="BE260"/>
  <c r="R260"/>
  <c r="Q260"/>
  <c r="X260"/>
  <c r="V260"/>
  <c r="T260"/>
  <c r="P260"/>
  <c r="BI259"/>
  <c r="BH259"/>
  <c r="BG259"/>
  <c r="BE259"/>
  <c r="R259"/>
  <c r="Q259"/>
  <c r="X259"/>
  <c r="V259"/>
  <c r="T259"/>
  <c r="P259"/>
  <c r="K259" s="1"/>
  <c r="BF259" s="1"/>
  <c r="BI258"/>
  <c r="BH258"/>
  <c r="BG258"/>
  <c r="BE258"/>
  <c r="R258"/>
  <c r="Q258"/>
  <c r="X258"/>
  <c r="V258"/>
  <c r="T258"/>
  <c r="P258"/>
  <c r="BI257"/>
  <c r="BH257"/>
  <c r="BG257"/>
  <c r="BE257"/>
  <c r="R257"/>
  <c r="Q257"/>
  <c r="X257"/>
  <c r="V257"/>
  <c r="T257"/>
  <c r="P257"/>
  <c r="BI256"/>
  <c r="BH256"/>
  <c r="BG256"/>
  <c r="BE256"/>
  <c r="R256"/>
  <c r="Q256"/>
  <c r="X256"/>
  <c r="V256"/>
  <c r="T256"/>
  <c r="P256"/>
  <c r="BI255"/>
  <c r="BH255"/>
  <c r="BG255"/>
  <c r="BE255"/>
  <c r="R255"/>
  <c r="Q255"/>
  <c r="X255"/>
  <c r="V255"/>
  <c r="T255"/>
  <c r="P255"/>
  <c r="BK255" s="1"/>
  <c r="BI254"/>
  <c r="BH254"/>
  <c r="BG254"/>
  <c r="BE254"/>
  <c r="R254"/>
  <c r="Q254"/>
  <c r="X254"/>
  <c r="V254"/>
  <c r="T254"/>
  <c r="P254"/>
  <c r="K254" s="1"/>
  <c r="BF254" s="1"/>
  <c r="BI253"/>
  <c r="BH253"/>
  <c r="BG253"/>
  <c r="BE253"/>
  <c r="R253"/>
  <c r="Q253"/>
  <c r="X253"/>
  <c r="V253"/>
  <c r="T253"/>
  <c r="P253"/>
  <c r="K253" s="1"/>
  <c r="BF253" s="1"/>
  <c r="BK253"/>
  <c r="BI252"/>
  <c r="BH252"/>
  <c r="BG252"/>
  <c r="BE252"/>
  <c r="R252"/>
  <c r="Q252"/>
  <c r="X252"/>
  <c r="V252"/>
  <c r="T252"/>
  <c r="P252"/>
  <c r="BI251"/>
  <c r="BH251"/>
  <c r="BG251"/>
  <c r="BE251"/>
  <c r="R251"/>
  <c r="Q251"/>
  <c r="X251"/>
  <c r="V251"/>
  <c r="T251"/>
  <c r="P251"/>
  <c r="BK251" s="1"/>
  <c r="BI250"/>
  <c r="BH250"/>
  <c r="BG250"/>
  <c r="BE250"/>
  <c r="R250"/>
  <c r="Q250"/>
  <c r="X250"/>
  <c r="V250"/>
  <c r="T250"/>
  <c r="P250"/>
  <c r="K250" s="1"/>
  <c r="BF250" s="1"/>
  <c r="BI249"/>
  <c r="BH249"/>
  <c r="BG249"/>
  <c r="BE249"/>
  <c r="R249"/>
  <c r="Q249"/>
  <c r="X249"/>
  <c r="V249"/>
  <c r="T249"/>
  <c r="P249"/>
  <c r="K249" s="1"/>
  <c r="BF249" s="1"/>
  <c r="BI248"/>
  <c r="BH248"/>
  <c r="BG248"/>
  <c r="BE248"/>
  <c r="R248"/>
  <c r="Q248"/>
  <c r="X248"/>
  <c r="V248"/>
  <c r="T248"/>
  <c r="P248"/>
  <c r="BI247"/>
  <c r="BH247"/>
  <c r="BG247"/>
  <c r="BE247"/>
  <c r="R247"/>
  <c r="Q247"/>
  <c r="X247"/>
  <c r="V247"/>
  <c r="T247"/>
  <c r="P247"/>
  <c r="BK247" s="1"/>
  <c r="BI246"/>
  <c r="BH246"/>
  <c r="BG246"/>
  <c r="BE246"/>
  <c r="R246"/>
  <c r="Q246"/>
  <c r="X246"/>
  <c r="V246"/>
  <c r="T246"/>
  <c r="P246"/>
  <c r="K246" s="1"/>
  <c r="BF246" s="1"/>
  <c r="BI245"/>
  <c r="BH245"/>
  <c r="BG245"/>
  <c r="BE245"/>
  <c r="R245"/>
  <c r="Q245"/>
  <c r="X245"/>
  <c r="V245"/>
  <c r="T245"/>
  <c r="P245"/>
  <c r="K245" s="1"/>
  <c r="BF245" s="1"/>
  <c r="BK245"/>
  <c r="BI244"/>
  <c r="BH244"/>
  <c r="BG244"/>
  <c r="BE244"/>
  <c r="R244"/>
  <c r="Q244"/>
  <c r="X244"/>
  <c r="V244"/>
  <c r="T244"/>
  <c r="P244"/>
  <c r="BI243"/>
  <c r="BH243"/>
  <c r="BG243"/>
  <c r="BE243"/>
  <c r="R243"/>
  <c r="Q243"/>
  <c r="X243"/>
  <c r="V243"/>
  <c r="T243"/>
  <c r="P243"/>
  <c r="BK243" s="1"/>
  <c r="BI242"/>
  <c r="BH242"/>
  <c r="BG242"/>
  <c r="BE242"/>
  <c r="R242"/>
  <c r="Q242"/>
  <c r="X242"/>
  <c r="V242"/>
  <c r="T242"/>
  <c r="P242"/>
  <c r="K242" s="1"/>
  <c r="BF242" s="1"/>
  <c r="BI241"/>
  <c r="BH241"/>
  <c r="BG241"/>
  <c r="BE241"/>
  <c r="R241"/>
  <c r="Q241"/>
  <c r="X241"/>
  <c r="V241"/>
  <c r="T241"/>
  <c r="P241"/>
  <c r="K241" s="1"/>
  <c r="BF241" s="1"/>
  <c r="BI240"/>
  <c r="BH240"/>
  <c r="BG240"/>
  <c r="BE240"/>
  <c r="R240"/>
  <c r="Q240"/>
  <c r="X240"/>
  <c r="V240"/>
  <c r="T240"/>
  <c r="P240"/>
  <c r="BI239"/>
  <c r="BH239"/>
  <c r="BG239"/>
  <c r="BE239"/>
  <c r="R239"/>
  <c r="Q239"/>
  <c r="X239"/>
  <c r="V239"/>
  <c r="T239"/>
  <c r="P239"/>
  <c r="BK239" s="1"/>
  <c r="BI238"/>
  <c r="BH238"/>
  <c r="BG238"/>
  <c r="BE238"/>
  <c r="R238"/>
  <c r="Q238"/>
  <c r="X238"/>
  <c r="V238"/>
  <c r="T238"/>
  <c r="P238"/>
  <c r="K238" s="1"/>
  <c r="BF238" s="1"/>
  <c r="BI237"/>
  <c r="BH237"/>
  <c r="BG237"/>
  <c r="BE237"/>
  <c r="R237"/>
  <c r="Q237"/>
  <c r="X237"/>
  <c r="V237"/>
  <c r="T237"/>
  <c r="P237"/>
  <c r="K237" s="1"/>
  <c r="BF237" s="1"/>
  <c r="BK237"/>
  <c r="BI236"/>
  <c r="BH236"/>
  <c r="BG236"/>
  <c r="BE236"/>
  <c r="R236"/>
  <c r="Q236"/>
  <c r="X236"/>
  <c r="V236"/>
  <c r="T236"/>
  <c r="P236"/>
  <c r="BI235"/>
  <c r="BH235"/>
  <c r="BG235"/>
  <c r="BE235"/>
  <c r="R235"/>
  <c r="Q235"/>
  <c r="X235"/>
  <c r="V235"/>
  <c r="T235"/>
  <c r="P235"/>
  <c r="BK235" s="1"/>
  <c r="BI234"/>
  <c r="BH234"/>
  <c r="BG234"/>
  <c r="BE234"/>
  <c r="R234"/>
  <c r="Q234"/>
  <c r="X234"/>
  <c r="V234"/>
  <c r="T234"/>
  <c r="P234"/>
  <c r="K234" s="1"/>
  <c r="BF234" s="1"/>
  <c r="BI233"/>
  <c r="BH233"/>
  <c r="BG233"/>
  <c r="BE233"/>
  <c r="R233"/>
  <c r="Q233"/>
  <c r="X233"/>
  <c r="V233"/>
  <c r="T233"/>
  <c r="P233"/>
  <c r="K233" s="1"/>
  <c r="BF233" s="1"/>
  <c r="BI232"/>
  <c r="BH232"/>
  <c r="BG232"/>
  <c r="BE232"/>
  <c r="R232"/>
  <c r="Q232"/>
  <c r="X232"/>
  <c r="V232"/>
  <c r="T232"/>
  <c r="P232"/>
  <c r="BI231"/>
  <c r="BH231"/>
  <c r="BG231"/>
  <c r="BE231"/>
  <c r="R231"/>
  <c r="Q231"/>
  <c r="X231"/>
  <c r="V231"/>
  <c r="T231"/>
  <c r="P231"/>
  <c r="BK231" s="1"/>
  <c r="BI230"/>
  <c r="BH230"/>
  <c r="BG230"/>
  <c r="BE230"/>
  <c r="R230"/>
  <c r="Q230"/>
  <c r="X230"/>
  <c r="V230"/>
  <c r="T230"/>
  <c r="P230"/>
  <c r="K230" s="1"/>
  <c r="BF230" s="1"/>
  <c r="BI229"/>
  <c r="BH229"/>
  <c r="BG229"/>
  <c r="BE229"/>
  <c r="R229"/>
  <c r="Q229"/>
  <c r="X229"/>
  <c r="V229"/>
  <c r="T229"/>
  <c r="P229"/>
  <c r="K229" s="1"/>
  <c r="BF229" s="1"/>
  <c r="BK229"/>
  <c r="BI228"/>
  <c r="BH228"/>
  <c r="BG228"/>
  <c r="BE228"/>
  <c r="R228"/>
  <c r="Q228"/>
  <c r="X228"/>
  <c r="V228"/>
  <c r="T228"/>
  <c r="P228"/>
  <c r="BI227"/>
  <c r="BH227"/>
  <c r="BG227"/>
  <c r="BE227"/>
  <c r="R227"/>
  <c r="Q227"/>
  <c r="X227"/>
  <c r="V227"/>
  <c r="T227"/>
  <c r="P227"/>
  <c r="BK227" s="1"/>
  <c r="BI226"/>
  <c r="BH226"/>
  <c r="BG226"/>
  <c r="BE226"/>
  <c r="R226"/>
  <c r="Q226"/>
  <c r="X226"/>
  <c r="V226"/>
  <c r="T226"/>
  <c r="P226"/>
  <c r="K226" s="1"/>
  <c r="BF226" s="1"/>
  <c r="BI225"/>
  <c r="BH225"/>
  <c r="BG225"/>
  <c r="BE225"/>
  <c r="R225"/>
  <c r="Q225"/>
  <c r="X225"/>
  <c r="V225"/>
  <c r="T225"/>
  <c r="P225"/>
  <c r="K225" s="1"/>
  <c r="BF225" s="1"/>
  <c r="BI224"/>
  <c r="BH224"/>
  <c r="BG224"/>
  <c r="BE224"/>
  <c r="R224"/>
  <c r="Q224"/>
  <c r="X224"/>
  <c r="V224"/>
  <c r="T224"/>
  <c r="P224"/>
  <c r="BI223"/>
  <c r="BH223"/>
  <c r="BG223"/>
  <c r="BE223"/>
  <c r="R223"/>
  <c r="Q223"/>
  <c r="X223"/>
  <c r="V223"/>
  <c r="T223"/>
  <c r="P223"/>
  <c r="BK223" s="1"/>
  <c r="BI222"/>
  <c r="BH222"/>
  <c r="BG222"/>
  <c r="BE222"/>
  <c r="R222"/>
  <c r="Q222"/>
  <c r="X222"/>
  <c r="V222"/>
  <c r="T222"/>
  <c r="P222"/>
  <c r="K222" s="1"/>
  <c r="BF222" s="1"/>
  <c r="BI221"/>
  <c r="BH221"/>
  <c r="BG221"/>
  <c r="BE221"/>
  <c r="R221"/>
  <c r="Q221"/>
  <c r="X221"/>
  <c r="V221"/>
  <c r="T221"/>
  <c r="P221"/>
  <c r="K221" s="1"/>
  <c r="BF221" s="1"/>
  <c r="BK221"/>
  <c r="BI220"/>
  <c r="BH220"/>
  <c r="BG220"/>
  <c r="BE220"/>
  <c r="R220"/>
  <c r="Q220"/>
  <c r="X220"/>
  <c r="V220"/>
  <c r="T220"/>
  <c r="P220"/>
  <c r="BI219"/>
  <c r="BH219"/>
  <c r="BG219"/>
  <c r="BE219"/>
  <c r="R219"/>
  <c r="Q219"/>
  <c r="X219"/>
  <c r="V219"/>
  <c r="T219"/>
  <c r="P219"/>
  <c r="BK219" s="1"/>
  <c r="BI218"/>
  <c r="BH218"/>
  <c r="BG218"/>
  <c r="BE218"/>
  <c r="R218"/>
  <c r="Q218"/>
  <c r="X218"/>
  <c r="V218"/>
  <c r="T218"/>
  <c r="P218"/>
  <c r="K218" s="1"/>
  <c r="BF218" s="1"/>
  <c r="BI217"/>
  <c r="BH217"/>
  <c r="BG217"/>
  <c r="BE217"/>
  <c r="R217"/>
  <c r="Q217"/>
  <c r="X217"/>
  <c r="V217"/>
  <c r="T217"/>
  <c r="P217"/>
  <c r="K217" s="1"/>
  <c r="BF217" s="1"/>
  <c r="BI216"/>
  <c r="BH216"/>
  <c r="BG216"/>
  <c r="BE216"/>
  <c r="R216"/>
  <c r="Q216"/>
  <c r="X216"/>
  <c r="V216"/>
  <c r="T216"/>
  <c r="P216"/>
  <c r="BI215"/>
  <c r="BH215"/>
  <c r="BG215"/>
  <c r="BE215"/>
  <c r="R215"/>
  <c r="Q215"/>
  <c r="X215"/>
  <c r="V215"/>
  <c r="T215"/>
  <c r="P215"/>
  <c r="BK215" s="1"/>
  <c r="BI214"/>
  <c r="BH214"/>
  <c r="BG214"/>
  <c r="BE214"/>
  <c r="R214"/>
  <c r="Q214"/>
  <c r="X214"/>
  <c r="V214"/>
  <c r="T214"/>
  <c r="P214"/>
  <c r="K214" s="1"/>
  <c r="BF214" s="1"/>
  <c r="BI213"/>
  <c r="BH213"/>
  <c r="BG213"/>
  <c r="BE213"/>
  <c r="R213"/>
  <c r="Q213"/>
  <c r="X213"/>
  <c r="V213"/>
  <c r="T213"/>
  <c r="P213"/>
  <c r="K213" s="1"/>
  <c r="BF213" s="1"/>
  <c r="BK213"/>
  <c r="BI212"/>
  <c r="BH212"/>
  <c r="BG212"/>
  <c r="BE212"/>
  <c r="R212"/>
  <c r="Q212"/>
  <c r="X212"/>
  <c r="V212"/>
  <c r="T212"/>
  <c r="P212"/>
  <c r="BI211"/>
  <c r="BH211"/>
  <c r="BG211"/>
  <c r="BE211"/>
  <c r="R211"/>
  <c r="Q211"/>
  <c r="X211"/>
  <c r="V211"/>
  <c r="T211"/>
  <c r="P211"/>
  <c r="BK211" s="1"/>
  <c r="BI210"/>
  <c r="BH210"/>
  <c r="BG210"/>
  <c r="BE210"/>
  <c r="R210"/>
  <c r="Q210"/>
  <c r="X210"/>
  <c r="V210"/>
  <c r="T210"/>
  <c r="P210"/>
  <c r="K210" s="1"/>
  <c r="BF210" s="1"/>
  <c r="BI209"/>
  <c r="BH209"/>
  <c r="BG209"/>
  <c r="BE209"/>
  <c r="R209"/>
  <c r="Q209"/>
  <c r="X209"/>
  <c r="V209"/>
  <c r="T209"/>
  <c r="P209"/>
  <c r="K209" s="1"/>
  <c r="BF209" s="1"/>
  <c r="BI208"/>
  <c r="BH208"/>
  <c r="BG208"/>
  <c r="BE208"/>
  <c r="R208"/>
  <c r="Q208"/>
  <c r="X208"/>
  <c r="V208"/>
  <c r="T208"/>
  <c r="P208"/>
  <c r="BI207"/>
  <c r="BH207"/>
  <c r="BG207"/>
  <c r="BE207"/>
  <c r="R207"/>
  <c r="Q207"/>
  <c r="X207"/>
  <c r="V207"/>
  <c r="T207"/>
  <c r="P207"/>
  <c r="BK207" s="1"/>
  <c r="BI206"/>
  <c r="BH206"/>
  <c r="BG206"/>
  <c r="BE206"/>
  <c r="R206"/>
  <c r="Q206"/>
  <c r="X206"/>
  <c r="V206"/>
  <c r="T206"/>
  <c r="P206"/>
  <c r="K206" s="1"/>
  <c r="BF206" s="1"/>
  <c r="BI205"/>
  <c r="BH205"/>
  <c r="BG205"/>
  <c r="BE205"/>
  <c r="R205"/>
  <c r="Q205"/>
  <c r="X205"/>
  <c r="V205"/>
  <c r="T205"/>
  <c r="P205"/>
  <c r="K205" s="1"/>
  <c r="BF205" s="1"/>
  <c r="BK205"/>
  <c r="BI204"/>
  <c r="BH204"/>
  <c r="BG204"/>
  <c r="BE204"/>
  <c r="R204"/>
  <c r="Q204"/>
  <c r="X204"/>
  <c r="V204"/>
  <c r="T204"/>
  <c r="P204"/>
  <c r="BI203"/>
  <c r="BH203"/>
  <c r="BG203"/>
  <c r="BE203"/>
  <c r="R203"/>
  <c r="Q203"/>
  <c r="X203"/>
  <c r="V203"/>
  <c r="T203"/>
  <c r="P203"/>
  <c r="BK203" s="1"/>
  <c r="BI202"/>
  <c r="BH202"/>
  <c r="BG202"/>
  <c r="BE202"/>
  <c r="R202"/>
  <c r="Q202"/>
  <c r="X202"/>
  <c r="V202"/>
  <c r="T202"/>
  <c r="P202"/>
  <c r="K202" s="1"/>
  <c r="BF202" s="1"/>
  <c r="BI201"/>
  <c r="BH201"/>
  <c r="BG201"/>
  <c r="BE201"/>
  <c r="R201"/>
  <c r="Q201"/>
  <c r="X201"/>
  <c r="V201"/>
  <c r="T201"/>
  <c r="P201"/>
  <c r="K201" s="1"/>
  <c r="BF201" s="1"/>
  <c r="BI200"/>
  <c r="BH200"/>
  <c r="BG200"/>
  <c r="BE200"/>
  <c r="R200"/>
  <c r="Q200"/>
  <c r="X200"/>
  <c r="V200"/>
  <c r="T200"/>
  <c r="P200"/>
  <c r="BI199"/>
  <c r="BH199"/>
  <c r="BG199"/>
  <c r="BE199"/>
  <c r="R199"/>
  <c r="Q199"/>
  <c r="X199"/>
  <c r="V199"/>
  <c r="T199"/>
  <c r="P199"/>
  <c r="BK199" s="1"/>
  <c r="BI198"/>
  <c r="BH198"/>
  <c r="BG198"/>
  <c r="BE198"/>
  <c r="R198"/>
  <c r="Q198"/>
  <c r="X198"/>
  <c r="V198"/>
  <c r="T198"/>
  <c r="P198"/>
  <c r="K198" s="1"/>
  <c r="BF198" s="1"/>
  <c r="BI196"/>
  <c r="BH196"/>
  <c r="BG196"/>
  <c r="BE196"/>
  <c r="R196"/>
  <c r="Q196"/>
  <c r="X196"/>
  <c r="V196"/>
  <c r="T196"/>
  <c r="P196"/>
  <c r="K196" s="1"/>
  <c r="BF196" s="1"/>
  <c r="BK196"/>
  <c r="BI195"/>
  <c r="BH195"/>
  <c r="BG195"/>
  <c r="BE195"/>
  <c r="R195"/>
  <c r="Q195"/>
  <c r="X195"/>
  <c r="V195"/>
  <c r="T195"/>
  <c r="P195"/>
  <c r="BI194"/>
  <c r="BH194"/>
  <c r="BG194"/>
  <c r="BE194"/>
  <c r="R194"/>
  <c r="Q194"/>
  <c r="X194"/>
  <c r="V194"/>
  <c r="T194"/>
  <c r="P194"/>
  <c r="BK194" s="1"/>
  <c r="BI193"/>
  <c r="BH193"/>
  <c r="BG193"/>
  <c r="BE193"/>
  <c r="R193"/>
  <c r="Q193"/>
  <c r="X193"/>
  <c r="V193"/>
  <c r="T193"/>
  <c r="P193"/>
  <c r="K193" s="1"/>
  <c r="BF193" s="1"/>
  <c r="BI192"/>
  <c r="BH192"/>
  <c r="BG192"/>
  <c r="BE192"/>
  <c r="R192"/>
  <c r="Q192"/>
  <c r="X192"/>
  <c r="V192"/>
  <c r="T192"/>
  <c r="P192"/>
  <c r="K192" s="1"/>
  <c r="BF192" s="1"/>
  <c r="BI191"/>
  <c r="BH191"/>
  <c r="BG191"/>
  <c r="BE191"/>
  <c r="R191"/>
  <c r="Q191"/>
  <c r="X191"/>
  <c r="V191"/>
  <c r="T191"/>
  <c r="P191"/>
  <c r="BI190"/>
  <c r="BH190"/>
  <c r="BG190"/>
  <c r="BE190"/>
  <c r="R190"/>
  <c r="Q190"/>
  <c r="X190"/>
  <c r="V190"/>
  <c r="T190"/>
  <c r="P190"/>
  <c r="BK190" s="1"/>
  <c r="BI189"/>
  <c r="BH189"/>
  <c r="BG189"/>
  <c r="BE189"/>
  <c r="R189"/>
  <c r="Q189"/>
  <c r="X189"/>
  <c r="V189"/>
  <c r="T189"/>
  <c r="P189"/>
  <c r="K189" s="1"/>
  <c r="BF189" s="1"/>
  <c r="BI188"/>
  <c r="BH188"/>
  <c r="BG188"/>
  <c r="BE188"/>
  <c r="R188"/>
  <c r="Q188"/>
  <c r="X188"/>
  <c r="V188"/>
  <c r="T188"/>
  <c r="P188"/>
  <c r="K188" s="1"/>
  <c r="BF188" s="1"/>
  <c r="BK188"/>
  <c r="BI187"/>
  <c r="BH187"/>
  <c r="BG187"/>
  <c r="BE187"/>
  <c r="R187"/>
  <c r="Q187"/>
  <c r="X187"/>
  <c r="V187"/>
  <c r="T187"/>
  <c r="P187"/>
  <c r="BI186"/>
  <c r="BH186"/>
  <c r="BG186"/>
  <c r="BE186"/>
  <c r="R186"/>
  <c r="Q186"/>
  <c r="X186"/>
  <c r="V186"/>
  <c r="T186"/>
  <c r="P186"/>
  <c r="BK186" s="1"/>
  <c r="BI185"/>
  <c r="BH185"/>
  <c r="BG185"/>
  <c r="BE185"/>
  <c r="R185"/>
  <c r="Q185"/>
  <c r="X185"/>
  <c r="V185"/>
  <c r="T185"/>
  <c r="P185"/>
  <c r="K185" s="1"/>
  <c r="BF185" s="1"/>
  <c r="BI184"/>
  <c r="BH184"/>
  <c r="BG184"/>
  <c r="BE184"/>
  <c r="R184"/>
  <c r="Q184"/>
  <c r="X184"/>
  <c r="V184"/>
  <c r="T184"/>
  <c r="P184"/>
  <c r="K184" s="1"/>
  <c r="BF184" s="1"/>
  <c r="BI183"/>
  <c r="BH183"/>
  <c r="BG183"/>
  <c r="BE183"/>
  <c r="R183"/>
  <c r="Q183"/>
  <c r="X183"/>
  <c r="V183"/>
  <c r="T183"/>
  <c r="P183"/>
  <c r="BI182"/>
  <c r="BH182"/>
  <c r="BG182"/>
  <c r="BE182"/>
  <c r="R182"/>
  <c r="Q182"/>
  <c r="X182"/>
  <c r="V182"/>
  <c r="T182"/>
  <c r="P182"/>
  <c r="BK182" s="1"/>
  <c r="BI181"/>
  <c r="BH181"/>
  <c r="BG181"/>
  <c r="BE181"/>
  <c r="R181"/>
  <c r="Q181"/>
  <c r="X181"/>
  <c r="V181"/>
  <c r="T181"/>
  <c r="P181"/>
  <c r="K181" s="1"/>
  <c r="BF181" s="1"/>
  <c r="BI180"/>
  <c r="BH180"/>
  <c r="BG180"/>
  <c r="BE180"/>
  <c r="R180"/>
  <c r="Q180"/>
  <c r="X180"/>
  <c r="V180"/>
  <c r="T180"/>
  <c r="P180"/>
  <c r="K180" s="1"/>
  <c r="BF180" s="1"/>
  <c r="BK180"/>
  <c r="BI179"/>
  <c r="BH179"/>
  <c r="BG179"/>
  <c r="BE179"/>
  <c r="R179"/>
  <c r="Q179"/>
  <c r="X179"/>
  <c r="V179"/>
  <c r="T179"/>
  <c r="P179"/>
  <c r="BI178"/>
  <c r="BH178"/>
  <c r="BG178"/>
  <c r="BE178"/>
  <c r="R178"/>
  <c r="Q178"/>
  <c r="X178"/>
  <c r="V178"/>
  <c r="T178"/>
  <c r="P178"/>
  <c r="BK178" s="1"/>
  <c r="BI177"/>
  <c r="BH177"/>
  <c r="BG177"/>
  <c r="BE177"/>
  <c r="R177"/>
  <c r="Q177"/>
  <c r="X177"/>
  <c r="V177"/>
  <c r="T177"/>
  <c r="P177"/>
  <c r="K177" s="1"/>
  <c r="BF177" s="1"/>
  <c r="BI176"/>
  <c r="BH176"/>
  <c r="BG176"/>
  <c r="BE176"/>
  <c r="R176"/>
  <c r="Q176"/>
  <c r="X176"/>
  <c r="V176"/>
  <c r="T176"/>
  <c r="P176"/>
  <c r="K176" s="1"/>
  <c r="BF176" s="1"/>
  <c r="BI175"/>
  <c r="BH175"/>
  <c r="BG175"/>
  <c r="BE175"/>
  <c r="R175"/>
  <c r="Q175"/>
  <c r="X175"/>
  <c r="V175"/>
  <c r="T175"/>
  <c r="P175"/>
  <c r="BI174"/>
  <c r="BH174"/>
  <c r="BG174"/>
  <c r="BE174"/>
  <c r="R174"/>
  <c r="Q174"/>
  <c r="X174"/>
  <c r="V174"/>
  <c r="T174"/>
  <c r="P174"/>
  <c r="BK174" s="1"/>
  <c r="BI173"/>
  <c r="BH173"/>
  <c r="BG173"/>
  <c r="BE173"/>
  <c r="R173"/>
  <c r="Q173"/>
  <c r="X173"/>
  <c r="V173"/>
  <c r="T173"/>
  <c r="P173"/>
  <c r="K173" s="1"/>
  <c r="BF173" s="1"/>
  <c r="BI172"/>
  <c r="BH172"/>
  <c r="BG172"/>
  <c r="BE172"/>
  <c r="R172"/>
  <c r="Q172"/>
  <c r="X172"/>
  <c r="V172"/>
  <c r="T172"/>
  <c r="P172"/>
  <c r="K172" s="1"/>
  <c r="BF172" s="1"/>
  <c r="BK172"/>
  <c r="BI171"/>
  <c r="BH171"/>
  <c r="BG171"/>
  <c r="BE171"/>
  <c r="R171"/>
  <c r="Q171"/>
  <c r="X171"/>
  <c r="V171"/>
  <c r="T171"/>
  <c r="P171"/>
  <c r="BI170"/>
  <c r="BH170"/>
  <c r="BG170"/>
  <c r="BE170"/>
  <c r="R170"/>
  <c r="Q170"/>
  <c r="X170"/>
  <c r="V170"/>
  <c r="T170"/>
  <c r="P170"/>
  <c r="BK170" s="1"/>
  <c r="BI169"/>
  <c r="BH169"/>
  <c r="BG169"/>
  <c r="BE169"/>
  <c r="R169"/>
  <c r="Q169"/>
  <c r="X169"/>
  <c r="V169"/>
  <c r="T169"/>
  <c r="P169"/>
  <c r="K169" s="1"/>
  <c r="BF169" s="1"/>
  <c r="BI168"/>
  <c r="BH168"/>
  <c r="BG168"/>
  <c r="BE168"/>
  <c r="R168"/>
  <c r="Q168"/>
  <c r="X168"/>
  <c r="V168"/>
  <c r="T168"/>
  <c r="P168"/>
  <c r="K168" s="1"/>
  <c r="BF168" s="1"/>
  <c r="BI167"/>
  <c r="BH167"/>
  <c r="BG167"/>
  <c r="BE167"/>
  <c r="R167"/>
  <c r="Q167"/>
  <c r="X167"/>
  <c r="V167"/>
  <c r="T167"/>
  <c r="P167"/>
  <c r="BI166"/>
  <c r="BH166"/>
  <c r="BG166"/>
  <c r="BE166"/>
  <c r="R166"/>
  <c r="Q166"/>
  <c r="X166"/>
  <c r="V166"/>
  <c r="T166"/>
  <c r="P166"/>
  <c r="BK166" s="1"/>
  <c r="BI165"/>
  <c r="BH165"/>
  <c r="BG165"/>
  <c r="BE165"/>
  <c r="R165"/>
  <c r="Q165"/>
  <c r="X165"/>
  <c r="V165"/>
  <c r="T165"/>
  <c r="P165"/>
  <c r="BK165" s="1"/>
  <c r="BI164"/>
  <c r="BH164"/>
  <c r="BG164"/>
  <c r="BE164"/>
  <c r="R164"/>
  <c r="Q164"/>
  <c r="X164"/>
  <c r="V164"/>
  <c r="T164"/>
  <c r="P164"/>
  <c r="BK164" s="1"/>
  <c r="K164"/>
  <c r="BF164" s="1"/>
  <c r="BI163"/>
  <c r="BH163"/>
  <c r="BG163"/>
  <c r="BE163"/>
  <c r="R163"/>
  <c r="Q163"/>
  <c r="X163"/>
  <c r="V163"/>
  <c r="T163"/>
  <c r="P163"/>
  <c r="BI162"/>
  <c r="BH162"/>
  <c r="BG162"/>
  <c r="BE162"/>
  <c r="R162"/>
  <c r="Q162"/>
  <c r="X162"/>
  <c r="V162"/>
  <c r="T162"/>
  <c r="P162"/>
  <c r="BI161"/>
  <c r="BH161"/>
  <c r="BG161"/>
  <c r="BE161"/>
  <c r="R161"/>
  <c r="Q161"/>
  <c r="X161"/>
  <c r="V161"/>
  <c r="T161"/>
  <c r="P161"/>
  <c r="BI160"/>
  <c r="BH160"/>
  <c r="BG160"/>
  <c r="BE160"/>
  <c r="R160"/>
  <c r="Q160"/>
  <c r="X160"/>
  <c r="V160"/>
  <c r="T160"/>
  <c r="P160"/>
  <c r="BI159"/>
  <c r="BH159"/>
  <c r="BG159"/>
  <c r="BE159"/>
  <c r="R159"/>
  <c r="Q159"/>
  <c r="X159"/>
  <c r="V159"/>
  <c r="T159"/>
  <c r="P159"/>
  <c r="BI158"/>
  <c r="BH158"/>
  <c r="BG158"/>
  <c r="BE158"/>
  <c r="R158"/>
  <c r="Q158"/>
  <c r="X158"/>
  <c r="V158"/>
  <c r="T158"/>
  <c r="P158"/>
  <c r="BK158" s="1"/>
  <c r="BI157"/>
  <c r="BH157"/>
  <c r="BG157"/>
  <c r="BE157"/>
  <c r="R157"/>
  <c r="Q157"/>
  <c r="X157"/>
  <c r="V157"/>
  <c r="T157"/>
  <c r="P157"/>
  <c r="BI156"/>
  <c r="BH156"/>
  <c r="BG156"/>
  <c r="BE156"/>
  <c r="R156"/>
  <c r="Q156"/>
  <c r="X156"/>
  <c r="V156"/>
  <c r="T156"/>
  <c r="P156"/>
  <c r="BI155"/>
  <c r="BH155"/>
  <c r="BG155"/>
  <c r="BE155"/>
  <c r="R155"/>
  <c r="Q155"/>
  <c r="X155"/>
  <c r="V155"/>
  <c r="T155"/>
  <c r="P155"/>
  <c r="BI154"/>
  <c r="BH154"/>
  <c r="BG154"/>
  <c r="BE154"/>
  <c r="R154"/>
  <c r="Q154"/>
  <c r="X154"/>
  <c r="V154"/>
  <c r="T154"/>
  <c r="P154"/>
  <c r="BK154" s="1"/>
  <c r="BI153"/>
  <c r="BH153"/>
  <c r="BG153"/>
  <c r="BE153"/>
  <c r="R153"/>
  <c r="Q153"/>
  <c r="X153"/>
  <c r="V153"/>
  <c r="T153"/>
  <c r="P153"/>
  <c r="K153" s="1"/>
  <c r="BF153" s="1"/>
  <c r="BK153"/>
  <c r="BI152"/>
  <c r="BH152"/>
  <c r="BG152"/>
  <c r="BE152"/>
  <c r="R152"/>
  <c r="Q152"/>
  <c r="X152"/>
  <c r="V152"/>
  <c r="T152"/>
  <c r="P152"/>
  <c r="K152" s="1"/>
  <c r="BF152" s="1"/>
  <c r="BI151"/>
  <c r="BH151"/>
  <c r="BG151"/>
  <c r="BE151"/>
  <c r="R151"/>
  <c r="Q151"/>
  <c r="X151"/>
  <c r="V151"/>
  <c r="T151"/>
  <c r="P151"/>
  <c r="BI150"/>
  <c r="BH150"/>
  <c r="BG150"/>
  <c r="BE150"/>
  <c r="R150"/>
  <c r="Q150"/>
  <c r="X150"/>
  <c r="V150"/>
  <c r="T150"/>
  <c r="P150"/>
  <c r="BK150" s="1"/>
  <c r="BI149"/>
  <c r="BH149"/>
  <c r="BG149"/>
  <c r="BE149"/>
  <c r="R149"/>
  <c r="Q149"/>
  <c r="X149"/>
  <c r="V149"/>
  <c r="T149"/>
  <c r="P149"/>
  <c r="K149" s="1"/>
  <c r="BF149" s="1"/>
  <c r="BI148"/>
  <c r="BH148"/>
  <c r="BG148"/>
  <c r="BE148"/>
  <c r="R148"/>
  <c r="Q148"/>
  <c r="X148"/>
  <c r="V148"/>
  <c r="T148"/>
  <c r="P148"/>
  <c r="K148" s="1"/>
  <c r="BF148" s="1"/>
  <c r="BI147"/>
  <c r="BH147"/>
  <c r="BG147"/>
  <c r="BE147"/>
  <c r="R147"/>
  <c r="Q147"/>
  <c r="X147"/>
  <c r="V147"/>
  <c r="T147"/>
  <c r="P147"/>
  <c r="BI146"/>
  <c r="BH146"/>
  <c r="BG146"/>
  <c r="BE146"/>
  <c r="R146"/>
  <c r="Q146"/>
  <c r="X146"/>
  <c r="V146"/>
  <c r="T146"/>
  <c r="P146"/>
  <c r="BK146" s="1"/>
  <c r="BI145"/>
  <c r="BH145"/>
  <c r="BG145"/>
  <c r="BE145"/>
  <c r="R145"/>
  <c r="Q145"/>
  <c r="X145"/>
  <c r="V145"/>
  <c r="T145"/>
  <c r="P145"/>
  <c r="K145" s="1"/>
  <c r="BF145" s="1"/>
  <c r="BK145"/>
  <c r="BI144"/>
  <c r="BH144"/>
  <c r="BG144"/>
  <c r="BE144"/>
  <c r="R144"/>
  <c r="Q144"/>
  <c r="X144"/>
  <c r="V144"/>
  <c r="T144"/>
  <c r="P144"/>
  <c r="K144" s="1"/>
  <c r="BF144" s="1"/>
  <c r="BI143"/>
  <c r="BH143"/>
  <c r="BG143"/>
  <c r="BE143"/>
  <c r="R143"/>
  <c r="Q143"/>
  <c r="X143"/>
  <c r="V143"/>
  <c r="T143"/>
  <c r="P143"/>
  <c r="BI142"/>
  <c r="BH142"/>
  <c r="BG142"/>
  <c r="BE142"/>
  <c r="R142"/>
  <c r="Q142"/>
  <c r="X142"/>
  <c r="V142"/>
  <c r="T142"/>
  <c r="P142"/>
  <c r="BK142" s="1"/>
  <c r="BI141"/>
  <c r="BH141"/>
  <c r="BG141"/>
  <c r="BE141"/>
  <c r="R141"/>
  <c r="Q141"/>
  <c r="X141"/>
  <c r="V141"/>
  <c r="T141"/>
  <c r="P141"/>
  <c r="K141" s="1"/>
  <c r="BF141" s="1"/>
  <c r="BI140"/>
  <c r="BH140"/>
  <c r="BG140"/>
  <c r="BE140"/>
  <c r="R140"/>
  <c r="Q140"/>
  <c r="X140"/>
  <c r="V140"/>
  <c r="T140"/>
  <c r="P140"/>
  <c r="K140" s="1"/>
  <c r="BF140" s="1"/>
  <c r="BI139"/>
  <c r="BH139"/>
  <c r="BG139"/>
  <c r="BE139"/>
  <c r="R139"/>
  <c r="Q139"/>
  <c r="X139"/>
  <c r="V139"/>
  <c r="T139"/>
  <c r="P139"/>
  <c r="BI138"/>
  <c r="BH138"/>
  <c r="BG138"/>
  <c r="BE138"/>
  <c r="R138"/>
  <c r="Q138"/>
  <c r="X138"/>
  <c r="V138"/>
  <c r="T138"/>
  <c r="P138"/>
  <c r="BK138" s="1"/>
  <c r="BI137"/>
  <c r="BH137"/>
  <c r="BG137"/>
  <c r="BE137"/>
  <c r="R137"/>
  <c r="Q137"/>
  <c r="X137"/>
  <c r="V137"/>
  <c r="T137"/>
  <c r="P137"/>
  <c r="K137" s="1"/>
  <c r="BF137" s="1"/>
  <c r="BK137"/>
  <c r="BI136"/>
  <c r="BH136"/>
  <c r="BG136"/>
  <c r="BE136"/>
  <c r="R136"/>
  <c r="Q136"/>
  <c r="X136"/>
  <c r="V136"/>
  <c r="T136"/>
  <c r="P136"/>
  <c r="K136" s="1"/>
  <c r="BF136" s="1"/>
  <c r="BI135"/>
  <c r="BH135"/>
  <c r="BG135"/>
  <c r="BE135"/>
  <c r="R135"/>
  <c r="Q135"/>
  <c r="X135"/>
  <c r="V135"/>
  <c r="T135"/>
  <c r="P135"/>
  <c r="K135" s="1"/>
  <c r="BF135" s="1"/>
  <c r="BI134"/>
  <c r="BH134"/>
  <c r="BG134"/>
  <c r="BE134"/>
  <c r="R134"/>
  <c r="Q134"/>
  <c r="X134"/>
  <c r="V134"/>
  <c r="T134"/>
  <c r="P134"/>
  <c r="BI133"/>
  <c r="BH133"/>
  <c r="BG133"/>
  <c r="BE133"/>
  <c r="R133"/>
  <c r="Q133"/>
  <c r="X133"/>
  <c r="V133"/>
  <c r="T133"/>
  <c r="P133"/>
  <c r="BK133" s="1"/>
  <c r="BI132"/>
  <c r="BH132"/>
  <c r="BG132"/>
  <c r="BE132"/>
  <c r="R132"/>
  <c r="Q132"/>
  <c r="X132"/>
  <c r="V132"/>
  <c r="T132"/>
  <c r="P132"/>
  <c r="K132" s="1"/>
  <c r="BF132" s="1"/>
  <c r="BI131"/>
  <c r="BH131"/>
  <c r="BG131"/>
  <c r="BE131"/>
  <c r="R131"/>
  <c r="Q131"/>
  <c r="X131"/>
  <c r="V131"/>
  <c r="T131"/>
  <c r="P131"/>
  <c r="K131" s="1"/>
  <c r="BF131" s="1"/>
  <c r="BI130"/>
  <c r="BH130"/>
  <c r="BG130"/>
  <c r="BE130"/>
  <c r="R130"/>
  <c r="Q130"/>
  <c r="X130"/>
  <c r="V130"/>
  <c r="T130"/>
  <c r="P130"/>
  <c r="BI129"/>
  <c r="BH129"/>
  <c r="BG129"/>
  <c r="BE129"/>
  <c r="R129"/>
  <c r="Q129"/>
  <c r="X129"/>
  <c r="V129"/>
  <c r="T129"/>
  <c r="P129"/>
  <c r="K129" s="1"/>
  <c r="BF129" s="1"/>
  <c r="BK129"/>
  <c r="BI128"/>
  <c r="BH128"/>
  <c r="BG128"/>
  <c r="BE128"/>
  <c r="R128"/>
  <c r="Q128"/>
  <c r="X128"/>
  <c r="V128"/>
  <c r="T128"/>
  <c r="P128"/>
  <c r="K128" s="1"/>
  <c r="BF128" s="1"/>
  <c r="BI127"/>
  <c r="BH127"/>
  <c r="BG127"/>
  <c r="BE127"/>
  <c r="R127"/>
  <c r="Q127"/>
  <c r="X127"/>
  <c r="V127"/>
  <c r="T127"/>
  <c r="P127"/>
  <c r="K127" s="1"/>
  <c r="BF127" s="1"/>
  <c r="BI126"/>
  <c r="BH126"/>
  <c r="BG126"/>
  <c r="BE126"/>
  <c r="R126"/>
  <c r="Q126"/>
  <c r="X126"/>
  <c r="V126"/>
  <c r="T126"/>
  <c r="P126"/>
  <c r="K126" s="1"/>
  <c r="BF126" s="1"/>
  <c r="BI123"/>
  <c r="BH123"/>
  <c r="BG123"/>
  <c r="BE123"/>
  <c r="R123"/>
  <c r="Q123"/>
  <c r="X123"/>
  <c r="V123"/>
  <c r="T123"/>
  <c r="P123"/>
  <c r="K123" s="1"/>
  <c r="BF123" s="1"/>
  <c r="BI122"/>
  <c r="BH122"/>
  <c r="BG122"/>
  <c r="BE122"/>
  <c r="R122"/>
  <c r="Q122"/>
  <c r="X122"/>
  <c r="V122"/>
  <c r="T122"/>
  <c r="P122"/>
  <c r="K122" s="1"/>
  <c r="BF122" s="1"/>
  <c r="BK122"/>
  <c r="F112"/>
  <c r="E110"/>
  <c r="F87"/>
  <c r="E85"/>
  <c r="J22"/>
  <c r="E22"/>
  <c r="J90" s="1"/>
  <c r="J21"/>
  <c r="J19"/>
  <c r="E19"/>
  <c r="J18"/>
  <c r="J16"/>
  <c r="E16"/>
  <c r="F115"/>
  <c r="F90"/>
  <c r="J15"/>
  <c r="J13"/>
  <c r="E13"/>
  <c r="F89" s="1"/>
  <c r="J12"/>
  <c r="J10"/>
  <c r="J87" s="1"/>
  <c r="AU94" i="1"/>
  <c r="L90"/>
  <c r="AM90"/>
  <c r="AM89"/>
  <c r="L89"/>
  <c r="AM87"/>
  <c r="L87"/>
  <c r="L85"/>
  <c r="L84"/>
  <c r="BK176" i="2" l="1"/>
  <c r="BK192"/>
  <c r="BK209"/>
  <c r="BK225"/>
  <c r="BK241"/>
  <c r="BK259"/>
  <c r="K262"/>
  <c r="BF262" s="1"/>
  <c r="K281"/>
  <c r="BF281" s="1"/>
  <c r="BK132"/>
  <c r="BK148"/>
  <c r="BK168"/>
  <c r="BK184"/>
  <c r="BK201"/>
  <c r="BK217"/>
  <c r="BK233"/>
  <c r="BK249"/>
  <c r="K266"/>
  <c r="BF266" s="1"/>
  <c r="BK269"/>
  <c r="BK270"/>
  <c r="K271"/>
  <c r="BF271" s="1"/>
  <c r="BK289"/>
  <c r="BK290"/>
  <c r="K291"/>
  <c r="BF291" s="1"/>
  <c r="K297"/>
  <c r="BF297" s="1"/>
  <c r="F114"/>
  <c r="J115"/>
  <c r="BK128"/>
  <c r="BK140"/>
  <c r="J112"/>
  <c r="R121"/>
  <c r="R120" s="1"/>
  <c r="BK126"/>
  <c r="BK136"/>
  <c r="BK144"/>
  <c r="BK152"/>
  <c r="K170"/>
  <c r="BF170" s="1"/>
  <c r="K174"/>
  <c r="BF174" s="1"/>
  <c r="K178"/>
  <c r="BF178" s="1"/>
  <c r="K182"/>
  <c r="BF182" s="1"/>
  <c r="K186"/>
  <c r="BF186" s="1"/>
  <c r="K190"/>
  <c r="BF190" s="1"/>
  <c r="K194"/>
  <c r="BF194" s="1"/>
  <c r="K199"/>
  <c r="BF199" s="1"/>
  <c r="K203"/>
  <c r="BF203" s="1"/>
  <c r="K207"/>
  <c r="BF207" s="1"/>
  <c r="K211"/>
  <c r="BF211" s="1"/>
  <c r="K215"/>
  <c r="BF215" s="1"/>
  <c r="K219"/>
  <c r="BF219" s="1"/>
  <c r="K223"/>
  <c r="BF223" s="1"/>
  <c r="K227"/>
  <c r="BF227" s="1"/>
  <c r="K231"/>
  <c r="BF231" s="1"/>
  <c r="K235"/>
  <c r="BF235" s="1"/>
  <c r="K239"/>
  <c r="BF239" s="1"/>
  <c r="K243"/>
  <c r="BF243" s="1"/>
  <c r="K247"/>
  <c r="BF247" s="1"/>
  <c r="K251"/>
  <c r="BF251" s="1"/>
  <c r="K255"/>
  <c r="BF255" s="1"/>
  <c r="K267"/>
  <c r="BF267" s="1"/>
  <c r="K273"/>
  <c r="BF273" s="1"/>
  <c r="K274"/>
  <c r="BF274" s="1"/>
  <c r="K285"/>
  <c r="BF285" s="1"/>
  <c r="K286"/>
  <c r="BF286" s="1"/>
  <c r="T295"/>
  <c r="R295"/>
  <c r="J100" s="1"/>
  <c r="Q121"/>
  <c r="Q120" s="1"/>
  <c r="BK123"/>
  <c r="BK121" s="1"/>
  <c r="BK120" s="1"/>
  <c r="K120" s="1"/>
  <c r="X121"/>
  <c r="X120" s="1"/>
  <c r="BK135"/>
  <c r="BK141"/>
  <c r="BK149"/>
  <c r="K165"/>
  <c r="BF165" s="1"/>
  <c r="K166"/>
  <c r="BF166" s="1"/>
  <c r="BK169"/>
  <c r="BK173"/>
  <c r="BK177"/>
  <c r="BK181"/>
  <c r="BK185"/>
  <c r="BK189"/>
  <c r="BK193"/>
  <c r="BK198"/>
  <c r="BK202"/>
  <c r="BK206"/>
  <c r="BK210"/>
  <c r="BK214"/>
  <c r="BK218"/>
  <c r="BK222"/>
  <c r="BK226"/>
  <c r="BK230"/>
  <c r="BK234"/>
  <c r="BK238"/>
  <c r="BK242"/>
  <c r="BK246"/>
  <c r="BK250"/>
  <c r="BK254"/>
  <c r="K275"/>
  <c r="BF275" s="1"/>
  <c r="K287"/>
  <c r="BF287" s="1"/>
  <c r="BK157"/>
  <c r="K157"/>
  <c r="BF157" s="1"/>
  <c r="BK161"/>
  <c r="K161"/>
  <c r="BF161" s="1"/>
  <c r="BK258"/>
  <c r="K258"/>
  <c r="BF258" s="1"/>
  <c r="BK263"/>
  <c r="K263"/>
  <c r="BF263" s="1"/>
  <c r="T121"/>
  <c r="T120" s="1"/>
  <c r="F37"/>
  <c r="BF95" i="1" s="1"/>
  <c r="BF94" s="1"/>
  <c r="W33" s="1"/>
  <c r="K133" i="2"/>
  <c r="BF133" s="1"/>
  <c r="V295"/>
  <c r="F35"/>
  <c r="BD95" i="1" s="1"/>
  <c r="BD94" s="1"/>
  <c r="W31" s="1"/>
  <c r="V121" i="2"/>
  <c r="V120" s="1"/>
  <c r="Q125"/>
  <c r="Q124" s="1"/>
  <c r="I97" s="1"/>
  <c r="T125"/>
  <c r="T124" s="1"/>
  <c r="R125"/>
  <c r="R124" s="1"/>
  <c r="J97" s="1"/>
  <c r="K33"/>
  <c r="AX95" i="1" s="1"/>
  <c r="BK156" i="2"/>
  <c r="K156"/>
  <c r="BF156" s="1"/>
  <c r="BK160"/>
  <c r="K160"/>
  <c r="BF160" s="1"/>
  <c r="BK162"/>
  <c r="K162"/>
  <c r="BF162" s="1"/>
  <c r="BK257"/>
  <c r="K257"/>
  <c r="BF257" s="1"/>
  <c r="BK296"/>
  <c r="K296"/>
  <c r="BF296" s="1"/>
  <c r="X295"/>
  <c r="J96"/>
  <c r="J98"/>
  <c r="BK171"/>
  <c r="K171"/>
  <c r="BF171" s="1"/>
  <c r="BK179"/>
  <c r="K179"/>
  <c r="BF179" s="1"/>
  <c r="BK268"/>
  <c r="K268"/>
  <c r="BF268" s="1"/>
  <c r="BK272"/>
  <c r="K272"/>
  <c r="BF272" s="1"/>
  <c r="BK276"/>
  <c r="K276"/>
  <c r="BF276" s="1"/>
  <c r="BK283"/>
  <c r="K283"/>
  <c r="BF283" s="1"/>
  <c r="BK288"/>
  <c r="K288"/>
  <c r="BF288" s="1"/>
  <c r="BK292"/>
  <c r="K292"/>
  <c r="BF292" s="1"/>
  <c r="BK298"/>
  <c r="BK295" s="1"/>
  <c r="K295" s="1"/>
  <c r="K100" s="1"/>
  <c r="K298"/>
  <c r="BF298" s="1"/>
  <c r="BK130"/>
  <c r="K130"/>
  <c r="BF130" s="1"/>
  <c r="BK204"/>
  <c r="K204"/>
  <c r="BF204" s="1"/>
  <c r="BK212"/>
  <c r="K212"/>
  <c r="BF212" s="1"/>
  <c r="BK224"/>
  <c r="K224"/>
  <c r="BF224" s="1"/>
  <c r="J114"/>
  <c r="J89"/>
  <c r="F36"/>
  <c r="BE95" i="1" s="1"/>
  <c r="BE94" s="1"/>
  <c r="F33" i="2"/>
  <c r="BB95" i="1" s="1"/>
  <c r="BB94" s="1"/>
  <c r="BK147" i="2"/>
  <c r="K147"/>
  <c r="BF147" s="1"/>
  <c r="BK131"/>
  <c r="BK151"/>
  <c r="K151"/>
  <c r="BF151" s="1"/>
  <c r="BK163"/>
  <c r="K163"/>
  <c r="BF163" s="1"/>
  <c r="BK264"/>
  <c r="K264"/>
  <c r="BF264" s="1"/>
  <c r="I96"/>
  <c r="BK143"/>
  <c r="K143"/>
  <c r="BF143" s="1"/>
  <c r="BK159"/>
  <c r="K159"/>
  <c r="BF159" s="1"/>
  <c r="BK167"/>
  <c r="K167"/>
  <c r="BF167" s="1"/>
  <c r="BK175"/>
  <c r="K175"/>
  <c r="BF175" s="1"/>
  <c r="BK183"/>
  <c r="K183"/>
  <c r="BF183" s="1"/>
  <c r="BK187"/>
  <c r="K187"/>
  <c r="BF187" s="1"/>
  <c r="BK191"/>
  <c r="K191"/>
  <c r="BF191" s="1"/>
  <c r="BK195"/>
  <c r="K195"/>
  <c r="BF195" s="1"/>
  <c r="BK200"/>
  <c r="K200"/>
  <c r="BF200" s="1"/>
  <c r="BK208"/>
  <c r="K208"/>
  <c r="BF208" s="1"/>
  <c r="BK216"/>
  <c r="K216"/>
  <c r="BF216" s="1"/>
  <c r="BK220"/>
  <c r="K220"/>
  <c r="BF220" s="1"/>
  <c r="BK228"/>
  <c r="K228"/>
  <c r="BF228" s="1"/>
  <c r="BK232"/>
  <c r="K232"/>
  <c r="BF232" s="1"/>
  <c r="BK236"/>
  <c r="K236"/>
  <c r="BF236" s="1"/>
  <c r="BK240"/>
  <c r="K240"/>
  <c r="BF240" s="1"/>
  <c r="BK244"/>
  <c r="K244"/>
  <c r="BF244" s="1"/>
  <c r="BK248"/>
  <c r="K248"/>
  <c r="BF248" s="1"/>
  <c r="BK252"/>
  <c r="K252"/>
  <c r="BF252" s="1"/>
  <c r="BK256"/>
  <c r="K256"/>
  <c r="BF256" s="1"/>
  <c r="V125"/>
  <c r="V124" s="1"/>
  <c r="BK127"/>
  <c r="X125"/>
  <c r="X124" s="1"/>
  <c r="BK134"/>
  <c r="K134"/>
  <c r="BF134" s="1"/>
  <c r="BK139"/>
  <c r="K139"/>
  <c r="BF139" s="1"/>
  <c r="BK155"/>
  <c r="K155"/>
  <c r="BF155" s="1"/>
  <c r="BK260"/>
  <c r="K260"/>
  <c r="BF260" s="1"/>
  <c r="K138"/>
  <c r="BF138" s="1"/>
  <c r="K142"/>
  <c r="BF142" s="1"/>
  <c r="K146"/>
  <c r="BF146" s="1"/>
  <c r="K150"/>
  <c r="BF150" s="1"/>
  <c r="K154"/>
  <c r="BF154" s="1"/>
  <c r="K158"/>
  <c r="BF158" s="1"/>
  <c r="X118" l="1"/>
  <c r="I98"/>
  <c r="V118"/>
  <c r="K121"/>
  <c r="K96" s="1"/>
  <c r="AZ94" i="1"/>
  <c r="BK125" i="2"/>
  <c r="BK124" s="1"/>
  <c r="F34"/>
  <c r="BC95" i="1" s="1"/>
  <c r="BC94" s="1"/>
  <c r="AY94" s="1"/>
  <c r="AK30" s="1"/>
  <c r="T118" i="2"/>
  <c r="AW95" i="1" s="1"/>
  <c r="AW94" s="1"/>
  <c r="K34" i="2"/>
  <c r="AY95" i="1" s="1"/>
  <c r="AV95" s="1"/>
  <c r="W29"/>
  <c r="AX94"/>
  <c r="K95" i="2"/>
  <c r="Q118"/>
  <c r="I94" s="1"/>
  <c r="K28" s="1"/>
  <c r="AS95" i="1" s="1"/>
  <c r="AS94" s="1"/>
  <c r="I95" i="2"/>
  <c r="W32" i="1"/>
  <c r="BA94"/>
  <c r="R118" i="2"/>
  <c r="J94" s="1"/>
  <c r="K29" s="1"/>
  <c r="AT95" i="1" s="1"/>
  <c r="AT94" s="1"/>
  <c r="J95" i="2"/>
  <c r="W30" i="1" l="1"/>
  <c r="K125" i="2"/>
  <c r="K98" s="1"/>
  <c r="K124"/>
  <c r="K97" s="1"/>
  <c r="BK118"/>
  <c r="K118" s="1"/>
  <c r="K30" s="1"/>
  <c r="AV94" i="1"/>
  <c r="AK29"/>
  <c r="K94" i="2" l="1"/>
  <c r="K39"/>
  <c r="AG95" i="1"/>
  <c r="AN95" l="1"/>
  <c r="AG94"/>
  <c r="AN94" l="1"/>
  <c r="AK26"/>
  <c r="AK35" s="1"/>
</calcChain>
</file>

<file path=xl/sharedStrings.xml><?xml version="1.0" encoding="utf-8"?>
<sst xmlns="http://schemas.openxmlformats.org/spreadsheetml/2006/main" count="2329" uniqueCount="638">
  <si>
    <t>Export Komplet</t>
  </si>
  <si>
    <t/>
  </si>
  <si>
    <t>2.0</t>
  </si>
  <si>
    <t>False</t>
  </si>
  <si>
    <t>True</t>
  </si>
  <si>
    <t>{8b4af752-0702-4693-a8f9-df3dd75e40c2}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</si>
  <si>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</si>
  <si>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</si>
  <si>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</si>
  <si>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</si>
  <si>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</si>
  <si>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</si>
  <si>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</si>
  <si>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</si>
  <si>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E41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</si>
  <si>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</si>
  <si>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</si>
  <si>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UMELE. OSVETL. VNÚT. SILNOPR. ROZVODY</t>
  </si>
  <si>
    <t>JKSO:</t>
  </si>
  <si>
    <t>KS:</t>
  </si>
  <si>
    <t>Miesto:</t>
  </si>
  <si>
    <t>Nemocnica s poliklinikou Prievidza so sídlom v Boj</t>
  </si>
  <si>
    <t>Dátum: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</si>
  <si>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</si>
  <si>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</si>
  <si>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</si>
  <si>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</si>
  <si>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</si>
  <si>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</si>
  <si>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</si>
  <si>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</si>
  <si>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</si>
  <si>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</si>
  <si>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</si>
  <si>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</si>
  <si>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</si>
  <si>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</si>
  <si>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</si>
  <si>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</si>
  <si>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</si>
  <si>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</si>
  <si>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</si>
  <si>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</si>
  <si>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</si>
  <si>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</si>
  <si>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</si>
  <si>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</si>
  <si>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</si>
  <si>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</si>
  <si>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</si>
  <si>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</si>
  <si>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</si>
  <si>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</si>
  <si>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</si>
  <si>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</si>
  <si>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</si>
  <si>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</si>
  <si>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</si>
  <si>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</si>
  <si>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</si>
  <si>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</si>
  <si>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</si>
  <si>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</si>
  <si>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</si>
  <si>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</si>
  <si>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</si>
  <si>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</si>
  <si>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</si>
  <si>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</si>
  <si>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</si>
  <si>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</si>
  <si>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</si>
  <si>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</si>
  <si>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</si>
  <si>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</si>
  <si>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</si>
  <si>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</si>
  <si>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</si>
  <si>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</si>
  <si>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</si>
  <si>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</si>
  <si>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</si>
  <si>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</si>
  <si>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</si>
  <si>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</si>
  <si>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</si>
  <si>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</si>
  <si>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</si>
  <si>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</si>
  <si>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</si>
  <si>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</si>
  <si>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</si>
  <si>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</si>
  <si>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</si>
  <si>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21-M - Elektromontáže</t>
  </si>
  <si>
    <t xml:space="preserve">    95-M - Revízie</t>
  </si>
  <si>
    <t>OST - Ostatné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</si>
  <si>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</si>
  <si>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</si>
  <si>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</si>
  <si>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</si>
  <si>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</si>
  <si>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</si>
  <si>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</si>
  <si>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</si>
  <si>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</si>
  <si>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</si>
  <si>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</si>
  <si>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</si>
  <si>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</si>
  <si>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</si>
  <si>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</si>
  <si>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</si>
  <si>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</si>
  <si>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</si>
  <si>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</si>
  <si>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</si>
  <si>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</si>
  <si>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</si>
  <si>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Vrty príklepovým prerážacím vrtákom do D 55 mm do stien alebo smerom dole do betónu -0.00005t</t>
  </si>
  <si>
    <t>cm</t>
  </si>
  <si>
    <t>4</t>
  </si>
  <si>
    <t>2</t>
  </si>
  <si>
    <t>-800205241</t>
  </si>
  <si>
    <t>Vyrezanie rýh frézovaním v murive z porobetónu hĺbky 30 mm, š. 40 mm -0,00120t</t>
  </si>
  <si>
    <t>m</t>
  </si>
  <si>
    <t>-527697324</t>
  </si>
  <si>
    <t>M</t>
  </si>
  <si>
    <t>Práce a dodávky M</t>
  </si>
  <si>
    <t>3</t>
  </si>
  <si>
    <t>21-M</t>
  </si>
  <si>
    <t>Elektromontáže</t>
  </si>
  <si>
    <t>Zapojenie svietidla IP20, stropného - nástenného LED</t>
  </si>
  <si>
    <t>ks</t>
  </si>
  <si>
    <t>64</t>
  </si>
  <si>
    <t>-115183387</t>
  </si>
  <si>
    <t>Montáž svietidla interiérového na strop/stenu do 5 kg</t>
  </si>
  <si>
    <t>-1133359521</t>
  </si>
  <si>
    <t>5</t>
  </si>
  <si>
    <t>Montáž svietidla exterierového na stenu do 5 kg</t>
  </si>
  <si>
    <t>-1697699122</t>
  </si>
  <si>
    <t>6</t>
  </si>
  <si>
    <t>256</t>
  </si>
  <si>
    <t>-563684672</t>
  </si>
  <si>
    <t>7</t>
  </si>
  <si>
    <t>-1325002616</t>
  </si>
  <si>
    <t>8</t>
  </si>
  <si>
    <t>965780542</t>
  </si>
  <si>
    <t>-753837432</t>
  </si>
  <si>
    <t>10</t>
  </si>
  <si>
    <t>-609996524</t>
  </si>
  <si>
    <t>11</t>
  </si>
  <si>
    <t>225428704</t>
  </si>
  <si>
    <t>12</t>
  </si>
  <si>
    <t>-169530158</t>
  </si>
  <si>
    <t>168</t>
  </si>
  <si>
    <t>964991119</t>
  </si>
  <si>
    <t>13</t>
  </si>
  <si>
    <t>-936460872</t>
  </si>
  <si>
    <t>14</t>
  </si>
  <si>
    <t>-1845648147</t>
  </si>
  <si>
    <t>15</t>
  </si>
  <si>
    <t>Zapojenie svietidla 1x svetelný zdroj, núdzového, LED - núdzový režim</t>
  </si>
  <si>
    <t>-1327222898</t>
  </si>
  <si>
    <t>16</t>
  </si>
  <si>
    <t>456378963</t>
  </si>
  <si>
    <t>17</t>
  </si>
  <si>
    <t>NEXI TECH 250 HELPLUX + picto D</t>
  </si>
  <si>
    <t>197416871</t>
  </si>
  <si>
    <t>18</t>
  </si>
  <si>
    <t>NEXI TECH 250 HELPLUX + picto R</t>
  </si>
  <si>
    <t>1778479138</t>
  </si>
  <si>
    <t>19</t>
  </si>
  <si>
    <t>NEXI TECH 250 HELPLUX + PLEX D</t>
  </si>
  <si>
    <t>169956573</t>
  </si>
  <si>
    <t>Zapojenie svietidla IP40, 1 x svetelný zdroj, P=60W, stropného - nástenného interierového s lineárnou žiarivkou - germicídne</t>
  </si>
  <si>
    <t>1142305214</t>
  </si>
  <si>
    <t>21</t>
  </si>
  <si>
    <t>Montáž svietidla interiérového na strop/stenu do 5 kg germicídne</t>
  </si>
  <si>
    <t>1997997718</t>
  </si>
  <si>
    <t>22</t>
  </si>
  <si>
    <t>Spínač špeciálny vrátane zapojenia, spínacie hodiny digitálne SPH2</t>
  </si>
  <si>
    <t>-1011248477</t>
  </si>
  <si>
    <t>23</t>
  </si>
  <si>
    <t>-1078837095</t>
  </si>
  <si>
    <t>24</t>
  </si>
  <si>
    <t>Spínač polozapustený a zapustený vrátane zapojenia jednopólový - radenie 1</t>
  </si>
  <si>
    <t>844140910</t>
  </si>
  <si>
    <t>25</t>
  </si>
  <si>
    <t>-743819751</t>
  </si>
  <si>
    <t>26</t>
  </si>
  <si>
    <t>-2127794946</t>
  </si>
  <si>
    <t>27</t>
  </si>
  <si>
    <t>Spínač polozapustený a zapustený vrátane zapojenia stried.prep.- radenie 6</t>
  </si>
  <si>
    <t>-1747817208</t>
  </si>
  <si>
    <t>28</t>
  </si>
  <si>
    <t>208909915</t>
  </si>
  <si>
    <t>29</t>
  </si>
  <si>
    <t>-1503126657</t>
  </si>
  <si>
    <t>30</t>
  </si>
  <si>
    <t>Spínač polozapustený a zapustený vrátane zapojenia sériový prep.stried. - radenie 5 A</t>
  </si>
  <si>
    <t>-1196491665</t>
  </si>
  <si>
    <t>31</t>
  </si>
  <si>
    <t>-1602184752</t>
  </si>
  <si>
    <t>32</t>
  </si>
  <si>
    <t>-606424121</t>
  </si>
  <si>
    <t>33</t>
  </si>
  <si>
    <t>Domová zásuvka polozapustená alebo zapustená vrátane zapojenia 10/16 A 250 V 2P + Z</t>
  </si>
  <si>
    <t>676661324</t>
  </si>
  <si>
    <t>34</t>
  </si>
  <si>
    <t>-570860017</t>
  </si>
  <si>
    <t>35</t>
  </si>
  <si>
    <t>131436715</t>
  </si>
  <si>
    <t>36</t>
  </si>
  <si>
    <t>Zásuvka ekvipotenciálna U1 - pre uzemnenie pojazdných prístrojov</t>
  </si>
  <si>
    <t>-793847486</t>
  </si>
  <si>
    <t>37</t>
  </si>
  <si>
    <t>-1238703451</t>
  </si>
  <si>
    <t>38</t>
  </si>
  <si>
    <t>-455529135</t>
  </si>
  <si>
    <t>39</t>
  </si>
  <si>
    <t>645018101</t>
  </si>
  <si>
    <t>40</t>
  </si>
  <si>
    <t>1969907683</t>
  </si>
  <si>
    <t>41</t>
  </si>
  <si>
    <t>Stmievač tlačidlový LED pre zapustenú montáž</t>
  </si>
  <si>
    <t>-509713557</t>
  </si>
  <si>
    <t>42</t>
  </si>
  <si>
    <t>806357577</t>
  </si>
  <si>
    <t>43</t>
  </si>
  <si>
    <t>Krabica KO 68 pod omietku, vrátane vysekania lôžka,zhotovenie otvorov,bez svoriek a zapojenia vodičov</t>
  </si>
  <si>
    <t>-457681991</t>
  </si>
  <si>
    <t>44</t>
  </si>
  <si>
    <t>Krabica KU 68-1901</t>
  </si>
  <si>
    <t>820821294</t>
  </si>
  <si>
    <t>45</t>
  </si>
  <si>
    <t>-1878976026</t>
  </si>
  <si>
    <t>46</t>
  </si>
  <si>
    <t>Svorkovnice do krabíc, montáž svorkovnice,zapojenie vodičov na svorky, svorka 1 pólová</t>
  </si>
  <si>
    <t>1997306361</t>
  </si>
  <si>
    <t>47</t>
  </si>
  <si>
    <t>Krabica univerzálna krabica+veko+svorkovnica šedá KU 68-1903 KA</t>
  </si>
  <si>
    <t>1085049646</t>
  </si>
  <si>
    <t>48</t>
  </si>
  <si>
    <t>Odviečkovanie alebo zaviečkovanie krabíc - viečko na skrutky</t>
  </si>
  <si>
    <t>-428924996</t>
  </si>
  <si>
    <t>50</t>
  </si>
  <si>
    <t>ANTISTATICKA PODLAHA Krabica KO 68 pod omietku, vrátane vysekania lôžka,zhotovenie otvorov,bez svoriek a zapojenia vodičov</t>
  </si>
  <si>
    <t>-1091172416</t>
  </si>
  <si>
    <t>51</t>
  </si>
  <si>
    <t>ANTISTATICKÁ PODLAHA Svorkovnice do krabíc, montáž svorkovnice,zapojenie vodičov na svorky, svorka 1 pólová</t>
  </si>
  <si>
    <t>-999230416</t>
  </si>
  <si>
    <t>52</t>
  </si>
  <si>
    <t>128</t>
  </si>
  <si>
    <t>-1240809031</t>
  </si>
  <si>
    <t>53</t>
  </si>
  <si>
    <t>ANTISTATICKÁ PODLAHA Odviečkovanie alebo zaviečkovanie krabíc - viečko na skrutky</t>
  </si>
  <si>
    <t>-176137715</t>
  </si>
  <si>
    <t>54</t>
  </si>
  <si>
    <t>Rúrka ohybná elektroinštalačná typ 23-16, uložená pod omietkou</t>
  </si>
  <si>
    <t>1963811987</t>
  </si>
  <si>
    <t>55</t>
  </si>
  <si>
    <t>Rúrka ohybná vlnitá pancierová PVC-U, FXP DN 16 bezhalogenová</t>
  </si>
  <si>
    <t>2061637804</t>
  </si>
  <si>
    <t>56</t>
  </si>
  <si>
    <t>Rúrka ohybná elektroinštalačná z PVC typ FXP 20, uložená pevne</t>
  </si>
  <si>
    <t>-553091705</t>
  </si>
  <si>
    <t>57</t>
  </si>
  <si>
    <t>Rúrka ohybná vlnitá pancierová PVC-U, FXP DN 20 bezhalogenova</t>
  </si>
  <si>
    <t>-283983493</t>
  </si>
  <si>
    <t>58</t>
  </si>
  <si>
    <t>Rúrka ohybná elektroinštalačná z PVC typ FXP 25, uložená pevne</t>
  </si>
  <si>
    <t>-1879067500</t>
  </si>
  <si>
    <t>59</t>
  </si>
  <si>
    <t>Rúrka ohybná vlnitá pancierová PVC-U, FXP DN 25 bezhalogenova</t>
  </si>
  <si>
    <t>-562412352</t>
  </si>
  <si>
    <t>60</t>
  </si>
  <si>
    <t>71481811</t>
  </si>
  <si>
    <t>61</t>
  </si>
  <si>
    <t>975175210</t>
  </si>
  <si>
    <t>62</t>
  </si>
  <si>
    <t>Osadenie polyamidovej príchytky HM 8 do tvrdého kameňa, jednoduchého betónu a železobetónu</t>
  </si>
  <si>
    <t>-118470397</t>
  </si>
  <si>
    <t>63</t>
  </si>
  <si>
    <t>Hmoždinka na uchytenie žlabov resp. káblového vedenia</t>
  </si>
  <si>
    <t>-1088531929</t>
  </si>
  <si>
    <t>Spínací ovládač tlačítkový</t>
  </si>
  <si>
    <t>-2013027124</t>
  </si>
  <si>
    <t>65</t>
  </si>
  <si>
    <t>Stop tlačítko SB-x</t>
  </si>
  <si>
    <t>-1554923396</t>
  </si>
  <si>
    <t>66</t>
  </si>
  <si>
    <t>Spínač žaluziový ovládač tlačítkový</t>
  </si>
  <si>
    <t>1351991034</t>
  </si>
  <si>
    <t>67</t>
  </si>
  <si>
    <t>851875048</t>
  </si>
  <si>
    <t>68</t>
  </si>
  <si>
    <t>-573845064</t>
  </si>
  <si>
    <t>169</t>
  </si>
  <si>
    <t>Montáž elektronicky ovládaného zámku do pripraveného priestoru dverí, zapojenie,preskúšanie funkcie (dodávka)</t>
  </si>
  <si>
    <t>-1158918795</t>
  </si>
  <si>
    <t>69</t>
  </si>
  <si>
    <t>Montáž protipožiarnej upchávky</t>
  </si>
  <si>
    <t>-2084103094</t>
  </si>
  <si>
    <t>70</t>
  </si>
  <si>
    <t>Protipožiarna upchávka podľa typu deliacej konštrukcie</t>
  </si>
  <si>
    <t>1577378280</t>
  </si>
  <si>
    <t>71</t>
  </si>
  <si>
    <t>Montáž motorického spotrebiča strešná el. vyhrievaná vpusť</t>
  </si>
  <si>
    <t>1293110580</t>
  </si>
  <si>
    <t>72</t>
  </si>
  <si>
    <t>-1435691913</t>
  </si>
  <si>
    <t>P</t>
  </si>
  <si>
    <t>73</t>
  </si>
  <si>
    <t>Montáž a zapojenie termostatu pre teplotný a vlhkostný limit na DIN lištu - pre napojenie strešných vpustí</t>
  </si>
  <si>
    <t>1977673174</t>
  </si>
  <si>
    <t>74</t>
  </si>
  <si>
    <t>1285411469</t>
  </si>
  <si>
    <t>75</t>
  </si>
  <si>
    <t>Montáž zariadenia VZT1 S-CH1</t>
  </si>
  <si>
    <t>-958174398</t>
  </si>
  <si>
    <t>76</t>
  </si>
  <si>
    <t>Montáž zariadenia VZT2 S-CH2</t>
  </si>
  <si>
    <t>-804618193</t>
  </si>
  <si>
    <t>77</t>
  </si>
  <si>
    <t>Zapojenie motorického spotrebica - el. dvere (ext. dodávka)</t>
  </si>
  <si>
    <t>1682239457</t>
  </si>
  <si>
    <t>78</t>
  </si>
  <si>
    <t>Zapojenie motorického spotrebiča - vzduchová clona (ext. dodávka)</t>
  </si>
  <si>
    <t>763790298</t>
  </si>
  <si>
    <t>79</t>
  </si>
  <si>
    <t>Zapojenie motorického spotrebiča - motor žalúzie ( ext. dodávka )</t>
  </si>
  <si>
    <t>1247034404</t>
  </si>
  <si>
    <t>80</t>
  </si>
  <si>
    <t>Montáž monitorovacieho zariadenia MDS-D podľa špecifikácie</t>
  </si>
  <si>
    <t>-476351499</t>
  </si>
  <si>
    <t>81</t>
  </si>
  <si>
    <t>Monitorovacie zariadenie MDS-D podľa špecifikácie</t>
  </si>
  <si>
    <t>-1673705287</t>
  </si>
  <si>
    <t>82</t>
  </si>
  <si>
    <t>Montáž rozvádzač HR-01</t>
  </si>
  <si>
    <t>1498730623</t>
  </si>
  <si>
    <t>83</t>
  </si>
  <si>
    <t>Rozvádzač HR-01 podľa projektovej dokumentácie</t>
  </si>
  <si>
    <t>-337770132</t>
  </si>
  <si>
    <t>84</t>
  </si>
  <si>
    <t>Rozvádzač HR-01 - KOMPENZÁCIA</t>
  </si>
  <si>
    <t>73651766</t>
  </si>
  <si>
    <t>85</t>
  </si>
  <si>
    <t>Montáž rozvádzača RS-01</t>
  </si>
  <si>
    <t>-1694298056</t>
  </si>
  <si>
    <t>86</t>
  </si>
  <si>
    <t>Rozvádzač RS-01 podľa projektovej dokumentácie</t>
  </si>
  <si>
    <t>-423299084</t>
  </si>
  <si>
    <t>87</t>
  </si>
  <si>
    <t>Montáž rozvádzača RS-03</t>
  </si>
  <si>
    <t>-660841482</t>
  </si>
  <si>
    <t>88</t>
  </si>
  <si>
    <t>Rozvádzač RS-03 podľa projektovej dokumentácie</t>
  </si>
  <si>
    <t>1202522256</t>
  </si>
  <si>
    <t>89</t>
  </si>
  <si>
    <t>Montáž rozvádzača R-VCH</t>
  </si>
  <si>
    <t>-1347869480</t>
  </si>
  <si>
    <t>90</t>
  </si>
  <si>
    <t>Rozvádzač R-VCH podľa priloženej špecifikácie</t>
  </si>
  <si>
    <t>438565000</t>
  </si>
  <si>
    <t>91</t>
  </si>
  <si>
    <t>Montáž rozvádzača R-VN</t>
  </si>
  <si>
    <t>-1648926709</t>
  </si>
  <si>
    <t>92</t>
  </si>
  <si>
    <t>Rozvádzač R-VN podľa priloženej špecifikácie</t>
  </si>
  <si>
    <t>-902210861</t>
  </si>
  <si>
    <t>93</t>
  </si>
  <si>
    <t>Montáž rozvádzača R-VI</t>
  </si>
  <si>
    <t>1559179773</t>
  </si>
  <si>
    <t>94</t>
  </si>
  <si>
    <t>Rozvádzač R-VI podľa priloženej špecifikácie</t>
  </si>
  <si>
    <t>1968047037</t>
  </si>
  <si>
    <t>95</t>
  </si>
  <si>
    <t>Montáž rozvádzača R-VPP</t>
  </si>
  <si>
    <t>1026835770</t>
  </si>
  <si>
    <t>96</t>
  </si>
  <si>
    <t>Rozvádzač R-VPP podľa priloženej špecifikácie</t>
  </si>
  <si>
    <t>1368597213</t>
  </si>
  <si>
    <t>97</t>
  </si>
  <si>
    <t>Montáž ozvádzača R-TV</t>
  </si>
  <si>
    <t>1348816413</t>
  </si>
  <si>
    <t>98</t>
  </si>
  <si>
    <t>Rozvádzač R-TV podľa priloženej špecifikácie</t>
  </si>
  <si>
    <t>-904815227</t>
  </si>
  <si>
    <t>99</t>
  </si>
  <si>
    <t>Montáž rozvádzača RJUS</t>
  </si>
  <si>
    <t>-1958785579</t>
  </si>
  <si>
    <t>100</t>
  </si>
  <si>
    <t>Rozvádzač RJUS podľa priloženej špecifikácie</t>
  </si>
  <si>
    <t>-266315739</t>
  </si>
  <si>
    <t>101</t>
  </si>
  <si>
    <t>Montáž rozvádzača R-ZM</t>
  </si>
  <si>
    <t>-1809806582</t>
  </si>
  <si>
    <t>102</t>
  </si>
  <si>
    <t>Rozvádzač R-ZM podľa priloženej špecifikácie</t>
  </si>
  <si>
    <t>-495680615</t>
  </si>
  <si>
    <t>103</t>
  </si>
  <si>
    <t>Montáž rozvádzača R-EL</t>
  </si>
  <si>
    <t>1502301046</t>
  </si>
  <si>
    <t>104</t>
  </si>
  <si>
    <t>Rozvádzač R-EL podľa priloženej špecifikácie</t>
  </si>
  <si>
    <t>-1672961159</t>
  </si>
  <si>
    <t>105</t>
  </si>
  <si>
    <t>Montáž zásuvkovej skrine Z1</t>
  </si>
  <si>
    <t>887717259</t>
  </si>
  <si>
    <t>106</t>
  </si>
  <si>
    <t>Zásuvková skriňa Z1</t>
  </si>
  <si>
    <t>-1181739076</t>
  </si>
  <si>
    <t>107</t>
  </si>
  <si>
    <t>Montáž zásuvkovej srkiňe Z2</t>
  </si>
  <si>
    <t>375674878</t>
  </si>
  <si>
    <t>108</t>
  </si>
  <si>
    <t>Zásuvková skriňa Z2</t>
  </si>
  <si>
    <t>-1893982467</t>
  </si>
  <si>
    <t>109</t>
  </si>
  <si>
    <t>Montáž rozvádzača R-DR</t>
  </si>
  <si>
    <t>-1898096785</t>
  </si>
  <si>
    <t>110</t>
  </si>
  <si>
    <t>Rozvádzača R-DR podľa priloženej špecifikácie</t>
  </si>
  <si>
    <t>-1458251943</t>
  </si>
  <si>
    <t>111</t>
  </si>
  <si>
    <t>Montáž dátového rozvádzača - R- UPS</t>
  </si>
  <si>
    <t>898008528</t>
  </si>
  <si>
    <t>112</t>
  </si>
  <si>
    <t>Rozvádzač R- UPS podľa priloženej špecifikácie</t>
  </si>
  <si>
    <t>-775824596</t>
  </si>
  <si>
    <t>113</t>
  </si>
  <si>
    <t>Montáž rozvádzača RVZ- UR</t>
  </si>
  <si>
    <t>-648180539</t>
  </si>
  <si>
    <t>114</t>
  </si>
  <si>
    <t>Rozvádzač RVZ- UR podľa priloženej špecifikácie</t>
  </si>
  <si>
    <t>1731494683</t>
  </si>
  <si>
    <t>115</t>
  </si>
  <si>
    <t>Montáž ozvádzača RS-UPS ( dodávka UPS )</t>
  </si>
  <si>
    <t>595100397</t>
  </si>
  <si>
    <t>116</t>
  </si>
  <si>
    <t>POWERWAT, 40DTX20 + 10kVA/kW, 3f/3f UPS zostava podľa špecifikácie</t>
  </si>
  <si>
    <t>pol</t>
  </si>
  <si>
    <t>-497080001</t>
  </si>
  <si>
    <t>117</t>
  </si>
  <si>
    <t>Montáž rozvádzača RVZ-UR ( dodávka VZT )</t>
  </si>
  <si>
    <t>-479595047</t>
  </si>
  <si>
    <t>118</t>
  </si>
  <si>
    <t>Montáž rozvádzača RVZ-21 ( dodávka VZT )</t>
  </si>
  <si>
    <t>-1017182017</t>
  </si>
  <si>
    <t>119</t>
  </si>
  <si>
    <t>Montáž rozvádzača RVZ-22 ( dodávka VZT )</t>
  </si>
  <si>
    <t>52293213</t>
  </si>
  <si>
    <t>120</t>
  </si>
  <si>
    <t>Spínač nástenný S-x.x, nástenná montáž</t>
  </si>
  <si>
    <t>-987088776</t>
  </si>
  <si>
    <t>121</t>
  </si>
  <si>
    <t>413049357</t>
  </si>
  <si>
    <t>122</t>
  </si>
  <si>
    <t>Montáž rozvádzača MaR ( dodávka MaR )</t>
  </si>
  <si>
    <t>523554427</t>
  </si>
  <si>
    <t>123</t>
  </si>
  <si>
    <t>Ukončenie vodičov v rozvádzač. vrátane zapojenia a vodičovej koncovky do 2,5 mm2</t>
  </si>
  <si>
    <t>-1419713200</t>
  </si>
  <si>
    <t>124</t>
  </si>
  <si>
    <t>Ukončenie vodičov v rozvádzač. vrátane zapojenia a vodičovej koncovky do 6 mm2</t>
  </si>
  <si>
    <t>-434881311</t>
  </si>
  <si>
    <t>125</t>
  </si>
  <si>
    <t>Ukončenie vodičov v rozvádzač. vrátane zapojenia a vodičovej koncovky do 16 mm2</t>
  </si>
  <si>
    <t>1896133475</t>
  </si>
  <si>
    <t>126</t>
  </si>
  <si>
    <t>Ukončenie vodičov v rozvádzač. vrátane zapojenia a vodičovej koncovky do 70 mm2</t>
  </si>
  <si>
    <t>-1671712071</t>
  </si>
  <si>
    <t>127</t>
  </si>
  <si>
    <t>Kábel odolný voči zvýšeným teplotám, medený uložený voľne V05SS-F (CSSS) 300/500 V  2x1,5</t>
  </si>
  <si>
    <t>199490656</t>
  </si>
  <si>
    <t>Kábel medený bezhalogenový 1-CHKE-V 2x1,5 mm2</t>
  </si>
  <si>
    <t>-1751363340</t>
  </si>
  <si>
    <t>129</t>
  </si>
  <si>
    <t>Kábel bezhalogénový, medený uložený pevne 1-CHKE-V 0,6/1,0 kV  3x1,5</t>
  </si>
  <si>
    <t>636521727</t>
  </si>
  <si>
    <t>130</t>
  </si>
  <si>
    <t>Kábel pevný bezhalogénový CHKE-R-J 3x1,5 B2cas1d0a1 oranžový</t>
  </si>
  <si>
    <t>1132930878</t>
  </si>
  <si>
    <t>131</t>
  </si>
  <si>
    <t>Kábel bezhalogénový, medený uložený pevne 1-CHKE-V 0,6/1,0 kV  3x2,5</t>
  </si>
  <si>
    <t>251913271</t>
  </si>
  <si>
    <t>132</t>
  </si>
  <si>
    <t>Kábel pevný bezhalogénový CHKE-R-J 3x2,5 B2cas1d0a1 oranžový</t>
  </si>
  <si>
    <t>1561956605</t>
  </si>
  <si>
    <t>133</t>
  </si>
  <si>
    <t>Kábel bezhalogénový, medený uložený pevne 1-CHKE-V 0,6/1,0 kV  3x4</t>
  </si>
  <si>
    <t>1091532373</t>
  </si>
  <si>
    <t>134</t>
  </si>
  <si>
    <t>Kábel medený bezhalogenový 1-CHKE-V 3x4 mm2</t>
  </si>
  <si>
    <t>830070871</t>
  </si>
  <si>
    <t>135</t>
  </si>
  <si>
    <t>Kábel bezhalogénový, medený uložený pevne 1-CHKE-V 0,6/1,0 kV  4x1,5</t>
  </si>
  <si>
    <t>-2138287738</t>
  </si>
  <si>
    <t>136</t>
  </si>
  <si>
    <t>Kábel medený bezhalogenový 1-CHKE-V 4x1,5 mm2</t>
  </si>
  <si>
    <t>-501046695</t>
  </si>
  <si>
    <t>137</t>
  </si>
  <si>
    <t>Kábel bezhalogénový, medený uložený pevne 1-CHKE-V 0,6/1,0 kV  5x1,5</t>
  </si>
  <si>
    <t>312826287</t>
  </si>
  <si>
    <t>138</t>
  </si>
  <si>
    <t>Kábel medený bezhalogenový 1-CHKE-V 5x1,5 mm2</t>
  </si>
  <si>
    <t>-1119872073</t>
  </si>
  <si>
    <t>139</t>
  </si>
  <si>
    <t>Kábel bezhalogénový, medený uložený pevne 1-CHKE-V 0,6/1,0 kV  5x4</t>
  </si>
  <si>
    <t>-881802905</t>
  </si>
  <si>
    <t>140</t>
  </si>
  <si>
    <t>Kábel medený bezhalogenový 1-CHKE-V 5x4 mm2</t>
  </si>
  <si>
    <t>-1512693145</t>
  </si>
  <si>
    <t>141</t>
  </si>
  <si>
    <t>Kábel bezhalogénový, medený uložený pevne 1-CHKE-V 0,6/1,0 kV  5x6</t>
  </si>
  <si>
    <t>1448960112</t>
  </si>
  <si>
    <t>142</t>
  </si>
  <si>
    <t>Kábel medený bezhalogenový 1-CHKE-V 5x6 mm2</t>
  </si>
  <si>
    <t>194552606</t>
  </si>
  <si>
    <t>143</t>
  </si>
  <si>
    <t>Kábel bezhalogénový, medený uložený pevne 1-CHKE-V 0,6/1,0 kV  5x10</t>
  </si>
  <si>
    <t>405355926</t>
  </si>
  <si>
    <t>144</t>
  </si>
  <si>
    <t>Kábel medený bezhalogenový 1-CHKE-V 5x10 mm2</t>
  </si>
  <si>
    <t>-1938611148</t>
  </si>
  <si>
    <t>145</t>
  </si>
  <si>
    <t>Kábel medený silový uložený pevne 1-CHKE-V 0,6/1 kV 4x70 pre vonkajšie práce</t>
  </si>
  <si>
    <t>-71057582</t>
  </si>
  <si>
    <t>146</t>
  </si>
  <si>
    <t>Kábel medený 1-CHKE-V 4x70 mm2</t>
  </si>
  <si>
    <t>2053032292</t>
  </si>
  <si>
    <t>147</t>
  </si>
  <si>
    <t>Chránička delená elektroinštalačná bezhalogénová, do D 110 uložená pevne</t>
  </si>
  <si>
    <t>-445428252</t>
  </si>
  <si>
    <t>148</t>
  </si>
  <si>
    <t>Chránička káblová FXKVR 95mm 450N HDPE čierna</t>
  </si>
  <si>
    <t>322751478</t>
  </si>
  <si>
    <t>149</t>
  </si>
  <si>
    <t>Kábel bezhalogénový, medený uložený voľne 1-CHKE-R 0,6/1,0 kV  6x1,5 - stop tl.</t>
  </si>
  <si>
    <t>-1833330398</t>
  </si>
  <si>
    <t>150</t>
  </si>
  <si>
    <t>Kábel medený bezhalogenový 1-CHKE-R 6x1,5 mm2 stop. tl</t>
  </si>
  <si>
    <t>-1992990984</t>
  </si>
  <si>
    <t>151</t>
  </si>
  <si>
    <t>Ochranné pospájanie v práčovniach, kúpeľniach, voľne ulož.,alebo v omietke Cu 4-16mm2</t>
  </si>
  <si>
    <t>477799153</t>
  </si>
  <si>
    <t>152</t>
  </si>
  <si>
    <t>CHA  4 H07V-K    zeleno-žltý</t>
  </si>
  <si>
    <t>BM</t>
  </si>
  <si>
    <t>-878770459</t>
  </si>
  <si>
    <t>153</t>
  </si>
  <si>
    <t>CHA  6 H07V-K    zeleno-žltý</t>
  </si>
  <si>
    <t>1518272093</t>
  </si>
  <si>
    <t>154</t>
  </si>
  <si>
    <t>CHA 16 H07V-K    zeleno-žltý</t>
  </si>
  <si>
    <t>1817480738</t>
  </si>
  <si>
    <t>155</t>
  </si>
  <si>
    <t>CHA 25 H07V-K    zeleno-žltý</t>
  </si>
  <si>
    <t>-1711708104</t>
  </si>
  <si>
    <t>156</t>
  </si>
  <si>
    <t>Ekvipotenciálna svorkovnica EPS 2 v krabici KO 125 E</t>
  </si>
  <si>
    <t>1536489779</t>
  </si>
  <si>
    <t>157</t>
  </si>
  <si>
    <t>-241768946</t>
  </si>
  <si>
    <t>158</t>
  </si>
  <si>
    <t>2043411697</t>
  </si>
  <si>
    <t>159</t>
  </si>
  <si>
    <t>Mimostavenisková doprava</t>
  </si>
  <si>
    <t>%</t>
  </si>
  <si>
    <t>1226857965</t>
  </si>
  <si>
    <t>160</t>
  </si>
  <si>
    <t>Murárske výpomoci</t>
  </si>
  <si>
    <t>1395737886</t>
  </si>
  <si>
    <t>161</t>
  </si>
  <si>
    <t>Presun dodávok</t>
  </si>
  <si>
    <t>939787151</t>
  </si>
  <si>
    <t>162</t>
  </si>
  <si>
    <t>Podružný materiál</t>
  </si>
  <si>
    <t>1220999995</t>
  </si>
  <si>
    <t>163</t>
  </si>
  <si>
    <t>Podiel pridružených výkonov</t>
  </si>
  <si>
    <t>945696107</t>
  </si>
  <si>
    <t>95-M</t>
  </si>
  <si>
    <t>Revízie</t>
  </si>
  <si>
    <t>164</t>
  </si>
  <si>
    <t>Komplexné a predkomplexné skúšky, merania, revízna správa, skutkový stav</t>
  </si>
  <si>
    <t>mer.</t>
  </si>
  <si>
    <t>949022732</t>
  </si>
  <si>
    <t>OST</t>
  </si>
  <si>
    <t>Ostatné</t>
  </si>
  <si>
    <t>165</t>
  </si>
  <si>
    <t>Autorský dozor projektanta</t>
  </si>
  <si>
    <t>hod</t>
  </si>
  <si>
    <t>512</t>
  </si>
  <si>
    <t>-1773585661</t>
  </si>
  <si>
    <t>166</t>
  </si>
  <si>
    <t>Dielenská dokumentácia</t>
  </si>
  <si>
    <t>-1133143264</t>
  </si>
  <si>
    <t>170</t>
  </si>
  <si>
    <t>Skreslenie skutkového stavu</t>
  </si>
  <si>
    <t>2112584005</t>
  </si>
  <si>
    <t>167</t>
  </si>
  <si>
    <t>Cestovné náklady</t>
  </si>
  <si>
    <t>km</t>
  </si>
  <si>
    <t>1489821506</t>
  </si>
  <si>
    <t>RC530B LED40S/840PSD W8L120 VPC P15 29.0 W</t>
  </si>
  <si>
    <t>DN140B LED20S/840 PSU WR PI6</t>
  </si>
  <si>
    <t>ED SV MD frame version l =846mm 22W chip set 3300lm</t>
  </si>
  <si>
    <t>16488/93/PO STRATOSPHERE LED 2700K</t>
  </si>
  <si>
    <t>Stmievač otočný podľa špecifikácie</t>
  </si>
  <si>
    <t>ANTISTATICKÁ PODLAHA  Krabica univerzálna z PVC s viečkom a svorkovnicou pod omietku KU 68-1903, Dxh 73x42 mm</t>
  </si>
  <si>
    <t>Káblový žľab, pozink. vrátane príslušenstva, 250/50 mm bez veka vrátane podpery</t>
  </si>
  <si>
    <t>Žlab káblový 250x50 mm + príslušenstvo (koleno, T-kus, závitová tyč, spojovací materiál - podľa špecifikácie )</t>
  </si>
  <si>
    <t xml:space="preserve">Strešná vpusť DN 150 zvislá s asfaltovou manžetou priemer TW 160 </t>
  </si>
  <si>
    <t>Zvislá vpusť (vtok) s Asfaltovou manžetou je určená na odvodnenie plochých striech, terás a balkónov.
Rozmer: DN 150
 Strešný vpust (strešný vtok)
- integrovaná bitúmenová manžeta (modifikovaný asfaltový pás) - vyhotovenie: zvislý vpust (zvislý vtok), tepelne izolovaný - dvojstenný - vyhrievanie: nie - súčasťou balenia je ochranný kôš</t>
  </si>
  <si>
    <t>Termostat  - regulácia strešných vpustí</t>
  </si>
  <si>
    <t>Spínač nástenný, podľa špecifikácie</t>
  </si>
  <si>
    <t>Krabica odbočná z PVC s viečkom pod omietku KO 125 E, šxvxh 150x150x77 mm</t>
  </si>
  <si>
    <t>Svorkovnica ekvipotencionálna z PP biela EPS 2 XX, šxvxh 126x50x60 mm</t>
  </si>
  <si>
    <t>BN124C L1200 1 xLED41S/840, 4100 lm, 38.0 W</t>
  </si>
  <si>
    <t>CR250B PSU W60L60 IP65 1 xLED55S/840, 5500 lm, 65.0 W</t>
  </si>
  <si>
    <t>SP532P L1130 1 xLED36S/840 OC, 3600 lm, 25.5 W</t>
  </si>
  <si>
    <t>RC132V W60L60 1 xLED36S/840 NOC, 3600 lm, 33.0 W</t>
  </si>
  <si>
    <t>RC132V W60L60 1 xLED36S/840 OC, 3600 lm, 33.0 W</t>
  </si>
  <si>
    <t>WT120C L1200 1xLED40S/840, 4100 lm, 35.5 W</t>
  </si>
  <si>
    <t>MONTÁŽNA DOSKA 2 MODULOVÁ PRICHYTY</t>
  </si>
  <si>
    <t>ANTIBAKTERIÁLNY SPÍNAČ Č.6 BIELA 2M</t>
  </si>
  <si>
    <t>ANTIBAKTERIÁLNY RÁMIK 2M BIELY</t>
  </si>
  <si>
    <t>ANTIBAKTERIÁLNY SPÍNAČ Č.6 BIELA 1M - alternatíva pre spinač č.5</t>
  </si>
  <si>
    <t>ANTIBAKTERIÁLNA ZÁSUVKA 2P+T 2M</t>
  </si>
  <si>
    <t>ANTIBAKTERIÁLNA ZÁSUVKA 2P+T ORANŽOVÁ 2M</t>
  </si>
  <si>
    <t>ANTIBAKTERIÁLNA EKVIPOTENCIÁLNA ZÁSUVKA 1M</t>
  </si>
  <si>
    <t>ANTIBAKTERIÁLNA SVORKA PRE VODIČ</t>
  </si>
  <si>
    <t>ANTIBAKTERIÁLNA ZÁSLEPKA BIELA 1M</t>
  </si>
  <si>
    <t>ANTIBAKTERIÁLNE TLAČIDLO PRE ŽALÚZIE BIELE</t>
  </si>
  <si>
    <t>ANTIBAKTERIÁLNY RÁMIK JEDNODUCHÝ BIELY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</si>
</sst>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33" fillId="0" borderId="17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9" fillId="5" borderId="17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05" t="s">
        <v>6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16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7"/>
      <c r="BG5" s="195" t="s">
        <v>15</v>
      </c>
      <c r="BS5" s="14" t="s">
        <v>7</v>
      </c>
    </row>
    <row r="6" spans="1:74" s="1" customFormat="1" ht="36.950000000000003" customHeight="1">
      <c r="B6" s="17"/>
      <c r="D6" s="23" t="s">
        <v>16</v>
      </c>
      <c r="K6" s="21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7"/>
      <c r="BG6" s="196"/>
      <c r="BS6" s="14" t="s">
        <v>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6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G8" s="196"/>
      <c r="BS8" s="14" t="s">
        <v>7</v>
      </c>
    </row>
    <row r="9" spans="1:74" s="1" customFormat="1" ht="14.45" customHeight="1">
      <c r="B9" s="17"/>
      <c r="AR9" s="17"/>
      <c r="BG9" s="196"/>
      <c r="BS9" s="14" t="s">
        <v>7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G10" s="196"/>
      <c r="BS10" s="14" t="s">
        <v>7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G11" s="196"/>
      <c r="BS11" s="14" t="s">
        <v>7</v>
      </c>
    </row>
    <row r="12" spans="1:74" s="1" customFormat="1" ht="6.95" customHeight="1">
      <c r="B12" s="17"/>
      <c r="AR12" s="17"/>
      <c r="BG12" s="196"/>
      <c r="BS12" s="14" t="s">
        <v>7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G13" s="196"/>
      <c r="BS13" s="14" t="s">
        <v>7</v>
      </c>
    </row>
    <row r="14" spans="1:74" ht="12.75">
      <c r="B14" s="17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4" t="s">
        <v>26</v>
      </c>
      <c r="AN14" s="26" t="s">
        <v>28</v>
      </c>
      <c r="AR14" s="17"/>
      <c r="BG14" s="196"/>
      <c r="BS14" s="14" t="s">
        <v>7</v>
      </c>
    </row>
    <row r="15" spans="1:74" s="1" customFormat="1" ht="6.95" customHeight="1">
      <c r="B15" s="17"/>
      <c r="AR15" s="17"/>
      <c r="BG15" s="196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G16" s="196"/>
      <c r="BS16" s="14" t="s">
        <v>3</v>
      </c>
    </row>
    <row r="17" spans="1:71" s="1" customFormat="1" ht="18.399999999999999" customHeight="1">
      <c r="B17" s="17"/>
      <c r="E17" s="22" t="s">
        <v>25</v>
      </c>
      <c r="AK17" s="24" t="s">
        <v>26</v>
      </c>
      <c r="AN17" s="22" t="s">
        <v>1</v>
      </c>
      <c r="AR17" s="17"/>
      <c r="BG17" s="196"/>
      <c r="BS17" s="14" t="s">
        <v>4</v>
      </c>
    </row>
    <row r="18" spans="1:71" s="1" customFormat="1" ht="6.95" customHeight="1">
      <c r="B18" s="17"/>
      <c r="AR18" s="17"/>
      <c r="BG18" s="196"/>
      <c r="BS18" s="14" t="s">
        <v>7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G19" s="196"/>
      <c r="BS19" s="14" t="s">
        <v>7</v>
      </c>
    </row>
    <row r="20" spans="1:71" s="1" customFormat="1" ht="18.399999999999999" customHeight="1">
      <c r="B20" s="17"/>
      <c r="E20" s="22" t="s">
        <v>25</v>
      </c>
      <c r="AK20" s="24" t="s">
        <v>26</v>
      </c>
      <c r="AN20" s="22" t="s">
        <v>1</v>
      </c>
      <c r="AR20" s="17"/>
      <c r="BG20" s="196"/>
      <c r="BS20" s="14" t="s">
        <v>4</v>
      </c>
    </row>
    <row r="21" spans="1:71" s="1" customFormat="1" ht="6.95" customHeight="1">
      <c r="B21" s="17"/>
      <c r="AR21" s="17"/>
      <c r="BG21" s="196"/>
    </row>
    <row r="22" spans="1:71" s="1" customFormat="1" ht="12" customHeight="1">
      <c r="B22" s="17"/>
      <c r="D22" s="24" t="s">
        <v>31</v>
      </c>
      <c r="AR22" s="17"/>
      <c r="BG22" s="196"/>
    </row>
    <row r="23" spans="1:71" s="1" customFormat="1" ht="16.5" customHeight="1">
      <c r="B23" s="17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7"/>
      <c r="BG23" s="196"/>
    </row>
    <row r="24" spans="1:71" s="1" customFormat="1" ht="6.95" customHeight="1">
      <c r="B24" s="17"/>
      <c r="AR24" s="17"/>
      <c r="BG24" s="196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6"/>
    </row>
    <row r="26" spans="1:71" s="2" customFormat="1" ht="25.9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8">
        <f>ROUND(AG94,2)</f>
        <v>0</v>
      </c>
      <c r="AL26" s="199"/>
      <c r="AM26" s="199"/>
      <c r="AN26" s="199"/>
      <c r="AO26" s="199"/>
      <c r="AP26" s="28"/>
      <c r="AQ26" s="28"/>
      <c r="AR26" s="29"/>
      <c r="BG26" s="196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6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1" t="s">
        <v>33</v>
      </c>
      <c r="M28" s="221"/>
      <c r="N28" s="221"/>
      <c r="O28" s="221"/>
      <c r="P28" s="221"/>
      <c r="Q28" s="28"/>
      <c r="R28" s="28"/>
      <c r="S28" s="28"/>
      <c r="T28" s="28"/>
      <c r="U28" s="28"/>
      <c r="V28" s="28"/>
      <c r="W28" s="221" t="s">
        <v>34</v>
      </c>
      <c r="X28" s="221"/>
      <c r="Y28" s="221"/>
      <c r="Z28" s="221"/>
      <c r="AA28" s="221"/>
      <c r="AB28" s="221"/>
      <c r="AC28" s="221"/>
      <c r="AD28" s="221"/>
      <c r="AE28" s="221"/>
      <c r="AF28" s="28"/>
      <c r="AG28" s="28"/>
      <c r="AH28" s="28"/>
      <c r="AI28" s="28"/>
      <c r="AJ28" s="28"/>
      <c r="AK28" s="221" t="s">
        <v>35</v>
      </c>
      <c r="AL28" s="221"/>
      <c r="AM28" s="221"/>
      <c r="AN28" s="221"/>
      <c r="AO28" s="221"/>
      <c r="AP28" s="28"/>
      <c r="AQ28" s="28"/>
      <c r="AR28" s="29"/>
      <c r="BG28" s="196"/>
    </row>
    <row r="29" spans="1:71" s="3" customFormat="1" ht="14.45" customHeight="1">
      <c r="B29" s="33"/>
      <c r="D29" s="24" t="s">
        <v>36</v>
      </c>
      <c r="F29" s="24" t="s">
        <v>37</v>
      </c>
      <c r="L29" s="222">
        <v>0.2</v>
      </c>
      <c r="M29" s="201"/>
      <c r="N29" s="201"/>
      <c r="O29" s="201"/>
      <c r="P29" s="201"/>
      <c r="W29" s="200">
        <f>ROUND(BB94, 2)</f>
        <v>0</v>
      </c>
      <c r="X29" s="201"/>
      <c r="Y29" s="201"/>
      <c r="Z29" s="201"/>
      <c r="AA29" s="201"/>
      <c r="AB29" s="201"/>
      <c r="AC29" s="201"/>
      <c r="AD29" s="201"/>
      <c r="AE29" s="201"/>
      <c r="AK29" s="200">
        <f>ROUND(AX94, 2)</f>
        <v>0</v>
      </c>
      <c r="AL29" s="201"/>
      <c r="AM29" s="201"/>
      <c r="AN29" s="201"/>
      <c r="AO29" s="201"/>
      <c r="AR29" s="33"/>
      <c r="BG29" s="197"/>
    </row>
    <row r="30" spans="1:71" s="3" customFormat="1" ht="14.45" customHeight="1">
      <c r="B30" s="33"/>
      <c r="F30" s="24" t="s">
        <v>38</v>
      </c>
      <c r="L30" s="222">
        <v>0.2</v>
      </c>
      <c r="M30" s="201"/>
      <c r="N30" s="201"/>
      <c r="O30" s="201"/>
      <c r="P30" s="201"/>
      <c r="W30" s="200">
        <f>ROUND(BC94,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ROUND(AY94, 2)</f>
        <v>0</v>
      </c>
      <c r="AL30" s="201"/>
      <c r="AM30" s="201"/>
      <c r="AN30" s="201"/>
      <c r="AO30" s="201"/>
      <c r="AR30" s="33"/>
      <c r="BG30" s="197"/>
    </row>
    <row r="31" spans="1:71" s="3" customFormat="1" ht="14.45" hidden="1" customHeight="1">
      <c r="B31" s="33"/>
      <c r="F31" s="24" t="s">
        <v>39</v>
      </c>
      <c r="L31" s="222">
        <v>0.2</v>
      </c>
      <c r="M31" s="201"/>
      <c r="N31" s="201"/>
      <c r="O31" s="201"/>
      <c r="P31" s="201"/>
      <c r="W31" s="200">
        <f>ROUND(BD94,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3"/>
      <c r="BG31" s="197"/>
    </row>
    <row r="32" spans="1:71" s="3" customFormat="1" ht="14.45" hidden="1" customHeight="1">
      <c r="B32" s="33"/>
      <c r="F32" s="24" t="s">
        <v>40</v>
      </c>
      <c r="L32" s="222">
        <v>0.2</v>
      </c>
      <c r="M32" s="201"/>
      <c r="N32" s="201"/>
      <c r="O32" s="201"/>
      <c r="P32" s="201"/>
      <c r="W32" s="200">
        <f>ROUND(BE94,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3"/>
      <c r="BG32" s="197"/>
    </row>
    <row r="33" spans="1:59" s="3" customFormat="1" ht="14.45" hidden="1" customHeight="1">
      <c r="B33" s="33"/>
      <c r="F33" s="24" t="s">
        <v>41</v>
      </c>
      <c r="L33" s="222">
        <v>0</v>
      </c>
      <c r="M33" s="201"/>
      <c r="N33" s="201"/>
      <c r="O33" s="201"/>
      <c r="P33" s="201"/>
      <c r="W33" s="200">
        <f>ROUND(BF94, 2)</f>
        <v>0</v>
      </c>
      <c r="X33" s="201"/>
      <c r="Y33" s="201"/>
      <c r="Z33" s="201"/>
      <c r="AA33" s="201"/>
      <c r="AB33" s="201"/>
      <c r="AC33" s="201"/>
      <c r="AD33" s="201"/>
      <c r="AE33" s="201"/>
      <c r="AK33" s="200">
        <v>0</v>
      </c>
      <c r="AL33" s="201"/>
      <c r="AM33" s="201"/>
      <c r="AN33" s="201"/>
      <c r="AO33" s="201"/>
      <c r="AR33" s="33"/>
      <c r="BG33" s="197"/>
    </row>
    <row r="34" spans="1:59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6"/>
    </row>
    <row r="35" spans="1:59" s="2" customFormat="1" ht="25.9" customHeight="1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33" t="s">
        <v>44</v>
      </c>
      <c r="Y35" s="203"/>
      <c r="Z35" s="203"/>
      <c r="AA35" s="203"/>
      <c r="AB35" s="203"/>
      <c r="AC35" s="36"/>
      <c r="AD35" s="36"/>
      <c r="AE35" s="36"/>
      <c r="AF35" s="36"/>
      <c r="AG35" s="36"/>
      <c r="AH35" s="36"/>
      <c r="AI35" s="36"/>
      <c r="AJ35" s="36"/>
      <c r="AK35" s="202">
        <f>SUM(AK26:AK33)</f>
        <v>0</v>
      </c>
      <c r="AL35" s="203"/>
      <c r="AM35" s="203"/>
      <c r="AN35" s="203"/>
      <c r="AO35" s="204"/>
      <c r="AP35" s="34"/>
      <c r="AQ35" s="34"/>
      <c r="AR35" s="29"/>
      <c r="BG35" s="28"/>
    </row>
    <row r="36" spans="1:59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9">
      <c r="B50" s="17"/>
      <c r="AR50" s="17"/>
    </row>
    <row r="51" spans="1:59">
      <c r="B51" s="17"/>
      <c r="AR51" s="17"/>
    </row>
    <row r="52" spans="1:59">
      <c r="B52" s="17"/>
      <c r="AR52" s="17"/>
    </row>
    <row r="53" spans="1:59">
      <c r="B53" s="17"/>
      <c r="AR53" s="17"/>
    </row>
    <row r="54" spans="1:59">
      <c r="B54" s="17"/>
      <c r="AR54" s="17"/>
    </row>
    <row r="55" spans="1:59">
      <c r="B55" s="17"/>
      <c r="AR55" s="17"/>
    </row>
    <row r="56" spans="1:59">
      <c r="B56" s="17"/>
      <c r="AR56" s="17"/>
    </row>
    <row r="57" spans="1:59">
      <c r="B57" s="17"/>
      <c r="AR57" s="17"/>
    </row>
    <row r="58" spans="1:59">
      <c r="B58" s="17"/>
      <c r="AR58" s="17"/>
    </row>
    <row r="59" spans="1:59">
      <c r="B59" s="17"/>
      <c r="AR59" s="17"/>
    </row>
    <row r="60" spans="1:59" s="2" customFormat="1" ht="12.75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G60" s="28"/>
    </row>
    <row r="61" spans="1:59">
      <c r="B61" s="17"/>
      <c r="AR61" s="17"/>
    </row>
    <row r="62" spans="1:59">
      <c r="B62" s="17"/>
      <c r="AR62" s="17"/>
    </row>
    <row r="63" spans="1:59">
      <c r="B63" s="17"/>
      <c r="AR63" s="17"/>
    </row>
    <row r="64" spans="1:59" s="2" customFormat="1" ht="12.75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>
      <c r="B65" s="17"/>
      <c r="AR65" s="17"/>
    </row>
    <row r="66" spans="1:59">
      <c r="B66" s="17"/>
      <c r="AR66" s="17"/>
    </row>
    <row r="67" spans="1:59">
      <c r="B67" s="17"/>
      <c r="AR67" s="17"/>
    </row>
    <row r="68" spans="1:59">
      <c r="B68" s="17"/>
      <c r="AR68" s="17"/>
    </row>
    <row r="69" spans="1:59">
      <c r="B69" s="17"/>
      <c r="AR69" s="17"/>
    </row>
    <row r="70" spans="1:59">
      <c r="B70" s="17"/>
      <c r="AR70" s="17"/>
    </row>
    <row r="71" spans="1:59">
      <c r="B71" s="17"/>
      <c r="AR71" s="17"/>
    </row>
    <row r="72" spans="1:59">
      <c r="B72" s="17"/>
      <c r="AR72" s="17"/>
    </row>
    <row r="73" spans="1:59">
      <c r="B73" s="17"/>
      <c r="AR73" s="17"/>
    </row>
    <row r="74" spans="1:59">
      <c r="B74" s="17"/>
      <c r="AR74" s="17"/>
    </row>
    <row r="75" spans="1:59" s="2" customFormat="1" ht="12.75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G75" s="28"/>
    </row>
    <row r="76" spans="1:59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5" customHeight="1">
      <c r="A82" s="28"/>
      <c r="B82" s="29"/>
      <c r="C82" s="18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>
      <c r="B84" s="47"/>
      <c r="C84" s="24" t="s">
        <v>13</v>
      </c>
      <c r="L84" s="4" t="str">
        <f>K5</f>
        <v>E41</v>
      </c>
      <c r="AR84" s="47"/>
    </row>
    <row r="85" spans="1:90" s="5" customFormat="1" ht="36.950000000000003" customHeight="1">
      <c r="B85" s="48"/>
      <c r="C85" s="49" t="s">
        <v>16</v>
      </c>
      <c r="L85" s="209" t="str">
        <f>K6</f>
        <v>URGENTNÝ PRÍJEM - UMELE. OSVETL. VNÚT. SILNOPR. ROZVODY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48"/>
    </row>
    <row r="86" spans="1:90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Nemocnica s poliklinikou Prievidza so sídlom v Boj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1" t="str">
        <f>IF(AN8= "","",AN8)</f>
        <v/>
      </c>
      <c r="AN87" s="211"/>
      <c r="AO87" s="28"/>
      <c r="AP87" s="28"/>
      <c r="AQ87" s="28"/>
      <c r="AR87" s="29"/>
      <c r="BG87" s="28"/>
    </row>
    <row r="88" spans="1:90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2" customHeight="1">
      <c r="A89" s="28"/>
      <c r="B89" s="29"/>
      <c r="C89" s="24" t="s">
        <v>23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29</v>
      </c>
      <c r="AJ89" s="28"/>
      <c r="AK89" s="28"/>
      <c r="AL89" s="28"/>
      <c r="AM89" s="207" t="str">
        <f>IF(E17="","",E17)</f>
        <v xml:space="preserve"> </v>
      </c>
      <c r="AN89" s="208"/>
      <c r="AO89" s="208"/>
      <c r="AP89" s="208"/>
      <c r="AQ89" s="28"/>
      <c r="AR89" s="29"/>
      <c r="AS89" s="212" t="s">
        <v>52</v>
      </c>
      <c r="AT89" s="213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2" customHeight="1">
      <c r="A90" s="28"/>
      <c r="B90" s="29"/>
      <c r="C90" s="24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30</v>
      </c>
      <c r="AJ90" s="28"/>
      <c r="AK90" s="28"/>
      <c r="AL90" s="28"/>
      <c r="AM90" s="207" t="str">
        <f>IF(E20="","",E20)</f>
        <v xml:space="preserve"> </v>
      </c>
      <c r="AN90" s="208"/>
      <c r="AO90" s="208"/>
      <c r="AP90" s="208"/>
      <c r="AQ90" s="28"/>
      <c r="AR90" s="29"/>
      <c r="AS90" s="214"/>
      <c r="AT90" s="215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4"/>
      <c r="AT91" s="215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>
      <c r="A92" s="28"/>
      <c r="B92" s="29"/>
      <c r="C92" s="232" t="s">
        <v>53</v>
      </c>
      <c r="D92" s="224"/>
      <c r="E92" s="224"/>
      <c r="F92" s="224"/>
      <c r="G92" s="224"/>
      <c r="H92" s="55"/>
      <c r="I92" s="225" t="s">
        <v>54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3" t="s">
        <v>55</v>
      </c>
      <c r="AH92" s="224"/>
      <c r="AI92" s="224"/>
      <c r="AJ92" s="224"/>
      <c r="AK92" s="224"/>
      <c r="AL92" s="224"/>
      <c r="AM92" s="224"/>
      <c r="AN92" s="225" t="s">
        <v>56</v>
      </c>
      <c r="AO92" s="224"/>
      <c r="AP92" s="226"/>
      <c r="AQ92" s="56" t="s">
        <v>57</v>
      </c>
      <c r="AR92" s="29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8" t="s">
        <v>69</v>
      </c>
      <c r="BE92" s="58" t="s">
        <v>70</v>
      </c>
      <c r="BF92" s="59" t="s">
        <v>71</v>
      </c>
      <c r="BG92" s="28"/>
    </row>
    <row r="93" spans="1:90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50000000000003" customHeight="1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SUM(AG94,AV94)</f>
        <v>0</v>
      </c>
      <c r="AO94" s="231"/>
      <c r="AP94" s="231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73</v>
      </c>
      <c r="BT94" s="73" t="s">
        <v>74</v>
      </c>
      <c r="BV94" s="73" t="s">
        <v>75</v>
      </c>
      <c r="BW94" s="73" t="s">
        <v>5</v>
      </c>
      <c r="BX94" s="73" t="s">
        <v>76</v>
      </c>
      <c r="CL94" s="73" t="s">
        <v>1</v>
      </c>
    </row>
    <row r="95" spans="1:90" s="7" customFormat="1" ht="27" customHeight="1">
      <c r="A95" s="74" t="s">
        <v>77</v>
      </c>
      <c r="B95" s="75"/>
      <c r="C95" s="76"/>
      <c r="D95" s="229" t="s">
        <v>14</v>
      </c>
      <c r="E95" s="229"/>
      <c r="F95" s="229"/>
      <c r="G95" s="229"/>
      <c r="H95" s="229"/>
      <c r="I95" s="77"/>
      <c r="J95" s="229" t="s">
        <v>17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'E41 - URGENTNÝ PRÍJEM - U...'!K30</f>
        <v>0</v>
      </c>
      <c r="AH95" s="228"/>
      <c r="AI95" s="228"/>
      <c r="AJ95" s="228"/>
      <c r="AK95" s="228"/>
      <c r="AL95" s="228"/>
      <c r="AM95" s="228"/>
      <c r="AN95" s="227">
        <f>SUM(AG95,AV95)</f>
        <v>0</v>
      </c>
      <c r="AO95" s="228"/>
      <c r="AP95" s="228"/>
      <c r="AQ95" s="78" t="s">
        <v>78</v>
      </c>
      <c r="AR95" s="75"/>
      <c r="AS95" s="79">
        <f>'E41 - URGENTNÝ PRÍJEM - U...'!K28</f>
        <v>0</v>
      </c>
      <c r="AT95" s="80">
        <f>'E41 - URGENTNÝ PRÍJEM - U...'!K29</f>
        <v>0</v>
      </c>
      <c r="AU95" s="80">
        <v>0</v>
      </c>
      <c r="AV95" s="80">
        <f>ROUND(SUM(AX95:AY95),2)</f>
        <v>0</v>
      </c>
      <c r="AW95" s="81">
        <f>'E41 - URGENTNÝ PRÍJEM - U...'!T118</f>
        <v>0</v>
      </c>
      <c r="AX95" s="80">
        <f>'E41 - URGENTNÝ PRÍJEM - U...'!K33</f>
        <v>0</v>
      </c>
      <c r="AY95" s="80">
        <f>'E41 - URGENTNÝ PRÍJEM - U...'!K34</f>
        <v>0</v>
      </c>
      <c r="AZ95" s="80">
        <f>'E41 - URGENTNÝ PRÍJEM - U...'!K35</f>
        <v>0</v>
      </c>
      <c r="BA95" s="80">
        <f>'E41 - URGENTNÝ PRÍJEM - U...'!K36</f>
        <v>0</v>
      </c>
      <c r="BB95" s="80">
        <f>'E41 - URGENTNÝ PRÍJEM - U...'!F33</f>
        <v>0</v>
      </c>
      <c r="BC95" s="80">
        <f>'E41 - URGENTNÝ PRÍJEM - U...'!F34</f>
        <v>0</v>
      </c>
      <c r="BD95" s="80">
        <f>'E41 - URGENTNÝ PRÍJEM - U...'!F35</f>
        <v>0</v>
      </c>
      <c r="BE95" s="80">
        <f>'E41 - URGENTNÝ PRÍJEM - U...'!F36</f>
        <v>0</v>
      </c>
      <c r="BF95" s="82">
        <f>'E41 - URGENTNÝ PRÍJEM - U...'!F37</f>
        <v>0</v>
      </c>
      <c r="BT95" s="83" t="s">
        <v>79</v>
      </c>
      <c r="BU95" s="83" t="s">
        <v>80</v>
      </c>
      <c r="BV95" s="83" t="s">
        <v>75</v>
      </c>
      <c r="BW95" s="83" t="s">
        <v>5</v>
      </c>
      <c r="BX95" s="83" t="s">
        <v>76</v>
      </c>
      <c r="CL95" s="83" t="s">
        <v>1</v>
      </c>
    </row>
    <row r="96" spans="1:90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E41 - URGENTNÝ PRÍJEM - 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4"/>
      <c r="J2" s="84"/>
      <c r="M2" s="205" t="s">
        <v>6</v>
      </c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T2" s="14" t="s">
        <v>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74</v>
      </c>
    </row>
    <row r="4" spans="1:46" s="1" customFormat="1" ht="24.95" customHeight="1">
      <c r="B4" s="17"/>
      <c r="D4" s="18" t="s">
        <v>81</v>
      </c>
      <c r="I4" s="84"/>
      <c r="J4" s="84"/>
      <c r="M4" s="17"/>
      <c r="N4" s="86" t="s">
        <v>10</v>
      </c>
      <c r="AT4" s="14" t="s">
        <v>3</v>
      </c>
    </row>
    <row r="5" spans="1:46" s="1" customFormat="1" ht="6.95" customHeight="1">
      <c r="B5" s="17"/>
      <c r="I5" s="84"/>
      <c r="J5" s="84"/>
      <c r="M5" s="17"/>
    </row>
    <row r="6" spans="1:46" s="2" customFormat="1" ht="12" customHeight="1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27" customHeight="1">
      <c r="A7" s="28"/>
      <c r="B7" s="29"/>
      <c r="C7" s="28"/>
      <c r="D7" s="28"/>
      <c r="E7" s="209" t="s">
        <v>17</v>
      </c>
      <c r="F7" s="241"/>
      <c r="G7" s="241"/>
      <c r="H7" s="241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>
        <f>'Rekapitulácia stavby'!AN8</f>
        <v>0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customHeight="1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23</v>
      </c>
      <c r="E12" s="28"/>
      <c r="F12" s="28"/>
      <c r="G12" s="28"/>
      <c r="H12" s="28"/>
      <c r="I12" s="88" t="s">
        <v>24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26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customHeight="1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>
      <c r="A15" s="28"/>
      <c r="B15" s="29"/>
      <c r="C15" s="28"/>
      <c r="D15" s="24" t="s">
        <v>27</v>
      </c>
      <c r="E15" s="28"/>
      <c r="F15" s="28"/>
      <c r="G15" s="28"/>
      <c r="H15" s="28"/>
      <c r="I15" s="88" t="s">
        <v>24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>
      <c r="A16" s="28"/>
      <c r="B16" s="29"/>
      <c r="C16" s="28"/>
      <c r="D16" s="28"/>
      <c r="E16" s="242" t="str">
        <f>'Rekapitulácia stavby'!E14</f>
        <v>Vyplň údaj</v>
      </c>
      <c r="F16" s="216"/>
      <c r="G16" s="216"/>
      <c r="H16" s="216"/>
      <c r="I16" s="88" t="s">
        <v>26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customHeight="1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>
      <c r="A18" s="28"/>
      <c r="B18" s="29"/>
      <c r="C18" s="28"/>
      <c r="D18" s="24" t="s">
        <v>29</v>
      </c>
      <c r="E18" s="28"/>
      <c r="F18" s="28"/>
      <c r="G18" s="28"/>
      <c r="H18" s="28"/>
      <c r="I18" s="88" t="s">
        <v>24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26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customHeight="1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>
      <c r="A21" s="28"/>
      <c r="B21" s="29"/>
      <c r="C21" s="28"/>
      <c r="D21" s="24" t="s">
        <v>30</v>
      </c>
      <c r="E21" s="28"/>
      <c r="F21" s="28"/>
      <c r="G21" s="28"/>
      <c r="H21" s="28"/>
      <c r="I21" s="88" t="s">
        <v>24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26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customHeight="1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>
      <c r="A24" s="28"/>
      <c r="B24" s="29"/>
      <c r="C24" s="28"/>
      <c r="D24" s="24" t="s">
        <v>31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>
      <c r="A25" s="91"/>
      <c r="B25" s="92"/>
      <c r="C25" s="91"/>
      <c r="D25" s="91"/>
      <c r="E25" s="220" t="s">
        <v>1</v>
      </c>
      <c r="F25" s="220"/>
      <c r="G25" s="220"/>
      <c r="H25" s="220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.75">
      <c r="A28" s="28"/>
      <c r="B28" s="29"/>
      <c r="C28" s="28"/>
      <c r="D28" s="28"/>
      <c r="E28" s="24" t="s">
        <v>82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.75">
      <c r="A29" s="28"/>
      <c r="B29" s="29"/>
      <c r="C29" s="28"/>
      <c r="D29" s="28"/>
      <c r="E29" s="24" t="s">
        <v>83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7" t="s">
        <v>32</v>
      </c>
      <c r="E30" s="28"/>
      <c r="F30" s="28"/>
      <c r="G30" s="28"/>
      <c r="H30" s="28"/>
      <c r="I30" s="87"/>
      <c r="J30" s="87"/>
      <c r="K30" s="66">
        <f>ROUND(K118,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98" t="s">
        <v>33</v>
      </c>
      <c r="J32" s="87"/>
      <c r="K32" s="32" t="s">
        <v>35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96">
        <f>ROUND((SUM(BE118:BE299)),  2)</f>
        <v>0</v>
      </c>
      <c r="G33" s="28"/>
      <c r="H33" s="28"/>
      <c r="I33" s="100">
        <v>0.2</v>
      </c>
      <c r="J33" s="87"/>
      <c r="K33" s="96">
        <f>ROUND(((SUM(BE118:BE299))*I33),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96">
        <f>ROUND((SUM(BF118:BF299)),  2)</f>
        <v>0</v>
      </c>
      <c r="G34" s="28"/>
      <c r="H34" s="28"/>
      <c r="I34" s="100">
        <v>0.2</v>
      </c>
      <c r="J34" s="87"/>
      <c r="K34" s="96">
        <f>ROUND(((SUM(BF118:BF299))*I34),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96">
        <f>ROUND((SUM(BG118:BG299)),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96">
        <f>ROUND((SUM(BH118:BH299)),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96">
        <f>ROUND((SUM(BI118:BI299)),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1"/>
      <c r="D39" s="102" t="s">
        <v>42</v>
      </c>
      <c r="E39" s="55"/>
      <c r="F39" s="55"/>
      <c r="G39" s="103" t="s">
        <v>43</v>
      </c>
      <c r="H39" s="104" t="s">
        <v>44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I41" s="84"/>
      <c r="J41" s="84"/>
      <c r="M41" s="17"/>
    </row>
    <row r="42" spans="1:31" s="1" customFormat="1" ht="14.45" customHeight="1">
      <c r="B42" s="17"/>
      <c r="I42" s="84"/>
      <c r="J42" s="84"/>
      <c r="M42" s="17"/>
    </row>
    <row r="43" spans="1:31" s="1" customFormat="1" ht="14.45" customHeight="1">
      <c r="B43" s="17"/>
      <c r="I43" s="84"/>
      <c r="J43" s="84"/>
      <c r="M43" s="17"/>
    </row>
    <row r="44" spans="1:31" s="1" customFormat="1" ht="14.45" customHeight="1">
      <c r="B44" s="17"/>
      <c r="I44" s="84"/>
      <c r="J44" s="84"/>
      <c r="M44" s="17"/>
    </row>
    <row r="45" spans="1:31" s="1" customFormat="1" ht="14.45" customHeight="1">
      <c r="B45" s="17"/>
      <c r="I45" s="84"/>
      <c r="J45" s="84"/>
      <c r="M45" s="17"/>
    </row>
    <row r="46" spans="1:31" s="1" customFormat="1" ht="14.45" customHeight="1">
      <c r="B46" s="17"/>
      <c r="I46" s="84"/>
      <c r="J46" s="84"/>
      <c r="M46" s="17"/>
    </row>
    <row r="47" spans="1:31" s="1" customFormat="1" ht="14.45" customHeight="1">
      <c r="B47" s="17"/>
      <c r="I47" s="84"/>
      <c r="J47" s="84"/>
      <c r="M47" s="17"/>
    </row>
    <row r="48" spans="1:31" s="1" customFormat="1" ht="14.45" customHeight="1">
      <c r="B48" s="17"/>
      <c r="I48" s="84"/>
      <c r="J48" s="84"/>
      <c r="M48" s="17"/>
    </row>
    <row r="49" spans="1:31" s="1" customFormat="1" ht="14.45" customHeight="1">
      <c r="B49" s="17"/>
      <c r="I49" s="84"/>
      <c r="J49" s="84"/>
      <c r="M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108"/>
      <c r="J50" s="108"/>
      <c r="K50" s="40"/>
      <c r="L50" s="40"/>
      <c r="M50" s="38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28"/>
      <c r="B61" s="29"/>
      <c r="C61" s="28"/>
      <c r="D61" s="41" t="s">
        <v>47</v>
      </c>
      <c r="E61" s="31"/>
      <c r="F61" s="109" t="s">
        <v>48</v>
      </c>
      <c r="G61" s="41" t="s">
        <v>47</v>
      </c>
      <c r="H61" s="31"/>
      <c r="I61" s="110"/>
      <c r="J61" s="111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28"/>
      <c r="B76" s="29"/>
      <c r="C76" s="28"/>
      <c r="D76" s="41" t="s">
        <v>47</v>
      </c>
      <c r="E76" s="31"/>
      <c r="F76" s="109" t="s">
        <v>48</v>
      </c>
      <c r="G76" s="41" t="s">
        <v>47</v>
      </c>
      <c r="H76" s="31"/>
      <c r="I76" s="110"/>
      <c r="J76" s="111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84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7" customHeight="1">
      <c r="A85" s="28"/>
      <c r="B85" s="29"/>
      <c r="C85" s="28"/>
      <c r="D85" s="28"/>
      <c r="E85" s="209" t="str">
        <f>E7</f>
        <v>URGENTNÝ PRÍJEM - UMELE. OSVETL. VNÚT. SILNOPR. ROZVODY</v>
      </c>
      <c r="F85" s="241"/>
      <c r="G85" s="241"/>
      <c r="H85" s="241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>
      <c r="A87" s="28"/>
      <c r="B87" s="29"/>
      <c r="C87" s="24" t="s">
        <v>20</v>
      </c>
      <c r="D87" s="28"/>
      <c r="E87" s="28"/>
      <c r="F87" s="22" t="str">
        <f>F10</f>
        <v>Nemocnica s poliklinikou Prievidza so sídlom v Boj</v>
      </c>
      <c r="G87" s="28"/>
      <c r="H87" s="28"/>
      <c r="I87" s="88" t="s">
        <v>22</v>
      </c>
      <c r="J87" s="90">
        <f>IF(J10="","",J10)</f>
        <v>0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2" customHeight="1">
      <c r="A89" s="28"/>
      <c r="B89" s="29"/>
      <c r="C89" s="24" t="s">
        <v>23</v>
      </c>
      <c r="D89" s="28"/>
      <c r="E89" s="28"/>
      <c r="F89" s="22" t="str">
        <f>E13</f>
        <v xml:space="preserve"> </v>
      </c>
      <c r="G89" s="28"/>
      <c r="H89" s="28"/>
      <c r="I89" s="88" t="s">
        <v>29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2" customHeight="1">
      <c r="A90" s="28"/>
      <c r="B90" s="29"/>
      <c r="C90" s="24" t="s">
        <v>27</v>
      </c>
      <c r="D90" s="28"/>
      <c r="E90" s="28"/>
      <c r="F90" s="22" t="str">
        <f>IF(E16="","",E16)</f>
        <v>Vyplň údaj</v>
      </c>
      <c r="G90" s="28"/>
      <c r="H90" s="28"/>
      <c r="I90" s="88" t="s">
        <v>30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>
      <c r="A92" s="28"/>
      <c r="B92" s="29"/>
      <c r="C92" s="116" t="s">
        <v>85</v>
      </c>
      <c r="D92" s="101"/>
      <c r="E92" s="101"/>
      <c r="F92" s="101"/>
      <c r="G92" s="101"/>
      <c r="H92" s="101"/>
      <c r="I92" s="117" t="s">
        <v>86</v>
      </c>
      <c r="J92" s="117" t="s">
        <v>87</v>
      </c>
      <c r="K92" s="118" t="s">
        <v>88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9" customHeight="1">
      <c r="A94" s="28"/>
      <c r="B94" s="29"/>
      <c r="C94" s="119" t="s">
        <v>89</v>
      </c>
      <c r="D94" s="28"/>
      <c r="E94" s="28"/>
      <c r="F94" s="28"/>
      <c r="G94" s="28"/>
      <c r="H94" s="28"/>
      <c r="I94" s="120">
        <f t="shared" ref="I94:J94" si="0">Q118</f>
        <v>0</v>
      </c>
      <c r="J94" s="120">
        <f t="shared" si="0"/>
        <v>0</v>
      </c>
      <c r="K94" s="66">
        <f>K118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90</v>
      </c>
    </row>
    <row r="95" spans="1:47" s="9" customFormat="1" ht="24.95" customHeight="1">
      <c r="B95" s="121"/>
      <c r="D95" s="122" t="s">
        <v>91</v>
      </c>
      <c r="E95" s="123"/>
      <c r="F95" s="123"/>
      <c r="G95" s="123"/>
      <c r="H95" s="123"/>
      <c r="I95" s="124">
        <f>Q120</f>
        <v>0</v>
      </c>
      <c r="J95" s="124">
        <f>R120</f>
        <v>0</v>
      </c>
      <c r="K95" s="125">
        <f>K120</f>
        <v>0</v>
      </c>
      <c r="M95" s="121"/>
    </row>
    <row r="96" spans="1:47" s="10" customFormat="1" ht="19.899999999999999" customHeight="1">
      <c r="B96" s="126"/>
      <c r="D96" s="127" t="s">
        <v>92</v>
      </c>
      <c r="E96" s="128"/>
      <c r="F96" s="128"/>
      <c r="G96" s="128"/>
      <c r="H96" s="128"/>
      <c r="I96" s="129">
        <f>Q121</f>
        <v>0</v>
      </c>
      <c r="J96" s="129">
        <f>R121</f>
        <v>0</v>
      </c>
      <c r="K96" s="130">
        <f>K121</f>
        <v>0</v>
      </c>
      <c r="M96" s="126"/>
    </row>
    <row r="97" spans="1:31" s="9" customFormat="1" ht="24.95" customHeight="1">
      <c r="B97" s="121"/>
      <c r="D97" s="122" t="s">
        <v>93</v>
      </c>
      <c r="E97" s="123"/>
      <c r="F97" s="123"/>
      <c r="G97" s="123"/>
      <c r="H97" s="123"/>
      <c r="I97" s="124">
        <f>Q124</f>
        <v>0</v>
      </c>
      <c r="J97" s="124">
        <f>R124</f>
        <v>0</v>
      </c>
      <c r="K97" s="125">
        <f>K124</f>
        <v>0</v>
      </c>
      <c r="M97" s="121"/>
    </row>
    <row r="98" spans="1:31" s="10" customFormat="1" ht="19.899999999999999" customHeight="1">
      <c r="B98" s="126"/>
      <c r="D98" s="127" t="s">
        <v>94</v>
      </c>
      <c r="E98" s="128"/>
      <c r="F98" s="128"/>
      <c r="G98" s="128"/>
      <c r="H98" s="128"/>
      <c r="I98" s="129">
        <f>Q125</f>
        <v>0</v>
      </c>
      <c r="J98" s="129">
        <f>R125</f>
        <v>0</v>
      </c>
      <c r="K98" s="130">
        <f>K125</f>
        <v>0</v>
      </c>
      <c r="M98" s="126"/>
    </row>
    <row r="99" spans="1:31" s="10" customFormat="1" ht="19.899999999999999" customHeight="1">
      <c r="B99" s="126"/>
      <c r="D99" s="127" t="s">
        <v>95</v>
      </c>
      <c r="E99" s="128"/>
      <c r="F99" s="128"/>
      <c r="G99" s="128"/>
      <c r="H99" s="128"/>
      <c r="I99" s="129">
        <f>Q293</f>
        <v>0</v>
      </c>
      <c r="J99" s="129">
        <f>R293</f>
        <v>0</v>
      </c>
      <c r="K99" s="130">
        <f>K293</f>
        <v>0</v>
      </c>
      <c r="M99" s="126"/>
    </row>
    <row r="100" spans="1:31" s="9" customFormat="1" ht="24.95" customHeight="1">
      <c r="B100" s="121"/>
      <c r="D100" s="122" t="s">
        <v>96</v>
      </c>
      <c r="E100" s="123"/>
      <c r="F100" s="123"/>
      <c r="G100" s="123"/>
      <c r="H100" s="123"/>
      <c r="I100" s="124">
        <f>Q295</f>
        <v>0</v>
      </c>
      <c r="J100" s="124">
        <f>R295</f>
        <v>0</v>
      </c>
      <c r="K100" s="125">
        <f>K295</f>
        <v>0</v>
      </c>
      <c r="M100" s="121"/>
    </row>
    <row r="101" spans="1:31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87"/>
      <c r="J101" s="87"/>
      <c r="K101" s="28"/>
      <c r="L101" s="28"/>
      <c r="M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customHeight="1">
      <c r="A102" s="28"/>
      <c r="B102" s="43"/>
      <c r="C102" s="44"/>
      <c r="D102" s="44"/>
      <c r="E102" s="44"/>
      <c r="F102" s="44"/>
      <c r="G102" s="44"/>
      <c r="H102" s="44"/>
      <c r="I102" s="113"/>
      <c r="J102" s="113"/>
      <c r="K102" s="44"/>
      <c r="L102" s="44"/>
      <c r="M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pans="1:31" s="2" customFormat="1" ht="6.95" customHeight="1">
      <c r="A106" s="28"/>
      <c r="B106" s="45"/>
      <c r="C106" s="46"/>
      <c r="D106" s="46"/>
      <c r="E106" s="46"/>
      <c r="F106" s="46"/>
      <c r="G106" s="46"/>
      <c r="H106" s="46"/>
      <c r="I106" s="114"/>
      <c r="J106" s="114"/>
      <c r="K106" s="46"/>
      <c r="L106" s="46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4.95" customHeight="1">
      <c r="A107" s="28"/>
      <c r="B107" s="29"/>
      <c r="C107" s="18" t="s">
        <v>97</v>
      </c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>
      <c r="A108" s="28"/>
      <c r="B108" s="29"/>
      <c r="C108" s="28"/>
      <c r="D108" s="28"/>
      <c r="E108" s="28"/>
      <c r="F108" s="28"/>
      <c r="G108" s="28"/>
      <c r="H108" s="28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>
      <c r="A109" s="28"/>
      <c r="B109" s="29"/>
      <c r="C109" s="24" t="s">
        <v>16</v>
      </c>
      <c r="D109" s="28"/>
      <c r="E109" s="28"/>
      <c r="F109" s="28"/>
      <c r="G109" s="28"/>
      <c r="H109" s="28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7" customHeight="1">
      <c r="A110" s="28"/>
      <c r="B110" s="29"/>
      <c r="C110" s="28"/>
      <c r="D110" s="28"/>
      <c r="E110" s="209" t="str">
        <f>E7</f>
        <v>URGENTNÝ PRÍJEM - UMELE. OSVETL. VNÚT. SILNOPR. ROZVODY</v>
      </c>
      <c r="F110" s="241"/>
      <c r="G110" s="241"/>
      <c r="H110" s="241"/>
      <c r="I110" s="87"/>
      <c r="J110" s="87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87"/>
      <c r="J111" s="87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4" t="s">
        <v>20</v>
      </c>
      <c r="D112" s="28"/>
      <c r="E112" s="28"/>
      <c r="F112" s="22" t="str">
        <f>F10</f>
        <v>Nemocnica s poliklinikou Prievidza so sídlom v Boj</v>
      </c>
      <c r="G112" s="28"/>
      <c r="H112" s="28"/>
      <c r="I112" s="88" t="s">
        <v>22</v>
      </c>
      <c r="J112" s="90">
        <f>IF(J10="","",J10)</f>
        <v>0</v>
      </c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87"/>
      <c r="J113" s="87"/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4" t="s">
        <v>23</v>
      </c>
      <c r="D114" s="28"/>
      <c r="E114" s="28"/>
      <c r="F114" s="22" t="str">
        <f>E13</f>
        <v xml:space="preserve"> </v>
      </c>
      <c r="G114" s="28"/>
      <c r="H114" s="28"/>
      <c r="I114" s="88" t="s">
        <v>29</v>
      </c>
      <c r="J114" s="115" t="str">
        <f>E19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5.2" customHeight="1">
      <c r="A115" s="28"/>
      <c r="B115" s="29"/>
      <c r="C115" s="24" t="s">
        <v>27</v>
      </c>
      <c r="D115" s="28"/>
      <c r="E115" s="28"/>
      <c r="F115" s="22" t="str">
        <f>IF(E16="","",E16)</f>
        <v>Vyplň údaj</v>
      </c>
      <c r="G115" s="28"/>
      <c r="H115" s="28"/>
      <c r="I115" s="88" t="s">
        <v>30</v>
      </c>
      <c r="J115" s="115" t="str">
        <f>E22</f>
        <v xml:space="preserve"> </v>
      </c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0.35" customHeight="1">
      <c r="A116" s="28"/>
      <c r="B116" s="29"/>
      <c r="C116" s="28"/>
      <c r="D116" s="28"/>
      <c r="E116" s="28"/>
      <c r="F116" s="28"/>
      <c r="G116" s="28"/>
      <c r="H116" s="28"/>
      <c r="I116" s="87"/>
      <c r="J116" s="87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11" customFormat="1" ht="29.25" customHeight="1">
      <c r="A117" s="131"/>
      <c r="B117" s="132"/>
      <c r="C117" s="133" t="s">
        <v>98</v>
      </c>
      <c r="D117" s="243" t="s">
        <v>54</v>
      </c>
      <c r="E117" s="243"/>
      <c r="F117" s="243"/>
      <c r="G117" s="134" t="s">
        <v>99</v>
      </c>
      <c r="H117" s="134" t="s">
        <v>100</v>
      </c>
      <c r="I117" s="135" t="s">
        <v>101</v>
      </c>
      <c r="J117" s="135" t="s">
        <v>102</v>
      </c>
      <c r="K117" s="136" t="s">
        <v>88</v>
      </c>
      <c r="L117" s="137" t="s">
        <v>103</v>
      </c>
      <c r="M117" s="138"/>
      <c r="N117" s="57" t="s">
        <v>1</v>
      </c>
      <c r="O117" s="58" t="s">
        <v>36</v>
      </c>
      <c r="P117" s="58" t="s">
        <v>104</v>
      </c>
      <c r="Q117" s="58" t="s">
        <v>105</v>
      </c>
      <c r="R117" s="58" t="s">
        <v>106</v>
      </c>
      <c r="S117" s="58" t="s">
        <v>107</v>
      </c>
      <c r="T117" s="58" t="s">
        <v>108</v>
      </c>
      <c r="U117" s="58" t="s">
        <v>109</v>
      </c>
      <c r="V117" s="58" t="s">
        <v>110</v>
      </c>
      <c r="W117" s="58" t="s">
        <v>111</v>
      </c>
      <c r="X117" s="59" t="s">
        <v>112</v>
      </c>
      <c r="Y117" s="131"/>
      <c r="Z117" s="131"/>
      <c r="AA117" s="131"/>
      <c r="AB117" s="131"/>
      <c r="AC117" s="131"/>
      <c r="AD117" s="131"/>
      <c r="AE117" s="131"/>
    </row>
    <row r="118" spans="1:65" s="2" customFormat="1" ht="22.9" customHeight="1">
      <c r="A118" s="28"/>
      <c r="B118" s="29"/>
      <c r="C118" s="64" t="s">
        <v>89</v>
      </c>
      <c r="D118" s="28"/>
      <c r="E118" s="28"/>
      <c r="F118" s="28"/>
      <c r="G118" s="28"/>
      <c r="H118" s="28"/>
      <c r="I118" s="87"/>
      <c r="J118" s="87"/>
      <c r="K118" s="139">
        <f>BK118</f>
        <v>0</v>
      </c>
      <c r="L118" s="28"/>
      <c r="M118" s="29"/>
      <c r="N118" s="60"/>
      <c r="O118" s="51"/>
      <c r="P118" s="61"/>
      <c r="Q118" s="140">
        <f>Q120+Q124+Q295</f>
        <v>0</v>
      </c>
      <c r="R118" s="140">
        <f>R120+R124+R295</f>
        <v>0</v>
      </c>
      <c r="S118" s="61"/>
      <c r="T118" s="141">
        <f>T120+T124+T295</f>
        <v>0</v>
      </c>
      <c r="U118" s="61"/>
      <c r="V118" s="141">
        <f>V120+V124+V295</f>
        <v>1.2902200000000001</v>
      </c>
      <c r="W118" s="61"/>
      <c r="X118" s="142">
        <f>X120+X124+X295</f>
        <v>2.1509999999999998</v>
      </c>
      <c r="Y118" s="28"/>
      <c r="Z118" s="28"/>
      <c r="AA118" s="28"/>
      <c r="AB118" s="28"/>
      <c r="AC118" s="28"/>
      <c r="AD118" s="28"/>
      <c r="AE118" s="28"/>
      <c r="AT118" s="14" t="s">
        <v>73</v>
      </c>
      <c r="AU118" s="14" t="s">
        <v>90</v>
      </c>
      <c r="BK118" s="143">
        <f>BK120+BK124+BK295</f>
        <v>0</v>
      </c>
    </row>
    <row r="119" spans="1:65" s="2" customFormat="1" ht="22.9" customHeight="1">
      <c r="A119" s="28"/>
      <c r="B119" s="29"/>
      <c r="C119" s="194"/>
      <c r="D119" s="28"/>
      <c r="E119" s="28"/>
      <c r="F119" s="28"/>
      <c r="G119" s="28"/>
      <c r="H119" s="28"/>
      <c r="I119" s="87"/>
      <c r="J119" s="87"/>
      <c r="K119" s="139"/>
      <c r="L119" s="28"/>
      <c r="M119" s="29"/>
      <c r="N119" s="182"/>
      <c r="O119" s="183"/>
      <c r="P119" s="53"/>
      <c r="Q119" s="191"/>
      <c r="R119" s="191"/>
      <c r="S119" s="53"/>
      <c r="T119" s="192"/>
      <c r="U119" s="53"/>
      <c r="V119" s="192"/>
      <c r="W119" s="53"/>
      <c r="X119" s="193"/>
      <c r="Y119" s="28"/>
      <c r="Z119" s="28"/>
      <c r="AA119" s="28"/>
      <c r="AB119" s="28"/>
      <c r="AC119" s="28"/>
      <c r="AD119" s="28"/>
      <c r="AE119" s="28"/>
      <c r="AT119" s="14"/>
      <c r="AU119" s="14"/>
      <c r="BK119" s="143"/>
    </row>
    <row r="120" spans="1:65" s="12" customFormat="1" ht="25.9" customHeight="1">
      <c r="B120" s="144"/>
      <c r="D120" s="145" t="s">
        <v>73</v>
      </c>
      <c r="E120" s="146" t="s">
        <v>113</v>
      </c>
      <c r="F120" s="146" t="s">
        <v>114</v>
      </c>
      <c r="I120" s="147"/>
      <c r="J120" s="147"/>
      <c r="K120" s="148">
        <f>BK120</f>
        <v>0</v>
      </c>
      <c r="M120" s="144"/>
      <c r="N120" s="149"/>
      <c r="O120" s="150"/>
      <c r="P120" s="150"/>
      <c r="Q120" s="151">
        <f>Q121</f>
        <v>0</v>
      </c>
      <c r="R120" s="151">
        <f>R121</f>
        <v>0</v>
      </c>
      <c r="S120" s="150"/>
      <c r="T120" s="152">
        <f>T121</f>
        <v>0</v>
      </c>
      <c r="U120" s="150"/>
      <c r="V120" s="152">
        <f>V121</f>
        <v>1.78E-2</v>
      </c>
      <c r="W120" s="150"/>
      <c r="X120" s="153">
        <f>X121</f>
        <v>2.1509999999999998</v>
      </c>
      <c r="AR120" s="145" t="s">
        <v>79</v>
      </c>
      <c r="AT120" s="154" t="s">
        <v>73</v>
      </c>
      <c r="AU120" s="154" t="s">
        <v>74</v>
      </c>
      <c r="AY120" s="145" t="s">
        <v>115</v>
      </c>
      <c r="BK120" s="155">
        <f>BK121</f>
        <v>0</v>
      </c>
    </row>
    <row r="121" spans="1:65" s="12" customFormat="1" ht="22.9" customHeight="1">
      <c r="B121" s="144"/>
      <c r="D121" s="145" t="s">
        <v>73</v>
      </c>
      <c r="E121" s="156" t="s">
        <v>116</v>
      </c>
      <c r="F121" s="156" t="s">
        <v>117</v>
      </c>
      <c r="I121" s="147"/>
      <c r="J121" s="147"/>
      <c r="K121" s="157">
        <f>BK121</f>
        <v>0</v>
      </c>
      <c r="M121" s="144"/>
      <c r="N121" s="149"/>
      <c r="O121" s="150"/>
      <c r="P121" s="150"/>
      <c r="Q121" s="151">
        <f>SUM(Q122:Q123)</f>
        <v>0</v>
      </c>
      <c r="R121" s="151">
        <f>SUM(R122:R123)</f>
        <v>0</v>
      </c>
      <c r="S121" s="150"/>
      <c r="T121" s="152">
        <f>SUM(T122:T123)</f>
        <v>0</v>
      </c>
      <c r="U121" s="150"/>
      <c r="V121" s="152">
        <f>SUM(V122:V123)</f>
        <v>1.78E-2</v>
      </c>
      <c r="W121" s="150"/>
      <c r="X121" s="153">
        <f>SUM(X122:X123)</f>
        <v>2.1509999999999998</v>
      </c>
      <c r="AR121" s="145" t="s">
        <v>79</v>
      </c>
      <c r="AT121" s="154" t="s">
        <v>73</v>
      </c>
      <c r="AU121" s="154" t="s">
        <v>79</v>
      </c>
      <c r="AY121" s="145" t="s">
        <v>115</v>
      </c>
      <c r="BK121" s="155">
        <f>SUM(BK122:BK123)</f>
        <v>0</v>
      </c>
    </row>
    <row r="122" spans="1:65" s="2" customFormat="1" ht="24" customHeight="1">
      <c r="A122" s="28"/>
      <c r="B122" s="158"/>
      <c r="C122" s="159" t="s">
        <v>79</v>
      </c>
      <c r="D122" s="234" t="s">
        <v>119</v>
      </c>
      <c r="E122" s="235"/>
      <c r="F122" s="236"/>
      <c r="G122" s="160" t="s">
        <v>120</v>
      </c>
      <c r="H122" s="161">
        <v>300</v>
      </c>
      <c r="I122" s="162"/>
      <c r="J122" s="162"/>
      <c r="K122" s="163">
        <f>ROUND(P122*H122,2)</f>
        <v>0</v>
      </c>
      <c r="L122" s="164"/>
      <c r="M122" s="29"/>
      <c r="N122" s="165" t="s">
        <v>1</v>
      </c>
      <c r="O122" s="166" t="s">
        <v>38</v>
      </c>
      <c r="P122" s="167">
        <f>I122+J122</f>
        <v>0</v>
      </c>
      <c r="Q122" s="167">
        <f>ROUND(I122*H122,2)</f>
        <v>0</v>
      </c>
      <c r="R122" s="167">
        <f>ROUND(J122*H122,2)</f>
        <v>0</v>
      </c>
      <c r="S122" s="53"/>
      <c r="T122" s="168">
        <f>S122*H122</f>
        <v>0</v>
      </c>
      <c r="U122" s="168">
        <v>0</v>
      </c>
      <c r="V122" s="168">
        <f>U122*H122</f>
        <v>0</v>
      </c>
      <c r="W122" s="168">
        <v>5.0000000000000002E-5</v>
      </c>
      <c r="X122" s="169">
        <f>W122*H122</f>
        <v>1.5000000000000001E-2</v>
      </c>
      <c r="Y122" s="28"/>
      <c r="Z122" s="28"/>
      <c r="AA122" s="28"/>
      <c r="AB122" s="28"/>
      <c r="AC122" s="28"/>
      <c r="AD122" s="28"/>
      <c r="AE122" s="28"/>
      <c r="AR122" s="170" t="s">
        <v>121</v>
      </c>
      <c r="AT122" s="170" t="s">
        <v>118</v>
      </c>
      <c r="AU122" s="170" t="s">
        <v>122</v>
      </c>
      <c r="AY122" s="14" t="s">
        <v>115</v>
      </c>
      <c r="BE122" s="171">
        <f>IF(O122="základná",K122,0)</f>
        <v>0</v>
      </c>
      <c r="BF122" s="171">
        <f>IF(O122="znížená",K122,0)</f>
        <v>0</v>
      </c>
      <c r="BG122" s="171">
        <f>IF(O122="zákl. prenesená",K122,0)</f>
        <v>0</v>
      </c>
      <c r="BH122" s="171">
        <f>IF(O122="zníž. prenesená",K122,0)</f>
        <v>0</v>
      </c>
      <c r="BI122" s="171">
        <f>IF(O122="nulová",K122,0)</f>
        <v>0</v>
      </c>
      <c r="BJ122" s="14" t="s">
        <v>122</v>
      </c>
      <c r="BK122" s="171">
        <f>ROUND(P122*H122,2)</f>
        <v>0</v>
      </c>
      <c r="BL122" s="14" t="s">
        <v>121</v>
      </c>
      <c r="BM122" s="170" t="s">
        <v>123</v>
      </c>
    </row>
    <row r="123" spans="1:65" s="2" customFormat="1" ht="24" customHeight="1">
      <c r="A123" s="28"/>
      <c r="B123" s="158"/>
      <c r="C123" s="159" t="s">
        <v>122</v>
      </c>
      <c r="D123" s="234" t="s">
        <v>124</v>
      </c>
      <c r="E123" s="235"/>
      <c r="F123" s="236"/>
      <c r="G123" s="160" t="s">
        <v>125</v>
      </c>
      <c r="H123" s="161">
        <v>1780</v>
      </c>
      <c r="I123" s="162"/>
      <c r="J123" s="162"/>
      <c r="K123" s="163">
        <f>ROUND(P123*H123,2)</f>
        <v>0</v>
      </c>
      <c r="L123" s="164"/>
      <c r="M123" s="29"/>
      <c r="N123" s="165" t="s">
        <v>1</v>
      </c>
      <c r="O123" s="166" t="s">
        <v>38</v>
      </c>
      <c r="P123" s="167">
        <f>I123+J123</f>
        <v>0</v>
      </c>
      <c r="Q123" s="167">
        <f>ROUND(I123*H123,2)</f>
        <v>0</v>
      </c>
      <c r="R123" s="167">
        <f>ROUND(J123*H123,2)</f>
        <v>0</v>
      </c>
      <c r="S123" s="53"/>
      <c r="T123" s="168">
        <f>S123*H123</f>
        <v>0</v>
      </c>
      <c r="U123" s="168">
        <v>1.0000000000000001E-5</v>
      </c>
      <c r="V123" s="168">
        <f>U123*H123</f>
        <v>1.78E-2</v>
      </c>
      <c r="W123" s="168">
        <v>1.1999999999999999E-3</v>
      </c>
      <c r="X123" s="169">
        <f>W123*H123</f>
        <v>2.1359999999999997</v>
      </c>
      <c r="Y123" s="28"/>
      <c r="Z123" s="28"/>
      <c r="AA123" s="28"/>
      <c r="AB123" s="28"/>
      <c r="AC123" s="28"/>
      <c r="AD123" s="28"/>
      <c r="AE123" s="28"/>
      <c r="AR123" s="170" t="s">
        <v>121</v>
      </c>
      <c r="AT123" s="170" t="s">
        <v>118</v>
      </c>
      <c r="AU123" s="170" t="s">
        <v>122</v>
      </c>
      <c r="AY123" s="14" t="s">
        <v>115</v>
      </c>
      <c r="BE123" s="171">
        <f>IF(O123="základná",K123,0)</f>
        <v>0</v>
      </c>
      <c r="BF123" s="171">
        <f>IF(O123="znížená",K123,0)</f>
        <v>0</v>
      </c>
      <c r="BG123" s="171">
        <f>IF(O123="zákl. prenesená",K123,0)</f>
        <v>0</v>
      </c>
      <c r="BH123" s="171">
        <f>IF(O123="zníž. prenesená",K123,0)</f>
        <v>0</v>
      </c>
      <c r="BI123" s="171">
        <f>IF(O123="nulová",K123,0)</f>
        <v>0</v>
      </c>
      <c r="BJ123" s="14" t="s">
        <v>122</v>
      </c>
      <c r="BK123" s="171">
        <f>ROUND(P123*H123,2)</f>
        <v>0</v>
      </c>
      <c r="BL123" s="14" t="s">
        <v>121</v>
      </c>
      <c r="BM123" s="170" t="s">
        <v>126</v>
      </c>
    </row>
    <row r="124" spans="1:65" s="12" customFormat="1" ht="25.9" customHeight="1">
      <c r="B124" s="144"/>
      <c r="D124" s="145" t="s">
        <v>73</v>
      </c>
      <c r="E124" s="146" t="s">
        <v>127</v>
      </c>
      <c r="F124" s="146" t="s">
        <v>128</v>
      </c>
      <c r="I124" s="147"/>
      <c r="J124" s="147"/>
      <c r="K124" s="148">
        <f>BK124</f>
        <v>0</v>
      </c>
      <c r="M124" s="144"/>
      <c r="N124" s="149"/>
      <c r="O124" s="150"/>
      <c r="P124" s="150"/>
      <c r="Q124" s="151">
        <f>Q125+Q293</f>
        <v>0</v>
      </c>
      <c r="R124" s="151">
        <f>R125+R293</f>
        <v>0</v>
      </c>
      <c r="S124" s="150"/>
      <c r="T124" s="152">
        <f>T125+T293</f>
        <v>0</v>
      </c>
      <c r="U124" s="150"/>
      <c r="V124" s="152">
        <f>V125+V293</f>
        <v>1.2724200000000001</v>
      </c>
      <c r="W124" s="150"/>
      <c r="X124" s="153">
        <f>X125+X293</f>
        <v>0</v>
      </c>
      <c r="AR124" s="145" t="s">
        <v>129</v>
      </c>
      <c r="AT124" s="154" t="s">
        <v>73</v>
      </c>
      <c r="AU124" s="154" t="s">
        <v>74</v>
      </c>
      <c r="AY124" s="145" t="s">
        <v>115</v>
      </c>
      <c r="BK124" s="155">
        <f>BK125+BK293</f>
        <v>0</v>
      </c>
    </row>
    <row r="125" spans="1:65" s="12" customFormat="1" ht="22.9" customHeight="1">
      <c r="B125" s="144"/>
      <c r="D125" s="145" t="s">
        <v>73</v>
      </c>
      <c r="E125" s="156" t="s">
        <v>130</v>
      </c>
      <c r="F125" s="156" t="s">
        <v>131</v>
      </c>
      <c r="I125" s="147"/>
      <c r="J125" s="147"/>
      <c r="K125" s="157">
        <f>BK125</f>
        <v>0</v>
      </c>
      <c r="M125" s="144"/>
      <c r="N125" s="149"/>
      <c r="O125" s="150"/>
      <c r="P125" s="150"/>
      <c r="Q125" s="151">
        <f>SUM(Q126:Q292)</f>
        <v>0</v>
      </c>
      <c r="R125" s="151">
        <f>SUM(R126:R292)</f>
        <v>0</v>
      </c>
      <c r="S125" s="150"/>
      <c r="T125" s="152">
        <f>SUM(T126:T292)</f>
        <v>0</v>
      </c>
      <c r="U125" s="150"/>
      <c r="V125" s="152">
        <f>SUM(V126:V292)</f>
        <v>1.2724200000000001</v>
      </c>
      <c r="W125" s="150"/>
      <c r="X125" s="153">
        <f>SUM(X126:X292)</f>
        <v>0</v>
      </c>
      <c r="AR125" s="145" t="s">
        <v>129</v>
      </c>
      <c r="AT125" s="154" t="s">
        <v>73</v>
      </c>
      <c r="AU125" s="154" t="s">
        <v>79</v>
      </c>
      <c r="AY125" s="145" t="s">
        <v>115</v>
      </c>
      <c r="BK125" s="155">
        <f>SUM(BK126:BK292)</f>
        <v>0</v>
      </c>
    </row>
    <row r="126" spans="1:65" s="2" customFormat="1" ht="16.5" customHeight="1">
      <c r="A126" s="28"/>
      <c r="B126" s="158"/>
      <c r="C126" s="159" t="s">
        <v>129</v>
      </c>
      <c r="D126" s="234" t="s">
        <v>132</v>
      </c>
      <c r="E126" s="235"/>
      <c r="F126" s="236"/>
      <c r="G126" s="160" t="s">
        <v>133</v>
      </c>
      <c r="H126" s="161">
        <v>246</v>
      </c>
      <c r="I126" s="162"/>
      <c r="J126" s="162"/>
      <c r="K126" s="163">
        <f t="shared" ref="K126:K157" si="1">ROUND(P126*H126,2)</f>
        <v>0</v>
      </c>
      <c r="L126" s="164"/>
      <c r="M126" s="29"/>
      <c r="N126" s="165" t="s">
        <v>1</v>
      </c>
      <c r="O126" s="166" t="s">
        <v>38</v>
      </c>
      <c r="P126" s="167">
        <f t="shared" ref="P126:P157" si="2">I126+J126</f>
        <v>0</v>
      </c>
      <c r="Q126" s="167">
        <f t="shared" ref="Q126:Q157" si="3">ROUND(I126*H126,2)</f>
        <v>0</v>
      </c>
      <c r="R126" s="167">
        <f t="shared" ref="R126:R157" si="4">ROUND(J126*H126,2)</f>
        <v>0</v>
      </c>
      <c r="S126" s="53"/>
      <c r="T126" s="168">
        <f t="shared" ref="T126:T157" si="5">S126*H126</f>
        <v>0</v>
      </c>
      <c r="U126" s="168">
        <v>0</v>
      </c>
      <c r="V126" s="168">
        <f t="shared" ref="V126:V157" si="6">U126*H126</f>
        <v>0</v>
      </c>
      <c r="W126" s="168">
        <v>0</v>
      </c>
      <c r="X126" s="169">
        <f t="shared" ref="X126:X157" si="7">W126*H126</f>
        <v>0</v>
      </c>
      <c r="Y126" s="28"/>
      <c r="Z126" s="28"/>
      <c r="AA126" s="28"/>
      <c r="AB126" s="28"/>
      <c r="AC126" s="28"/>
      <c r="AD126" s="28"/>
      <c r="AE126" s="28"/>
      <c r="AR126" s="170" t="s">
        <v>134</v>
      </c>
      <c r="AT126" s="170" t="s">
        <v>118</v>
      </c>
      <c r="AU126" s="170" t="s">
        <v>122</v>
      </c>
      <c r="AY126" s="14" t="s">
        <v>115</v>
      </c>
      <c r="BE126" s="171">
        <f t="shared" ref="BE126:BE157" si="8">IF(O126="základná",K126,0)</f>
        <v>0</v>
      </c>
      <c r="BF126" s="171">
        <f t="shared" ref="BF126:BF157" si="9">IF(O126="znížená",K126,0)</f>
        <v>0</v>
      </c>
      <c r="BG126" s="171">
        <f t="shared" ref="BG126:BG157" si="10">IF(O126="zákl. prenesená",K126,0)</f>
        <v>0</v>
      </c>
      <c r="BH126" s="171">
        <f t="shared" ref="BH126:BH157" si="11">IF(O126="zníž. prenesená",K126,0)</f>
        <v>0</v>
      </c>
      <c r="BI126" s="171">
        <f t="shared" ref="BI126:BI157" si="12">IF(O126="nulová",K126,0)</f>
        <v>0</v>
      </c>
      <c r="BJ126" s="14" t="s">
        <v>122</v>
      </c>
      <c r="BK126" s="171">
        <f t="shared" ref="BK126:BK157" si="13">ROUND(P126*H126,2)</f>
        <v>0</v>
      </c>
      <c r="BL126" s="14" t="s">
        <v>134</v>
      </c>
      <c r="BM126" s="170" t="s">
        <v>135</v>
      </c>
    </row>
    <row r="127" spans="1:65" s="2" customFormat="1" ht="16.5" customHeight="1">
      <c r="A127" s="28"/>
      <c r="B127" s="158"/>
      <c r="C127" s="159" t="s">
        <v>121</v>
      </c>
      <c r="D127" s="234" t="s">
        <v>136</v>
      </c>
      <c r="E127" s="235"/>
      <c r="F127" s="236"/>
      <c r="G127" s="160" t="s">
        <v>133</v>
      </c>
      <c r="H127" s="161">
        <v>233</v>
      </c>
      <c r="I127" s="162"/>
      <c r="J127" s="162"/>
      <c r="K127" s="163">
        <f t="shared" si="1"/>
        <v>0</v>
      </c>
      <c r="L127" s="164"/>
      <c r="M127" s="29"/>
      <c r="N127" s="165" t="s">
        <v>1</v>
      </c>
      <c r="O127" s="166" t="s">
        <v>38</v>
      </c>
      <c r="P127" s="167">
        <f t="shared" si="2"/>
        <v>0</v>
      </c>
      <c r="Q127" s="167">
        <f t="shared" si="3"/>
        <v>0</v>
      </c>
      <c r="R127" s="167">
        <f t="shared" si="4"/>
        <v>0</v>
      </c>
      <c r="S127" s="53"/>
      <c r="T127" s="168">
        <f t="shared" si="5"/>
        <v>0</v>
      </c>
      <c r="U127" s="168">
        <v>0</v>
      </c>
      <c r="V127" s="168">
        <f t="shared" si="6"/>
        <v>0</v>
      </c>
      <c r="W127" s="168">
        <v>0</v>
      </c>
      <c r="X127" s="169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0" t="s">
        <v>134</v>
      </c>
      <c r="AT127" s="170" t="s">
        <v>118</v>
      </c>
      <c r="AU127" s="170" t="s">
        <v>122</v>
      </c>
      <c r="AY127" s="14" t="s">
        <v>115</v>
      </c>
      <c r="BE127" s="171">
        <f t="shared" si="8"/>
        <v>0</v>
      </c>
      <c r="BF127" s="171">
        <f t="shared" si="9"/>
        <v>0</v>
      </c>
      <c r="BG127" s="171">
        <f t="shared" si="10"/>
        <v>0</v>
      </c>
      <c r="BH127" s="171">
        <f t="shared" si="11"/>
        <v>0</v>
      </c>
      <c r="BI127" s="171">
        <f t="shared" si="12"/>
        <v>0</v>
      </c>
      <c r="BJ127" s="14" t="s">
        <v>122</v>
      </c>
      <c r="BK127" s="171">
        <f t="shared" si="13"/>
        <v>0</v>
      </c>
      <c r="BL127" s="14" t="s">
        <v>134</v>
      </c>
      <c r="BM127" s="170" t="s">
        <v>137</v>
      </c>
    </row>
    <row r="128" spans="1:65" s="2" customFormat="1" ht="16.5" customHeight="1">
      <c r="A128" s="28"/>
      <c r="B128" s="158"/>
      <c r="C128" s="159" t="s">
        <v>138</v>
      </c>
      <c r="D128" s="234" t="s">
        <v>139</v>
      </c>
      <c r="E128" s="235"/>
      <c r="F128" s="236"/>
      <c r="G128" s="160" t="s">
        <v>133</v>
      </c>
      <c r="H128" s="161">
        <v>13</v>
      </c>
      <c r="I128" s="162"/>
      <c r="J128" s="162"/>
      <c r="K128" s="163">
        <f t="shared" si="1"/>
        <v>0</v>
      </c>
      <c r="L128" s="164"/>
      <c r="M128" s="29"/>
      <c r="N128" s="165" t="s">
        <v>1</v>
      </c>
      <c r="O128" s="166" t="s">
        <v>38</v>
      </c>
      <c r="P128" s="167">
        <f t="shared" si="2"/>
        <v>0</v>
      </c>
      <c r="Q128" s="167">
        <f t="shared" si="3"/>
        <v>0</v>
      </c>
      <c r="R128" s="167">
        <f t="shared" si="4"/>
        <v>0</v>
      </c>
      <c r="S128" s="53"/>
      <c r="T128" s="168">
        <f t="shared" si="5"/>
        <v>0</v>
      </c>
      <c r="U128" s="168">
        <v>0</v>
      </c>
      <c r="V128" s="168">
        <f t="shared" si="6"/>
        <v>0</v>
      </c>
      <c r="W128" s="168">
        <v>0</v>
      </c>
      <c r="X128" s="169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0" t="s">
        <v>134</v>
      </c>
      <c r="AT128" s="170" t="s">
        <v>118</v>
      </c>
      <c r="AU128" s="170" t="s">
        <v>122</v>
      </c>
      <c r="AY128" s="14" t="s">
        <v>115</v>
      </c>
      <c r="BE128" s="171">
        <f t="shared" si="8"/>
        <v>0</v>
      </c>
      <c r="BF128" s="171">
        <f t="shared" si="9"/>
        <v>0</v>
      </c>
      <c r="BG128" s="171">
        <f t="shared" si="10"/>
        <v>0</v>
      </c>
      <c r="BH128" s="171">
        <f t="shared" si="11"/>
        <v>0</v>
      </c>
      <c r="BI128" s="171">
        <f t="shared" si="12"/>
        <v>0</v>
      </c>
      <c r="BJ128" s="14" t="s">
        <v>122</v>
      </c>
      <c r="BK128" s="171">
        <f t="shared" si="13"/>
        <v>0</v>
      </c>
      <c r="BL128" s="14" t="s">
        <v>134</v>
      </c>
      <c r="BM128" s="170" t="s">
        <v>140</v>
      </c>
    </row>
    <row r="129" spans="1:65" s="2" customFormat="1" ht="24" customHeight="1">
      <c r="A129" s="28"/>
      <c r="B129" s="158"/>
      <c r="C129" s="172" t="s">
        <v>141</v>
      </c>
      <c r="D129" s="237" t="s">
        <v>621</v>
      </c>
      <c r="E129" s="238"/>
      <c r="F129" s="239"/>
      <c r="G129" s="173" t="s">
        <v>133</v>
      </c>
      <c r="H129" s="174">
        <v>8</v>
      </c>
      <c r="I129" s="175"/>
      <c r="J129" s="176"/>
      <c r="K129" s="177">
        <f t="shared" si="1"/>
        <v>0</v>
      </c>
      <c r="L129" s="176"/>
      <c r="M129" s="178"/>
      <c r="N129" s="179" t="s">
        <v>1</v>
      </c>
      <c r="O129" s="166" t="s">
        <v>38</v>
      </c>
      <c r="P129" s="167">
        <f t="shared" si="2"/>
        <v>0</v>
      </c>
      <c r="Q129" s="167">
        <f t="shared" si="3"/>
        <v>0</v>
      </c>
      <c r="R129" s="167">
        <f t="shared" si="4"/>
        <v>0</v>
      </c>
      <c r="S129" s="53"/>
      <c r="T129" s="168">
        <f t="shared" si="5"/>
        <v>0</v>
      </c>
      <c r="U129" s="168">
        <v>0</v>
      </c>
      <c r="V129" s="168">
        <f t="shared" si="6"/>
        <v>0</v>
      </c>
      <c r="W129" s="168">
        <v>0</v>
      </c>
      <c r="X129" s="169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0" t="s">
        <v>142</v>
      </c>
      <c r="AT129" s="170" t="s">
        <v>127</v>
      </c>
      <c r="AU129" s="170" t="s">
        <v>122</v>
      </c>
      <c r="AY129" s="14" t="s">
        <v>115</v>
      </c>
      <c r="BE129" s="171">
        <f t="shared" si="8"/>
        <v>0</v>
      </c>
      <c r="BF129" s="171">
        <f t="shared" si="9"/>
        <v>0</v>
      </c>
      <c r="BG129" s="171">
        <f t="shared" si="10"/>
        <v>0</v>
      </c>
      <c r="BH129" s="171">
        <f t="shared" si="11"/>
        <v>0</v>
      </c>
      <c r="BI129" s="171">
        <f t="shared" si="12"/>
        <v>0</v>
      </c>
      <c r="BJ129" s="14" t="s">
        <v>122</v>
      </c>
      <c r="BK129" s="171">
        <f t="shared" si="13"/>
        <v>0</v>
      </c>
      <c r="BL129" s="14" t="s">
        <v>134</v>
      </c>
      <c r="BM129" s="170" t="s">
        <v>143</v>
      </c>
    </row>
    <row r="130" spans="1:65" s="2" customFormat="1" ht="24" customHeight="1">
      <c r="A130" s="28"/>
      <c r="B130" s="158"/>
      <c r="C130" s="172" t="s">
        <v>144</v>
      </c>
      <c r="D130" s="237" t="s">
        <v>622</v>
      </c>
      <c r="E130" s="238"/>
      <c r="F130" s="239"/>
      <c r="G130" s="173" t="s">
        <v>133</v>
      </c>
      <c r="H130" s="174">
        <v>36</v>
      </c>
      <c r="I130" s="175"/>
      <c r="J130" s="176"/>
      <c r="K130" s="177">
        <f t="shared" si="1"/>
        <v>0</v>
      </c>
      <c r="L130" s="176"/>
      <c r="M130" s="178"/>
      <c r="N130" s="179" t="s">
        <v>1</v>
      </c>
      <c r="O130" s="166" t="s">
        <v>38</v>
      </c>
      <c r="P130" s="167">
        <f t="shared" si="2"/>
        <v>0</v>
      </c>
      <c r="Q130" s="167">
        <f t="shared" si="3"/>
        <v>0</v>
      </c>
      <c r="R130" s="167">
        <f t="shared" si="4"/>
        <v>0</v>
      </c>
      <c r="S130" s="53"/>
      <c r="T130" s="168">
        <f t="shared" si="5"/>
        <v>0</v>
      </c>
      <c r="U130" s="168">
        <v>0</v>
      </c>
      <c r="V130" s="168">
        <f t="shared" si="6"/>
        <v>0</v>
      </c>
      <c r="W130" s="168">
        <v>0</v>
      </c>
      <c r="X130" s="169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0" t="s">
        <v>142</v>
      </c>
      <c r="AT130" s="170" t="s">
        <v>127</v>
      </c>
      <c r="AU130" s="170" t="s">
        <v>122</v>
      </c>
      <c r="AY130" s="14" t="s">
        <v>115</v>
      </c>
      <c r="BE130" s="171">
        <f t="shared" si="8"/>
        <v>0</v>
      </c>
      <c r="BF130" s="171">
        <f t="shared" si="9"/>
        <v>0</v>
      </c>
      <c r="BG130" s="171">
        <f t="shared" si="10"/>
        <v>0</v>
      </c>
      <c r="BH130" s="171">
        <f t="shared" si="11"/>
        <v>0</v>
      </c>
      <c r="BI130" s="171">
        <f t="shared" si="12"/>
        <v>0</v>
      </c>
      <c r="BJ130" s="14" t="s">
        <v>122</v>
      </c>
      <c r="BK130" s="171">
        <f t="shared" si="13"/>
        <v>0</v>
      </c>
      <c r="BL130" s="14" t="s">
        <v>134</v>
      </c>
      <c r="BM130" s="170" t="s">
        <v>145</v>
      </c>
    </row>
    <row r="131" spans="1:65" s="2" customFormat="1" ht="24" customHeight="1">
      <c r="A131" s="28"/>
      <c r="B131" s="158"/>
      <c r="C131" s="172" t="s">
        <v>146</v>
      </c>
      <c r="D131" s="237" t="s">
        <v>623</v>
      </c>
      <c r="E131" s="238"/>
      <c r="F131" s="239"/>
      <c r="G131" s="173" t="s">
        <v>133</v>
      </c>
      <c r="H131" s="174">
        <v>3</v>
      </c>
      <c r="I131" s="175"/>
      <c r="J131" s="176"/>
      <c r="K131" s="177">
        <f t="shared" si="1"/>
        <v>0</v>
      </c>
      <c r="L131" s="176"/>
      <c r="M131" s="178"/>
      <c r="N131" s="179" t="s">
        <v>1</v>
      </c>
      <c r="O131" s="166" t="s">
        <v>38</v>
      </c>
      <c r="P131" s="167">
        <f t="shared" si="2"/>
        <v>0</v>
      </c>
      <c r="Q131" s="167">
        <f t="shared" si="3"/>
        <v>0</v>
      </c>
      <c r="R131" s="167">
        <f t="shared" si="4"/>
        <v>0</v>
      </c>
      <c r="S131" s="53"/>
      <c r="T131" s="168">
        <f t="shared" si="5"/>
        <v>0</v>
      </c>
      <c r="U131" s="168">
        <v>0</v>
      </c>
      <c r="V131" s="168">
        <f t="shared" si="6"/>
        <v>0</v>
      </c>
      <c r="W131" s="168">
        <v>0</v>
      </c>
      <c r="X131" s="169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0" t="s">
        <v>142</v>
      </c>
      <c r="AT131" s="170" t="s">
        <v>127</v>
      </c>
      <c r="AU131" s="170" t="s">
        <v>122</v>
      </c>
      <c r="AY131" s="14" t="s">
        <v>115</v>
      </c>
      <c r="BE131" s="171">
        <f t="shared" si="8"/>
        <v>0</v>
      </c>
      <c r="BF131" s="171">
        <f t="shared" si="9"/>
        <v>0</v>
      </c>
      <c r="BG131" s="171">
        <f t="shared" si="10"/>
        <v>0</v>
      </c>
      <c r="BH131" s="171">
        <f t="shared" si="11"/>
        <v>0</v>
      </c>
      <c r="BI131" s="171">
        <f t="shared" si="12"/>
        <v>0</v>
      </c>
      <c r="BJ131" s="14" t="s">
        <v>122</v>
      </c>
      <c r="BK131" s="171">
        <f t="shared" si="13"/>
        <v>0</v>
      </c>
      <c r="BL131" s="14" t="s">
        <v>134</v>
      </c>
      <c r="BM131" s="170" t="s">
        <v>147</v>
      </c>
    </row>
    <row r="132" spans="1:65" s="2" customFormat="1" ht="24" customHeight="1">
      <c r="A132" s="28"/>
      <c r="B132" s="158"/>
      <c r="C132" s="172" t="s">
        <v>116</v>
      </c>
      <c r="D132" s="237" t="s">
        <v>607</v>
      </c>
      <c r="E132" s="238"/>
      <c r="F132" s="239"/>
      <c r="G132" s="173" t="s">
        <v>133</v>
      </c>
      <c r="H132" s="174">
        <v>74</v>
      </c>
      <c r="I132" s="175"/>
      <c r="J132" s="176"/>
      <c r="K132" s="177">
        <f t="shared" si="1"/>
        <v>0</v>
      </c>
      <c r="L132" s="176"/>
      <c r="M132" s="178"/>
      <c r="N132" s="179" t="s">
        <v>1</v>
      </c>
      <c r="O132" s="166" t="s">
        <v>38</v>
      </c>
      <c r="P132" s="167">
        <f t="shared" si="2"/>
        <v>0</v>
      </c>
      <c r="Q132" s="167">
        <f t="shared" si="3"/>
        <v>0</v>
      </c>
      <c r="R132" s="167">
        <f t="shared" si="4"/>
        <v>0</v>
      </c>
      <c r="S132" s="53"/>
      <c r="T132" s="168">
        <f t="shared" si="5"/>
        <v>0</v>
      </c>
      <c r="U132" s="168">
        <v>0</v>
      </c>
      <c r="V132" s="168">
        <f t="shared" si="6"/>
        <v>0</v>
      </c>
      <c r="W132" s="168">
        <v>0</v>
      </c>
      <c r="X132" s="169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0" t="s">
        <v>142</v>
      </c>
      <c r="AT132" s="170" t="s">
        <v>127</v>
      </c>
      <c r="AU132" s="170" t="s">
        <v>122</v>
      </c>
      <c r="AY132" s="14" t="s">
        <v>115</v>
      </c>
      <c r="BE132" s="171">
        <f t="shared" si="8"/>
        <v>0</v>
      </c>
      <c r="BF132" s="171">
        <f t="shared" si="9"/>
        <v>0</v>
      </c>
      <c r="BG132" s="171">
        <f t="shared" si="10"/>
        <v>0</v>
      </c>
      <c r="BH132" s="171">
        <f t="shared" si="11"/>
        <v>0</v>
      </c>
      <c r="BI132" s="171">
        <f t="shared" si="12"/>
        <v>0</v>
      </c>
      <c r="BJ132" s="14" t="s">
        <v>122</v>
      </c>
      <c r="BK132" s="171">
        <f t="shared" si="13"/>
        <v>0</v>
      </c>
      <c r="BL132" s="14" t="s">
        <v>134</v>
      </c>
      <c r="BM132" s="170" t="s">
        <v>148</v>
      </c>
    </row>
    <row r="133" spans="1:65" s="2" customFormat="1" ht="16.5" customHeight="1">
      <c r="A133" s="28"/>
      <c r="B133" s="158"/>
      <c r="C133" s="172" t="s">
        <v>149</v>
      </c>
      <c r="D133" s="237" t="s">
        <v>608</v>
      </c>
      <c r="E133" s="238"/>
      <c r="F133" s="239"/>
      <c r="G133" s="173" t="s">
        <v>133</v>
      </c>
      <c r="H133" s="174">
        <v>45</v>
      </c>
      <c r="I133" s="175"/>
      <c r="J133" s="176"/>
      <c r="K133" s="177">
        <f t="shared" si="1"/>
        <v>0</v>
      </c>
      <c r="L133" s="176"/>
      <c r="M133" s="178"/>
      <c r="N133" s="179" t="s">
        <v>1</v>
      </c>
      <c r="O133" s="166" t="s">
        <v>38</v>
      </c>
      <c r="P133" s="167">
        <f t="shared" si="2"/>
        <v>0</v>
      </c>
      <c r="Q133" s="167">
        <f t="shared" si="3"/>
        <v>0</v>
      </c>
      <c r="R133" s="167">
        <f t="shared" si="4"/>
        <v>0</v>
      </c>
      <c r="S133" s="53"/>
      <c r="T133" s="168">
        <f t="shared" si="5"/>
        <v>0</v>
      </c>
      <c r="U133" s="168">
        <v>0</v>
      </c>
      <c r="V133" s="168">
        <f t="shared" si="6"/>
        <v>0</v>
      </c>
      <c r="W133" s="168">
        <v>0</v>
      </c>
      <c r="X133" s="169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0" t="s">
        <v>142</v>
      </c>
      <c r="AT133" s="170" t="s">
        <v>127</v>
      </c>
      <c r="AU133" s="170" t="s">
        <v>122</v>
      </c>
      <c r="AY133" s="14" t="s">
        <v>115</v>
      </c>
      <c r="BE133" s="171">
        <f t="shared" si="8"/>
        <v>0</v>
      </c>
      <c r="BF133" s="171">
        <f t="shared" si="9"/>
        <v>0</v>
      </c>
      <c r="BG133" s="171">
        <f t="shared" si="10"/>
        <v>0</v>
      </c>
      <c r="BH133" s="171">
        <f t="shared" si="11"/>
        <v>0</v>
      </c>
      <c r="BI133" s="171">
        <f t="shared" si="12"/>
        <v>0</v>
      </c>
      <c r="BJ133" s="14" t="s">
        <v>122</v>
      </c>
      <c r="BK133" s="171">
        <f t="shared" si="13"/>
        <v>0</v>
      </c>
      <c r="BL133" s="14" t="s">
        <v>134</v>
      </c>
      <c r="BM133" s="170" t="s">
        <v>150</v>
      </c>
    </row>
    <row r="134" spans="1:65" s="2" customFormat="1" ht="24" customHeight="1">
      <c r="A134" s="28"/>
      <c r="B134" s="158"/>
      <c r="C134" s="172" t="s">
        <v>151</v>
      </c>
      <c r="D134" s="237" t="s">
        <v>624</v>
      </c>
      <c r="E134" s="238"/>
      <c r="F134" s="239"/>
      <c r="G134" s="173" t="s">
        <v>133</v>
      </c>
      <c r="H134" s="174">
        <v>7</v>
      </c>
      <c r="I134" s="175"/>
      <c r="J134" s="176"/>
      <c r="K134" s="177">
        <f t="shared" si="1"/>
        <v>0</v>
      </c>
      <c r="L134" s="176"/>
      <c r="M134" s="178"/>
      <c r="N134" s="179" t="s">
        <v>1</v>
      </c>
      <c r="O134" s="166" t="s">
        <v>38</v>
      </c>
      <c r="P134" s="167">
        <f t="shared" si="2"/>
        <v>0</v>
      </c>
      <c r="Q134" s="167">
        <f t="shared" si="3"/>
        <v>0</v>
      </c>
      <c r="R134" s="167">
        <f t="shared" si="4"/>
        <v>0</v>
      </c>
      <c r="S134" s="53"/>
      <c r="T134" s="168">
        <f t="shared" si="5"/>
        <v>0</v>
      </c>
      <c r="U134" s="168">
        <v>0</v>
      </c>
      <c r="V134" s="168">
        <f t="shared" si="6"/>
        <v>0</v>
      </c>
      <c r="W134" s="168">
        <v>0</v>
      </c>
      <c r="X134" s="169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0" t="s">
        <v>142</v>
      </c>
      <c r="AT134" s="170" t="s">
        <v>127</v>
      </c>
      <c r="AU134" s="170" t="s">
        <v>122</v>
      </c>
      <c r="AY134" s="14" t="s">
        <v>115</v>
      </c>
      <c r="BE134" s="171">
        <f t="shared" si="8"/>
        <v>0</v>
      </c>
      <c r="BF134" s="171">
        <f t="shared" si="9"/>
        <v>0</v>
      </c>
      <c r="BG134" s="171">
        <f t="shared" si="10"/>
        <v>0</v>
      </c>
      <c r="BH134" s="171">
        <f t="shared" si="11"/>
        <v>0</v>
      </c>
      <c r="BI134" s="171">
        <f t="shared" si="12"/>
        <v>0</v>
      </c>
      <c r="BJ134" s="14" t="s">
        <v>122</v>
      </c>
      <c r="BK134" s="171">
        <f t="shared" si="13"/>
        <v>0</v>
      </c>
      <c r="BL134" s="14" t="s">
        <v>134</v>
      </c>
      <c r="BM134" s="170" t="s">
        <v>152</v>
      </c>
    </row>
    <row r="135" spans="1:65" s="2" customFormat="1" ht="24" customHeight="1">
      <c r="A135" s="28"/>
      <c r="B135" s="158"/>
      <c r="C135" s="172" t="s">
        <v>153</v>
      </c>
      <c r="D135" s="237" t="s">
        <v>625</v>
      </c>
      <c r="E135" s="238"/>
      <c r="F135" s="239"/>
      <c r="G135" s="173" t="s">
        <v>133</v>
      </c>
      <c r="H135" s="174">
        <v>38</v>
      </c>
      <c r="I135" s="175"/>
      <c r="J135" s="176"/>
      <c r="K135" s="177">
        <f t="shared" si="1"/>
        <v>0</v>
      </c>
      <c r="L135" s="176"/>
      <c r="M135" s="178"/>
      <c r="N135" s="179" t="s">
        <v>1</v>
      </c>
      <c r="O135" s="166" t="s">
        <v>38</v>
      </c>
      <c r="P135" s="167">
        <f t="shared" si="2"/>
        <v>0</v>
      </c>
      <c r="Q135" s="167">
        <f t="shared" si="3"/>
        <v>0</v>
      </c>
      <c r="R135" s="167">
        <f t="shared" si="4"/>
        <v>0</v>
      </c>
      <c r="S135" s="53"/>
      <c r="T135" s="168">
        <f t="shared" si="5"/>
        <v>0</v>
      </c>
      <c r="U135" s="168">
        <v>0</v>
      </c>
      <c r="V135" s="168">
        <f t="shared" si="6"/>
        <v>0</v>
      </c>
      <c r="W135" s="168">
        <v>0</v>
      </c>
      <c r="X135" s="169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0" t="s">
        <v>142</v>
      </c>
      <c r="AT135" s="170" t="s">
        <v>127</v>
      </c>
      <c r="AU135" s="170" t="s">
        <v>122</v>
      </c>
      <c r="AY135" s="14" t="s">
        <v>115</v>
      </c>
      <c r="BE135" s="171">
        <f t="shared" si="8"/>
        <v>0</v>
      </c>
      <c r="BF135" s="171">
        <f t="shared" si="9"/>
        <v>0</v>
      </c>
      <c r="BG135" s="171">
        <f t="shared" si="10"/>
        <v>0</v>
      </c>
      <c r="BH135" s="171">
        <f t="shared" si="11"/>
        <v>0</v>
      </c>
      <c r="BI135" s="171">
        <f t="shared" si="12"/>
        <v>0</v>
      </c>
      <c r="BJ135" s="14" t="s">
        <v>122</v>
      </c>
      <c r="BK135" s="171">
        <f t="shared" si="13"/>
        <v>0</v>
      </c>
      <c r="BL135" s="14" t="s">
        <v>134</v>
      </c>
      <c r="BM135" s="170" t="s">
        <v>154</v>
      </c>
    </row>
    <row r="136" spans="1:65" s="2" customFormat="1" ht="24" customHeight="1">
      <c r="A136" s="28"/>
      <c r="B136" s="158"/>
      <c r="C136" s="172" t="s">
        <v>155</v>
      </c>
      <c r="D136" s="237" t="s">
        <v>609</v>
      </c>
      <c r="E136" s="238"/>
      <c r="F136" s="239"/>
      <c r="G136" s="173" t="s">
        <v>133</v>
      </c>
      <c r="H136" s="174">
        <v>2</v>
      </c>
      <c r="I136" s="175"/>
      <c r="J136" s="176"/>
      <c r="K136" s="177">
        <f t="shared" si="1"/>
        <v>0</v>
      </c>
      <c r="L136" s="176"/>
      <c r="M136" s="178"/>
      <c r="N136" s="179" t="s">
        <v>1</v>
      </c>
      <c r="O136" s="166" t="s">
        <v>38</v>
      </c>
      <c r="P136" s="167">
        <f t="shared" si="2"/>
        <v>0</v>
      </c>
      <c r="Q136" s="167">
        <f t="shared" si="3"/>
        <v>0</v>
      </c>
      <c r="R136" s="167">
        <f t="shared" si="4"/>
        <v>0</v>
      </c>
      <c r="S136" s="53"/>
      <c r="T136" s="168">
        <f t="shared" si="5"/>
        <v>0</v>
      </c>
      <c r="U136" s="168">
        <v>0</v>
      </c>
      <c r="V136" s="168">
        <f t="shared" si="6"/>
        <v>0</v>
      </c>
      <c r="W136" s="168">
        <v>0</v>
      </c>
      <c r="X136" s="169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0" t="s">
        <v>142</v>
      </c>
      <c r="AT136" s="170" t="s">
        <v>127</v>
      </c>
      <c r="AU136" s="170" t="s">
        <v>122</v>
      </c>
      <c r="AY136" s="14" t="s">
        <v>115</v>
      </c>
      <c r="BE136" s="171">
        <f t="shared" si="8"/>
        <v>0</v>
      </c>
      <c r="BF136" s="171">
        <f t="shared" si="9"/>
        <v>0</v>
      </c>
      <c r="BG136" s="171">
        <f t="shared" si="10"/>
        <v>0</v>
      </c>
      <c r="BH136" s="171">
        <f t="shared" si="11"/>
        <v>0</v>
      </c>
      <c r="BI136" s="171">
        <f t="shared" si="12"/>
        <v>0</v>
      </c>
      <c r="BJ136" s="14" t="s">
        <v>122</v>
      </c>
      <c r="BK136" s="171">
        <f t="shared" si="13"/>
        <v>0</v>
      </c>
      <c r="BL136" s="14" t="s">
        <v>134</v>
      </c>
      <c r="BM136" s="170" t="s">
        <v>156</v>
      </c>
    </row>
    <row r="137" spans="1:65" s="2" customFormat="1" ht="24" customHeight="1">
      <c r="A137" s="28"/>
      <c r="B137" s="158"/>
      <c r="C137" s="172" t="s">
        <v>157</v>
      </c>
      <c r="D137" s="237" t="s">
        <v>626</v>
      </c>
      <c r="E137" s="238"/>
      <c r="F137" s="239"/>
      <c r="G137" s="173" t="s">
        <v>133</v>
      </c>
      <c r="H137" s="174">
        <v>20</v>
      </c>
      <c r="I137" s="175"/>
      <c r="J137" s="176"/>
      <c r="K137" s="177">
        <f t="shared" si="1"/>
        <v>0</v>
      </c>
      <c r="L137" s="176"/>
      <c r="M137" s="178"/>
      <c r="N137" s="179" t="s">
        <v>1</v>
      </c>
      <c r="O137" s="166" t="s">
        <v>38</v>
      </c>
      <c r="P137" s="167">
        <f t="shared" si="2"/>
        <v>0</v>
      </c>
      <c r="Q137" s="167">
        <f t="shared" si="3"/>
        <v>0</v>
      </c>
      <c r="R137" s="167">
        <f t="shared" si="4"/>
        <v>0</v>
      </c>
      <c r="S137" s="53"/>
      <c r="T137" s="168">
        <f t="shared" si="5"/>
        <v>0</v>
      </c>
      <c r="U137" s="168">
        <v>0</v>
      </c>
      <c r="V137" s="168">
        <f t="shared" si="6"/>
        <v>0</v>
      </c>
      <c r="W137" s="168">
        <v>0</v>
      </c>
      <c r="X137" s="169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0" t="s">
        <v>142</v>
      </c>
      <c r="AT137" s="170" t="s">
        <v>127</v>
      </c>
      <c r="AU137" s="170" t="s">
        <v>122</v>
      </c>
      <c r="AY137" s="14" t="s">
        <v>115</v>
      </c>
      <c r="BE137" s="171">
        <f t="shared" si="8"/>
        <v>0</v>
      </c>
      <c r="BF137" s="171">
        <f t="shared" si="9"/>
        <v>0</v>
      </c>
      <c r="BG137" s="171">
        <f t="shared" si="10"/>
        <v>0</v>
      </c>
      <c r="BH137" s="171">
        <f t="shared" si="11"/>
        <v>0</v>
      </c>
      <c r="BI137" s="171">
        <f t="shared" si="12"/>
        <v>0</v>
      </c>
      <c r="BJ137" s="14" t="s">
        <v>122</v>
      </c>
      <c r="BK137" s="171">
        <f t="shared" si="13"/>
        <v>0</v>
      </c>
      <c r="BL137" s="14" t="s">
        <v>134</v>
      </c>
      <c r="BM137" s="170" t="s">
        <v>158</v>
      </c>
    </row>
    <row r="138" spans="1:65" s="2" customFormat="1" ht="16.5" customHeight="1">
      <c r="A138" s="28"/>
      <c r="B138" s="158"/>
      <c r="C138" s="172" t="s">
        <v>159</v>
      </c>
      <c r="D138" s="237" t="s">
        <v>610</v>
      </c>
      <c r="E138" s="238"/>
      <c r="F138" s="239"/>
      <c r="G138" s="173" t="s">
        <v>133</v>
      </c>
      <c r="H138" s="174">
        <v>13</v>
      </c>
      <c r="I138" s="175"/>
      <c r="J138" s="176"/>
      <c r="K138" s="177">
        <f t="shared" si="1"/>
        <v>0</v>
      </c>
      <c r="L138" s="176"/>
      <c r="M138" s="178"/>
      <c r="N138" s="179" t="s">
        <v>1</v>
      </c>
      <c r="O138" s="166" t="s">
        <v>38</v>
      </c>
      <c r="P138" s="167">
        <f t="shared" si="2"/>
        <v>0</v>
      </c>
      <c r="Q138" s="167">
        <f t="shared" si="3"/>
        <v>0</v>
      </c>
      <c r="R138" s="167">
        <f t="shared" si="4"/>
        <v>0</v>
      </c>
      <c r="S138" s="53"/>
      <c r="T138" s="168">
        <f t="shared" si="5"/>
        <v>0</v>
      </c>
      <c r="U138" s="168">
        <v>0</v>
      </c>
      <c r="V138" s="168">
        <f t="shared" si="6"/>
        <v>0</v>
      </c>
      <c r="W138" s="168">
        <v>0</v>
      </c>
      <c r="X138" s="169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0" t="s">
        <v>142</v>
      </c>
      <c r="AT138" s="170" t="s">
        <v>127</v>
      </c>
      <c r="AU138" s="170" t="s">
        <v>122</v>
      </c>
      <c r="AY138" s="14" t="s">
        <v>115</v>
      </c>
      <c r="BE138" s="171">
        <f t="shared" si="8"/>
        <v>0</v>
      </c>
      <c r="BF138" s="171">
        <f t="shared" si="9"/>
        <v>0</v>
      </c>
      <c r="BG138" s="171">
        <f t="shared" si="10"/>
        <v>0</v>
      </c>
      <c r="BH138" s="171">
        <f t="shared" si="11"/>
        <v>0</v>
      </c>
      <c r="BI138" s="171">
        <f t="shared" si="12"/>
        <v>0</v>
      </c>
      <c r="BJ138" s="14" t="s">
        <v>122</v>
      </c>
      <c r="BK138" s="171">
        <f t="shared" si="13"/>
        <v>0</v>
      </c>
      <c r="BL138" s="14" t="s">
        <v>134</v>
      </c>
      <c r="BM138" s="170" t="s">
        <v>160</v>
      </c>
    </row>
    <row r="139" spans="1:65" s="2" customFormat="1" ht="24" customHeight="1">
      <c r="A139" s="28"/>
      <c r="B139" s="158"/>
      <c r="C139" s="159" t="s">
        <v>161</v>
      </c>
      <c r="D139" s="234" t="s">
        <v>162</v>
      </c>
      <c r="E139" s="235"/>
      <c r="F139" s="236"/>
      <c r="G139" s="160" t="s">
        <v>133</v>
      </c>
      <c r="H139" s="161">
        <v>13</v>
      </c>
      <c r="I139" s="162"/>
      <c r="J139" s="162"/>
      <c r="K139" s="163">
        <f t="shared" si="1"/>
        <v>0</v>
      </c>
      <c r="L139" s="164"/>
      <c r="M139" s="29"/>
      <c r="N139" s="165" t="s">
        <v>1</v>
      </c>
      <c r="O139" s="166" t="s">
        <v>38</v>
      </c>
      <c r="P139" s="167">
        <f t="shared" si="2"/>
        <v>0</v>
      </c>
      <c r="Q139" s="167">
        <f t="shared" si="3"/>
        <v>0</v>
      </c>
      <c r="R139" s="167">
        <f t="shared" si="4"/>
        <v>0</v>
      </c>
      <c r="S139" s="53"/>
      <c r="T139" s="168">
        <f t="shared" si="5"/>
        <v>0</v>
      </c>
      <c r="U139" s="168">
        <v>0</v>
      </c>
      <c r="V139" s="168">
        <f t="shared" si="6"/>
        <v>0</v>
      </c>
      <c r="W139" s="168">
        <v>0</v>
      </c>
      <c r="X139" s="169">
        <f t="shared" si="7"/>
        <v>0</v>
      </c>
      <c r="Y139" s="28"/>
      <c r="Z139" s="28"/>
      <c r="AA139" s="28"/>
      <c r="AB139" s="28"/>
      <c r="AC139" s="28"/>
      <c r="AD139" s="28"/>
      <c r="AE139" s="28"/>
      <c r="AR139" s="170" t="s">
        <v>134</v>
      </c>
      <c r="AT139" s="170" t="s">
        <v>118</v>
      </c>
      <c r="AU139" s="170" t="s">
        <v>122</v>
      </c>
      <c r="AY139" s="14" t="s">
        <v>115</v>
      </c>
      <c r="BE139" s="171">
        <f t="shared" si="8"/>
        <v>0</v>
      </c>
      <c r="BF139" s="171">
        <f t="shared" si="9"/>
        <v>0</v>
      </c>
      <c r="BG139" s="171">
        <f t="shared" si="10"/>
        <v>0</v>
      </c>
      <c r="BH139" s="171">
        <f t="shared" si="11"/>
        <v>0</v>
      </c>
      <c r="BI139" s="171">
        <f t="shared" si="12"/>
        <v>0</v>
      </c>
      <c r="BJ139" s="14" t="s">
        <v>122</v>
      </c>
      <c r="BK139" s="171">
        <f t="shared" si="13"/>
        <v>0</v>
      </c>
      <c r="BL139" s="14" t="s">
        <v>134</v>
      </c>
      <c r="BM139" s="170" t="s">
        <v>163</v>
      </c>
    </row>
    <row r="140" spans="1:65" s="2" customFormat="1" ht="16.5" customHeight="1">
      <c r="A140" s="28"/>
      <c r="B140" s="158"/>
      <c r="C140" s="159" t="s">
        <v>164</v>
      </c>
      <c r="D140" s="234" t="s">
        <v>136</v>
      </c>
      <c r="E140" s="235"/>
      <c r="F140" s="236"/>
      <c r="G140" s="160" t="s">
        <v>133</v>
      </c>
      <c r="H140" s="161">
        <v>13</v>
      </c>
      <c r="I140" s="162"/>
      <c r="J140" s="162"/>
      <c r="K140" s="163">
        <f t="shared" si="1"/>
        <v>0</v>
      </c>
      <c r="L140" s="164"/>
      <c r="M140" s="29"/>
      <c r="N140" s="165" t="s">
        <v>1</v>
      </c>
      <c r="O140" s="166" t="s">
        <v>38</v>
      </c>
      <c r="P140" s="167">
        <f t="shared" si="2"/>
        <v>0</v>
      </c>
      <c r="Q140" s="167">
        <f t="shared" si="3"/>
        <v>0</v>
      </c>
      <c r="R140" s="167">
        <f t="shared" si="4"/>
        <v>0</v>
      </c>
      <c r="S140" s="53"/>
      <c r="T140" s="168">
        <f t="shared" si="5"/>
        <v>0</v>
      </c>
      <c r="U140" s="168">
        <v>0</v>
      </c>
      <c r="V140" s="168">
        <f t="shared" si="6"/>
        <v>0</v>
      </c>
      <c r="W140" s="168">
        <v>0</v>
      </c>
      <c r="X140" s="169">
        <f t="shared" si="7"/>
        <v>0</v>
      </c>
      <c r="Y140" s="28"/>
      <c r="Z140" s="28"/>
      <c r="AA140" s="28"/>
      <c r="AB140" s="28"/>
      <c r="AC140" s="28"/>
      <c r="AD140" s="28"/>
      <c r="AE140" s="28"/>
      <c r="AR140" s="170" t="s">
        <v>134</v>
      </c>
      <c r="AT140" s="170" t="s">
        <v>118</v>
      </c>
      <c r="AU140" s="170" t="s">
        <v>122</v>
      </c>
      <c r="AY140" s="14" t="s">
        <v>115</v>
      </c>
      <c r="BE140" s="171">
        <f t="shared" si="8"/>
        <v>0</v>
      </c>
      <c r="BF140" s="171">
        <f t="shared" si="9"/>
        <v>0</v>
      </c>
      <c r="BG140" s="171">
        <f t="shared" si="10"/>
        <v>0</v>
      </c>
      <c r="BH140" s="171">
        <f t="shared" si="11"/>
        <v>0</v>
      </c>
      <c r="BI140" s="171">
        <f t="shared" si="12"/>
        <v>0</v>
      </c>
      <c r="BJ140" s="14" t="s">
        <v>122</v>
      </c>
      <c r="BK140" s="171">
        <f t="shared" si="13"/>
        <v>0</v>
      </c>
      <c r="BL140" s="14" t="s">
        <v>134</v>
      </c>
      <c r="BM140" s="170" t="s">
        <v>165</v>
      </c>
    </row>
    <row r="141" spans="1:65" s="2" customFormat="1" ht="16.5" customHeight="1">
      <c r="A141" s="28"/>
      <c r="B141" s="158"/>
      <c r="C141" s="172" t="s">
        <v>166</v>
      </c>
      <c r="D141" s="237" t="s">
        <v>167</v>
      </c>
      <c r="E141" s="238"/>
      <c r="F141" s="239"/>
      <c r="G141" s="173" t="s">
        <v>133</v>
      </c>
      <c r="H141" s="174">
        <v>7</v>
      </c>
      <c r="I141" s="175"/>
      <c r="J141" s="176"/>
      <c r="K141" s="177">
        <f t="shared" si="1"/>
        <v>0</v>
      </c>
      <c r="L141" s="176"/>
      <c r="M141" s="178"/>
      <c r="N141" s="179" t="s">
        <v>1</v>
      </c>
      <c r="O141" s="166" t="s">
        <v>38</v>
      </c>
      <c r="P141" s="167">
        <f t="shared" si="2"/>
        <v>0</v>
      </c>
      <c r="Q141" s="167">
        <f t="shared" si="3"/>
        <v>0</v>
      </c>
      <c r="R141" s="167">
        <f t="shared" si="4"/>
        <v>0</v>
      </c>
      <c r="S141" s="53"/>
      <c r="T141" s="168">
        <f t="shared" si="5"/>
        <v>0</v>
      </c>
      <c r="U141" s="168">
        <v>0</v>
      </c>
      <c r="V141" s="168">
        <f t="shared" si="6"/>
        <v>0</v>
      </c>
      <c r="W141" s="168">
        <v>0</v>
      </c>
      <c r="X141" s="169">
        <f t="shared" si="7"/>
        <v>0</v>
      </c>
      <c r="Y141" s="28"/>
      <c r="Z141" s="28"/>
      <c r="AA141" s="28"/>
      <c r="AB141" s="28"/>
      <c r="AC141" s="28"/>
      <c r="AD141" s="28"/>
      <c r="AE141" s="28"/>
      <c r="AR141" s="170" t="s">
        <v>142</v>
      </c>
      <c r="AT141" s="170" t="s">
        <v>127</v>
      </c>
      <c r="AU141" s="170" t="s">
        <v>122</v>
      </c>
      <c r="AY141" s="14" t="s">
        <v>115</v>
      </c>
      <c r="BE141" s="171">
        <f t="shared" si="8"/>
        <v>0</v>
      </c>
      <c r="BF141" s="171">
        <f t="shared" si="9"/>
        <v>0</v>
      </c>
      <c r="BG141" s="171">
        <f t="shared" si="10"/>
        <v>0</v>
      </c>
      <c r="BH141" s="171">
        <f t="shared" si="11"/>
        <v>0</v>
      </c>
      <c r="BI141" s="171">
        <f t="shared" si="12"/>
        <v>0</v>
      </c>
      <c r="BJ141" s="14" t="s">
        <v>122</v>
      </c>
      <c r="BK141" s="171">
        <f t="shared" si="13"/>
        <v>0</v>
      </c>
      <c r="BL141" s="14" t="s">
        <v>134</v>
      </c>
      <c r="BM141" s="170" t="s">
        <v>168</v>
      </c>
    </row>
    <row r="142" spans="1:65" s="2" customFormat="1" ht="16.5" customHeight="1">
      <c r="A142" s="28"/>
      <c r="B142" s="158"/>
      <c r="C142" s="172" t="s">
        <v>169</v>
      </c>
      <c r="D142" s="237" t="s">
        <v>170</v>
      </c>
      <c r="E142" s="238"/>
      <c r="F142" s="239"/>
      <c r="G142" s="173" t="s">
        <v>133</v>
      </c>
      <c r="H142" s="174">
        <v>2</v>
      </c>
      <c r="I142" s="175"/>
      <c r="J142" s="176"/>
      <c r="K142" s="177">
        <f t="shared" si="1"/>
        <v>0</v>
      </c>
      <c r="L142" s="176"/>
      <c r="M142" s="178"/>
      <c r="N142" s="179" t="s">
        <v>1</v>
      </c>
      <c r="O142" s="166" t="s">
        <v>38</v>
      </c>
      <c r="P142" s="167">
        <f t="shared" si="2"/>
        <v>0</v>
      </c>
      <c r="Q142" s="167">
        <f t="shared" si="3"/>
        <v>0</v>
      </c>
      <c r="R142" s="167">
        <f t="shared" si="4"/>
        <v>0</v>
      </c>
      <c r="S142" s="53"/>
      <c r="T142" s="168">
        <f t="shared" si="5"/>
        <v>0</v>
      </c>
      <c r="U142" s="168">
        <v>0</v>
      </c>
      <c r="V142" s="168">
        <f t="shared" si="6"/>
        <v>0</v>
      </c>
      <c r="W142" s="168">
        <v>0</v>
      </c>
      <c r="X142" s="169">
        <f t="shared" si="7"/>
        <v>0</v>
      </c>
      <c r="Y142" s="28"/>
      <c r="Z142" s="28"/>
      <c r="AA142" s="28"/>
      <c r="AB142" s="28"/>
      <c r="AC142" s="28"/>
      <c r="AD142" s="28"/>
      <c r="AE142" s="28"/>
      <c r="AR142" s="170" t="s">
        <v>142</v>
      </c>
      <c r="AT142" s="170" t="s">
        <v>127</v>
      </c>
      <c r="AU142" s="170" t="s">
        <v>122</v>
      </c>
      <c r="AY142" s="14" t="s">
        <v>115</v>
      </c>
      <c r="BE142" s="171">
        <f t="shared" si="8"/>
        <v>0</v>
      </c>
      <c r="BF142" s="171">
        <f t="shared" si="9"/>
        <v>0</v>
      </c>
      <c r="BG142" s="171">
        <f t="shared" si="10"/>
        <v>0</v>
      </c>
      <c r="BH142" s="171">
        <f t="shared" si="11"/>
        <v>0</v>
      </c>
      <c r="BI142" s="171">
        <f t="shared" si="12"/>
        <v>0</v>
      </c>
      <c r="BJ142" s="14" t="s">
        <v>122</v>
      </c>
      <c r="BK142" s="171">
        <f t="shared" si="13"/>
        <v>0</v>
      </c>
      <c r="BL142" s="14" t="s">
        <v>134</v>
      </c>
      <c r="BM142" s="170" t="s">
        <v>171</v>
      </c>
    </row>
    <row r="143" spans="1:65" s="2" customFormat="1" ht="16.5" customHeight="1">
      <c r="A143" s="28"/>
      <c r="B143" s="158"/>
      <c r="C143" s="172" t="s">
        <v>172</v>
      </c>
      <c r="D143" s="237" t="s">
        <v>173</v>
      </c>
      <c r="E143" s="238"/>
      <c r="F143" s="239"/>
      <c r="G143" s="173" t="s">
        <v>133</v>
      </c>
      <c r="H143" s="174">
        <v>2</v>
      </c>
      <c r="I143" s="175"/>
      <c r="J143" s="176"/>
      <c r="K143" s="177">
        <f t="shared" si="1"/>
        <v>0</v>
      </c>
      <c r="L143" s="176"/>
      <c r="M143" s="178"/>
      <c r="N143" s="179" t="s">
        <v>1</v>
      </c>
      <c r="O143" s="166" t="s">
        <v>38</v>
      </c>
      <c r="P143" s="167">
        <f t="shared" si="2"/>
        <v>0</v>
      </c>
      <c r="Q143" s="167">
        <f t="shared" si="3"/>
        <v>0</v>
      </c>
      <c r="R143" s="167">
        <f t="shared" si="4"/>
        <v>0</v>
      </c>
      <c r="S143" s="53"/>
      <c r="T143" s="168">
        <f t="shared" si="5"/>
        <v>0</v>
      </c>
      <c r="U143" s="168">
        <v>0</v>
      </c>
      <c r="V143" s="168">
        <f t="shared" si="6"/>
        <v>0</v>
      </c>
      <c r="W143" s="168">
        <v>0</v>
      </c>
      <c r="X143" s="169">
        <f t="shared" si="7"/>
        <v>0</v>
      </c>
      <c r="Y143" s="28"/>
      <c r="Z143" s="28"/>
      <c r="AA143" s="28"/>
      <c r="AB143" s="28"/>
      <c r="AC143" s="28"/>
      <c r="AD143" s="28"/>
      <c r="AE143" s="28"/>
      <c r="AR143" s="170" t="s">
        <v>142</v>
      </c>
      <c r="AT143" s="170" t="s">
        <v>127</v>
      </c>
      <c r="AU143" s="170" t="s">
        <v>122</v>
      </c>
      <c r="AY143" s="14" t="s">
        <v>115</v>
      </c>
      <c r="BE143" s="171">
        <f t="shared" si="8"/>
        <v>0</v>
      </c>
      <c r="BF143" s="171">
        <f t="shared" si="9"/>
        <v>0</v>
      </c>
      <c r="BG143" s="171">
        <f t="shared" si="10"/>
        <v>0</v>
      </c>
      <c r="BH143" s="171">
        <f t="shared" si="11"/>
        <v>0</v>
      </c>
      <c r="BI143" s="171">
        <f t="shared" si="12"/>
        <v>0</v>
      </c>
      <c r="BJ143" s="14" t="s">
        <v>122</v>
      </c>
      <c r="BK143" s="171">
        <f t="shared" si="13"/>
        <v>0</v>
      </c>
      <c r="BL143" s="14" t="s">
        <v>134</v>
      </c>
      <c r="BM143" s="170" t="s">
        <v>174</v>
      </c>
    </row>
    <row r="144" spans="1:65" s="2" customFormat="1" ht="36" customHeight="1">
      <c r="A144" s="28"/>
      <c r="B144" s="158"/>
      <c r="C144" s="159" t="s">
        <v>8</v>
      </c>
      <c r="D144" s="234" t="s">
        <v>175</v>
      </c>
      <c r="E144" s="235"/>
      <c r="F144" s="236"/>
      <c r="G144" s="160" t="s">
        <v>133</v>
      </c>
      <c r="H144" s="161">
        <v>21</v>
      </c>
      <c r="I144" s="162"/>
      <c r="J144" s="162"/>
      <c r="K144" s="163">
        <f t="shared" si="1"/>
        <v>0</v>
      </c>
      <c r="L144" s="164"/>
      <c r="M144" s="29"/>
      <c r="N144" s="165" t="s">
        <v>1</v>
      </c>
      <c r="O144" s="166" t="s">
        <v>38</v>
      </c>
      <c r="P144" s="167">
        <f t="shared" si="2"/>
        <v>0</v>
      </c>
      <c r="Q144" s="167">
        <f t="shared" si="3"/>
        <v>0</v>
      </c>
      <c r="R144" s="167">
        <f t="shared" si="4"/>
        <v>0</v>
      </c>
      <c r="S144" s="53"/>
      <c r="T144" s="168">
        <f t="shared" si="5"/>
        <v>0</v>
      </c>
      <c r="U144" s="168">
        <v>0</v>
      </c>
      <c r="V144" s="168">
        <f t="shared" si="6"/>
        <v>0</v>
      </c>
      <c r="W144" s="168">
        <v>0</v>
      </c>
      <c r="X144" s="169">
        <f t="shared" si="7"/>
        <v>0</v>
      </c>
      <c r="Y144" s="28"/>
      <c r="Z144" s="28"/>
      <c r="AA144" s="28"/>
      <c r="AB144" s="28"/>
      <c r="AC144" s="28"/>
      <c r="AD144" s="28"/>
      <c r="AE144" s="28"/>
      <c r="AR144" s="170" t="s">
        <v>134</v>
      </c>
      <c r="AT144" s="170" t="s">
        <v>118</v>
      </c>
      <c r="AU144" s="170" t="s">
        <v>122</v>
      </c>
      <c r="AY144" s="14" t="s">
        <v>115</v>
      </c>
      <c r="BE144" s="171">
        <f t="shared" si="8"/>
        <v>0</v>
      </c>
      <c r="BF144" s="171">
        <f t="shared" si="9"/>
        <v>0</v>
      </c>
      <c r="BG144" s="171">
        <f t="shared" si="10"/>
        <v>0</v>
      </c>
      <c r="BH144" s="171">
        <f t="shared" si="11"/>
        <v>0</v>
      </c>
      <c r="BI144" s="171">
        <f t="shared" si="12"/>
        <v>0</v>
      </c>
      <c r="BJ144" s="14" t="s">
        <v>122</v>
      </c>
      <c r="BK144" s="171">
        <f t="shared" si="13"/>
        <v>0</v>
      </c>
      <c r="BL144" s="14" t="s">
        <v>134</v>
      </c>
      <c r="BM144" s="170" t="s">
        <v>176</v>
      </c>
    </row>
    <row r="145" spans="1:65" s="2" customFormat="1" ht="24" customHeight="1">
      <c r="A145" s="28"/>
      <c r="B145" s="158"/>
      <c r="C145" s="159" t="s">
        <v>177</v>
      </c>
      <c r="D145" s="234" t="s">
        <v>178</v>
      </c>
      <c r="E145" s="235"/>
      <c r="F145" s="236"/>
      <c r="G145" s="160" t="s">
        <v>133</v>
      </c>
      <c r="H145" s="161">
        <v>21</v>
      </c>
      <c r="I145" s="162"/>
      <c r="J145" s="162"/>
      <c r="K145" s="163">
        <f t="shared" si="1"/>
        <v>0</v>
      </c>
      <c r="L145" s="164"/>
      <c r="M145" s="29"/>
      <c r="N145" s="165" t="s">
        <v>1</v>
      </c>
      <c r="O145" s="166" t="s">
        <v>38</v>
      </c>
      <c r="P145" s="167">
        <f t="shared" si="2"/>
        <v>0</v>
      </c>
      <c r="Q145" s="167">
        <f t="shared" si="3"/>
        <v>0</v>
      </c>
      <c r="R145" s="167">
        <f t="shared" si="4"/>
        <v>0</v>
      </c>
      <c r="S145" s="53"/>
      <c r="T145" s="168">
        <f t="shared" si="5"/>
        <v>0</v>
      </c>
      <c r="U145" s="168">
        <v>0</v>
      </c>
      <c r="V145" s="168">
        <f t="shared" si="6"/>
        <v>0</v>
      </c>
      <c r="W145" s="168">
        <v>0</v>
      </c>
      <c r="X145" s="169">
        <f t="shared" si="7"/>
        <v>0</v>
      </c>
      <c r="Y145" s="28"/>
      <c r="Z145" s="28"/>
      <c r="AA145" s="28"/>
      <c r="AB145" s="28"/>
      <c r="AC145" s="28"/>
      <c r="AD145" s="28"/>
      <c r="AE145" s="28"/>
      <c r="AR145" s="170" t="s">
        <v>134</v>
      </c>
      <c r="AT145" s="170" t="s">
        <v>118</v>
      </c>
      <c r="AU145" s="170" t="s">
        <v>122</v>
      </c>
      <c r="AY145" s="14" t="s">
        <v>115</v>
      </c>
      <c r="BE145" s="171">
        <f t="shared" si="8"/>
        <v>0</v>
      </c>
      <c r="BF145" s="171">
        <f t="shared" si="9"/>
        <v>0</v>
      </c>
      <c r="BG145" s="171">
        <f t="shared" si="10"/>
        <v>0</v>
      </c>
      <c r="BH145" s="171">
        <f t="shared" si="11"/>
        <v>0</v>
      </c>
      <c r="BI145" s="171">
        <f t="shared" si="12"/>
        <v>0</v>
      </c>
      <c r="BJ145" s="14" t="s">
        <v>122</v>
      </c>
      <c r="BK145" s="171">
        <f t="shared" si="13"/>
        <v>0</v>
      </c>
      <c r="BL145" s="14" t="s">
        <v>134</v>
      </c>
      <c r="BM145" s="170" t="s">
        <v>179</v>
      </c>
    </row>
    <row r="146" spans="1:65" s="2" customFormat="1" ht="24" customHeight="1">
      <c r="A146" s="28"/>
      <c r="B146" s="158"/>
      <c r="C146" s="159" t="s">
        <v>180</v>
      </c>
      <c r="D146" s="234" t="s">
        <v>181</v>
      </c>
      <c r="E146" s="235"/>
      <c r="F146" s="236"/>
      <c r="G146" s="160" t="s">
        <v>133</v>
      </c>
      <c r="H146" s="161">
        <v>7</v>
      </c>
      <c r="I146" s="162"/>
      <c r="J146" s="162"/>
      <c r="K146" s="163">
        <f t="shared" si="1"/>
        <v>0</v>
      </c>
      <c r="L146" s="164"/>
      <c r="M146" s="29"/>
      <c r="N146" s="165" t="s">
        <v>1</v>
      </c>
      <c r="O146" s="166" t="s">
        <v>38</v>
      </c>
      <c r="P146" s="167">
        <f t="shared" si="2"/>
        <v>0</v>
      </c>
      <c r="Q146" s="167">
        <f t="shared" si="3"/>
        <v>0</v>
      </c>
      <c r="R146" s="167">
        <f t="shared" si="4"/>
        <v>0</v>
      </c>
      <c r="S146" s="53"/>
      <c r="T146" s="168">
        <f t="shared" si="5"/>
        <v>0</v>
      </c>
      <c r="U146" s="168">
        <v>0</v>
      </c>
      <c r="V146" s="168">
        <f t="shared" si="6"/>
        <v>0</v>
      </c>
      <c r="W146" s="168">
        <v>0</v>
      </c>
      <c r="X146" s="169">
        <f t="shared" si="7"/>
        <v>0</v>
      </c>
      <c r="Y146" s="28"/>
      <c r="Z146" s="28"/>
      <c r="AA146" s="28"/>
      <c r="AB146" s="28"/>
      <c r="AC146" s="28"/>
      <c r="AD146" s="28"/>
      <c r="AE146" s="28"/>
      <c r="AR146" s="170" t="s">
        <v>134</v>
      </c>
      <c r="AT146" s="170" t="s">
        <v>118</v>
      </c>
      <c r="AU146" s="170" t="s">
        <v>122</v>
      </c>
      <c r="AY146" s="14" t="s">
        <v>115</v>
      </c>
      <c r="BE146" s="171">
        <f t="shared" si="8"/>
        <v>0</v>
      </c>
      <c r="BF146" s="171">
        <f t="shared" si="9"/>
        <v>0</v>
      </c>
      <c r="BG146" s="171">
        <f t="shared" si="10"/>
        <v>0</v>
      </c>
      <c r="BH146" s="171">
        <f t="shared" si="11"/>
        <v>0</v>
      </c>
      <c r="BI146" s="171">
        <f t="shared" si="12"/>
        <v>0</v>
      </c>
      <c r="BJ146" s="14" t="s">
        <v>122</v>
      </c>
      <c r="BK146" s="171">
        <f t="shared" si="13"/>
        <v>0</v>
      </c>
      <c r="BL146" s="14" t="s">
        <v>134</v>
      </c>
      <c r="BM146" s="170" t="s">
        <v>182</v>
      </c>
    </row>
    <row r="147" spans="1:65" s="2" customFormat="1" ht="24" customHeight="1">
      <c r="A147" s="28"/>
      <c r="B147" s="158"/>
      <c r="C147" s="172" t="s">
        <v>183</v>
      </c>
      <c r="D147" s="237" t="s">
        <v>627</v>
      </c>
      <c r="E147" s="238"/>
      <c r="F147" s="239"/>
      <c r="G147" s="173" t="s">
        <v>133</v>
      </c>
      <c r="H147" s="174">
        <v>399</v>
      </c>
      <c r="I147" s="175"/>
      <c r="J147" s="176"/>
      <c r="K147" s="177">
        <f t="shared" si="1"/>
        <v>0</v>
      </c>
      <c r="L147" s="176"/>
      <c r="M147" s="178"/>
      <c r="N147" s="179" t="s">
        <v>1</v>
      </c>
      <c r="O147" s="166" t="s">
        <v>38</v>
      </c>
      <c r="P147" s="167">
        <f t="shared" si="2"/>
        <v>0</v>
      </c>
      <c r="Q147" s="167">
        <f t="shared" si="3"/>
        <v>0</v>
      </c>
      <c r="R147" s="167">
        <f t="shared" si="4"/>
        <v>0</v>
      </c>
      <c r="S147" s="53"/>
      <c r="T147" s="168">
        <f t="shared" si="5"/>
        <v>0</v>
      </c>
      <c r="U147" s="168">
        <v>0</v>
      </c>
      <c r="V147" s="168">
        <f t="shared" si="6"/>
        <v>0</v>
      </c>
      <c r="W147" s="168">
        <v>0</v>
      </c>
      <c r="X147" s="169">
        <f t="shared" si="7"/>
        <v>0</v>
      </c>
      <c r="Y147" s="28"/>
      <c r="Z147" s="28"/>
      <c r="AA147" s="28"/>
      <c r="AB147" s="28"/>
      <c r="AC147" s="28"/>
      <c r="AD147" s="28"/>
      <c r="AE147" s="28"/>
      <c r="AR147" s="170" t="s">
        <v>142</v>
      </c>
      <c r="AT147" s="170" t="s">
        <v>127</v>
      </c>
      <c r="AU147" s="170" t="s">
        <v>122</v>
      </c>
      <c r="AY147" s="14" t="s">
        <v>115</v>
      </c>
      <c r="BE147" s="171">
        <f t="shared" si="8"/>
        <v>0</v>
      </c>
      <c r="BF147" s="171">
        <f t="shared" si="9"/>
        <v>0</v>
      </c>
      <c r="BG147" s="171">
        <f t="shared" si="10"/>
        <v>0</v>
      </c>
      <c r="BH147" s="171">
        <f t="shared" si="11"/>
        <v>0</v>
      </c>
      <c r="BI147" s="171">
        <f t="shared" si="12"/>
        <v>0</v>
      </c>
      <c r="BJ147" s="14" t="s">
        <v>122</v>
      </c>
      <c r="BK147" s="171">
        <f t="shared" si="13"/>
        <v>0</v>
      </c>
      <c r="BL147" s="14" t="s">
        <v>134</v>
      </c>
      <c r="BM147" s="170" t="s">
        <v>184</v>
      </c>
    </row>
    <row r="148" spans="1:65" s="2" customFormat="1" ht="24" customHeight="1">
      <c r="A148" s="28"/>
      <c r="B148" s="158"/>
      <c r="C148" s="159" t="s">
        <v>185</v>
      </c>
      <c r="D148" s="234" t="s">
        <v>186</v>
      </c>
      <c r="E148" s="235"/>
      <c r="F148" s="236"/>
      <c r="G148" s="160" t="s">
        <v>133</v>
      </c>
      <c r="H148" s="161">
        <v>67</v>
      </c>
      <c r="I148" s="162"/>
      <c r="J148" s="162"/>
      <c r="K148" s="163">
        <f t="shared" si="1"/>
        <v>0</v>
      </c>
      <c r="L148" s="164"/>
      <c r="M148" s="29"/>
      <c r="N148" s="165" t="s">
        <v>1</v>
      </c>
      <c r="O148" s="166" t="s">
        <v>38</v>
      </c>
      <c r="P148" s="167">
        <f t="shared" si="2"/>
        <v>0</v>
      </c>
      <c r="Q148" s="167">
        <f t="shared" si="3"/>
        <v>0</v>
      </c>
      <c r="R148" s="167">
        <f t="shared" si="4"/>
        <v>0</v>
      </c>
      <c r="S148" s="53"/>
      <c r="T148" s="168">
        <f t="shared" si="5"/>
        <v>0</v>
      </c>
      <c r="U148" s="168">
        <v>0</v>
      </c>
      <c r="V148" s="168">
        <f t="shared" si="6"/>
        <v>0</v>
      </c>
      <c r="W148" s="168">
        <v>0</v>
      </c>
      <c r="X148" s="169">
        <f t="shared" si="7"/>
        <v>0</v>
      </c>
      <c r="Y148" s="28"/>
      <c r="Z148" s="28"/>
      <c r="AA148" s="28"/>
      <c r="AB148" s="28"/>
      <c r="AC148" s="28"/>
      <c r="AD148" s="28"/>
      <c r="AE148" s="28"/>
      <c r="AR148" s="170" t="s">
        <v>134</v>
      </c>
      <c r="AT148" s="170" t="s">
        <v>118</v>
      </c>
      <c r="AU148" s="170" t="s">
        <v>122</v>
      </c>
      <c r="AY148" s="14" t="s">
        <v>115</v>
      </c>
      <c r="BE148" s="171">
        <f t="shared" si="8"/>
        <v>0</v>
      </c>
      <c r="BF148" s="171">
        <f t="shared" si="9"/>
        <v>0</v>
      </c>
      <c r="BG148" s="171">
        <f t="shared" si="10"/>
        <v>0</v>
      </c>
      <c r="BH148" s="171">
        <f t="shared" si="11"/>
        <v>0</v>
      </c>
      <c r="BI148" s="171">
        <f t="shared" si="12"/>
        <v>0</v>
      </c>
      <c r="BJ148" s="14" t="s">
        <v>122</v>
      </c>
      <c r="BK148" s="171">
        <f t="shared" si="13"/>
        <v>0</v>
      </c>
      <c r="BL148" s="14" t="s">
        <v>134</v>
      </c>
      <c r="BM148" s="170" t="s">
        <v>187</v>
      </c>
    </row>
    <row r="149" spans="1:65" s="2" customFormat="1" ht="24" customHeight="1">
      <c r="A149" s="28"/>
      <c r="B149" s="158"/>
      <c r="C149" s="172" t="s">
        <v>188</v>
      </c>
      <c r="D149" s="237" t="s">
        <v>628</v>
      </c>
      <c r="E149" s="238"/>
      <c r="F149" s="239"/>
      <c r="G149" s="173" t="s">
        <v>133</v>
      </c>
      <c r="H149" s="174">
        <v>67</v>
      </c>
      <c r="I149" s="175"/>
      <c r="J149" s="176"/>
      <c r="K149" s="177">
        <f t="shared" si="1"/>
        <v>0</v>
      </c>
      <c r="L149" s="176"/>
      <c r="M149" s="178"/>
      <c r="N149" s="179" t="s">
        <v>1</v>
      </c>
      <c r="O149" s="166" t="s">
        <v>38</v>
      </c>
      <c r="P149" s="167">
        <f t="shared" si="2"/>
        <v>0</v>
      </c>
      <c r="Q149" s="167">
        <f t="shared" si="3"/>
        <v>0</v>
      </c>
      <c r="R149" s="167">
        <f t="shared" si="4"/>
        <v>0</v>
      </c>
      <c r="S149" s="53"/>
      <c r="T149" s="168">
        <f t="shared" si="5"/>
        <v>0</v>
      </c>
      <c r="U149" s="168">
        <v>0</v>
      </c>
      <c r="V149" s="168">
        <f t="shared" si="6"/>
        <v>0</v>
      </c>
      <c r="W149" s="168">
        <v>0</v>
      </c>
      <c r="X149" s="169">
        <f t="shared" si="7"/>
        <v>0</v>
      </c>
      <c r="Y149" s="28"/>
      <c r="Z149" s="28"/>
      <c r="AA149" s="28"/>
      <c r="AB149" s="28"/>
      <c r="AC149" s="28"/>
      <c r="AD149" s="28"/>
      <c r="AE149" s="28"/>
      <c r="AR149" s="170" t="s">
        <v>142</v>
      </c>
      <c r="AT149" s="170" t="s">
        <v>127</v>
      </c>
      <c r="AU149" s="170" t="s">
        <v>122</v>
      </c>
      <c r="AY149" s="14" t="s">
        <v>115</v>
      </c>
      <c r="BE149" s="171">
        <f t="shared" si="8"/>
        <v>0</v>
      </c>
      <c r="BF149" s="171">
        <f t="shared" si="9"/>
        <v>0</v>
      </c>
      <c r="BG149" s="171">
        <f t="shared" si="10"/>
        <v>0</v>
      </c>
      <c r="BH149" s="171">
        <f t="shared" si="11"/>
        <v>0</v>
      </c>
      <c r="BI149" s="171">
        <f t="shared" si="12"/>
        <v>0</v>
      </c>
      <c r="BJ149" s="14" t="s">
        <v>122</v>
      </c>
      <c r="BK149" s="171">
        <f t="shared" si="13"/>
        <v>0</v>
      </c>
      <c r="BL149" s="14" t="s">
        <v>134</v>
      </c>
      <c r="BM149" s="170" t="s">
        <v>189</v>
      </c>
    </row>
    <row r="150" spans="1:65" s="2" customFormat="1" ht="24" customHeight="1">
      <c r="A150" s="28"/>
      <c r="B150" s="158"/>
      <c r="C150" s="172" t="s">
        <v>190</v>
      </c>
      <c r="D150" s="237" t="s">
        <v>629</v>
      </c>
      <c r="E150" s="238"/>
      <c r="F150" s="239"/>
      <c r="G150" s="173" t="s">
        <v>133</v>
      </c>
      <c r="H150" s="174">
        <v>67</v>
      </c>
      <c r="I150" s="175"/>
      <c r="J150" s="176"/>
      <c r="K150" s="177">
        <f t="shared" si="1"/>
        <v>0</v>
      </c>
      <c r="L150" s="176"/>
      <c r="M150" s="178"/>
      <c r="N150" s="179" t="s">
        <v>1</v>
      </c>
      <c r="O150" s="166" t="s">
        <v>38</v>
      </c>
      <c r="P150" s="167">
        <f t="shared" si="2"/>
        <v>0</v>
      </c>
      <c r="Q150" s="167">
        <f t="shared" si="3"/>
        <v>0</v>
      </c>
      <c r="R150" s="167">
        <f t="shared" si="4"/>
        <v>0</v>
      </c>
      <c r="S150" s="53"/>
      <c r="T150" s="168">
        <f t="shared" si="5"/>
        <v>0</v>
      </c>
      <c r="U150" s="168">
        <v>0</v>
      </c>
      <c r="V150" s="168">
        <f t="shared" si="6"/>
        <v>0</v>
      </c>
      <c r="W150" s="168">
        <v>0</v>
      </c>
      <c r="X150" s="169">
        <f t="shared" si="7"/>
        <v>0</v>
      </c>
      <c r="Y150" s="28"/>
      <c r="Z150" s="28"/>
      <c r="AA150" s="28"/>
      <c r="AB150" s="28"/>
      <c r="AC150" s="28"/>
      <c r="AD150" s="28"/>
      <c r="AE150" s="28"/>
      <c r="AR150" s="170" t="s">
        <v>142</v>
      </c>
      <c r="AT150" s="170" t="s">
        <v>127</v>
      </c>
      <c r="AU150" s="170" t="s">
        <v>122</v>
      </c>
      <c r="AY150" s="14" t="s">
        <v>115</v>
      </c>
      <c r="BE150" s="171">
        <f t="shared" si="8"/>
        <v>0</v>
      </c>
      <c r="BF150" s="171">
        <f t="shared" si="9"/>
        <v>0</v>
      </c>
      <c r="BG150" s="171">
        <f t="shared" si="10"/>
        <v>0</v>
      </c>
      <c r="BH150" s="171">
        <f t="shared" si="11"/>
        <v>0</v>
      </c>
      <c r="BI150" s="171">
        <f t="shared" si="12"/>
        <v>0</v>
      </c>
      <c r="BJ150" s="14" t="s">
        <v>122</v>
      </c>
      <c r="BK150" s="171">
        <f t="shared" si="13"/>
        <v>0</v>
      </c>
      <c r="BL150" s="14" t="s">
        <v>134</v>
      </c>
      <c r="BM150" s="170" t="s">
        <v>191</v>
      </c>
    </row>
    <row r="151" spans="1:65" s="2" customFormat="1" ht="24" customHeight="1">
      <c r="A151" s="28"/>
      <c r="B151" s="158"/>
      <c r="C151" s="159" t="s">
        <v>192</v>
      </c>
      <c r="D151" s="234" t="s">
        <v>193</v>
      </c>
      <c r="E151" s="235"/>
      <c r="F151" s="236"/>
      <c r="G151" s="160" t="s">
        <v>133</v>
      </c>
      <c r="H151" s="161">
        <v>14</v>
      </c>
      <c r="I151" s="162"/>
      <c r="J151" s="162"/>
      <c r="K151" s="163">
        <f t="shared" si="1"/>
        <v>0</v>
      </c>
      <c r="L151" s="164"/>
      <c r="M151" s="29"/>
      <c r="N151" s="165" t="s">
        <v>1</v>
      </c>
      <c r="O151" s="166" t="s">
        <v>38</v>
      </c>
      <c r="P151" s="167">
        <f t="shared" si="2"/>
        <v>0</v>
      </c>
      <c r="Q151" s="167">
        <f t="shared" si="3"/>
        <v>0</v>
      </c>
      <c r="R151" s="167">
        <f t="shared" si="4"/>
        <v>0</v>
      </c>
      <c r="S151" s="53"/>
      <c r="T151" s="168">
        <f t="shared" si="5"/>
        <v>0</v>
      </c>
      <c r="U151" s="168">
        <v>0</v>
      </c>
      <c r="V151" s="168">
        <f t="shared" si="6"/>
        <v>0</v>
      </c>
      <c r="W151" s="168">
        <v>0</v>
      </c>
      <c r="X151" s="169">
        <f t="shared" si="7"/>
        <v>0</v>
      </c>
      <c r="Y151" s="28"/>
      <c r="Z151" s="28"/>
      <c r="AA151" s="28"/>
      <c r="AB151" s="28"/>
      <c r="AC151" s="28"/>
      <c r="AD151" s="28"/>
      <c r="AE151" s="28"/>
      <c r="AR151" s="170" t="s">
        <v>134</v>
      </c>
      <c r="AT151" s="170" t="s">
        <v>118</v>
      </c>
      <c r="AU151" s="170" t="s">
        <v>122</v>
      </c>
      <c r="AY151" s="14" t="s">
        <v>115</v>
      </c>
      <c r="BE151" s="171">
        <f t="shared" si="8"/>
        <v>0</v>
      </c>
      <c r="BF151" s="171">
        <f t="shared" si="9"/>
        <v>0</v>
      </c>
      <c r="BG151" s="171">
        <f t="shared" si="10"/>
        <v>0</v>
      </c>
      <c r="BH151" s="171">
        <f t="shared" si="11"/>
        <v>0</v>
      </c>
      <c r="BI151" s="171">
        <f t="shared" si="12"/>
        <v>0</v>
      </c>
      <c r="BJ151" s="14" t="s">
        <v>122</v>
      </c>
      <c r="BK151" s="171">
        <f t="shared" si="13"/>
        <v>0</v>
      </c>
      <c r="BL151" s="14" t="s">
        <v>134</v>
      </c>
      <c r="BM151" s="170" t="s">
        <v>194</v>
      </c>
    </row>
    <row r="152" spans="1:65" s="2" customFormat="1" ht="24" customHeight="1">
      <c r="A152" s="28"/>
      <c r="B152" s="158"/>
      <c r="C152" s="172" t="s">
        <v>195</v>
      </c>
      <c r="D152" s="237" t="s">
        <v>628</v>
      </c>
      <c r="E152" s="238"/>
      <c r="F152" s="239"/>
      <c r="G152" s="173" t="s">
        <v>133</v>
      </c>
      <c r="H152" s="174">
        <v>14</v>
      </c>
      <c r="I152" s="175"/>
      <c r="J152" s="176"/>
      <c r="K152" s="177">
        <f t="shared" si="1"/>
        <v>0</v>
      </c>
      <c r="L152" s="176"/>
      <c r="M152" s="178"/>
      <c r="N152" s="179" t="s">
        <v>1</v>
      </c>
      <c r="O152" s="166" t="s">
        <v>38</v>
      </c>
      <c r="P152" s="167">
        <f t="shared" si="2"/>
        <v>0</v>
      </c>
      <c r="Q152" s="167">
        <f t="shared" si="3"/>
        <v>0</v>
      </c>
      <c r="R152" s="167">
        <f t="shared" si="4"/>
        <v>0</v>
      </c>
      <c r="S152" s="53"/>
      <c r="T152" s="168">
        <f t="shared" si="5"/>
        <v>0</v>
      </c>
      <c r="U152" s="168">
        <v>0</v>
      </c>
      <c r="V152" s="168">
        <f t="shared" si="6"/>
        <v>0</v>
      </c>
      <c r="W152" s="168">
        <v>0</v>
      </c>
      <c r="X152" s="169">
        <f t="shared" si="7"/>
        <v>0</v>
      </c>
      <c r="Y152" s="28"/>
      <c r="Z152" s="28"/>
      <c r="AA152" s="28"/>
      <c r="AB152" s="28"/>
      <c r="AC152" s="28"/>
      <c r="AD152" s="28"/>
      <c r="AE152" s="28"/>
      <c r="AR152" s="170" t="s">
        <v>142</v>
      </c>
      <c r="AT152" s="170" t="s">
        <v>127</v>
      </c>
      <c r="AU152" s="170" t="s">
        <v>122</v>
      </c>
      <c r="AY152" s="14" t="s">
        <v>115</v>
      </c>
      <c r="BE152" s="171">
        <f t="shared" si="8"/>
        <v>0</v>
      </c>
      <c r="BF152" s="171">
        <f t="shared" si="9"/>
        <v>0</v>
      </c>
      <c r="BG152" s="171">
        <f t="shared" si="10"/>
        <v>0</v>
      </c>
      <c r="BH152" s="171">
        <f t="shared" si="11"/>
        <v>0</v>
      </c>
      <c r="BI152" s="171">
        <f t="shared" si="12"/>
        <v>0</v>
      </c>
      <c r="BJ152" s="14" t="s">
        <v>122</v>
      </c>
      <c r="BK152" s="171">
        <f t="shared" si="13"/>
        <v>0</v>
      </c>
      <c r="BL152" s="14" t="s">
        <v>134</v>
      </c>
      <c r="BM152" s="170" t="s">
        <v>196</v>
      </c>
    </row>
    <row r="153" spans="1:65" s="2" customFormat="1" ht="24" customHeight="1">
      <c r="A153" s="28"/>
      <c r="B153" s="158"/>
      <c r="C153" s="172" t="s">
        <v>197</v>
      </c>
      <c r="D153" s="237" t="s">
        <v>629</v>
      </c>
      <c r="E153" s="238"/>
      <c r="F153" s="239"/>
      <c r="G153" s="173" t="s">
        <v>133</v>
      </c>
      <c r="H153" s="174">
        <v>14</v>
      </c>
      <c r="I153" s="175"/>
      <c r="J153" s="176"/>
      <c r="K153" s="177">
        <f t="shared" si="1"/>
        <v>0</v>
      </c>
      <c r="L153" s="176"/>
      <c r="M153" s="178"/>
      <c r="N153" s="179" t="s">
        <v>1</v>
      </c>
      <c r="O153" s="166" t="s">
        <v>38</v>
      </c>
      <c r="P153" s="167">
        <f t="shared" si="2"/>
        <v>0</v>
      </c>
      <c r="Q153" s="167">
        <f t="shared" si="3"/>
        <v>0</v>
      </c>
      <c r="R153" s="167">
        <f t="shared" si="4"/>
        <v>0</v>
      </c>
      <c r="S153" s="53"/>
      <c r="T153" s="168">
        <f t="shared" si="5"/>
        <v>0</v>
      </c>
      <c r="U153" s="168">
        <v>0</v>
      </c>
      <c r="V153" s="168">
        <f t="shared" si="6"/>
        <v>0</v>
      </c>
      <c r="W153" s="168">
        <v>0</v>
      </c>
      <c r="X153" s="169">
        <f t="shared" si="7"/>
        <v>0</v>
      </c>
      <c r="Y153" s="28"/>
      <c r="Z153" s="28"/>
      <c r="AA153" s="28"/>
      <c r="AB153" s="28"/>
      <c r="AC153" s="28"/>
      <c r="AD153" s="28"/>
      <c r="AE153" s="28"/>
      <c r="AR153" s="170" t="s">
        <v>142</v>
      </c>
      <c r="AT153" s="170" t="s">
        <v>127</v>
      </c>
      <c r="AU153" s="170" t="s">
        <v>122</v>
      </c>
      <c r="AY153" s="14" t="s">
        <v>115</v>
      </c>
      <c r="BE153" s="171">
        <f t="shared" si="8"/>
        <v>0</v>
      </c>
      <c r="BF153" s="171">
        <f t="shared" si="9"/>
        <v>0</v>
      </c>
      <c r="BG153" s="171">
        <f t="shared" si="10"/>
        <v>0</v>
      </c>
      <c r="BH153" s="171">
        <f t="shared" si="11"/>
        <v>0</v>
      </c>
      <c r="BI153" s="171">
        <f t="shared" si="12"/>
        <v>0</v>
      </c>
      <c r="BJ153" s="14" t="s">
        <v>122</v>
      </c>
      <c r="BK153" s="171">
        <f t="shared" si="13"/>
        <v>0</v>
      </c>
      <c r="BL153" s="14" t="s">
        <v>134</v>
      </c>
      <c r="BM153" s="170" t="s">
        <v>198</v>
      </c>
    </row>
    <row r="154" spans="1:65" s="2" customFormat="1" ht="24" customHeight="1">
      <c r="A154" s="28"/>
      <c r="B154" s="158"/>
      <c r="C154" s="159" t="s">
        <v>199</v>
      </c>
      <c r="D154" s="234" t="s">
        <v>200</v>
      </c>
      <c r="E154" s="235"/>
      <c r="F154" s="236"/>
      <c r="G154" s="160" t="s">
        <v>133</v>
      </c>
      <c r="H154" s="161">
        <v>7</v>
      </c>
      <c r="I154" s="162"/>
      <c r="J154" s="162"/>
      <c r="K154" s="163">
        <f t="shared" si="1"/>
        <v>0</v>
      </c>
      <c r="L154" s="164"/>
      <c r="M154" s="29"/>
      <c r="N154" s="165" t="s">
        <v>1</v>
      </c>
      <c r="O154" s="166" t="s">
        <v>38</v>
      </c>
      <c r="P154" s="167">
        <f t="shared" si="2"/>
        <v>0</v>
      </c>
      <c r="Q154" s="167">
        <f t="shared" si="3"/>
        <v>0</v>
      </c>
      <c r="R154" s="167">
        <f t="shared" si="4"/>
        <v>0</v>
      </c>
      <c r="S154" s="53"/>
      <c r="T154" s="168">
        <f t="shared" si="5"/>
        <v>0</v>
      </c>
      <c r="U154" s="168">
        <v>0</v>
      </c>
      <c r="V154" s="168">
        <f t="shared" si="6"/>
        <v>0</v>
      </c>
      <c r="W154" s="168">
        <v>0</v>
      </c>
      <c r="X154" s="169">
        <f t="shared" si="7"/>
        <v>0</v>
      </c>
      <c r="Y154" s="28"/>
      <c r="Z154" s="28"/>
      <c r="AA154" s="28"/>
      <c r="AB154" s="28"/>
      <c r="AC154" s="28"/>
      <c r="AD154" s="28"/>
      <c r="AE154" s="28"/>
      <c r="AR154" s="170" t="s">
        <v>134</v>
      </c>
      <c r="AT154" s="170" t="s">
        <v>118</v>
      </c>
      <c r="AU154" s="170" t="s">
        <v>122</v>
      </c>
      <c r="AY154" s="14" t="s">
        <v>115</v>
      </c>
      <c r="BE154" s="171">
        <f t="shared" si="8"/>
        <v>0</v>
      </c>
      <c r="BF154" s="171">
        <f t="shared" si="9"/>
        <v>0</v>
      </c>
      <c r="BG154" s="171">
        <f t="shared" si="10"/>
        <v>0</v>
      </c>
      <c r="BH154" s="171">
        <f t="shared" si="11"/>
        <v>0</v>
      </c>
      <c r="BI154" s="171">
        <f t="shared" si="12"/>
        <v>0</v>
      </c>
      <c r="BJ154" s="14" t="s">
        <v>122</v>
      </c>
      <c r="BK154" s="171">
        <f t="shared" si="13"/>
        <v>0</v>
      </c>
      <c r="BL154" s="14" t="s">
        <v>134</v>
      </c>
      <c r="BM154" s="170" t="s">
        <v>201</v>
      </c>
    </row>
    <row r="155" spans="1:65" s="2" customFormat="1" ht="36" customHeight="1">
      <c r="A155" s="28"/>
      <c r="B155" s="158"/>
      <c r="C155" s="172" t="s">
        <v>202</v>
      </c>
      <c r="D155" s="237" t="s">
        <v>630</v>
      </c>
      <c r="E155" s="238"/>
      <c r="F155" s="239"/>
      <c r="G155" s="173" t="s">
        <v>133</v>
      </c>
      <c r="H155" s="174">
        <v>14</v>
      </c>
      <c r="I155" s="175"/>
      <c r="J155" s="176"/>
      <c r="K155" s="177">
        <f t="shared" si="1"/>
        <v>0</v>
      </c>
      <c r="L155" s="176"/>
      <c r="M155" s="178"/>
      <c r="N155" s="179" t="s">
        <v>1</v>
      </c>
      <c r="O155" s="166" t="s">
        <v>38</v>
      </c>
      <c r="P155" s="167">
        <f t="shared" si="2"/>
        <v>0</v>
      </c>
      <c r="Q155" s="167">
        <f t="shared" si="3"/>
        <v>0</v>
      </c>
      <c r="R155" s="167">
        <f t="shared" si="4"/>
        <v>0</v>
      </c>
      <c r="S155" s="53"/>
      <c r="T155" s="168">
        <f t="shared" si="5"/>
        <v>0</v>
      </c>
      <c r="U155" s="168">
        <v>0</v>
      </c>
      <c r="V155" s="168">
        <f t="shared" si="6"/>
        <v>0</v>
      </c>
      <c r="W155" s="168">
        <v>0</v>
      </c>
      <c r="X155" s="169">
        <f t="shared" si="7"/>
        <v>0</v>
      </c>
      <c r="Y155" s="28"/>
      <c r="Z155" s="28"/>
      <c r="AA155" s="28"/>
      <c r="AB155" s="28"/>
      <c r="AC155" s="28"/>
      <c r="AD155" s="28"/>
      <c r="AE155" s="28"/>
      <c r="AR155" s="170" t="s">
        <v>142</v>
      </c>
      <c r="AT155" s="170" t="s">
        <v>127</v>
      </c>
      <c r="AU155" s="170" t="s">
        <v>122</v>
      </c>
      <c r="AY155" s="14" t="s">
        <v>115</v>
      </c>
      <c r="BE155" s="171">
        <f t="shared" si="8"/>
        <v>0</v>
      </c>
      <c r="BF155" s="171">
        <f t="shared" si="9"/>
        <v>0</v>
      </c>
      <c r="BG155" s="171">
        <f t="shared" si="10"/>
        <v>0</v>
      </c>
      <c r="BH155" s="171">
        <f t="shared" si="11"/>
        <v>0</v>
      </c>
      <c r="BI155" s="171">
        <f t="shared" si="12"/>
        <v>0</v>
      </c>
      <c r="BJ155" s="14" t="s">
        <v>122</v>
      </c>
      <c r="BK155" s="171">
        <f t="shared" si="13"/>
        <v>0</v>
      </c>
      <c r="BL155" s="14" t="s">
        <v>134</v>
      </c>
      <c r="BM155" s="170" t="s">
        <v>203</v>
      </c>
    </row>
    <row r="156" spans="1:65" s="2" customFormat="1" ht="24" customHeight="1">
      <c r="A156" s="28"/>
      <c r="B156" s="158"/>
      <c r="C156" s="172" t="s">
        <v>204</v>
      </c>
      <c r="D156" s="237" t="s">
        <v>629</v>
      </c>
      <c r="E156" s="238"/>
      <c r="F156" s="239"/>
      <c r="G156" s="173" t="s">
        <v>133</v>
      </c>
      <c r="H156" s="174">
        <v>7</v>
      </c>
      <c r="I156" s="175"/>
      <c r="J156" s="176"/>
      <c r="K156" s="177">
        <f t="shared" si="1"/>
        <v>0</v>
      </c>
      <c r="L156" s="176"/>
      <c r="M156" s="178"/>
      <c r="N156" s="179" t="s">
        <v>1</v>
      </c>
      <c r="O156" s="166" t="s">
        <v>38</v>
      </c>
      <c r="P156" s="167">
        <f t="shared" si="2"/>
        <v>0</v>
      </c>
      <c r="Q156" s="167">
        <f t="shared" si="3"/>
        <v>0</v>
      </c>
      <c r="R156" s="167">
        <f t="shared" si="4"/>
        <v>0</v>
      </c>
      <c r="S156" s="53"/>
      <c r="T156" s="168">
        <f t="shared" si="5"/>
        <v>0</v>
      </c>
      <c r="U156" s="168">
        <v>0</v>
      </c>
      <c r="V156" s="168">
        <f t="shared" si="6"/>
        <v>0</v>
      </c>
      <c r="W156" s="168">
        <v>0</v>
      </c>
      <c r="X156" s="169">
        <f t="shared" si="7"/>
        <v>0</v>
      </c>
      <c r="Y156" s="28"/>
      <c r="Z156" s="28"/>
      <c r="AA156" s="28"/>
      <c r="AB156" s="28"/>
      <c r="AC156" s="28"/>
      <c r="AD156" s="28"/>
      <c r="AE156" s="28"/>
      <c r="AR156" s="170" t="s">
        <v>142</v>
      </c>
      <c r="AT156" s="170" t="s">
        <v>127</v>
      </c>
      <c r="AU156" s="170" t="s">
        <v>122</v>
      </c>
      <c r="AY156" s="14" t="s">
        <v>115</v>
      </c>
      <c r="BE156" s="171">
        <f t="shared" si="8"/>
        <v>0</v>
      </c>
      <c r="BF156" s="171">
        <f t="shared" si="9"/>
        <v>0</v>
      </c>
      <c r="BG156" s="171">
        <f t="shared" si="10"/>
        <v>0</v>
      </c>
      <c r="BH156" s="171">
        <f t="shared" si="11"/>
        <v>0</v>
      </c>
      <c r="BI156" s="171">
        <f t="shared" si="12"/>
        <v>0</v>
      </c>
      <c r="BJ156" s="14" t="s">
        <v>122</v>
      </c>
      <c r="BK156" s="171">
        <f t="shared" si="13"/>
        <v>0</v>
      </c>
      <c r="BL156" s="14" t="s">
        <v>134</v>
      </c>
      <c r="BM156" s="170" t="s">
        <v>205</v>
      </c>
    </row>
    <row r="157" spans="1:65" s="2" customFormat="1" ht="24" customHeight="1">
      <c r="A157" s="28"/>
      <c r="B157" s="158"/>
      <c r="C157" s="159" t="s">
        <v>206</v>
      </c>
      <c r="D157" s="234" t="s">
        <v>207</v>
      </c>
      <c r="E157" s="235"/>
      <c r="F157" s="236"/>
      <c r="G157" s="160" t="s">
        <v>133</v>
      </c>
      <c r="H157" s="161">
        <v>269</v>
      </c>
      <c r="I157" s="162"/>
      <c r="J157" s="162"/>
      <c r="K157" s="163">
        <f t="shared" si="1"/>
        <v>0</v>
      </c>
      <c r="L157" s="164"/>
      <c r="M157" s="29"/>
      <c r="N157" s="165" t="s">
        <v>1</v>
      </c>
      <c r="O157" s="166" t="s">
        <v>38</v>
      </c>
      <c r="P157" s="167">
        <f t="shared" si="2"/>
        <v>0</v>
      </c>
      <c r="Q157" s="167">
        <f t="shared" si="3"/>
        <v>0</v>
      </c>
      <c r="R157" s="167">
        <f t="shared" si="4"/>
        <v>0</v>
      </c>
      <c r="S157" s="53"/>
      <c r="T157" s="168">
        <f t="shared" si="5"/>
        <v>0</v>
      </c>
      <c r="U157" s="168">
        <v>0</v>
      </c>
      <c r="V157" s="168">
        <f t="shared" si="6"/>
        <v>0</v>
      </c>
      <c r="W157" s="168">
        <v>0</v>
      </c>
      <c r="X157" s="169">
        <f t="shared" si="7"/>
        <v>0</v>
      </c>
      <c r="Y157" s="28"/>
      <c r="Z157" s="28"/>
      <c r="AA157" s="28"/>
      <c r="AB157" s="28"/>
      <c r="AC157" s="28"/>
      <c r="AD157" s="28"/>
      <c r="AE157" s="28"/>
      <c r="AR157" s="170" t="s">
        <v>134</v>
      </c>
      <c r="AT157" s="170" t="s">
        <v>118</v>
      </c>
      <c r="AU157" s="170" t="s">
        <v>122</v>
      </c>
      <c r="AY157" s="14" t="s">
        <v>115</v>
      </c>
      <c r="BE157" s="171">
        <f t="shared" si="8"/>
        <v>0</v>
      </c>
      <c r="BF157" s="171">
        <f t="shared" si="9"/>
        <v>0</v>
      </c>
      <c r="BG157" s="171">
        <f t="shared" si="10"/>
        <v>0</v>
      </c>
      <c r="BH157" s="171">
        <f t="shared" si="11"/>
        <v>0</v>
      </c>
      <c r="BI157" s="171">
        <f t="shared" si="12"/>
        <v>0</v>
      </c>
      <c r="BJ157" s="14" t="s">
        <v>122</v>
      </c>
      <c r="BK157" s="171">
        <f t="shared" si="13"/>
        <v>0</v>
      </c>
      <c r="BL157" s="14" t="s">
        <v>134</v>
      </c>
      <c r="BM157" s="170" t="s">
        <v>208</v>
      </c>
    </row>
    <row r="158" spans="1:65" s="2" customFormat="1" ht="24" customHeight="1">
      <c r="A158" s="28"/>
      <c r="B158" s="158"/>
      <c r="C158" s="172" t="s">
        <v>209</v>
      </c>
      <c r="D158" s="237" t="s">
        <v>631</v>
      </c>
      <c r="E158" s="238"/>
      <c r="F158" s="239"/>
      <c r="G158" s="173" t="s">
        <v>133</v>
      </c>
      <c r="H158" s="174">
        <v>269</v>
      </c>
      <c r="I158" s="175"/>
      <c r="J158" s="176"/>
      <c r="K158" s="177">
        <f t="shared" ref="K158:K189" si="14">ROUND(P158*H158,2)</f>
        <v>0</v>
      </c>
      <c r="L158" s="176"/>
      <c r="M158" s="178"/>
      <c r="N158" s="179" t="s">
        <v>1</v>
      </c>
      <c r="O158" s="166" t="s">
        <v>38</v>
      </c>
      <c r="P158" s="167">
        <f t="shared" ref="P158:P189" si="15">I158+J158</f>
        <v>0</v>
      </c>
      <c r="Q158" s="167">
        <f t="shared" ref="Q158:Q189" si="16">ROUND(I158*H158,2)</f>
        <v>0</v>
      </c>
      <c r="R158" s="167">
        <f t="shared" ref="R158:R189" si="17">ROUND(J158*H158,2)</f>
        <v>0</v>
      </c>
      <c r="S158" s="53"/>
      <c r="T158" s="168">
        <f t="shared" ref="T158:T189" si="18">S158*H158</f>
        <v>0</v>
      </c>
      <c r="U158" s="168">
        <v>0</v>
      </c>
      <c r="V158" s="168">
        <f t="shared" ref="V158:V189" si="19">U158*H158</f>
        <v>0</v>
      </c>
      <c r="W158" s="168">
        <v>0</v>
      </c>
      <c r="X158" s="169">
        <f t="shared" ref="X158:X189" si="20">W158*H158</f>
        <v>0</v>
      </c>
      <c r="Y158" s="28"/>
      <c r="Z158" s="28"/>
      <c r="AA158" s="28"/>
      <c r="AB158" s="28"/>
      <c r="AC158" s="28"/>
      <c r="AD158" s="28"/>
      <c r="AE158" s="28"/>
      <c r="AR158" s="170" t="s">
        <v>142</v>
      </c>
      <c r="AT158" s="170" t="s">
        <v>127</v>
      </c>
      <c r="AU158" s="170" t="s">
        <v>122</v>
      </c>
      <c r="AY158" s="14" t="s">
        <v>115</v>
      </c>
      <c r="BE158" s="171">
        <f t="shared" ref="BE158:BE189" si="21">IF(O158="základná",K158,0)</f>
        <v>0</v>
      </c>
      <c r="BF158" s="171">
        <f t="shared" ref="BF158:BF189" si="22">IF(O158="znížená",K158,0)</f>
        <v>0</v>
      </c>
      <c r="BG158" s="171">
        <f t="shared" ref="BG158:BG189" si="23">IF(O158="zákl. prenesená",K158,0)</f>
        <v>0</v>
      </c>
      <c r="BH158" s="171">
        <f t="shared" ref="BH158:BH189" si="24">IF(O158="zníž. prenesená",K158,0)</f>
        <v>0</v>
      </c>
      <c r="BI158" s="171">
        <f t="shared" ref="BI158:BI189" si="25">IF(O158="nulová",K158,0)</f>
        <v>0</v>
      </c>
      <c r="BJ158" s="14" t="s">
        <v>122</v>
      </c>
      <c r="BK158" s="171">
        <f t="shared" ref="BK158:BK189" si="26">ROUND(P158*H158,2)</f>
        <v>0</v>
      </c>
      <c r="BL158" s="14" t="s">
        <v>134</v>
      </c>
      <c r="BM158" s="170" t="s">
        <v>210</v>
      </c>
    </row>
    <row r="159" spans="1:65" s="2" customFormat="1" ht="36" customHeight="1">
      <c r="A159" s="28"/>
      <c r="B159" s="158"/>
      <c r="C159" s="172" t="s">
        <v>211</v>
      </c>
      <c r="D159" s="237" t="s">
        <v>632</v>
      </c>
      <c r="E159" s="238"/>
      <c r="F159" s="239"/>
      <c r="G159" s="173" t="s">
        <v>133</v>
      </c>
      <c r="H159" s="174">
        <v>269</v>
      </c>
      <c r="I159" s="175"/>
      <c r="J159" s="176"/>
      <c r="K159" s="177">
        <f t="shared" si="14"/>
        <v>0</v>
      </c>
      <c r="L159" s="176"/>
      <c r="M159" s="178"/>
      <c r="N159" s="179" t="s">
        <v>1</v>
      </c>
      <c r="O159" s="166" t="s">
        <v>38</v>
      </c>
      <c r="P159" s="167">
        <f t="shared" si="15"/>
        <v>0</v>
      </c>
      <c r="Q159" s="167">
        <f t="shared" si="16"/>
        <v>0</v>
      </c>
      <c r="R159" s="167">
        <f t="shared" si="17"/>
        <v>0</v>
      </c>
      <c r="S159" s="53"/>
      <c r="T159" s="168">
        <f t="shared" si="18"/>
        <v>0</v>
      </c>
      <c r="U159" s="168">
        <v>0</v>
      </c>
      <c r="V159" s="168">
        <f t="shared" si="19"/>
        <v>0</v>
      </c>
      <c r="W159" s="168">
        <v>0</v>
      </c>
      <c r="X159" s="169">
        <f t="shared" si="20"/>
        <v>0</v>
      </c>
      <c r="Y159" s="28"/>
      <c r="Z159" s="28"/>
      <c r="AA159" s="28"/>
      <c r="AB159" s="28"/>
      <c r="AC159" s="28"/>
      <c r="AD159" s="28"/>
      <c r="AE159" s="28"/>
      <c r="AR159" s="170" t="s">
        <v>142</v>
      </c>
      <c r="AT159" s="170" t="s">
        <v>127</v>
      </c>
      <c r="AU159" s="170" t="s">
        <v>122</v>
      </c>
      <c r="AY159" s="14" t="s">
        <v>115</v>
      </c>
      <c r="BE159" s="171">
        <f t="shared" si="21"/>
        <v>0</v>
      </c>
      <c r="BF159" s="171">
        <f t="shared" si="22"/>
        <v>0</v>
      </c>
      <c r="BG159" s="171">
        <f t="shared" si="23"/>
        <v>0</v>
      </c>
      <c r="BH159" s="171">
        <f t="shared" si="24"/>
        <v>0</v>
      </c>
      <c r="BI159" s="171">
        <f t="shared" si="25"/>
        <v>0</v>
      </c>
      <c r="BJ159" s="14" t="s">
        <v>122</v>
      </c>
      <c r="BK159" s="171">
        <f t="shared" si="26"/>
        <v>0</v>
      </c>
      <c r="BL159" s="14" t="s">
        <v>134</v>
      </c>
      <c r="BM159" s="170" t="s">
        <v>212</v>
      </c>
    </row>
    <row r="160" spans="1:65" s="2" customFormat="1" ht="24" customHeight="1">
      <c r="A160" s="28"/>
      <c r="B160" s="158"/>
      <c r="C160" s="159" t="s">
        <v>213</v>
      </c>
      <c r="D160" s="234" t="s">
        <v>214</v>
      </c>
      <c r="E160" s="235"/>
      <c r="F160" s="236"/>
      <c r="G160" s="160" t="s">
        <v>133</v>
      </c>
      <c r="H160" s="161">
        <v>42</v>
      </c>
      <c r="I160" s="162"/>
      <c r="J160" s="162"/>
      <c r="K160" s="163">
        <f t="shared" si="14"/>
        <v>0</v>
      </c>
      <c r="L160" s="164"/>
      <c r="M160" s="29"/>
      <c r="N160" s="165" t="s">
        <v>1</v>
      </c>
      <c r="O160" s="166" t="s">
        <v>38</v>
      </c>
      <c r="P160" s="167">
        <f t="shared" si="15"/>
        <v>0</v>
      </c>
      <c r="Q160" s="167">
        <f t="shared" si="16"/>
        <v>0</v>
      </c>
      <c r="R160" s="167">
        <f t="shared" si="17"/>
        <v>0</v>
      </c>
      <c r="S160" s="53"/>
      <c r="T160" s="168">
        <f t="shared" si="18"/>
        <v>0</v>
      </c>
      <c r="U160" s="168">
        <v>0</v>
      </c>
      <c r="V160" s="168">
        <f t="shared" si="19"/>
        <v>0</v>
      </c>
      <c r="W160" s="168">
        <v>0</v>
      </c>
      <c r="X160" s="169">
        <f t="shared" si="20"/>
        <v>0</v>
      </c>
      <c r="Y160" s="28"/>
      <c r="Z160" s="28"/>
      <c r="AA160" s="28"/>
      <c r="AB160" s="28"/>
      <c r="AC160" s="28"/>
      <c r="AD160" s="28"/>
      <c r="AE160" s="28"/>
      <c r="AR160" s="170" t="s">
        <v>134</v>
      </c>
      <c r="AT160" s="170" t="s">
        <v>118</v>
      </c>
      <c r="AU160" s="170" t="s">
        <v>122</v>
      </c>
      <c r="AY160" s="14" t="s">
        <v>115</v>
      </c>
      <c r="BE160" s="171">
        <f t="shared" si="21"/>
        <v>0</v>
      </c>
      <c r="BF160" s="171">
        <f t="shared" si="22"/>
        <v>0</v>
      </c>
      <c r="BG160" s="171">
        <f t="shared" si="23"/>
        <v>0</v>
      </c>
      <c r="BH160" s="171">
        <f t="shared" si="24"/>
        <v>0</v>
      </c>
      <c r="BI160" s="171">
        <f t="shared" si="25"/>
        <v>0</v>
      </c>
      <c r="BJ160" s="14" t="s">
        <v>122</v>
      </c>
      <c r="BK160" s="171">
        <f t="shared" si="26"/>
        <v>0</v>
      </c>
      <c r="BL160" s="14" t="s">
        <v>134</v>
      </c>
      <c r="BM160" s="170" t="s">
        <v>215</v>
      </c>
    </row>
    <row r="161" spans="1:65" s="2" customFormat="1" ht="36" customHeight="1">
      <c r="A161" s="28"/>
      <c r="B161" s="158"/>
      <c r="C161" s="172" t="s">
        <v>216</v>
      </c>
      <c r="D161" s="237" t="s">
        <v>633</v>
      </c>
      <c r="E161" s="238"/>
      <c r="F161" s="239"/>
      <c r="G161" s="173" t="s">
        <v>133</v>
      </c>
      <c r="H161" s="174">
        <v>42</v>
      </c>
      <c r="I161" s="175"/>
      <c r="J161" s="176"/>
      <c r="K161" s="177">
        <f t="shared" si="14"/>
        <v>0</v>
      </c>
      <c r="L161" s="176"/>
      <c r="M161" s="178"/>
      <c r="N161" s="179" t="s">
        <v>1</v>
      </c>
      <c r="O161" s="166" t="s">
        <v>38</v>
      </c>
      <c r="P161" s="167">
        <f t="shared" si="15"/>
        <v>0</v>
      </c>
      <c r="Q161" s="167">
        <f t="shared" si="16"/>
        <v>0</v>
      </c>
      <c r="R161" s="167">
        <f t="shared" si="17"/>
        <v>0</v>
      </c>
      <c r="S161" s="53"/>
      <c r="T161" s="168">
        <f t="shared" si="18"/>
        <v>0</v>
      </c>
      <c r="U161" s="168">
        <v>0</v>
      </c>
      <c r="V161" s="168">
        <f t="shared" si="19"/>
        <v>0</v>
      </c>
      <c r="W161" s="168">
        <v>0</v>
      </c>
      <c r="X161" s="169">
        <f t="shared" si="20"/>
        <v>0</v>
      </c>
      <c r="Y161" s="28"/>
      <c r="Z161" s="28"/>
      <c r="AA161" s="28"/>
      <c r="AB161" s="28"/>
      <c r="AC161" s="28"/>
      <c r="AD161" s="28"/>
      <c r="AE161" s="28"/>
      <c r="AR161" s="170" t="s">
        <v>142</v>
      </c>
      <c r="AT161" s="170" t="s">
        <v>127</v>
      </c>
      <c r="AU161" s="170" t="s">
        <v>122</v>
      </c>
      <c r="AY161" s="14" t="s">
        <v>115</v>
      </c>
      <c r="BE161" s="171">
        <f t="shared" si="21"/>
        <v>0</v>
      </c>
      <c r="BF161" s="171">
        <f t="shared" si="22"/>
        <v>0</v>
      </c>
      <c r="BG161" s="171">
        <f t="shared" si="23"/>
        <v>0</v>
      </c>
      <c r="BH161" s="171">
        <f t="shared" si="24"/>
        <v>0</v>
      </c>
      <c r="BI161" s="171">
        <f t="shared" si="25"/>
        <v>0</v>
      </c>
      <c r="BJ161" s="14" t="s">
        <v>122</v>
      </c>
      <c r="BK161" s="171">
        <f t="shared" si="26"/>
        <v>0</v>
      </c>
      <c r="BL161" s="14" t="s">
        <v>134</v>
      </c>
      <c r="BM161" s="170" t="s">
        <v>217</v>
      </c>
    </row>
    <row r="162" spans="1:65" s="2" customFormat="1" ht="24" customHeight="1">
      <c r="A162" s="28"/>
      <c r="B162" s="158"/>
      <c r="C162" s="172" t="s">
        <v>218</v>
      </c>
      <c r="D162" s="237" t="s">
        <v>634</v>
      </c>
      <c r="E162" s="238"/>
      <c r="F162" s="239"/>
      <c r="G162" s="173" t="s">
        <v>133</v>
      </c>
      <c r="H162" s="174">
        <v>42</v>
      </c>
      <c r="I162" s="175"/>
      <c r="J162" s="176"/>
      <c r="K162" s="177">
        <f t="shared" si="14"/>
        <v>0</v>
      </c>
      <c r="L162" s="176"/>
      <c r="M162" s="178"/>
      <c r="N162" s="179" t="s">
        <v>1</v>
      </c>
      <c r="O162" s="166" t="s">
        <v>38</v>
      </c>
      <c r="P162" s="167">
        <f t="shared" si="15"/>
        <v>0</v>
      </c>
      <c r="Q162" s="167">
        <f t="shared" si="16"/>
        <v>0</v>
      </c>
      <c r="R162" s="167">
        <f t="shared" si="17"/>
        <v>0</v>
      </c>
      <c r="S162" s="53"/>
      <c r="T162" s="168">
        <f t="shared" si="18"/>
        <v>0</v>
      </c>
      <c r="U162" s="168">
        <v>0</v>
      </c>
      <c r="V162" s="168">
        <f t="shared" si="19"/>
        <v>0</v>
      </c>
      <c r="W162" s="168">
        <v>0</v>
      </c>
      <c r="X162" s="169">
        <f t="shared" si="20"/>
        <v>0</v>
      </c>
      <c r="Y162" s="28"/>
      <c r="Z162" s="28"/>
      <c r="AA162" s="28"/>
      <c r="AB162" s="28"/>
      <c r="AC162" s="28"/>
      <c r="AD162" s="28"/>
      <c r="AE162" s="28"/>
      <c r="AR162" s="170" t="s">
        <v>142</v>
      </c>
      <c r="AT162" s="170" t="s">
        <v>127</v>
      </c>
      <c r="AU162" s="170" t="s">
        <v>122</v>
      </c>
      <c r="AY162" s="14" t="s">
        <v>115</v>
      </c>
      <c r="BE162" s="171">
        <f t="shared" si="21"/>
        <v>0</v>
      </c>
      <c r="BF162" s="171">
        <f t="shared" si="22"/>
        <v>0</v>
      </c>
      <c r="BG162" s="171">
        <f t="shared" si="23"/>
        <v>0</v>
      </c>
      <c r="BH162" s="171">
        <f t="shared" si="24"/>
        <v>0</v>
      </c>
      <c r="BI162" s="171">
        <f t="shared" si="25"/>
        <v>0</v>
      </c>
      <c r="BJ162" s="14" t="s">
        <v>122</v>
      </c>
      <c r="BK162" s="171">
        <f t="shared" si="26"/>
        <v>0</v>
      </c>
      <c r="BL162" s="14" t="s">
        <v>134</v>
      </c>
      <c r="BM162" s="170" t="s">
        <v>219</v>
      </c>
    </row>
    <row r="163" spans="1:65" s="2" customFormat="1" ht="24" customHeight="1">
      <c r="A163" s="28"/>
      <c r="B163" s="158"/>
      <c r="C163" s="172" t="s">
        <v>220</v>
      </c>
      <c r="D163" s="237" t="s">
        <v>635</v>
      </c>
      <c r="E163" s="238"/>
      <c r="F163" s="239"/>
      <c r="G163" s="173" t="s">
        <v>133</v>
      </c>
      <c r="H163" s="174">
        <v>42</v>
      </c>
      <c r="I163" s="175"/>
      <c r="J163" s="176"/>
      <c r="K163" s="177">
        <f t="shared" si="14"/>
        <v>0</v>
      </c>
      <c r="L163" s="176"/>
      <c r="M163" s="178"/>
      <c r="N163" s="179" t="s">
        <v>1</v>
      </c>
      <c r="O163" s="166" t="s">
        <v>38</v>
      </c>
      <c r="P163" s="167">
        <f t="shared" si="15"/>
        <v>0</v>
      </c>
      <c r="Q163" s="167">
        <f t="shared" si="16"/>
        <v>0</v>
      </c>
      <c r="R163" s="167">
        <f t="shared" si="17"/>
        <v>0</v>
      </c>
      <c r="S163" s="53"/>
      <c r="T163" s="168">
        <f t="shared" si="18"/>
        <v>0</v>
      </c>
      <c r="U163" s="168">
        <v>0</v>
      </c>
      <c r="V163" s="168">
        <f t="shared" si="19"/>
        <v>0</v>
      </c>
      <c r="W163" s="168">
        <v>0</v>
      </c>
      <c r="X163" s="169">
        <f t="shared" si="20"/>
        <v>0</v>
      </c>
      <c r="Y163" s="28"/>
      <c r="Z163" s="28"/>
      <c r="AA163" s="28"/>
      <c r="AB163" s="28"/>
      <c r="AC163" s="28"/>
      <c r="AD163" s="28"/>
      <c r="AE163" s="28"/>
      <c r="AR163" s="170" t="s">
        <v>142</v>
      </c>
      <c r="AT163" s="170" t="s">
        <v>127</v>
      </c>
      <c r="AU163" s="170" t="s">
        <v>122</v>
      </c>
      <c r="AY163" s="14" t="s">
        <v>115</v>
      </c>
      <c r="BE163" s="171">
        <f t="shared" si="21"/>
        <v>0</v>
      </c>
      <c r="BF163" s="171">
        <f t="shared" si="22"/>
        <v>0</v>
      </c>
      <c r="BG163" s="171">
        <f t="shared" si="23"/>
        <v>0</v>
      </c>
      <c r="BH163" s="171">
        <f t="shared" si="24"/>
        <v>0</v>
      </c>
      <c r="BI163" s="171">
        <f t="shared" si="25"/>
        <v>0</v>
      </c>
      <c r="BJ163" s="14" t="s">
        <v>122</v>
      </c>
      <c r="BK163" s="171">
        <f t="shared" si="26"/>
        <v>0</v>
      </c>
      <c r="BL163" s="14" t="s">
        <v>134</v>
      </c>
      <c r="BM163" s="170" t="s">
        <v>221</v>
      </c>
    </row>
    <row r="164" spans="1:65" s="2" customFormat="1" ht="24" customHeight="1">
      <c r="A164" s="28"/>
      <c r="B164" s="158"/>
      <c r="C164" s="172" t="s">
        <v>222</v>
      </c>
      <c r="D164" s="237" t="s">
        <v>629</v>
      </c>
      <c r="E164" s="238"/>
      <c r="F164" s="239"/>
      <c r="G164" s="173" t="s">
        <v>133</v>
      </c>
      <c r="H164" s="174">
        <v>42</v>
      </c>
      <c r="I164" s="175"/>
      <c r="J164" s="176"/>
      <c r="K164" s="177">
        <f t="shared" si="14"/>
        <v>0</v>
      </c>
      <c r="L164" s="176"/>
      <c r="M164" s="178"/>
      <c r="N164" s="179" t="s">
        <v>1</v>
      </c>
      <c r="O164" s="166" t="s">
        <v>38</v>
      </c>
      <c r="P164" s="167">
        <f t="shared" si="15"/>
        <v>0</v>
      </c>
      <c r="Q164" s="167">
        <f t="shared" si="16"/>
        <v>0</v>
      </c>
      <c r="R164" s="167">
        <f t="shared" si="17"/>
        <v>0</v>
      </c>
      <c r="S164" s="53"/>
      <c r="T164" s="168">
        <f t="shared" si="18"/>
        <v>0</v>
      </c>
      <c r="U164" s="168">
        <v>0</v>
      </c>
      <c r="V164" s="168">
        <f t="shared" si="19"/>
        <v>0</v>
      </c>
      <c r="W164" s="168">
        <v>0</v>
      </c>
      <c r="X164" s="169">
        <f t="shared" si="20"/>
        <v>0</v>
      </c>
      <c r="Y164" s="28"/>
      <c r="Z164" s="28"/>
      <c r="AA164" s="28"/>
      <c r="AB164" s="28"/>
      <c r="AC164" s="28"/>
      <c r="AD164" s="28"/>
      <c r="AE164" s="28"/>
      <c r="AR164" s="170" t="s">
        <v>142</v>
      </c>
      <c r="AT164" s="170" t="s">
        <v>127</v>
      </c>
      <c r="AU164" s="170" t="s">
        <v>122</v>
      </c>
      <c r="AY164" s="14" t="s">
        <v>115</v>
      </c>
      <c r="BE164" s="171">
        <f t="shared" si="21"/>
        <v>0</v>
      </c>
      <c r="BF164" s="171">
        <f t="shared" si="22"/>
        <v>0</v>
      </c>
      <c r="BG164" s="171">
        <f t="shared" si="23"/>
        <v>0</v>
      </c>
      <c r="BH164" s="171">
        <f t="shared" si="24"/>
        <v>0</v>
      </c>
      <c r="BI164" s="171">
        <f t="shared" si="25"/>
        <v>0</v>
      </c>
      <c r="BJ164" s="14" t="s">
        <v>122</v>
      </c>
      <c r="BK164" s="171">
        <f t="shared" si="26"/>
        <v>0</v>
      </c>
      <c r="BL164" s="14" t="s">
        <v>134</v>
      </c>
      <c r="BM164" s="170" t="s">
        <v>223</v>
      </c>
    </row>
    <row r="165" spans="1:65" s="2" customFormat="1" ht="16.5" customHeight="1">
      <c r="A165" s="28"/>
      <c r="B165" s="158"/>
      <c r="C165" s="159" t="s">
        <v>224</v>
      </c>
      <c r="D165" s="234" t="s">
        <v>225</v>
      </c>
      <c r="E165" s="235"/>
      <c r="F165" s="236"/>
      <c r="G165" s="160" t="s">
        <v>133</v>
      </c>
      <c r="H165" s="161">
        <v>8</v>
      </c>
      <c r="I165" s="162"/>
      <c r="J165" s="162"/>
      <c r="K165" s="163">
        <f t="shared" si="14"/>
        <v>0</v>
      </c>
      <c r="L165" s="164"/>
      <c r="M165" s="29"/>
      <c r="N165" s="165" t="s">
        <v>1</v>
      </c>
      <c r="O165" s="166" t="s">
        <v>38</v>
      </c>
      <c r="P165" s="167">
        <f t="shared" si="15"/>
        <v>0</v>
      </c>
      <c r="Q165" s="167">
        <f t="shared" si="16"/>
        <v>0</v>
      </c>
      <c r="R165" s="167">
        <f t="shared" si="17"/>
        <v>0</v>
      </c>
      <c r="S165" s="53"/>
      <c r="T165" s="168">
        <f t="shared" si="18"/>
        <v>0</v>
      </c>
      <c r="U165" s="168">
        <v>0</v>
      </c>
      <c r="V165" s="168">
        <f t="shared" si="19"/>
        <v>0</v>
      </c>
      <c r="W165" s="168">
        <v>0</v>
      </c>
      <c r="X165" s="169">
        <f t="shared" si="20"/>
        <v>0</v>
      </c>
      <c r="Y165" s="28"/>
      <c r="Z165" s="28"/>
      <c r="AA165" s="28"/>
      <c r="AB165" s="28"/>
      <c r="AC165" s="28"/>
      <c r="AD165" s="28"/>
      <c r="AE165" s="28"/>
      <c r="AR165" s="170" t="s">
        <v>134</v>
      </c>
      <c r="AT165" s="170" t="s">
        <v>118</v>
      </c>
      <c r="AU165" s="170" t="s">
        <v>122</v>
      </c>
      <c r="AY165" s="14" t="s">
        <v>115</v>
      </c>
      <c r="BE165" s="171">
        <f t="shared" si="21"/>
        <v>0</v>
      </c>
      <c r="BF165" s="171">
        <f t="shared" si="22"/>
        <v>0</v>
      </c>
      <c r="BG165" s="171">
        <f t="shared" si="23"/>
        <v>0</v>
      </c>
      <c r="BH165" s="171">
        <f t="shared" si="24"/>
        <v>0</v>
      </c>
      <c r="BI165" s="171">
        <f t="shared" si="25"/>
        <v>0</v>
      </c>
      <c r="BJ165" s="14" t="s">
        <v>122</v>
      </c>
      <c r="BK165" s="171">
        <f t="shared" si="26"/>
        <v>0</v>
      </c>
      <c r="BL165" s="14" t="s">
        <v>134</v>
      </c>
      <c r="BM165" s="170" t="s">
        <v>226</v>
      </c>
    </row>
    <row r="166" spans="1:65" s="2" customFormat="1" ht="16.5" customHeight="1">
      <c r="A166" s="28"/>
      <c r="B166" s="158"/>
      <c r="C166" s="172" t="s">
        <v>227</v>
      </c>
      <c r="D166" s="237" t="s">
        <v>611</v>
      </c>
      <c r="E166" s="238"/>
      <c r="F166" s="239"/>
      <c r="G166" s="173" t="s">
        <v>133</v>
      </c>
      <c r="H166" s="174">
        <v>8</v>
      </c>
      <c r="I166" s="175"/>
      <c r="J166" s="176"/>
      <c r="K166" s="177">
        <f t="shared" si="14"/>
        <v>0</v>
      </c>
      <c r="L166" s="176"/>
      <c r="M166" s="178"/>
      <c r="N166" s="179" t="s">
        <v>1</v>
      </c>
      <c r="O166" s="166" t="s">
        <v>38</v>
      </c>
      <c r="P166" s="167">
        <f t="shared" si="15"/>
        <v>0</v>
      </c>
      <c r="Q166" s="167">
        <f t="shared" si="16"/>
        <v>0</v>
      </c>
      <c r="R166" s="167">
        <f t="shared" si="17"/>
        <v>0</v>
      </c>
      <c r="S166" s="53"/>
      <c r="T166" s="168">
        <f t="shared" si="18"/>
        <v>0</v>
      </c>
      <c r="U166" s="168">
        <v>0</v>
      </c>
      <c r="V166" s="168">
        <f t="shared" si="19"/>
        <v>0</v>
      </c>
      <c r="W166" s="168">
        <v>0</v>
      </c>
      <c r="X166" s="169">
        <f t="shared" si="20"/>
        <v>0</v>
      </c>
      <c r="Y166" s="28"/>
      <c r="Z166" s="28"/>
      <c r="AA166" s="28"/>
      <c r="AB166" s="28"/>
      <c r="AC166" s="28"/>
      <c r="AD166" s="28"/>
      <c r="AE166" s="28"/>
      <c r="AR166" s="170" t="s">
        <v>142</v>
      </c>
      <c r="AT166" s="170" t="s">
        <v>127</v>
      </c>
      <c r="AU166" s="170" t="s">
        <v>122</v>
      </c>
      <c r="AY166" s="14" t="s">
        <v>115</v>
      </c>
      <c r="BE166" s="171">
        <f t="shared" si="21"/>
        <v>0</v>
      </c>
      <c r="BF166" s="171">
        <f t="shared" si="22"/>
        <v>0</v>
      </c>
      <c r="BG166" s="171">
        <f t="shared" si="23"/>
        <v>0</v>
      </c>
      <c r="BH166" s="171">
        <f t="shared" si="24"/>
        <v>0</v>
      </c>
      <c r="BI166" s="171">
        <f t="shared" si="25"/>
        <v>0</v>
      </c>
      <c r="BJ166" s="14" t="s">
        <v>122</v>
      </c>
      <c r="BK166" s="171">
        <f t="shared" si="26"/>
        <v>0</v>
      </c>
      <c r="BL166" s="14" t="s">
        <v>134</v>
      </c>
      <c r="BM166" s="170" t="s">
        <v>228</v>
      </c>
    </row>
    <row r="167" spans="1:65" s="2" customFormat="1" ht="36" customHeight="1">
      <c r="A167" s="28"/>
      <c r="B167" s="158"/>
      <c r="C167" s="159" t="s">
        <v>229</v>
      </c>
      <c r="D167" s="234" t="s">
        <v>230</v>
      </c>
      <c r="E167" s="235"/>
      <c r="F167" s="236"/>
      <c r="G167" s="160" t="s">
        <v>133</v>
      </c>
      <c r="H167" s="161">
        <v>392</v>
      </c>
      <c r="I167" s="162"/>
      <c r="J167" s="162"/>
      <c r="K167" s="163">
        <f t="shared" si="14"/>
        <v>0</v>
      </c>
      <c r="L167" s="164"/>
      <c r="M167" s="29"/>
      <c r="N167" s="165" t="s">
        <v>1</v>
      </c>
      <c r="O167" s="166" t="s">
        <v>38</v>
      </c>
      <c r="P167" s="167">
        <f t="shared" si="15"/>
        <v>0</v>
      </c>
      <c r="Q167" s="167">
        <f t="shared" si="16"/>
        <v>0</v>
      </c>
      <c r="R167" s="167">
        <f t="shared" si="17"/>
        <v>0</v>
      </c>
      <c r="S167" s="53"/>
      <c r="T167" s="168">
        <f t="shared" si="18"/>
        <v>0</v>
      </c>
      <c r="U167" s="168">
        <v>0</v>
      </c>
      <c r="V167" s="168">
        <f t="shared" si="19"/>
        <v>0</v>
      </c>
      <c r="W167" s="168">
        <v>0</v>
      </c>
      <c r="X167" s="169">
        <f t="shared" si="20"/>
        <v>0</v>
      </c>
      <c r="Y167" s="28"/>
      <c r="Z167" s="28"/>
      <c r="AA167" s="28"/>
      <c r="AB167" s="28"/>
      <c r="AC167" s="28"/>
      <c r="AD167" s="28"/>
      <c r="AE167" s="28"/>
      <c r="AR167" s="170" t="s">
        <v>134</v>
      </c>
      <c r="AT167" s="170" t="s">
        <v>118</v>
      </c>
      <c r="AU167" s="170" t="s">
        <v>122</v>
      </c>
      <c r="AY167" s="14" t="s">
        <v>115</v>
      </c>
      <c r="BE167" s="171">
        <f t="shared" si="21"/>
        <v>0</v>
      </c>
      <c r="BF167" s="171">
        <f t="shared" si="22"/>
        <v>0</v>
      </c>
      <c r="BG167" s="171">
        <f t="shared" si="23"/>
        <v>0</v>
      </c>
      <c r="BH167" s="171">
        <f t="shared" si="24"/>
        <v>0</v>
      </c>
      <c r="BI167" s="171">
        <f t="shared" si="25"/>
        <v>0</v>
      </c>
      <c r="BJ167" s="14" t="s">
        <v>122</v>
      </c>
      <c r="BK167" s="171">
        <f t="shared" si="26"/>
        <v>0</v>
      </c>
      <c r="BL167" s="14" t="s">
        <v>134</v>
      </c>
      <c r="BM167" s="170" t="s">
        <v>231</v>
      </c>
    </row>
    <row r="168" spans="1:65" s="2" customFormat="1" ht="16.5" customHeight="1">
      <c r="A168" s="28"/>
      <c r="B168" s="158"/>
      <c r="C168" s="172" t="s">
        <v>232</v>
      </c>
      <c r="D168" s="237" t="s">
        <v>233</v>
      </c>
      <c r="E168" s="238"/>
      <c r="F168" s="239"/>
      <c r="G168" s="173" t="s">
        <v>133</v>
      </c>
      <c r="H168" s="174">
        <v>392</v>
      </c>
      <c r="I168" s="175"/>
      <c r="J168" s="176"/>
      <c r="K168" s="177">
        <f t="shared" si="14"/>
        <v>0</v>
      </c>
      <c r="L168" s="176"/>
      <c r="M168" s="178"/>
      <c r="N168" s="179" t="s">
        <v>1</v>
      </c>
      <c r="O168" s="166" t="s">
        <v>38</v>
      </c>
      <c r="P168" s="167">
        <f t="shared" si="15"/>
        <v>0</v>
      </c>
      <c r="Q168" s="167">
        <f t="shared" si="16"/>
        <v>0</v>
      </c>
      <c r="R168" s="167">
        <f t="shared" si="17"/>
        <v>0</v>
      </c>
      <c r="S168" s="53"/>
      <c r="T168" s="168">
        <f t="shared" si="18"/>
        <v>0</v>
      </c>
      <c r="U168" s="168">
        <v>0</v>
      </c>
      <c r="V168" s="168">
        <f t="shared" si="19"/>
        <v>0</v>
      </c>
      <c r="W168" s="168">
        <v>0</v>
      </c>
      <c r="X168" s="169">
        <f t="shared" si="20"/>
        <v>0</v>
      </c>
      <c r="Y168" s="28"/>
      <c r="Z168" s="28"/>
      <c r="AA168" s="28"/>
      <c r="AB168" s="28"/>
      <c r="AC168" s="28"/>
      <c r="AD168" s="28"/>
      <c r="AE168" s="28"/>
      <c r="AR168" s="170" t="s">
        <v>142</v>
      </c>
      <c r="AT168" s="170" t="s">
        <v>127</v>
      </c>
      <c r="AU168" s="170" t="s">
        <v>122</v>
      </c>
      <c r="AY168" s="14" t="s">
        <v>115</v>
      </c>
      <c r="BE168" s="171">
        <f t="shared" si="21"/>
        <v>0</v>
      </c>
      <c r="BF168" s="171">
        <f t="shared" si="22"/>
        <v>0</v>
      </c>
      <c r="BG168" s="171">
        <f t="shared" si="23"/>
        <v>0</v>
      </c>
      <c r="BH168" s="171">
        <f t="shared" si="24"/>
        <v>0</v>
      </c>
      <c r="BI168" s="171">
        <f t="shared" si="25"/>
        <v>0</v>
      </c>
      <c r="BJ168" s="14" t="s">
        <v>122</v>
      </c>
      <c r="BK168" s="171">
        <f t="shared" si="26"/>
        <v>0</v>
      </c>
      <c r="BL168" s="14" t="s">
        <v>134</v>
      </c>
      <c r="BM168" s="170" t="s">
        <v>234</v>
      </c>
    </row>
    <row r="169" spans="1:65" s="2" customFormat="1" ht="36" customHeight="1">
      <c r="A169" s="28"/>
      <c r="B169" s="158"/>
      <c r="C169" s="159" t="s">
        <v>235</v>
      </c>
      <c r="D169" s="234" t="s">
        <v>230</v>
      </c>
      <c r="E169" s="235"/>
      <c r="F169" s="236"/>
      <c r="G169" s="160" t="s">
        <v>133</v>
      </c>
      <c r="H169" s="161">
        <v>112</v>
      </c>
      <c r="I169" s="162"/>
      <c r="J169" s="162"/>
      <c r="K169" s="163">
        <f t="shared" si="14"/>
        <v>0</v>
      </c>
      <c r="L169" s="164"/>
      <c r="M169" s="29"/>
      <c r="N169" s="165" t="s">
        <v>1</v>
      </c>
      <c r="O169" s="166" t="s">
        <v>38</v>
      </c>
      <c r="P169" s="167">
        <f t="shared" si="15"/>
        <v>0</v>
      </c>
      <c r="Q169" s="167">
        <f t="shared" si="16"/>
        <v>0</v>
      </c>
      <c r="R169" s="167">
        <f t="shared" si="17"/>
        <v>0</v>
      </c>
      <c r="S169" s="53"/>
      <c r="T169" s="168">
        <f t="shared" si="18"/>
        <v>0</v>
      </c>
      <c r="U169" s="168">
        <v>0</v>
      </c>
      <c r="V169" s="168">
        <f t="shared" si="19"/>
        <v>0</v>
      </c>
      <c r="W169" s="168">
        <v>0</v>
      </c>
      <c r="X169" s="169">
        <f t="shared" si="20"/>
        <v>0</v>
      </c>
      <c r="Y169" s="28"/>
      <c r="Z169" s="28"/>
      <c r="AA169" s="28"/>
      <c r="AB169" s="28"/>
      <c r="AC169" s="28"/>
      <c r="AD169" s="28"/>
      <c r="AE169" s="28"/>
      <c r="AR169" s="170" t="s">
        <v>134</v>
      </c>
      <c r="AT169" s="170" t="s">
        <v>118</v>
      </c>
      <c r="AU169" s="170" t="s">
        <v>122</v>
      </c>
      <c r="AY169" s="14" t="s">
        <v>115</v>
      </c>
      <c r="BE169" s="171">
        <f t="shared" si="21"/>
        <v>0</v>
      </c>
      <c r="BF169" s="171">
        <f t="shared" si="22"/>
        <v>0</v>
      </c>
      <c r="BG169" s="171">
        <f t="shared" si="23"/>
        <v>0</v>
      </c>
      <c r="BH169" s="171">
        <f t="shared" si="24"/>
        <v>0</v>
      </c>
      <c r="BI169" s="171">
        <f t="shared" si="25"/>
        <v>0</v>
      </c>
      <c r="BJ169" s="14" t="s">
        <v>122</v>
      </c>
      <c r="BK169" s="171">
        <f t="shared" si="26"/>
        <v>0</v>
      </c>
      <c r="BL169" s="14" t="s">
        <v>134</v>
      </c>
      <c r="BM169" s="170" t="s">
        <v>236</v>
      </c>
    </row>
    <row r="170" spans="1:65" s="2" customFormat="1" ht="24" customHeight="1">
      <c r="A170" s="28"/>
      <c r="B170" s="158"/>
      <c r="C170" s="159" t="s">
        <v>237</v>
      </c>
      <c r="D170" s="234" t="s">
        <v>238</v>
      </c>
      <c r="E170" s="235"/>
      <c r="F170" s="236"/>
      <c r="G170" s="160" t="s">
        <v>133</v>
      </c>
      <c r="H170" s="161">
        <v>112</v>
      </c>
      <c r="I170" s="162"/>
      <c r="J170" s="162"/>
      <c r="K170" s="163">
        <f t="shared" si="14"/>
        <v>0</v>
      </c>
      <c r="L170" s="164"/>
      <c r="M170" s="29"/>
      <c r="N170" s="165" t="s">
        <v>1</v>
      </c>
      <c r="O170" s="166" t="s">
        <v>38</v>
      </c>
      <c r="P170" s="167">
        <f t="shared" si="15"/>
        <v>0</v>
      </c>
      <c r="Q170" s="167">
        <f t="shared" si="16"/>
        <v>0</v>
      </c>
      <c r="R170" s="167">
        <f t="shared" si="17"/>
        <v>0</v>
      </c>
      <c r="S170" s="53"/>
      <c r="T170" s="168">
        <f t="shared" si="18"/>
        <v>0</v>
      </c>
      <c r="U170" s="168">
        <v>0</v>
      </c>
      <c r="V170" s="168">
        <f t="shared" si="19"/>
        <v>0</v>
      </c>
      <c r="W170" s="168">
        <v>0</v>
      </c>
      <c r="X170" s="169">
        <f t="shared" si="20"/>
        <v>0</v>
      </c>
      <c r="Y170" s="28"/>
      <c r="Z170" s="28"/>
      <c r="AA170" s="28"/>
      <c r="AB170" s="28"/>
      <c r="AC170" s="28"/>
      <c r="AD170" s="28"/>
      <c r="AE170" s="28"/>
      <c r="AR170" s="170" t="s">
        <v>134</v>
      </c>
      <c r="AT170" s="170" t="s">
        <v>118</v>
      </c>
      <c r="AU170" s="170" t="s">
        <v>122</v>
      </c>
      <c r="AY170" s="14" t="s">
        <v>115</v>
      </c>
      <c r="BE170" s="171">
        <f t="shared" si="21"/>
        <v>0</v>
      </c>
      <c r="BF170" s="171">
        <f t="shared" si="22"/>
        <v>0</v>
      </c>
      <c r="BG170" s="171">
        <f t="shared" si="23"/>
        <v>0</v>
      </c>
      <c r="BH170" s="171">
        <f t="shared" si="24"/>
        <v>0</v>
      </c>
      <c r="BI170" s="171">
        <f t="shared" si="25"/>
        <v>0</v>
      </c>
      <c r="BJ170" s="14" t="s">
        <v>122</v>
      </c>
      <c r="BK170" s="171">
        <f t="shared" si="26"/>
        <v>0</v>
      </c>
      <c r="BL170" s="14" t="s">
        <v>134</v>
      </c>
      <c r="BM170" s="170" t="s">
        <v>239</v>
      </c>
    </row>
    <row r="171" spans="1:65" s="2" customFormat="1" ht="24" customHeight="1">
      <c r="A171" s="28"/>
      <c r="B171" s="158"/>
      <c r="C171" s="172" t="s">
        <v>240</v>
      </c>
      <c r="D171" s="237" t="s">
        <v>241</v>
      </c>
      <c r="E171" s="238"/>
      <c r="F171" s="239"/>
      <c r="G171" s="173" t="s">
        <v>133</v>
      </c>
      <c r="H171" s="174">
        <v>112</v>
      </c>
      <c r="I171" s="175"/>
      <c r="J171" s="176"/>
      <c r="K171" s="177">
        <f t="shared" si="14"/>
        <v>0</v>
      </c>
      <c r="L171" s="176"/>
      <c r="M171" s="178"/>
      <c r="N171" s="179" t="s">
        <v>1</v>
      </c>
      <c r="O171" s="166" t="s">
        <v>38</v>
      </c>
      <c r="P171" s="167">
        <f t="shared" si="15"/>
        <v>0</v>
      </c>
      <c r="Q171" s="167">
        <f t="shared" si="16"/>
        <v>0</v>
      </c>
      <c r="R171" s="167">
        <f t="shared" si="17"/>
        <v>0</v>
      </c>
      <c r="S171" s="53"/>
      <c r="T171" s="168">
        <f t="shared" si="18"/>
        <v>0</v>
      </c>
      <c r="U171" s="168">
        <v>9.0000000000000006E-5</v>
      </c>
      <c r="V171" s="168">
        <f t="shared" si="19"/>
        <v>1.008E-2</v>
      </c>
      <c r="W171" s="168">
        <v>0</v>
      </c>
      <c r="X171" s="169">
        <f t="shared" si="20"/>
        <v>0</v>
      </c>
      <c r="Y171" s="28"/>
      <c r="Z171" s="28"/>
      <c r="AA171" s="28"/>
      <c r="AB171" s="28"/>
      <c r="AC171" s="28"/>
      <c r="AD171" s="28"/>
      <c r="AE171" s="28"/>
      <c r="AR171" s="170" t="s">
        <v>142</v>
      </c>
      <c r="AT171" s="170" t="s">
        <v>127</v>
      </c>
      <c r="AU171" s="170" t="s">
        <v>122</v>
      </c>
      <c r="AY171" s="14" t="s">
        <v>115</v>
      </c>
      <c r="BE171" s="171">
        <f t="shared" si="21"/>
        <v>0</v>
      </c>
      <c r="BF171" s="171">
        <f t="shared" si="22"/>
        <v>0</v>
      </c>
      <c r="BG171" s="171">
        <f t="shared" si="23"/>
        <v>0</v>
      </c>
      <c r="BH171" s="171">
        <f t="shared" si="24"/>
        <v>0</v>
      </c>
      <c r="BI171" s="171">
        <f t="shared" si="25"/>
        <v>0</v>
      </c>
      <c r="BJ171" s="14" t="s">
        <v>122</v>
      </c>
      <c r="BK171" s="171">
        <f t="shared" si="26"/>
        <v>0</v>
      </c>
      <c r="BL171" s="14" t="s">
        <v>134</v>
      </c>
      <c r="BM171" s="170" t="s">
        <v>242</v>
      </c>
    </row>
    <row r="172" spans="1:65" s="2" customFormat="1" ht="24" customHeight="1">
      <c r="A172" s="28"/>
      <c r="B172" s="158"/>
      <c r="C172" s="159" t="s">
        <v>243</v>
      </c>
      <c r="D172" s="234" t="s">
        <v>244</v>
      </c>
      <c r="E172" s="235"/>
      <c r="F172" s="236"/>
      <c r="G172" s="160" t="s">
        <v>133</v>
      </c>
      <c r="H172" s="161">
        <v>112</v>
      </c>
      <c r="I172" s="162"/>
      <c r="J172" s="162"/>
      <c r="K172" s="163">
        <f t="shared" si="14"/>
        <v>0</v>
      </c>
      <c r="L172" s="164"/>
      <c r="M172" s="29"/>
      <c r="N172" s="165" t="s">
        <v>1</v>
      </c>
      <c r="O172" s="166" t="s">
        <v>38</v>
      </c>
      <c r="P172" s="167">
        <f t="shared" si="15"/>
        <v>0</v>
      </c>
      <c r="Q172" s="167">
        <f t="shared" si="16"/>
        <v>0</v>
      </c>
      <c r="R172" s="167">
        <f t="shared" si="17"/>
        <v>0</v>
      </c>
      <c r="S172" s="53"/>
      <c r="T172" s="168">
        <f t="shared" si="18"/>
        <v>0</v>
      </c>
      <c r="U172" s="168">
        <v>0</v>
      </c>
      <c r="V172" s="168">
        <f t="shared" si="19"/>
        <v>0</v>
      </c>
      <c r="W172" s="168">
        <v>0</v>
      </c>
      <c r="X172" s="169">
        <f t="shared" si="20"/>
        <v>0</v>
      </c>
      <c r="Y172" s="28"/>
      <c r="Z172" s="28"/>
      <c r="AA172" s="28"/>
      <c r="AB172" s="28"/>
      <c r="AC172" s="28"/>
      <c r="AD172" s="28"/>
      <c r="AE172" s="28"/>
      <c r="AR172" s="170" t="s">
        <v>134</v>
      </c>
      <c r="AT172" s="170" t="s">
        <v>118</v>
      </c>
      <c r="AU172" s="170" t="s">
        <v>122</v>
      </c>
      <c r="AY172" s="14" t="s">
        <v>115</v>
      </c>
      <c r="BE172" s="171">
        <f t="shared" si="21"/>
        <v>0</v>
      </c>
      <c r="BF172" s="171">
        <f t="shared" si="22"/>
        <v>0</v>
      </c>
      <c r="BG172" s="171">
        <f t="shared" si="23"/>
        <v>0</v>
      </c>
      <c r="BH172" s="171">
        <f t="shared" si="24"/>
        <v>0</v>
      </c>
      <c r="BI172" s="171">
        <f t="shared" si="25"/>
        <v>0</v>
      </c>
      <c r="BJ172" s="14" t="s">
        <v>122</v>
      </c>
      <c r="BK172" s="171">
        <f t="shared" si="26"/>
        <v>0</v>
      </c>
      <c r="BL172" s="14" t="s">
        <v>134</v>
      </c>
      <c r="BM172" s="170" t="s">
        <v>245</v>
      </c>
    </row>
    <row r="173" spans="1:65" s="2" customFormat="1" ht="36" customHeight="1">
      <c r="A173" s="28"/>
      <c r="B173" s="158"/>
      <c r="C173" s="159" t="s">
        <v>246</v>
      </c>
      <c r="D173" s="234" t="s">
        <v>247</v>
      </c>
      <c r="E173" s="235"/>
      <c r="F173" s="236"/>
      <c r="G173" s="160" t="s">
        <v>133</v>
      </c>
      <c r="H173" s="161">
        <v>30</v>
      </c>
      <c r="I173" s="162"/>
      <c r="J173" s="162"/>
      <c r="K173" s="163">
        <f t="shared" si="14"/>
        <v>0</v>
      </c>
      <c r="L173" s="164"/>
      <c r="M173" s="29"/>
      <c r="N173" s="165" t="s">
        <v>1</v>
      </c>
      <c r="O173" s="166" t="s">
        <v>38</v>
      </c>
      <c r="P173" s="167">
        <f t="shared" si="15"/>
        <v>0</v>
      </c>
      <c r="Q173" s="167">
        <f t="shared" si="16"/>
        <v>0</v>
      </c>
      <c r="R173" s="167">
        <f t="shared" si="17"/>
        <v>0</v>
      </c>
      <c r="S173" s="53"/>
      <c r="T173" s="168">
        <f t="shared" si="18"/>
        <v>0</v>
      </c>
      <c r="U173" s="168">
        <v>0</v>
      </c>
      <c r="V173" s="168">
        <f t="shared" si="19"/>
        <v>0</v>
      </c>
      <c r="W173" s="168">
        <v>0</v>
      </c>
      <c r="X173" s="169">
        <f t="shared" si="20"/>
        <v>0</v>
      </c>
      <c r="Y173" s="28"/>
      <c r="Z173" s="28"/>
      <c r="AA173" s="28"/>
      <c r="AB173" s="28"/>
      <c r="AC173" s="28"/>
      <c r="AD173" s="28"/>
      <c r="AE173" s="28"/>
      <c r="AR173" s="170" t="s">
        <v>134</v>
      </c>
      <c r="AT173" s="170" t="s">
        <v>118</v>
      </c>
      <c r="AU173" s="170" t="s">
        <v>122</v>
      </c>
      <c r="AY173" s="14" t="s">
        <v>115</v>
      </c>
      <c r="BE173" s="171">
        <f t="shared" si="21"/>
        <v>0</v>
      </c>
      <c r="BF173" s="171">
        <f t="shared" si="22"/>
        <v>0</v>
      </c>
      <c r="BG173" s="171">
        <f t="shared" si="23"/>
        <v>0</v>
      </c>
      <c r="BH173" s="171">
        <f t="shared" si="24"/>
        <v>0</v>
      </c>
      <c r="BI173" s="171">
        <f t="shared" si="25"/>
        <v>0</v>
      </c>
      <c r="BJ173" s="14" t="s">
        <v>122</v>
      </c>
      <c r="BK173" s="171">
        <f t="shared" si="26"/>
        <v>0</v>
      </c>
      <c r="BL173" s="14" t="s">
        <v>134</v>
      </c>
      <c r="BM173" s="170" t="s">
        <v>248</v>
      </c>
    </row>
    <row r="174" spans="1:65" s="2" customFormat="1" ht="36" customHeight="1">
      <c r="A174" s="28"/>
      <c r="B174" s="158"/>
      <c r="C174" s="159" t="s">
        <v>249</v>
      </c>
      <c r="D174" s="234" t="s">
        <v>250</v>
      </c>
      <c r="E174" s="235"/>
      <c r="F174" s="236"/>
      <c r="G174" s="160" t="s">
        <v>133</v>
      </c>
      <c r="H174" s="161">
        <v>30</v>
      </c>
      <c r="I174" s="162"/>
      <c r="J174" s="162"/>
      <c r="K174" s="163">
        <f t="shared" si="14"/>
        <v>0</v>
      </c>
      <c r="L174" s="164"/>
      <c r="M174" s="29"/>
      <c r="N174" s="165" t="s">
        <v>1</v>
      </c>
      <c r="O174" s="166" t="s">
        <v>38</v>
      </c>
      <c r="P174" s="167">
        <f t="shared" si="15"/>
        <v>0</v>
      </c>
      <c r="Q174" s="167">
        <f t="shared" si="16"/>
        <v>0</v>
      </c>
      <c r="R174" s="167">
        <f t="shared" si="17"/>
        <v>0</v>
      </c>
      <c r="S174" s="53"/>
      <c r="T174" s="168">
        <f t="shared" si="18"/>
        <v>0</v>
      </c>
      <c r="U174" s="168">
        <v>0</v>
      </c>
      <c r="V174" s="168">
        <f t="shared" si="19"/>
        <v>0</v>
      </c>
      <c r="W174" s="168">
        <v>0</v>
      </c>
      <c r="X174" s="169">
        <f t="shared" si="20"/>
        <v>0</v>
      </c>
      <c r="Y174" s="28"/>
      <c r="Z174" s="28"/>
      <c r="AA174" s="28"/>
      <c r="AB174" s="28"/>
      <c r="AC174" s="28"/>
      <c r="AD174" s="28"/>
      <c r="AE174" s="28"/>
      <c r="AR174" s="170" t="s">
        <v>134</v>
      </c>
      <c r="AT174" s="170" t="s">
        <v>118</v>
      </c>
      <c r="AU174" s="170" t="s">
        <v>122</v>
      </c>
      <c r="AY174" s="14" t="s">
        <v>115</v>
      </c>
      <c r="BE174" s="171">
        <f t="shared" si="21"/>
        <v>0</v>
      </c>
      <c r="BF174" s="171">
        <f t="shared" si="22"/>
        <v>0</v>
      </c>
      <c r="BG174" s="171">
        <f t="shared" si="23"/>
        <v>0</v>
      </c>
      <c r="BH174" s="171">
        <f t="shared" si="24"/>
        <v>0</v>
      </c>
      <c r="BI174" s="171">
        <f t="shared" si="25"/>
        <v>0</v>
      </c>
      <c r="BJ174" s="14" t="s">
        <v>122</v>
      </c>
      <c r="BK174" s="171">
        <f t="shared" si="26"/>
        <v>0</v>
      </c>
      <c r="BL174" s="14" t="s">
        <v>134</v>
      </c>
      <c r="BM174" s="170" t="s">
        <v>251</v>
      </c>
    </row>
    <row r="175" spans="1:65" s="2" customFormat="1" ht="36" customHeight="1">
      <c r="A175" s="28"/>
      <c r="B175" s="158"/>
      <c r="C175" s="172" t="s">
        <v>252</v>
      </c>
      <c r="D175" s="237" t="s">
        <v>612</v>
      </c>
      <c r="E175" s="238"/>
      <c r="F175" s="239"/>
      <c r="G175" s="173" t="s">
        <v>133</v>
      </c>
      <c r="H175" s="174">
        <v>30</v>
      </c>
      <c r="I175" s="175"/>
      <c r="J175" s="176"/>
      <c r="K175" s="177">
        <f t="shared" si="14"/>
        <v>0</v>
      </c>
      <c r="L175" s="176"/>
      <c r="M175" s="178"/>
      <c r="N175" s="179" t="s">
        <v>1</v>
      </c>
      <c r="O175" s="166" t="s">
        <v>38</v>
      </c>
      <c r="P175" s="167">
        <f t="shared" si="15"/>
        <v>0</v>
      </c>
      <c r="Q175" s="167">
        <f t="shared" si="16"/>
        <v>0</v>
      </c>
      <c r="R175" s="167">
        <f t="shared" si="17"/>
        <v>0</v>
      </c>
      <c r="S175" s="53"/>
      <c r="T175" s="168">
        <f t="shared" si="18"/>
        <v>0</v>
      </c>
      <c r="U175" s="168">
        <v>1E-4</v>
      </c>
      <c r="V175" s="168">
        <f t="shared" si="19"/>
        <v>3.0000000000000001E-3</v>
      </c>
      <c r="W175" s="168">
        <v>0</v>
      </c>
      <c r="X175" s="169">
        <f t="shared" si="20"/>
        <v>0</v>
      </c>
      <c r="Y175" s="28"/>
      <c r="Z175" s="28"/>
      <c r="AA175" s="28"/>
      <c r="AB175" s="28"/>
      <c r="AC175" s="28"/>
      <c r="AD175" s="28"/>
      <c r="AE175" s="28"/>
      <c r="AR175" s="170" t="s">
        <v>253</v>
      </c>
      <c r="AT175" s="170" t="s">
        <v>127</v>
      </c>
      <c r="AU175" s="170" t="s">
        <v>122</v>
      </c>
      <c r="AY175" s="14" t="s">
        <v>115</v>
      </c>
      <c r="BE175" s="171">
        <f t="shared" si="21"/>
        <v>0</v>
      </c>
      <c r="BF175" s="171">
        <f t="shared" si="22"/>
        <v>0</v>
      </c>
      <c r="BG175" s="171">
        <f t="shared" si="23"/>
        <v>0</v>
      </c>
      <c r="BH175" s="171">
        <f t="shared" si="24"/>
        <v>0</v>
      </c>
      <c r="BI175" s="171">
        <f t="shared" si="25"/>
        <v>0</v>
      </c>
      <c r="BJ175" s="14" t="s">
        <v>122</v>
      </c>
      <c r="BK175" s="171">
        <f t="shared" si="26"/>
        <v>0</v>
      </c>
      <c r="BL175" s="14" t="s">
        <v>253</v>
      </c>
      <c r="BM175" s="170" t="s">
        <v>254</v>
      </c>
    </row>
    <row r="176" spans="1:65" s="2" customFormat="1" ht="24" customHeight="1">
      <c r="A176" s="28"/>
      <c r="B176" s="158"/>
      <c r="C176" s="159" t="s">
        <v>255</v>
      </c>
      <c r="D176" s="234" t="s">
        <v>256</v>
      </c>
      <c r="E176" s="235"/>
      <c r="F176" s="236"/>
      <c r="G176" s="160" t="s">
        <v>133</v>
      </c>
      <c r="H176" s="161">
        <v>30</v>
      </c>
      <c r="I176" s="162"/>
      <c r="J176" s="162"/>
      <c r="K176" s="163">
        <f t="shared" si="14"/>
        <v>0</v>
      </c>
      <c r="L176" s="164"/>
      <c r="M176" s="29"/>
      <c r="N176" s="165" t="s">
        <v>1</v>
      </c>
      <c r="O176" s="166" t="s">
        <v>38</v>
      </c>
      <c r="P176" s="167">
        <f t="shared" si="15"/>
        <v>0</v>
      </c>
      <c r="Q176" s="167">
        <f t="shared" si="16"/>
        <v>0</v>
      </c>
      <c r="R176" s="167">
        <f t="shared" si="17"/>
        <v>0</v>
      </c>
      <c r="S176" s="53"/>
      <c r="T176" s="168">
        <f t="shared" si="18"/>
        <v>0</v>
      </c>
      <c r="U176" s="168">
        <v>0</v>
      </c>
      <c r="V176" s="168">
        <f t="shared" si="19"/>
        <v>0</v>
      </c>
      <c r="W176" s="168">
        <v>0</v>
      </c>
      <c r="X176" s="169">
        <f t="shared" si="20"/>
        <v>0</v>
      </c>
      <c r="Y176" s="28"/>
      <c r="Z176" s="28"/>
      <c r="AA176" s="28"/>
      <c r="AB176" s="28"/>
      <c r="AC176" s="28"/>
      <c r="AD176" s="28"/>
      <c r="AE176" s="28"/>
      <c r="AR176" s="170" t="s">
        <v>134</v>
      </c>
      <c r="AT176" s="170" t="s">
        <v>118</v>
      </c>
      <c r="AU176" s="170" t="s">
        <v>122</v>
      </c>
      <c r="AY176" s="14" t="s">
        <v>115</v>
      </c>
      <c r="BE176" s="171">
        <f t="shared" si="21"/>
        <v>0</v>
      </c>
      <c r="BF176" s="171">
        <f t="shared" si="22"/>
        <v>0</v>
      </c>
      <c r="BG176" s="171">
        <f t="shared" si="23"/>
        <v>0</v>
      </c>
      <c r="BH176" s="171">
        <f t="shared" si="24"/>
        <v>0</v>
      </c>
      <c r="BI176" s="171">
        <f t="shared" si="25"/>
        <v>0</v>
      </c>
      <c r="BJ176" s="14" t="s">
        <v>122</v>
      </c>
      <c r="BK176" s="171">
        <f t="shared" si="26"/>
        <v>0</v>
      </c>
      <c r="BL176" s="14" t="s">
        <v>134</v>
      </c>
      <c r="BM176" s="170" t="s">
        <v>257</v>
      </c>
    </row>
    <row r="177" spans="1:65" s="2" customFormat="1" ht="24" customHeight="1">
      <c r="A177" s="28"/>
      <c r="B177" s="158"/>
      <c r="C177" s="159" t="s">
        <v>258</v>
      </c>
      <c r="D177" s="234" t="s">
        <v>259</v>
      </c>
      <c r="E177" s="235"/>
      <c r="F177" s="236"/>
      <c r="G177" s="160" t="s">
        <v>125</v>
      </c>
      <c r="H177" s="161">
        <v>1540</v>
      </c>
      <c r="I177" s="162"/>
      <c r="J177" s="162"/>
      <c r="K177" s="163">
        <f t="shared" si="14"/>
        <v>0</v>
      </c>
      <c r="L177" s="164"/>
      <c r="M177" s="29"/>
      <c r="N177" s="165" t="s">
        <v>1</v>
      </c>
      <c r="O177" s="166" t="s">
        <v>38</v>
      </c>
      <c r="P177" s="167">
        <f t="shared" si="15"/>
        <v>0</v>
      </c>
      <c r="Q177" s="167">
        <f t="shared" si="16"/>
        <v>0</v>
      </c>
      <c r="R177" s="167">
        <f t="shared" si="17"/>
        <v>0</v>
      </c>
      <c r="S177" s="53"/>
      <c r="T177" s="168">
        <f t="shared" si="18"/>
        <v>0</v>
      </c>
      <c r="U177" s="168">
        <v>0</v>
      </c>
      <c r="V177" s="168">
        <f t="shared" si="19"/>
        <v>0</v>
      </c>
      <c r="W177" s="168">
        <v>0</v>
      </c>
      <c r="X177" s="169">
        <f t="shared" si="20"/>
        <v>0</v>
      </c>
      <c r="Y177" s="28"/>
      <c r="Z177" s="28"/>
      <c r="AA177" s="28"/>
      <c r="AB177" s="28"/>
      <c r="AC177" s="28"/>
      <c r="AD177" s="28"/>
      <c r="AE177" s="28"/>
      <c r="AR177" s="170" t="s">
        <v>134</v>
      </c>
      <c r="AT177" s="170" t="s">
        <v>118</v>
      </c>
      <c r="AU177" s="170" t="s">
        <v>122</v>
      </c>
      <c r="AY177" s="14" t="s">
        <v>115</v>
      </c>
      <c r="BE177" s="171">
        <f t="shared" si="21"/>
        <v>0</v>
      </c>
      <c r="BF177" s="171">
        <f t="shared" si="22"/>
        <v>0</v>
      </c>
      <c r="BG177" s="171">
        <f t="shared" si="23"/>
        <v>0</v>
      </c>
      <c r="BH177" s="171">
        <f t="shared" si="24"/>
        <v>0</v>
      </c>
      <c r="BI177" s="171">
        <f t="shared" si="25"/>
        <v>0</v>
      </c>
      <c r="BJ177" s="14" t="s">
        <v>122</v>
      </c>
      <c r="BK177" s="171">
        <f t="shared" si="26"/>
        <v>0</v>
      </c>
      <c r="BL177" s="14" t="s">
        <v>134</v>
      </c>
      <c r="BM177" s="170" t="s">
        <v>260</v>
      </c>
    </row>
    <row r="178" spans="1:65" s="2" customFormat="1" ht="24" customHeight="1">
      <c r="A178" s="28"/>
      <c r="B178" s="158"/>
      <c r="C178" s="172" t="s">
        <v>261</v>
      </c>
      <c r="D178" s="237" t="s">
        <v>262</v>
      </c>
      <c r="E178" s="238"/>
      <c r="F178" s="239"/>
      <c r="G178" s="173" t="s">
        <v>125</v>
      </c>
      <c r="H178" s="174">
        <v>1540</v>
      </c>
      <c r="I178" s="175"/>
      <c r="J178" s="176"/>
      <c r="K178" s="177">
        <f t="shared" si="14"/>
        <v>0</v>
      </c>
      <c r="L178" s="176"/>
      <c r="M178" s="178"/>
      <c r="N178" s="179" t="s">
        <v>1</v>
      </c>
      <c r="O178" s="166" t="s">
        <v>38</v>
      </c>
      <c r="P178" s="167">
        <f t="shared" si="15"/>
        <v>0</v>
      </c>
      <c r="Q178" s="167">
        <f t="shared" si="16"/>
        <v>0</v>
      </c>
      <c r="R178" s="167">
        <f t="shared" si="17"/>
        <v>0</v>
      </c>
      <c r="S178" s="53"/>
      <c r="T178" s="168">
        <f t="shared" si="18"/>
        <v>0</v>
      </c>
      <c r="U178" s="168">
        <v>3.0000000000000001E-5</v>
      </c>
      <c r="V178" s="168">
        <f t="shared" si="19"/>
        <v>4.6199999999999998E-2</v>
      </c>
      <c r="W178" s="168">
        <v>0</v>
      </c>
      <c r="X178" s="169">
        <f t="shared" si="20"/>
        <v>0</v>
      </c>
      <c r="Y178" s="28"/>
      <c r="Z178" s="28"/>
      <c r="AA178" s="28"/>
      <c r="AB178" s="28"/>
      <c r="AC178" s="28"/>
      <c r="AD178" s="28"/>
      <c r="AE178" s="28"/>
      <c r="AR178" s="170" t="s">
        <v>253</v>
      </c>
      <c r="AT178" s="170" t="s">
        <v>127</v>
      </c>
      <c r="AU178" s="170" t="s">
        <v>122</v>
      </c>
      <c r="AY178" s="14" t="s">
        <v>115</v>
      </c>
      <c r="BE178" s="171">
        <f t="shared" si="21"/>
        <v>0</v>
      </c>
      <c r="BF178" s="171">
        <f t="shared" si="22"/>
        <v>0</v>
      </c>
      <c r="BG178" s="171">
        <f t="shared" si="23"/>
        <v>0</v>
      </c>
      <c r="BH178" s="171">
        <f t="shared" si="24"/>
        <v>0</v>
      </c>
      <c r="BI178" s="171">
        <f t="shared" si="25"/>
        <v>0</v>
      </c>
      <c r="BJ178" s="14" t="s">
        <v>122</v>
      </c>
      <c r="BK178" s="171">
        <f t="shared" si="26"/>
        <v>0</v>
      </c>
      <c r="BL178" s="14" t="s">
        <v>253</v>
      </c>
      <c r="BM178" s="170" t="s">
        <v>263</v>
      </c>
    </row>
    <row r="179" spans="1:65" s="2" customFormat="1" ht="24" customHeight="1">
      <c r="A179" s="28"/>
      <c r="B179" s="158"/>
      <c r="C179" s="159" t="s">
        <v>264</v>
      </c>
      <c r="D179" s="234" t="s">
        <v>265</v>
      </c>
      <c r="E179" s="235"/>
      <c r="F179" s="236"/>
      <c r="G179" s="160" t="s">
        <v>125</v>
      </c>
      <c r="H179" s="161">
        <v>2320</v>
      </c>
      <c r="I179" s="162"/>
      <c r="J179" s="162"/>
      <c r="K179" s="163">
        <f t="shared" si="14"/>
        <v>0</v>
      </c>
      <c r="L179" s="164"/>
      <c r="M179" s="29"/>
      <c r="N179" s="165" t="s">
        <v>1</v>
      </c>
      <c r="O179" s="166" t="s">
        <v>38</v>
      </c>
      <c r="P179" s="167">
        <f t="shared" si="15"/>
        <v>0</v>
      </c>
      <c r="Q179" s="167">
        <f t="shared" si="16"/>
        <v>0</v>
      </c>
      <c r="R179" s="167">
        <f t="shared" si="17"/>
        <v>0</v>
      </c>
      <c r="S179" s="53"/>
      <c r="T179" s="168">
        <f t="shared" si="18"/>
        <v>0</v>
      </c>
      <c r="U179" s="168">
        <v>0</v>
      </c>
      <c r="V179" s="168">
        <f t="shared" si="19"/>
        <v>0</v>
      </c>
      <c r="W179" s="168">
        <v>0</v>
      </c>
      <c r="X179" s="169">
        <f t="shared" si="20"/>
        <v>0</v>
      </c>
      <c r="Y179" s="28"/>
      <c r="Z179" s="28"/>
      <c r="AA179" s="28"/>
      <c r="AB179" s="28"/>
      <c r="AC179" s="28"/>
      <c r="AD179" s="28"/>
      <c r="AE179" s="28"/>
      <c r="AR179" s="170" t="s">
        <v>134</v>
      </c>
      <c r="AT179" s="170" t="s">
        <v>118</v>
      </c>
      <c r="AU179" s="170" t="s">
        <v>122</v>
      </c>
      <c r="AY179" s="14" t="s">
        <v>115</v>
      </c>
      <c r="BE179" s="171">
        <f t="shared" si="21"/>
        <v>0</v>
      </c>
      <c r="BF179" s="171">
        <f t="shared" si="22"/>
        <v>0</v>
      </c>
      <c r="BG179" s="171">
        <f t="shared" si="23"/>
        <v>0</v>
      </c>
      <c r="BH179" s="171">
        <f t="shared" si="24"/>
        <v>0</v>
      </c>
      <c r="BI179" s="171">
        <f t="shared" si="25"/>
        <v>0</v>
      </c>
      <c r="BJ179" s="14" t="s">
        <v>122</v>
      </c>
      <c r="BK179" s="171">
        <f t="shared" si="26"/>
        <v>0</v>
      </c>
      <c r="BL179" s="14" t="s">
        <v>134</v>
      </c>
      <c r="BM179" s="170" t="s">
        <v>266</v>
      </c>
    </row>
    <row r="180" spans="1:65" s="2" customFormat="1" ht="24" customHeight="1">
      <c r="A180" s="28"/>
      <c r="B180" s="158"/>
      <c r="C180" s="172" t="s">
        <v>267</v>
      </c>
      <c r="D180" s="237" t="s">
        <v>268</v>
      </c>
      <c r="E180" s="238"/>
      <c r="F180" s="239"/>
      <c r="G180" s="173" t="s">
        <v>125</v>
      </c>
      <c r="H180" s="174">
        <v>2320</v>
      </c>
      <c r="I180" s="175"/>
      <c r="J180" s="176"/>
      <c r="K180" s="177">
        <f t="shared" si="14"/>
        <v>0</v>
      </c>
      <c r="L180" s="176"/>
      <c r="M180" s="178"/>
      <c r="N180" s="179" t="s">
        <v>1</v>
      </c>
      <c r="O180" s="166" t="s">
        <v>38</v>
      </c>
      <c r="P180" s="167">
        <f t="shared" si="15"/>
        <v>0</v>
      </c>
      <c r="Q180" s="167">
        <f t="shared" si="16"/>
        <v>0</v>
      </c>
      <c r="R180" s="167">
        <f t="shared" si="17"/>
        <v>0</v>
      </c>
      <c r="S180" s="53"/>
      <c r="T180" s="168">
        <f t="shared" si="18"/>
        <v>0</v>
      </c>
      <c r="U180" s="168">
        <v>1.7000000000000001E-4</v>
      </c>
      <c r="V180" s="168">
        <f t="shared" si="19"/>
        <v>0.39440000000000003</v>
      </c>
      <c r="W180" s="168">
        <v>0</v>
      </c>
      <c r="X180" s="169">
        <f t="shared" si="20"/>
        <v>0</v>
      </c>
      <c r="Y180" s="28"/>
      <c r="Z180" s="28"/>
      <c r="AA180" s="28"/>
      <c r="AB180" s="28"/>
      <c r="AC180" s="28"/>
      <c r="AD180" s="28"/>
      <c r="AE180" s="28"/>
      <c r="AR180" s="170" t="s">
        <v>253</v>
      </c>
      <c r="AT180" s="170" t="s">
        <v>127</v>
      </c>
      <c r="AU180" s="170" t="s">
        <v>122</v>
      </c>
      <c r="AY180" s="14" t="s">
        <v>115</v>
      </c>
      <c r="BE180" s="171">
        <f t="shared" si="21"/>
        <v>0</v>
      </c>
      <c r="BF180" s="171">
        <f t="shared" si="22"/>
        <v>0</v>
      </c>
      <c r="BG180" s="171">
        <f t="shared" si="23"/>
        <v>0</v>
      </c>
      <c r="BH180" s="171">
        <f t="shared" si="24"/>
        <v>0</v>
      </c>
      <c r="BI180" s="171">
        <f t="shared" si="25"/>
        <v>0</v>
      </c>
      <c r="BJ180" s="14" t="s">
        <v>122</v>
      </c>
      <c r="BK180" s="171">
        <f t="shared" si="26"/>
        <v>0</v>
      </c>
      <c r="BL180" s="14" t="s">
        <v>253</v>
      </c>
      <c r="BM180" s="170" t="s">
        <v>269</v>
      </c>
    </row>
    <row r="181" spans="1:65" s="2" customFormat="1" ht="24" customHeight="1">
      <c r="A181" s="28"/>
      <c r="B181" s="158"/>
      <c r="C181" s="159" t="s">
        <v>270</v>
      </c>
      <c r="D181" s="234" t="s">
        <v>271</v>
      </c>
      <c r="E181" s="235"/>
      <c r="F181" s="236"/>
      <c r="G181" s="160" t="s">
        <v>125</v>
      </c>
      <c r="H181" s="161">
        <v>400</v>
      </c>
      <c r="I181" s="162"/>
      <c r="J181" s="162"/>
      <c r="K181" s="163">
        <f t="shared" si="14"/>
        <v>0</v>
      </c>
      <c r="L181" s="164"/>
      <c r="M181" s="29"/>
      <c r="N181" s="165" t="s">
        <v>1</v>
      </c>
      <c r="O181" s="166" t="s">
        <v>38</v>
      </c>
      <c r="P181" s="167">
        <f t="shared" si="15"/>
        <v>0</v>
      </c>
      <c r="Q181" s="167">
        <f t="shared" si="16"/>
        <v>0</v>
      </c>
      <c r="R181" s="167">
        <f t="shared" si="17"/>
        <v>0</v>
      </c>
      <c r="S181" s="53"/>
      <c r="T181" s="168">
        <f t="shared" si="18"/>
        <v>0</v>
      </c>
      <c r="U181" s="168">
        <v>0</v>
      </c>
      <c r="V181" s="168">
        <f t="shared" si="19"/>
        <v>0</v>
      </c>
      <c r="W181" s="168">
        <v>0</v>
      </c>
      <c r="X181" s="169">
        <f t="shared" si="20"/>
        <v>0</v>
      </c>
      <c r="Y181" s="28"/>
      <c r="Z181" s="28"/>
      <c r="AA181" s="28"/>
      <c r="AB181" s="28"/>
      <c r="AC181" s="28"/>
      <c r="AD181" s="28"/>
      <c r="AE181" s="28"/>
      <c r="AR181" s="170" t="s">
        <v>134</v>
      </c>
      <c r="AT181" s="170" t="s">
        <v>118</v>
      </c>
      <c r="AU181" s="170" t="s">
        <v>122</v>
      </c>
      <c r="AY181" s="14" t="s">
        <v>115</v>
      </c>
      <c r="BE181" s="171">
        <f t="shared" si="21"/>
        <v>0</v>
      </c>
      <c r="BF181" s="171">
        <f t="shared" si="22"/>
        <v>0</v>
      </c>
      <c r="BG181" s="171">
        <f t="shared" si="23"/>
        <v>0</v>
      </c>
      <c r="BH181" s="171">
        <f t="shared" si="24"/>
        <v>0</v>
      </c>
      <c r="BI181" s="171">
        <f t="shared" si="25"/>
        <v>0</v>
      </c>
      <c r="BJ181" s="14" t="s">
        <v>122</v>
      </c>
      <c r="BK181" s="171">
        <f t="shared" si="26"/>
        <v>0</v>
      </c>
      <c r="BL181" s="14" t="s">
        <v>134</v>
      </c>
      <c r="BM181" s="170" t="s">
        <v>272</v>
      </c>
    </row>
    <row r="182" spans="1:65" s="2" customFormat="1" ht="24" customHeight="1">
      <c r="A182" s="28"/>
      <c r="B182" s="158"/>
      <c r="C182" s="172" t="s">
        <v>273</v>
      </c>
      <c r="D182" s="237" t="s">
        <v>274</v>
      </c>
      <c r="E182" s="238"/>
      <c r="F182" s="239"/>
      <c r="G182" s="173" t="s">
        <v>125</v>
      </c>
      <c r="H182" s="174">
        <v>400</v>
      </c>
      <c r="I182" s="175"/>
      <c r="J182" s="176"/>
      <c r="K182" s="177">
        <f t="shared" si="14"/>
        <v>0</v>
      </c>
      <c r="L182" s="176"/>
      <c r="M182" s="178"/>
      <c r="N182" s="179" t="s">
        <v>1</v>
      </c>
      <c r="O182" s="166" t="s">
        <v>38</v>
      </c>
      <c r="P182" s="167">
        <f t="shared" si="15"/>
        <v>0</v>
      </c>
      <c r="Q182" s="167">
        <f t="shared" si="16"/>
        <v>0</v>
      </c>
      <c r="R182" s="167">
        <f t="shared" si="17"/>
        <v>0</v>
      </c>
      <c r="S182" s="53"/>
      <c r="T182" s="168">
        <f t="shared" si="18"/>
        <v>0</v>
      </c>
      <c r="U182" s="168">
        <v>1.7000000000000001E-4</v>
      </c>
      <c r="V182" s="168">
        <f t="shared" si="19"/>
        <v>6.8000000000000005E-2</v>
      </c>
      <c r="W182" s="168">
        <v>0</v>
      </c>
      <c r="X182" s="169">
        <f t="shared" si="20"/>
        <v>0</v>
      </c>
      <c r="Y182" s="28"/>
      <c r="Z182" s="28"/>
      <c r="AA182" s="28"/>
      <c r="AB182" s="28"/>
      <c r="AC182" s="28"/>
      <c r="AD182" s="28"/>
      <c r="AE182" s="28"/>
      <c r="AR182" s="170" t="s">
        <v>253</v>
      </c>
      <c r="AT182" s="170" t="s">
        <v>127</v>
      </c>
      <c r="AU182" s="170" t="s">
        <v>122</v>
      </c>
      <c r="AY182" s="14" t="s">
        <v>115</v>
      </c>
      <c r="BE182" s="171">
        <f t="shared" si="21"/>
        <v>0</v>
      </c>
      <c r="BF182" s="171">
        <f t="shared" si="22"/>
        <v>0</v>
      </c>
      <c r="BG182" s="171">
        <f t="shared" si="23"/>
        <v>0</v>
      </c>
      <c r="BH182" s="171">
        <f t="shared" si="24"/>
        <v>0</v>
      </c>
      <c r="BI182" s="171">
        <f t="shared" si="25"/>
        <v>0</v>
      </c>
      <c r="BJ182" s="14" t="s">
        <v>122</v>
      </c>
      <c r="BK182" s="171">
        <f t="shared" si="26"/>
        <v>0</v>
      </c>
      <c r="BL182" s="14" t="s">
        <v>253</v>
      </c>
      <c r="BM182" s="170" t="s">
        <v>275</v>
      </c>
    </row>
    <row r="183" spans="1:65" s="2" customFormat="1" ht="24" customHeight="1">
      <c r="A183" s="28"/>
      <c r="B183" s="158"/>
      <c r="C183" s="159" t="s">
        <v>276</v>
      </c>
      <c r="D183" s="234" t="s">
        <v>613</v>
      </c>
      <c r="E183" s="235"/>
      <c r="F183" s="236"/>
      <c r="G183" s="160" t="s">
        <v>125</v>
      </c>
      <c r="H183" s="161">
        <v>50</v>
      </c>
      <c r="I183" s="162"/>
      <c r="J183" s="162"/>
      <c r="K183" s="163">
        <f t="shared" si="14"/>
        <v>0</v>
      </c>
      <c r="L183" s="164"/>
      <c r="M183" s="29"/>
      <c r="N183" s="165" t="s">
        <v>1</v>
      </c>
      <c r="O183" s="166" t="s">
        <v>38</v>
      </c>
      <c r="P183" s="167">
        <f t="shared" si="15"/>
        <v>0</v>
      </c>
      <c r="Q183" s="167">
        <f t="shared" si="16"/>
        <v>0</v>
      </c>
      <c r="R183" s="167">
        <f t="shared" si="17"/>
        <v>0</v>
      </c>
      <c r="S183" s="53"/>
      <c r="T183" s="168">
        <f t="shared" si="18"/>
        <v>0</v>
      </c>
      <c r="U183" s="168">
        <v>0</v>
      </c>
      <c r="V183" s="168">
        <f t="shared" si="19"/>
        <v>0</v>
      </c>
      <c r="W183" s="168">
        <v>0</v>
      </c>
      <c r="X183" s="169">
        <f t="shared" si="20"/>
        <v>0</v>
      </c>
      <c r="Y183" s="28"/>
      <c r="Z183" s="28"/>
      <c r="AA183" s="28"/>
      <c r="AB183" s="28"/>
      <c r="AC183" s="28"/>
      <c r="AD183" s="28"/>
      <c r="AE183" s="28"/>
      <c r="AR183" s="170" t="s">
        <v>134</v>
      </c>
      <c r="AT183" s="170" t="s">
        <v>118</v>
      </c>
      <c r="AU183" s="170" t="s">
        <v>122</v>
      </c>
      <c r="AY183" s="14" t="s">
        <v>115</v>
      </c>
      <c r="BE183" s="171">
        <f t="shared" si="21"/>
        <v>0</v>
      </c>
      <c r="BF183" s="171">
        <f t="shared" si="22"/>
        <v>0</v>
      </c>
      <c r="BG183" s="171">
        <f t="shared" si="23"/>
        <v>0</v>
      </c>
      <c r="BH183" s="171">
        <f t="shared" si="24"/>
        <v>0</v>
      </c>
      <c r="BI183" s="171">
        <f t="shared" si="25"/>
        <v>0</v>
      </c>
      <c r="BJ183" s="14" t="s">
        <v>122</v>
      </c>
      <c r="BK183" s="171">
        <f t="shared" si="26"/>
        <v>0</v>
      </c>
      <c r="BL183" s="14" t="s">
        <v>134</v>
      </c>
      <c r="BM183" s="170" t="s">
        <v>277</v>
      </c>
    </row>
    <row r="184" spans="1:65" s="2" customFormat="1" ht="36" customHeight="1">
      <c r="A184" s="28"/>
      <c r="B184" s="158"/>
      <c r="C184" s="172" t="s">
        <v>278</v>
      </c>
      <c r="D184" s="237" t="s">
        <v>614</v>
      </c>
      <c r="E184" s="238"/>
      <c r="F184" s="239"/>
      <c r="G184" s="173" t="s">
        <v>125</v>
      </c>
      <c r="H184" s="174">
        <v>50</v>
      </c>
      <c r="I184" s="175"/>
      <c r="J184" s="176"/>
      <c r="K184" s="177">
        <f t="shared" si="14"/>
        <v>0</v>
      </c>
      <c r="L184" s="176"/>
      <c r="M184" s="178"/>
      <c r="N184" s="179" t="s">
        <v>1</v>
      </c>
      <c r="O184" s="166" t="s">
        <v>38</v>
      </c>
      <c r="P184" s="167">
        <f t="shared" si="15"/>
        <v>0</v>
      </c>
      <c r="Q184" s="167">
        <f t="shared" si="16"/>
        <v>0</v>
      </c>
      <c r="R184" s="167">
        <f t="shared" si="17"/>
        <v>0</v>
      </c>
      <c r="S184" s="53"/>
      <c r="T184" s="168">
        <f t="shared" si="18"/>
        <v>0</v>
      </c>
      <c r="U184" s="168">
        <v>1.0399999999999999E-3</v>
      </c>
      <c r="V184" s="168">
        <f t="shared" si="19"/>
        <v>5.1999999999999998E-2</v>
      </c>
      <c r="W184" s="168">
        <v>0</v>
      </c>
      <c r="X184" s="169">
        <f t="shared" si="20"/>
        <v>0</v>
      </c>
      <c r="Y184" s="28"/>
      <c r="Z184" s="28"/>
      <c r="AA184" s="28"/>
      <c r="AB184" s="28"/>
      <c r="AC184" s="28"/>
      <c r="AD184" s="28"/>
      <c r="AE184" s="28"/>
      <c r="AR184" s="170" t="s">
        <v>253</v>
      </c>
      <c r="AT184" s="170" t="s">
        <v>127</v>
      </c>
      <c r="AU184" s="170" t="s">
        <v>122</v>
      </c>
      <c r="AY184" s="14" t="s">
        <v>115</v>
      </c>
      <c r="BE184" s="171">
        <f t="shared" si="21"/>
        <v>0</v>
      </c>
      <c r="BF184" s="171">
        <f t="shared" si="22"/>
        <v>0</v>
      </c>
      <c r="BG184" s="171">
        <f t="shared" si="23"/>
        <v>0</v>
      </c>
      <c r="BH184" s="171">
        <f t="shared" si="24"/>
        <v>0</v>
      </c>
      <c r="BI184" s="171">
        <f t="shared" si="25"/>
        <v>0</v>
      </c>
      <c r="BJ184" s="14" t="s">
        <v>122</v>
      </c>
      <c r="BK184" s="171">
        <f t="shared" si="26"/>
        <v>0</v>
      </c>
      <c r="BL184" s="14" t="s">
        <v>253</v>
      </c>
      <c r="BM184" s="170" t="s">
        <v>279</v>
      </c>
    </row>
    <row r="185" spans="1:65" s="2" customFormat="1" ht="24" customHeight="1">
      <c r="A185" s="28"/>
      <c r="B185" s="158"/>
      <c r="C185" s="159" t="s">
        <v>280</v>
      </c>
      <c r="D185" s="234" t="s">
        <v>281</v>
      </c>
      <c r="E185" s="235"/>
      <c r="F185" s="236"/>
      <c r="G185" s="160" t="s">
        <v>133</v>
      </c>
      <c r="H185" s="161">
        <v>100</v>
      </c>
      <c r="I185" s="162"/>
      <c r="J185" s="162"/>
      <c r="K185" s="163">
        <f t="shared" si="14"/>
        <v>0</v>
      </c>
      <c r="L185" s="164"/>
      <c r="M185" s="29"/>
      <c r="N185" s="165" t="s">
        <v>1</v>
      </c>
      <c r="O185" s="166" t="s">
        <v>38</v>
      </c>
      <c r="P185" s="167">
        <f t="shared" si="15"/>
        <v>0</v>
      </c>
      <c r="Q185" s="167">
        <f t="shared" si="16"/>
        <v>0</v>
      </c>
      <c r="R185" s="167">
        <f t="shared" si="17"/>
        <v>0</v>
      </c>
      <c r="S185" s="53"/>
      <c r="T185" s="168">
        <f t="shared" si="18"/>
        <v>0</v>
      </c>
      <c r="U185" s="168">
        <v>0</v>
      </c>
      <c r="V185" s="168">
        <f t="shared" si="19"/>
        <v>0</v>
      </c>
      <c r="W185" s="168">
        <v>0</v>
      </c>
      <c r="X185" s="169">
        <f t="shared" si="20"/>
        <v>0</v>
      </c>
      <c r="Y185" s="28"/>
      <c r="Z185" s="28"/>
      <c r="AA185" s="28"/>
      <c r="AB185" s="28"/>
      <c r="AC185" s="28"/>
      <c r="AD185" s="28"/>
      <c r="AE185" s="28"/>
      <c r="AR185" s="170" t="s">
        <v>134</v>
      </c>
      <c r="AT185" s="170" t="s">
        <v>118</v>
      </c>
      <c r="AU185" s="170" t="s">
        <v>122</v>
      </c>
      <c r="AY185" s="14" t="s">
        <v>115</v>
      </c>
      <c r="BE185" s="171">
        <f t="shared" si="21"/>
        <v>0</v>
      </c>
      <c r="BF185" s="171">
        <f t="shared" si="22"/>
        <v>0</v>
      </c>
      <c r="BG185" s="171">
        <f t="shared" si="23"/>
        <v>0</v>
      </c>
      <c r="BH185" s="171">
        <f t="shared" si="24"/>
        <v>0</v>
      </c>
      <c r="BI185" s="171">
        <f t="shared" si="25"/>
        <v>0</v>
      </c>
      <c r="BJ185" s="14" t="s">
        <v>122</v>
      </c>
      <c r="BK185" s="171">
        <f t="shared" si="26"/>
        <v>0</v>
      </c>
      <c r="BL185" s="14" t="s">
        <v>134</v>
      </c>
      <c r="BM185" s="170" t="s">
        <v>282</v>
      </c>
    </row>
    <row r="186" spans="1:65" s="2" customFormat="1" ht="24" customHeight="1">
      <c r="A186" s="28"/>
      <c r="B186" s="158"/>
      <c r="C186" s="172" t="s">
        <v>283</v>
      </c>
      <c r="D186" s="237" t="s">
        <v>284</v>
      </c>
      <c r="E186" s="238"/>
      <c r="F186" s="239"/>
      <c r="G186" s="173" t="s">
        <v>133</v>
      </c>
      <c r="H186" s="174">
        <v>100</v>
      </c>
      <c r="I186" s="175"/>
      <c r="J186" s="176"/>
      <c r="K186" s="177">
        <f t="shared" si="14"/>
        <v>0</v>
      </c>
      <c r="L186" s="176"/>
      <c r="M186" s="178"/>
      <c r="N186" s="179" t="s">
        <v>1</v>
      </c>
      <c r="O186" s="166" t="s">
        <v>38</v>
      </c>
      <c r="P186" s="167">
        <f t="shared" si="15"/>
        <v>0</v>
      </c>
      <c r="Q186" s="167">
        <f t="shared" si="16"/>
        <v>0</v>
      </c>
      <c r="R186" s="167">
        <f t="shared" si="17"/>
        <v>0</v>
      </c>
      <c r="S186" s="53"/>
      <c r="T186" s="168">
        <f t="shared" si="18"/>
        <v>0</v>
      </c>
      <c r="U186" s="168">
        <v>0</v>
      </c>
      <c r="V186" s="168">
        <f t="shared" si="19"/>
        <v>0</v>
      </c>
      <c r="W186" s="168">
        <v>0</v>
      </c>
      <c r="X186" s="169">
        <f t="shared" si="20"/>
        <v>0</v>
      </c>
      <c r="Y186" s="28"/>
      <c r="Z186" s="28"/>
      <c r="AA186" s="28"/>
      <c r="AB186" s="28"/>
      <c r="AC186" s="28"/>
      <c r="AD186" s="28"/>
      <c r="AE186" s="28"/>
      <c r="AR186" s="170" t="s">
        <v>142</v>
      </c>
      <c r="AT186" s="170" t="s">
        <v>127</v>
      </c>
      <c r="AU186" s="170" t="s">
        <v>122</v>
      </c>
      <c r="AY186" s="14" t="s">
        <v>115</v>
      </c>
      <c r="BE186" s="171">
        <f t="shared" si="21"/>
        <v>0</v>
      </c>
      <c r="BF186" s="171">
        <f t="shared" si="22"/>
        <v>0</v>
      </c>
      <c r="BG186" s="171">
        <f t="shared" si="23"/>
        <v>0</v>
      </c>
      <c r="BH186" s="171">
        <f t="shared" si="24"/>
        <v>0</v>
      </c>
      <c r="BI186" s="171">
        <f t="shared" si="25"/>
        <v>0</v>
      </c>
      <c r="BJ186" s="14" t="s">
        <v>122</v>
      </c>
      <c r="BK186" s="171">
        <f t="shared" si="26"/>
        <v>0</v>
      </c>
      <c r="BL186" s="14" t="s">
        <v>134</v>
      </c>
      <c r="BM186" s="170" t="s">
        <v>285</v>
      </c>
    </row>
    <row r="187" spans="1:65" s="2" customFormat="1" ht="16.5" customHeight="1">
      <c r="A187" s="28"/>
      <c r="B187" s="158"/>
      <c r="C187" s="159" t="s">
        <v>134</v>
      </c>
      <c r="D187" s="234" t="s">
        <v>286</v>
      </c>
      <c r="E187" s="235"/>
      <c r="F187" s="236"/>
      <c r="G187" s="160" t="s">
        <v>133</v>
      </c>
      <c r="H187" s="161">
        <v>2</v>
      </c>
      <c r="I187" s="162"/>
      <c r="J187" s="162"/>
      <c r="K187" s="163">
        <f t="shared" si="14"/>
        <v>0</v>
      </c>
      <c r="L187" s="164"/>
      <c r="M187" s="29"/>
      <c r="N187" s="165" t="s">
        <v>1</v>
      </c>
      <c r="O187" s="166" t="s">
        <v>38</v>
      </c>
      <c r="P187" s="167">
        <f t="shared" si="15"/>
        <v>0</v>
      </c>
      <c r="Q187" s="167">
        <f t="shared" si="16"/>
        <v>0</v>
      </c>
      <c r="R187" s="167">
        <f t="shared" si="17"/>
        <v>0</v>
      </c>
      <c r="S187" s="53"/>
      <c r="T187" s="168">
        <f t="shared" si="18"/>
        <v>0</v>
      </c>
      <c r="U187" s="168">
        <v>0</v>
      </c>
      <c r="V187" s="168">
        <f t="shared" si="19"/>
        <v>0</v>
      </c>
      <c r="W187" s="168">
        <v>0</v>
      </c>
      <c r="X187" s="169">
        <f t="shared" si="20"/>
        <v>0</v>
      </c>
      <c r="Y187" s="28"/>
      <c r="Z187" s="28"/>
      <c r="AA187" s="28"/>
      <c r="AB187" s="28"/>
      <c r="AC187" s="28"/>
      <c r="AD187" s="28"/>
      <c r="AE187" s="28"/>
      <c r="AR187" s="170" t="s">
        <v>134</v>
      </c>
      <c r="AT187" s="170" t="s">
        <v>118</v>
      </c>
      <c r="AU187" s="170" t="s">
        <v>122</v>
      </c>
      <c r="AY187" s="14" t="s">
        <v>115</v>
      </c>
      <c r="BE187" s="171">
        <f t="shared" si="21"/>
        <v>0</v>
      </c>
      <c r="BF187" s="171">
        <f t="shared" si="22"/>
        <v>0</v>
      </c>
      <c r="BG187" s="171">
        <f t="shared" si="23"/>
        <v>0</v>
      </c>
      <c r="BH187" s="171">
        <f t="shared" si="24"/>
        <v>0</v>
      </c>
      <c r="BI187" s="171">
        <f t="shared" si="25"/>
        <v>0</v>
      </c>
      <c r="BJ187" s="14" t="s">
        <v>122</v>
      </c>
      <c r="BK187" s="171">
        <f t="shared" si="26"/>
        <v>0</v>
      </c>
      <c r="BL187" s="14" t="s">
        <v>134</v>
      </c>
      <c r="BM187" s="170" t="s">
        <v>287</v>
      </c>
    </row>
    <row r="188" spans="1:65" s="2" customFormat="1" ht="16.5" customHeight="1">
      <c r="A188" s="28"/>
      <c r="B188" s="158"/>
      <c r="C188" s="172" t="s">
        <v>288</v>
      </c>
      <c r="D188" s="237" t="s">
        <v>289</v>
      </c>
      <c r="E188" s="238"/>
      <c r="F188" s="239"/>
      <c r="G188" s="173" t="s">
        <v>133</v>
      </c>
      <c r="H188" s="174">
        <v>2</v>
      </c>
      <c r="I188" s="175"/>
      <c r="J188" s="176"/>
      <c r="K188" s="177">
        <f t="shared" si="14"/>
        <v>0</v>
      </c>
      <c r="L188" s="176"/>
      <c r="M188" s="178"/>
      <c r="N188" s="179" t="s">
        <v>1</v>
      </c>
      <c r="O188" s="166" t="s">
        <v>38</v>
      </c>
      <c r="P188" s="167">
        <f t="shared" si="15"/>
        <v>0</v>
      </c>
      <c r="Q188" s="167">
        <f t="shared" si="16"/>
        <v>0</v>
      </c>
      <c r="R188" s="167">
        <f t="shared" si="17"/>
        <v>0</v>
      </c>
      <c r="S188" s="53"/>
      <c r="T188" s="168">
        <f t="shared" si="18"/>
        <v>0</v>
      </c>
      <c r="U188" s="168">
        <v>0</v>
      </c>
      <c r="V188" s="168">
        <f t="shared" si="19"/>
        <v>0</v>
      </c>
      <c r="W188" s="168">
        <v>0</v>
      </c>
      <c r="X188" s="169">
        <f t="shared" si="20"/>
        <v>0</v>
      </c>
      <c r="Y188" s="28"/>
      <c r="Z188" s="28"/>
      <c r="AA188" s="28"/>
      <c r="AB188" s="28"/>
      <c r="AC188" s="28"/>
      <c r="AD188" s="28"/>
      <c r="AE188" s="28"/>
      <c r="AR188" s="170" t="s">
        <v>142</v>
      </c>
      <c r="AT188" s="170" t="s">
        <v>127</v>
      </c>
      <c r="AU188" s="170" t="s">
        <v>122</v>
      </c>
      <c r="AY188" s="14" t="s">
        <v>115</v>
      </c>
      <c r="BE188" s="171">
        <f t="shared" si="21"/>
        <v>0</v>
      </c>
      <c r="BF188" s="171">
        <f t="shared" si="22"/>
        <v>0</v>
      </c>
      <c r="BG188" s="171">
        <f t="shared" si="23"/>
        <v>0</v>
      </c>
      <c r="BH188" s="171">
        <f t="shared" si="24"/>
        <v>0</v>
      </c>
      <c r="BI188" s="171">
        <f t="shared" si="25"/>
        <v>0</v>
      </c>
      <c r="BJ188" s="14" t="s">
        <v>122</v>
      </c>
      <c r="BK188" s="171">
        <f t="shared" si="26"/>
        <v>0</v>
      </c>
      <c r="BL188" s="14" t="s">
        <v>134</v>
      </c>
      <c r="BM188" s="170" t="s">
        <v>290</v>
      </c>
    </row>
    <row r="189" spans="1:65" s="2" customFormat="1" ht="16.5" customHeight="1">
      <c r="A189" s="28"/>
      <c r="B189" s="158"/>
      <c r="C189" s="159" t="s">
        <v>291</v>
      </c>
      <c r="D189" s="234" t="s">
        <v>292</v>
      </c>
      <c r="E189" s="235"/>
      <c r="F189" s="236"/>
      <c r="G189" s="160" t="s">
        <v>133</v>
      </c>
      <c r="H189" s="161">
        <v>10</v>
      </c>
      <c r="I189" s="162"/>
      <c r="J189" s="162"/>
      <c r="K189" s="163">
        <f t="shared" si="14"/>
        <v>0</v>
      </c>
      <c r="L189" s="164"/>
      <c r="M189" s="29"/>
      <c r="N189" s="165" t="s">
        <v>1</v>
      </c>
      <c r="O189" s="166" t="s">
        <v>38</v>
      </c>
      <c r="P189" s="167">
        <f t="shared" si="15"/>
        <v>0</v>
      </c>
      <c r="Q189" s="167">
        <f t="shared" si="16"/>
        <v>0</v>
      </c>
      <c r="R189" s="167">
        <f t="shared" si="17"/>
        <v>0</v>
      </c>
      <c r="S189" s="53"/>
      <c r="T189" s="168">
        <f t="shared" si="18"/>
        <v>0</v>
      </c>
      <c r="U189" s="168">
        <v>0</v>
      </c>
      <c r="V189" s="168">
        <f t="shared" si="19"/>
        <v>0</v>
      </c>
      <c r="W189" s="168">
        <v>0</v>
      </c>
      <c r="X189" s="169">
        <f t="shared" si="20"/>
        <v>0</v>
      </c>
      <c r="Y189" s="28"/>
      <c r="Z189" s="28"/>
      <c r="AA189" s="28"/>
      <c r="AB189" s="28"/>
      <c r="AC189" s="28"/>
      <c r="AD189" s="28"/>
      <c r="AE189" s="28"/>
      <c r="AR189" s="170" t="s">
        <v>134</v>
      </c>
      <c r="AT189" s="170" t="s">
        <v>118</v>
      </c>
      <c r="AU189" s="170" t="s">
        <v>122</v>
      </c>
      <c r="AY189" s="14" t="s">
        <v>115</v>
      </c>
      <c r="BE189" s="171">
        <f t="shared" si="21"/>
        <v>0</v>
      </c>
      <c r="BF189" s="171">
        <f t="shared" si="22"/>
        <v>0</v>
      </c>
      <c r="BG189" s="171">
        <f t="shared" si="23"/>
        <v>0</v>
      </c>
      <c r="BH189" s="171">
        <f t="shared" si="24"/>
        <v>0</v>
      </c>
      <c r="BI189" s="171">
        <f t="shared" si="25"/>
        <v>0</v>
      </c>
      <c r="BJ189" s="14" t="s">
        <v>122</v>
      </c>
      <c r="BK189" s="171">
        <f t="shared" si="26"/>
        <v>0</v>
      </c>
      <c r="BL189" s="14" t="s">
        <v>134</v>
      </c>
      <c r="BM189" s="170" t="s">
        <v>293</v>
      </c>
    </row>
    <row r="190" spans="1:65" s="2" customFormat="1" ht="24" customHeight="1">
      <c r="A190" s="28"/>
      <c r="B190" s="158"/>
      <c r="C190" s="172" t="s">
        <v>294</v>
      </c>
      <c r="D190" s="237" t="s">
        <v>636</v>
      </c>
      <c r="E190" s="238"/>
      <c r="F190" s="239"/>
      <c r="G190" s="173" t="s">
        <v>133</v>
      </c>
      <c r="H190" s="174">
        <v>10</v>
      </c>
      <c r="I190" s="175"/>
      <c r="J190" s="176"/>
      <c r="K190" s="177">
        <f t="shared" ref="K190:K196" si="27">ROUND(P190*H190,2)</f>
        <v>0</v>
      </c>
      <c r="L190" s="176"/>
      <c r="M190" s="178"/>
      <c r="N190" s="179" t="s">
        <v>1</v>
      </c>
      <c r="O190" s="166" t="s">
        <v>38</v>
      </c>
      <c r="P190" s="167">
        <f t="shared" ref="P190:P196" si="28">I190+J190</f>
        <v>0</v>
      </c>
      <c r="Q190" s="167">
        <f t="shared" ref="Q190:Q196" si="29">ROUND(I190*H190,2)</f>
        <v>0</v>
      </c>
      <c r="R190" s="167">
        <f t="shared" ref="R190:R196" si="30">ROUND(J190*H190,2)</f>
        <v>0</v>
      </c>
      <c r="S190" s="53"/>
      <c r="T190" s="168">
        <f t="shared" ref="T190:T196" si="31">S190*H190</f>
        <v>0</v>
      </c>
      <c r="U190" s="168">
        <v>0</v>
      </c>
      <c r="V190" s="168">
        <f t="shared" ref="V190:V196" si="32">U190*H190</f>
        <v>0</v>
      </c>
      <c r="W190" s="168">
        <v>0</v>
      </c>
      <c r="X190" s="169">
        <f t="shared" ref="X190:X196" si="33">W190*H190</f>
        <v>0</v>
      </c>
      <c r="Y190" s="28"/>
      <c r="Z190" s="28"/>
      <c r="AA190" s="28"/>
      <c r="AB190" s="28"/>
      <c r="AC190" s="28"/>
      <c r="AD190" s="28"/>
      <c r="AE190" s="28"/>
      <c r="AR190" s="170" t="s">
        <v>142</v>
      </c>
      <c r="AT190" s="170" t="s">
        <v>127</v>
      </c>
      <c r="AU190" s="170" t="s">
        <v>122</v>
      </c>
      <c r="AY190" s="14" t="s">
        <v>115</v>
      </c>
      <c r="BE190" s="171">
        <f t="shared" ref="BE190:BE196" si="34">IF(O190="základná",K190,0)</f>
        <v>0</v>
      </c>
      <c r="BF190" s="171">
        <f t="shared" ref="BF190:BF196" si="35">IF(O190="znížená",K190,0)</f>
        <v>0</v>
      </c>
      <c r="BG190" s="171">
        <f t="shared" ref="BG190:BG196" si="36">IF(O190="zákl. prenesená",K190,0)</f>
        <v>0</v>
      </c>
      <c r="BH190" s="171">
        <f t="shared" ref="BH190:BH196" si="37">IF(O190="zníž. prenesená",K190,0)</f>
        <v>0</v>
      </c>
      <c r="BI190" s="171">
        <f t="shared" ref="BI190:BI196" si="38">IF(O190="nulová",K190,0)</f>
        <v>0</v>
      </c>
      <c r="BJ190" s="14" t="s">
        <v>122</v>
      </c>
      <c r="BK190" s="171">
        <f t="shared" ref="BK190:BK196" si="39">ROUND(P190*H190,2)</f>
        <v>0</v>
      </c>
      <c r="BL190" s="14" t="s">
        <v>134</v>
      </c>
      <c r="BM190" s="170" t="s">
        <v>295</v>
      </c>
    </row>
    <row r="191" spans="1:65" s="2" customFormat="1" ht="24" customHeight="1">
      <c r="A191" s="28"/>
      <c r="B191" s="158"/>
      <c r="C191" s="172" t="s">
        <v>296</v>
      </c>
      <c r="D191" s="237" t="s">
        <v>637</v>
      </c>
      <c r="E191" s="238"/>
      <c r="F191" s="239"/>
      <c r="G191" s="173" t="s">
        <v>133</v>
      </c>
      <c r="H191" s="174">
        <v>10</v>
      </c>
      <c r="I191" s="175"/>
      <c r="J191" s="176"/>
      <c r="K191" s="177">
        <f t="shared" si="27"/>
        <v>0</v>
      </c>
      <c r="L191" s="176"/>
      <c r="M191" s="178"/>
      <c r="N191" s="179" t="s">
        <v>1</v>
      </c>
      <c r="O191" s="166" t="s">
        <v>38</v>
      </c>
      <c r="P191" s="167">
        <f t="shared" si="28"/>
        <v>0</v>
      </c>
      <c r="Q191" s="167">
        <f t="shared" si="29"/>
        <v>0</v>
      </c>
      <c r="R191" s="167">
        <f t="shared" si="30"/>
        <v>0</v>
      </c>
      <c r="S191" s="53"/>
      <c r="T191" s="168">
        <f t="shared" si="31"/>
        <v>0</v>
      </c>
      <c r="U191" s="168">
        <v>0</v>
      </c>
      <c r="V191" s="168">
        <f t="shared" si="32"/>
        <v>0</v>
      </c>
      <c r="W191" s="168">
        <v>0</v>
      </c>
      <c r="X191" s="169">
        <f t="shared" si="33"/>
        <v>0</v>
      </c>
      <c r="Y191" s="28"/>
      <c r="Z191" s="28"/>
      <c r="AA191" s="28"/>
      <c r="AB191" s="28"/>
      <c r="AC191" s="28"/>
      <c r="AD191" s="28"/>
      <c r="AE191" s="28"/>
      <c r="AR191" s="170" t="s">
        <v>142</v>
      </c>
      <c r="AT191" s="170" t="s">
        <v>127</v>
      </c>
      <c r="AU191" s="170" t="s">
        <v>122</v>
      </c>
      <c r="AY191" s="14" t="s">
        <v>115</v>
      </c>
      <c r="BE191" s="171">
        <f t="shared" si="34"/>
        <v>0</v>
      </c>
      <c r="BF191" s="171">
        <f t="shared" si="35"/>
        <v>0</v>
      </c>
      <c r="BG191" s="171">
        <f t="shared" si="36"/>
        <v>0</v>
      </c>
      <c r="BH191" s="171">
        <f t="shared" si="37"/>
        <v>0</v>
      </c>
      <c r="BI191" s="171">
        <f t="shared" si="38"/>
        <v>0</v>
      </c>
      <c r="BJ191" s="14" t="s">
        <v>122</v>
      </c>
      <c r="BK191" s="171">
        <f t="shared" si="39"/>
        <v>0</v>
      </c>
      <c r="BL191" s="14" t="s">
        <v>134</v>
      </c>
      <c r="BM191" s="170" t="s">
        <v>297</v>
      </c>
    </row>
    <row r="192" spans="1:65" s="2" customFormat="1" ht="36" customHeight="1">
      <c r="A192" s="28"/>
      <c r="B192" s="158"/>
      <c r="C192" s="159" t="s">
        <v>298</v>
      </c>
      <c r="D192" s="234" t="s">
        <v>299</v>
      </c>
      <c r="E192" s="235"/>
      <c r="F192" s="236"/>
      <c r="G192" s="160" t="s">
        <v>133</v>
      </c>
      <c r="H192" s="161">
        <v>14</v>
      </c>
      <c r="I192" s="162"/>
      <c r="J192" s="162"/>
      <c r="K192" s="163">
        <f t="shared" si="27"/>
        <v>0</v>
      </c>
      <c r="L192" s="164"/>
      <c r="M192" s="29"/>
      <c r="N192" s="165" t="s">
        <v>1</v>
      </c>
      <c r="O192" s="166" t="s">
        <v>38</v>
      </c>
      <c r="P192" s="167">
        <f t="shared" si="28"/>
        <v>0</v>
      </c>
      <c r="Q192" s="167">
        <f t="shared" si="29"/>
        <v>0</v>
      </c>
      <c r="R192" s="167">
        <f t="shared" si="30"/>
        <v>0</v>
      </c>
      <c r="S192" s="53"/>
      <c r="T192" s="168">
        <f t="shared" si="31"/>
        <v>0</v>
      </c>
      <c r="U192" s="168">
        <v>0</v>
      </c>
      <c r="V192" s="168">
        <f t="shared" si="32"/>
        <v>0</v>
      </c>
      <c r="W192" s="168">
        <v>0</v>
      </c>
      <c r="X192" s="169">
        <f t="shared" si="33"/>
        <v>0</v>
      </c>
      <c r="Y192" s="28"/>
      <c r="Z192" s="28"/>
      <c r="AA192" s="28"/>
      <c r="AB192" s="28"/>
      <c r="AC192" s="28"/>
      <c r="AD192" s="28"/>
      <c r="AE192" s="28"/>
      <c r="AR192" s="170" t="s">
        <v>134</v>
      </c>
      <c r="AT192" s="170" t="s">
        <v>118</v>
      </c>
      <c r="AU192" s="170" t="s">
        <v>122</v>
      </c>
      <c r="AY192" s="14" t="s">
        <v>115</v>
      </c>
      <c r="BE192" s="171">
        <f t="shared" si="34"/>
        <v>0</v>
      </c>
      <c r="BF192" s="171">
        <f t="shared" si="35"/>
        <v>0</v>
      </c>
      <c r="BG192" s="171">
        <f t="shared" si="36"/>
        <v>0</v>
      </c>
      <c r="BH192" s="171">
        <f t="shared" si="37"/>
        <v>0</v>
      </c>
      <c r="BI192" s="171">
        <f t="shared" si="38"/>
        <v>0</v>
      </c>
      <c r="BJ192" s="14" t="s">
        <v>122</v>
      </c>
      <c r="BK192" s="171">
        <f t="shared" si="39"/>
        <v>0</v>
      </c>
      <c r="BL192" s="14" t="s">
        <v>134</v>
      </c>
      <c r="BM192" s="170" t="s">
        <v>300</v>
      </c>
    </row>
    <row r="193" spans="1:65" s="2" customFormat="1" ht="16.5" customHeight="1">
      <c r="A193" s="28"/>
      <c r="B193" s="158"/>
      <c r="C193" s="159" t="s">
        <v>301</v>
      </c>
      <c r="D193" s="234" t="s">
        <v>302</v>
      </c>
      <c r="E193" s="235"/>
      <c r="F193" s="236"/>
      <c r="G193" s="160" t="s">
        <v>133</v>
      </c>
      <c r="H193" s="161">
        <v>5</v>
      </c>
      <c r="I193" s="162"/>
      <c r="J193" s="162"/>
      <c r="K193" s="163">
        <f t="shared" si="27"/>
        <v>0</v>
      </c>
      <c r="L193" s="164"/>
      <c r="M193" s="29"/>
      <c r="N193" s="165" t="s">
        <v>1</v>
      </c>
      <c r="O193" s="166" t="s">
        <v>38</v>
      </c>
      <c r="P193" s="167">
        <f t="shared" si="28"/>
        <v>0</v>
      </c>
      <c r="Q193" s="167">
        <f t="shared" si="29"/>
        <v>0</v>
      </c>
      <c r="R193" s="167">
        <f t="shared" si="30"/>
        <v>0</v>
      </c>
      <c r="S193" s="53"/>
      <c r="T193" s="168">
        <f t="shared" si="31"/>
        <v>0</v>
      </c>
      <c r="U193" s="168">
        <v>0</v>
      </c>
      <c r="V193" s="168">
        <f t="shared" si="32"/>
        <v>0</v>
      </c>
      <c r="W193" s="168">
        <v>0</v>
      </c>
      <c r="X193" s="169">
        <f t="shared" si="33"/>
        <v>0</v>
      </c>
      <c r="Y193" s="28"/>
      <c r="Z193" s="28"/>
      <c r="AA193" s="28"/>
      <c r="AB193" s="28"/>
      <c r="AC193" s="28"/>
      <c r="AD193" s="28"/>
      <c r="AE193" s="28"/>
      <c r="AR193" s="170" t="s">
        <v>134</v>
      </c>
      <c r="AT193" s="170" t="s">
        <v>118</v>
      </c>
      <c r="AU193" s="170" t="s">
        <v>122</v>
      </c>
      <c r="AY193" s="14" t="s">
        <v>115</v>
      </c>
      <c r="BE193" s="171">
        <f t="shared" si="34"/>
        <v>0</v>
      </c>
      <c r="BF193" s="171">
        <f t="shared" si="35"/>
        <v>0</v>
      </c>
      <c r="BG193" s="171">
        <f t="shared" si="36"/>
        <v>0</v>
      </c>
      <c r="BH193" s="171">
        <f t="shared" si="37"/>
        <v>0</v>
      </c>
      <c r="BI193" s="171">
        <f t="shared" si="38"/>
        <v>0</v>
      </c>
      <c r="BJ193" s="14" t="s">
        <v>122</v>
      </c>
      <c r="BK193" s="171">
        <f t="shared" si="39"/>
        <v>0</v>
      </c>
      <c r="BL193" s="14" t="s">
        <v>134</v>
      </c>
      <c r="BM193" s="170" t="s">
        <v>303</v>
      </c>
    </row>
    <row r="194" spans="1:65" s="2" customFormat="1" ht="25.5" customHeight="1">
      <c r="A194" s="28"/>
      <c r="B194" s="158"/>
      <c r="C194" s="172" t="s">
        <v>304</v>
      </c>
      <c r="D194" s="237" t="s">
        <v>305</v>
      </c>
      <c r="E194" s="238"/>
      <c r="F194" s="239"/>
      <c r="G194" s="173" t="s">
        <v>133</v>
      </c>
      <c r="H194" s="174">
        <v>5</v>
      </c>
      <c r="I194" s="175"/>
      <c r="J194" s="176"/>
      <c r="K194" s="177">
        <f t="shared" si="27"/>
        <v>0</v>
      </c>
      <c r="L194" s="176"/>
      <c r="M194" s="178"/>
      <c r="N194" s="179" t="s">
        <v>1</v>
      </c>
      <c r="O194" s="166" t="s">
        <v>38</v>
      </c>
      <c r="P194" s="167">
        <f t="shared" si="28"/>
        <v>0</v>
      </c>
      <c r="Q194" s="167">
        <f t="shared" si="29"/>
        <v>0</v>
      </c>
      <c r="R194" s="167">
        <f t="shared" si="30"/>
        <v>0</v>
      </c>
      <c r="S194" s="53"/>
      <c r="T194" s="168">
        <f t="shared" si="31"/>
        <v>0</v>
      </c>
      <c r="U194" s="168">
        <v>0</v>
      </c>
      <c r="V194" s="168">
        <f t="shared" si="32"/>
        <v>0</v>
      </c>
      <c r="W194" s="168">
        <v>0</v>
      </c>
      <c r="X194" s="169">
        <f t="shared" si="33"/>
        <v>0</v>
      </c>
      <c r="Y194" s="28"/>
      <c r="Z194" s="28"/>
      <c r="AA194" s="28"/>
      <c r="AB194" s="28"/>
      <c r="AC194" s="28"/>
      <c r="AD194" s="28"/>
      <c r="AE194" s="28"/>
      <c r="AR194" s="170" t="s">
        <v>142</v>
      </c>
      <c r="AT194" s="170" t="s">
        <v>127</v>
      </c>
      <c r="AU194" s="170" t="s">
        <v>122</v>
      </c>
      <c r="AY194" s="14" t="s">
        <v>115</v>
      </c>
      <c r="BE194" s="171">
        <f t="shared" si="34"/>
        <v>0</v>
      </c>
      <c r="BF194" s="171">
        <f t="shared" si="35"/>
        <v>0</v>
      </c>
      <c r="BG194" s="171">
        <f t="shared" si="36"/>
        <v>0</v>
      </c>
      <c r="BH194" s="171">
        <f t="shared" si="37"/>
        <v>0</v>
      </c>
      <c r="BI194" s="171">
        <f t="shared" si="38"/>
        <v>0</v>
      </c>
      <c r="BJ194" s="14" t="s">
        <v>122</v>
      </c>
      <c r="BK194" s="171">
        <f t="shared" si="39"/>
        <v>0</v>
      </c>
      <c r="BL194" s="14" t="s">
        <v>134</v>
      </c>
      <c r="BM194" s="170" t="s">
        <v>306</v>
      </c>
    </row>
    <row r="195" spans="1:65" s="2" customFormat="1" ht="24" customHeight="1">
      <c r="A195" s="28"/>
      <c r="B195" s="158"/>
      <c r="C195" s="159" t="s">
        <v>307</v>
      </c>
      <c r="D195" s="234" t="s">
        <v>308</v>
      </c>
      <c r="E195" s="235"/>
      <c r="F195" s="236"/>
      <c r="G195" s="160" t="s">
        <v>133</v>
      </c>
      <c r="H195" s="161">
        <v>8</v>
      </c>
      <c r="I195" s="162"/>
      <c r="J195" s="162"/>
      <c r="K195" s="163">
        <f t="shared" si="27"/>
        <v>0</v>
      </c>
      <c r="L195" s="164"/>
      <c r="M195" s="29"/>
      <c r="N195" s="165" t="s">
        <v>1</v>
      </c>
      <c r="O195" s="166" t="s">
        <v>38</v>
      </c>
      <c r="P195" s="167">
        <f t="shared" si="28"/>
        <v>0</v>
      </c>
      <c r="Q195" s="167">
        <f t="shared" si="29"/>
        <v>0</v>
      </c>
      <c r="R195" s="167">
        <f t="shared" si="30"/>
        <v>0</v>
      </c>
      <c r="S195" s="53"/>
      <c r="T195" s="168">
        <f t="shared" si="31"/>
        <v>0</v>
      </c>
      <c r="U195" s="168">
        <v>0</v>
      </c>
      <c r="V195" s="168">
        <f t="shared" si="32"/>
        <v>0</v>
      </c>
      <c r="W195" s="168">
        <v>0</v>
      </c>
      <c r="X195" s="169">
        <f t="shared" si="33"/>
        <v>0</v>
      </c>
      <c r="Y195" s="28"/>
      <c r="Z195" s="28"/>
      <c r="AA195" s="28"/>
      <c r="AB195" s="28"/>
      <c r="AC195" s="28"/>
      <c r="AD195" s="28"/>
      <c r="AE195" s="28"/>
      <c r="AR195" s="170" t="s">
        <v>134</v>
      </c>
      <c r="AT195" s="170" t="s">
        <v>118</v>
      </c>
      <c r="AU195" s="170" t="s">
        <v>122</v>
      </c>
      <c r="AY195" s="14" t="s">
        <v>115</v>
      </c>
      <c r="BE195" s="171">
        <f t="shared" si="34"/>
        <v>0</v>
      </c>
      <c r="BF195" s="171">
        <f t="shared" si="35"/>
        <v>0</v>
      </c>
      <c r="BG195" s="171">
        <f t="shared" si="36"/>
        <v>0</v>
      </c>
      <c r="BH195" s="171">
        <f t="shared" si="37"/>
        <v>0</v>
      </c>
      <c r="BI195" s="171">
        <f t="shared" si="38"/>
        <v>0</v>
      </c>
      <c r="BJ195" s="14" t="s">
        <v>122</v>
      </c>
      <c r="BK195" s="171">
        <f t="shared" si="39"/>
        <v>0</v>
      </c>
      <c r="BL195" s="14" t="s">
        <v>134</v>
      </c>
      <c r="BM195" s="170" t="s">
        <v>309</v>
      </c>
    </row>
    <row r="196" spans="1:65" s="2" customFormat="1" ht="24" customHeight="1">
      <c r="A196" s="28"/>
      <c r="B196" s="158"/>
      <c r="C196" s="172" t="s">
        <v>310</v>
      </c>
      <c r="D196" s="237" t="s">
        <v>615</v>
      </c>
      <c r="E196" s="238"/>
      <c r="F196" s="239"/>
      <c r="G196" s="173" t="s">
        <v>133</v>
      </c>
      <c r="H196" s="174">
        <v>8</v>
      </c>
      <c r="I196" s="175"/>
      <c r="J196" s="176"/>
      <c r="K196" s="177">
        <f t="shared" si="27"/>
        <v>0</v>
      </c>
      <c r="L196" s="176"/>
      <c r="M196" s="178"/>
      <c r="N196" s="179" t="s">
        <v>1</v>
      </c>
      <c r="O196" s="166" t="s">
        <v>38</v>
      </c>
      <c r="P196" s="167">
        <f t="shared" si="28"/>
        <v>0</v>
      </c>
      <c r="Q196" s="167">
        <f t="shared" si="29"/>
        <v>0</v>
      </c>
      <c r="R196" s="167">
        <f t="shared" si="30"/>
        <v>0</v>
      </c>
      <c r="S196" s="53"/>
      <c r="T196" s="168">
        <f t="shared" si="31"/>
        <v>0</v>
      </c>
      <c r="U196" s="168">
        <v>0</v>
      </c>
      <c r="V196" s="168">
        <f t="shared" si="32"/>
        <v>0</v>
      </c>
      <c r="W196" s="168">
        <v>0</v>
      </c>
      <c r="X196" s="169">
        <f t="shared" si="33"/>
        <v>0</v>
      </c>
      <c r="Y196" s="28"/>
      <c r="Z196" s="28"/>
      <c r="AA196" s="28"/>
      <c r="AB196" s="28"/>
      <c r="AC196" s="28"/>
      <c r="AD196" s="28"/>
      <c r="AE196" s="28"/>
      <c r="AR196" s="170" t="s">
        <v>142</v>
      </c>
      <c r="AT196" s="170" t="s">
        <v>127</v>
      </c>
      <c r="AU196" s="170" t="s">
        <v>122</v>
      </c>
      <c r="AY196" s="14" t="s">
        <v>115</v>
      </c>
      <c r="BE196" s="171">
        <f t="shared" si="34"/>
        <v>0</v>
      </c>
      <c r="BF196" s="171">
        <f t="shared" si="35"/>
        <v>0</v>
      </c>
      <c r="BG196" s="171">
        <f t="shared" si="36"/>
        <v>0</v>
      </c>
      <c r="BH196" s="171">
        <f t="shared" si="37"/>
        <v>0</v>
      </c>
      <c r="BI196" s="171">
        <f t="shared" si="38"/>
        <v>0</v>
      </c>
      <c r="BJ196" s="14" t="s">
        <v>122</v>
      </c>
      <c r="BK196" s="171">
        <f t="shared" si="39"/>
        <v>0</v>
      </c>
      <c r="BL196" s="14" t="s">
        <v>134</v>
      </c>
      <c r="BM196" s="170" t="s">
        <v>311</v>
      </c>
    </row>
    <row r="197" spans="1:65" s="2" customFormat="1" ht="60" customHeight="1">
      <c r="A197" s="28"/>
      <c r="B197" s="29"/>
      <c r="C197" s="28"/>
      <c r="D197" s="240" t="s">
        <v>616</v>
      </c>
      <c r="E197" s="240"/>
      <c r="F197" s="240"/>
      <c r="G197" s="28"/>
      <c r="H197" s="28"/>
      <c r="I197" s="87"/>
      <c r="J197" s="87"/>
      <c r="K197" s="28"/>
      <c r="L197" s="28"/>
      <c r="M197" s="29"/>
      <c r="N197" s="182"/>
      <c r="O197" s="183"/>
      <c r="P197" s="53"/>
      <c r="Q197" s="53"/>
      <c r="R197" s="53"/>
      <c r="S197" s="53"/>
      <c r="T197" s="53"/>
      <c r="U197" s="53"/>
      <c r="V197" s="53"/>
      <c r="W197" s="53"/>
      <c r="X197" s="54"/>
      <c r="Y197" s="28"/>
      <c r="Z197" s="28"/>
      <c r="AA197" s="28"/>
      <c r="AB197" s="28"/>
      <c r="AC197" s="28"/>
      <c r="AD197" s="28"/>
      <c r="AE197" s="28"/>
      <c r="AT197" s="14" t="s">
        <v>312</v>
      </c>
      <c r="AU197" s="14" t="s">
        <v>122</v>
      </c>
    </row>
    <row r="198" spans="1:65" s="2" customFormat="1" ht="24" customHeight="1">
      <c r="A198" s="28"/>
      <c r="B198" s="158"/>
      <c r="C198" s="159" t="s">
        <v>313</v>
      </c>
      <c r="D198" s="234" t="s">
        <v>314</v>
      </c>
      <c r="E198" s="235"/>
      <c r="F198" s="236"/>
      <c r="G198" s="160" t="s">
        <v>133</v>
      </c>
      <c r="H198" s="161">
        <v>1</v>
      </c>
      <c r="I198" s="162"/>
      <c r="J198" s="162"/>
      <c r="K198" s="163">
        <f t="shared" ref="K198:K229" si="40">ROUND(P198*H198,2)</f>
        <v>0</v>
      </c>
      <c r="L198" s="164"/>
      <c r="M198" s="29"/>
      <c r="N198" s="165" t="s">
        <v>1</v>
      </c>
      <c r="O198" s="166" t="s">
        <v>38</v>
      </c>
      <c r="P198" s="167">
        <f t="shared" ref="P198:P229" si="41">I198+J198</f>
        <v>0</v>
      </c>
      <c r="Q198" s="167">
        <f t="shared" ref="Q198:Q229" si="42">ROUND(I198*H198,2)</f>
        <v>0</v>
      </c>
      <c r="R198" s="167">
        <f t="shared" ref="R198:R229" si="43">ROUND(J198*H198,2)</f>
        <v>0</v>
      </c>
      <c r="S198" s="53"/>
      <c r="T198" s="168">
        <f t="shared" ref="T198:T229" si="44">S198*H198</f>
        <v>0</v>
      </c>
      <c r="U198" s="168">
        <v>0</v>
      </c>
      <c r="V198" s="168">
        <f t="shared" ref="V198:V229" si="45">U198*H198</f>
        <v>0</v>
      </c>
      <c r="W198" s="168">
        <v>0</v>
      </c>
      <c r="X198" s="169">
        <f t="shared" ref="X198:X229" si="46">W198*H198</f>
        <v>0</v>
      </c>
      <c r="Y198" s="28"/>
      <c r="Z198" s="28"/>
      <c r="AA198" s="28"/>
      <c r="AB198" s="28"/>
      <c r="AC198" s="28"/>
      <c r="AD198" s="28"/>
      <c r="AE198" s="28"/>
      <c r="AR198" s="170" t="s">
        <v>134</v>
      </c>
      <c r="AT198" s="170" t="s">
        <v>118</v>
      </c>
      <c r="AU198" s="170" t="s">
        <v>122</v>
      </c>
      <c r="AY198" s="14" t="s">
        <v>115</v>
      </c>
      <c r="BE198" s="171">
        <f t="shared" ref="BE198:BE229" si="47">IF(O198="základná",K198,0)</f>
        <v>0</v>
      </c>
      <c r="BF198" s="171">
        <f t="shared" ref="BF198:BF229" si="48">IF(O198="znížená",K198,0)</f>
        <v>0</v>
      </c>
      <c r="BG198" s="171">
        <f t="shared" ref="BG198:BG229" si="49">IF(O198="zákl. prenesená",K198,0)</f>
        <v>0</v>
      </c>
      <c r="BH198" s="171">
        <f t="shared" ref="BH198:BH229" si="50">IF(O198="zníž. prenesená",K198,0)</f>
        <v>0</v>
      </c>
      <c r="BI198" s="171">
        <f t="shared" ref="BI198:BI229" si="51">IF(O198="nulová",K198,0)</f>
        <v>0</v>
      </c>
      <c r="BJ198" s="14" t="s">
        <v>122</v>
      </c>
      <c r="BK198" s="171">
        <f t="shared" ref="BK198:BK229" si="52">ROUND(P198*H198,2)</f>
        <v>0</v>
      </c>
      <c r="BL198" s="14" t="s">
        <v>134</v>
      </c>
      <c r="BM198" s="170" t="s">
        <v>315</v>
      </c>
    </row>
    <row r="199" spans="1:65" s="2" customFormat="1" ht="24" customHeight="1">
      <c r="A199" s="28"/>
      <c r="B199" s="158"/>
      <c r="C199" s="172" t="s">
        <v>316</v>
      </c>
      <c r="D199" s="237" t="s">
        <v>617</v>
      </c>
      <c r="E199" s="238"/>
      <c r="F199" s="239"/>
      <c r="G199" s="173" t="s">
        <v>133</v>
      </c>
      <c r="H199" s="174">
        <v>1</v>
      </c>
      <c r="I199" s="175"/>
      <c r="J199" s="176"/>
      <c r="K199" s="177">
        <f t="shared" si="40"/>
        <v>0</v>
      </c>
      <c r="L199" s="176"/>
      <c r="M199" s="178"/>
      <c r="N199" s="179" t="s">
        <v>1</v>
      </c>
      <c r="O199" s="166" t="s">
        <v>38</v>
      </c>
      <c r="P199" s="167">
        <f t="shared" si="41"/>
        <v>0</v>
      </c>
      <c r="Q199" s="167">
        <f t="shared" si="42"/>
        <v>0</v>
      </c>
      <c r="R199" s="167">
        <f t="shared" si="43"/>
        <v>0</v>
      </c>
      <c r="S199" s="53"/>
      <c r="T199" s="168">
        <f t="shared" si="44"/>
        <v>0</v>
      </c>
      <c r="U199" s="168">
        <v>0</v>
      </c>
      <c r="V199" s="168">
        <f t="shared" si="45"/>
        <v>0</v>
      </c>
      <c r="W199" s="168">
        <v>0</v>
      </c>
      <c r="X199" s="169">
        <f t="shared" si="46"/>
        <v>0</v>
      </c>
      <c r="Y199" s="28"/>
      <c r="Z199" s="28"/>
      <c r="AA199" s="28"/>
      <c r="AB199" s="28"/>
      <c r="AC199" s="28"/>
      <c r="AD199" s="28"/>
      <c r="AE199" s="28"/>
      <c r="AR199" s="170" t="s">
        <v>142</v>
      </c>
      <c r="AT199" s="170" t="s">
        <v>127</v>
      </c>
      <c r="AU199" s="170" t="s">
        <v>122</v>
      </c>
      <c r="AY199" s="14" t="s">
        <v>115</v>
      </c>
      <c r="BE199" s="171">
        <f t="shared" si="47"/>
        <v>0</v>
      </c>
      <c r="BF199" s="171">
        <f t="shared" si="48"/>
        <v>0</v>
      </c>
      <c r="BG199" s="171">
        <f t="shared" si="49"/>
        <v>0</v>
      </c>
      <c r="BH199" s="171">
        <f t="shared" si="50"/>
        <v>0</v>
      </c>
      <c r="BI199" s="171">
        <f t="shared" si="51"/>
        <v>0</v>
      </c>
      <c r="BJ199" s="14" t="s">
        <v>122</v>
      </c>
      <c r="BK199" s="171">
        <f t="shared" si="52"/>
        <v>0</v>
      </c>
      <c r="BL199" s="14" t="s">
        <v>134</v>
      </c>
      <c r="BM199" s="170" t="s">
        <v>317</v>
      </c>
    </row>
    <row r="200" spans="1:65" s="2" customFormat="1" ht="16.5" customHeight="1">
      <c r="A200" s="28"/>
      <c r="B200" s="158"/>
      <c r="C200" s="159" t="s">
        <v>318</v>
      </c>
      <c r="D200" s="234" t="s">
        <v>319</v>
      </c>
      <c r="E200" s="235"/>
      <c r="F200" s="236"/>
      <c r="G200" s="160" t="s">
        <v>133</v>
      </c>
      <c r="H200" s="161">
        <v>1</v>
      </c>
      <c r="I200" s="162"/>
      <c r="J200" s="162"/>
      <c r="K200" s="163">
        <f t="shared" si="40"/>
        <v>0</v>
      </c>
      <c r="L200" s="164"/>
      <c r="M200" s="29"/>
      <c r="N200" s="165" t="s">
        <v>1</v>
      </c>
      <c r="O200" s="166" t="s">
        <v>38</v>
      </c>
      <c r="P200" s="167">
        <f t="shared" si="41"/>
        <v>0</v>
      </c>
      <c r="Q200" s="167">
        <f t="shared" si="42"/>
        <v>0</v>
      </c>
      <c r="R200" s="167">
        <f t="shared" si="43"/>
        <v>0</v>
      </c>
      <c r="S200" s="53"/>
      <c r="T200" s="168">
        <f t="shared" si="44"/>
        <v>0</v>
      </c>
      <c r="U200" s="168">
        <v>0</v>
      </c>
      <c r="V200" s="168">
        <f t="shared" si="45"/>
        <v>0</v>
      </c>
      <c r="W200" s="168">
        <v>0</v>
      </c>
      <c r="X200" s="169">
        <f t="shared" si="46"/>
        <v>0</v>
      </c>
      <c r="Y200" s="28"/>
      <c r="Z200" s="28"/>
      <c r="AA200" s="28"/>
      <c r="AB200" s="28"/>
      <c r="AC200" s="28"/>
      <c r="AD200" s="28"/>
      <c r="AE200" s="28"/>
      <c r="AR200" s="170" t="s">
        <v>134</v>
      </c>
      <c r="AT200" s="170" t="s">
        <v>118</v>
      </c>
      <c r="AU200" s="170" t="s">
        <v>122</v>
      </c>
      <c r="AY200" s="14" t="s">
        <v>115</v>
      </c>
      <c r="BE200" s="171">
        <f t="shared" si="47"/>
        <v>0</v>
      </c>
      <c r="BF200" s="171">
        <f t="shared" si="48"/>
        <v>0</v>
      </c>
      <c r="BG200" s="171">
        <f t="shared" si="49"/>
        <v>0</v>
      </c>
      <c r="BH200" s="171">
        <f t="shared" si="50"/>
        <v>0</v>
      </c>
      <c r="BI200" s="171">
        <f t="shared" si="51"/>
        <v>0</v>
      </c>
      <c r="BJ200" s="14" t="s">
        <v>122</v>
      </c>
      <c r="BK200" s="171">
        <f t="shared" si="52"/>
        <v>0</v>
      </c>
      <c r="BL200" s="14" t="s">
        <v>134</v>
      </c>
      <c r="BM200" s="170" t="s">
        <v>320</v>
      </c>
    </row>
    <row r="201" spans="1:65" s="2" customFormat="1" ht="16.5" customHeight="1">
      <c r="A201" s="28"/>
      <c r="B201" s="158"/>
      <c r="C201" s="159" t="s">
        <v>321</v>
      </c>
      <c r="D201" s="234" t="s">
        <v>322</v>
      </c>
      <c r="E201" s="235"/>
      <c r="F201" s="236"/>
      <c r="G201" s="160" t="s">
        <v>133</v>
      </c>
      <c r="H201" s="161">
        <v>1</v>
      </c>
      <c r="I201" s="162"/>
      <c r="J201" s="162"/>
      <c r="K201" s="163">
        <f t="shared" si="40"/>
        <v>0</v>
      </c>
      <c r="L201" s="164"/>
      <c r="M201" s="29"/>
      <c r="N201" s="165" t="s">
        <v>1</v>
      </c>
      <c r="O201" s="166" t="s">
        <v>38</v>
      </c>
      <c r="P201" s="167">
        <f t="shared" si="41"/>
        <v>0</v>
      </c>
      <c r="Q201" s="167">
        <f t="shared" si="42"/>
        <v>0</v>
      </c>
      <c r="R201" s="167">
        <f t="shared" si="43"/>
        <v>0</v>
      </c>
      <c r="S201" s="53"/>
      <c r="T201" s="168">
        <f t="shared" si="44"/>
        <v>0</v>
      </c>
      <c r="U201" s="168">
        <v>0</v>
      </c>
      <c r="V201" s="168">
        <f t="shared" si="45"/>
        <v>0</v>
      </c>
      <c r="W201" s="168">
        <v>0</v>
      </c>
      <c r="X201" s="169">
        <f t="shared" si="46"/>
        <v>0</v>
      </c>
      <c r="Y201" s="28"/>
      <c r="Z201" s="28"/>
      <c r="AA201" s="28"/>
      <c r="AB201" s="28"/>
      <c r="AC201" s="28"/>
      <c r="AD201" s="28"/>
      <c r="AE201" s="28"/>
      <c r="AR201" s="170" t="s">
        <v>134</v>
      </c>
      <c r="AT201" s="170" t="s">
        <v>118</v>
      </c>
      <c r="AU201" s="170" t="s">
        <v>122</v>
      </c>
      <c r="AY201" s="14" t="s">
        <v>115</v>
      </c>
      <c r="BE201" s="171">
        <f t="shared" si="47"/>
        <v>0</v>
      </c>
      <c r="BF201" s="171">
        <f t="shared" si="48"/>
        <v>0</v>
      </c>
      <c r="BG201" s="171">
        <f t="shared" si="49"/>
        <v>0</v>
      </c>
      <c r="BH201" s="171">
        <f t="shared" si="50"/>
        <v>0</v>
      </c>
      <c r="BI201" s="171">
        <f t="shared" si="51"/>
        <v>0</v>
      </c>
      <c r="BJ201" s="14" t="s">
        <v>122</v>
      </c>
      <c r="BK201" s="171">
        <f t="shared" si="52"/>
        <v>0</v>
      </c>
      <c r="BL201" s="14" t="s">
        <v>134</v>
      </c>
      <c r="BM201" s="170" t="s">
        <v>323</v>
      </c>
    </row>
    <row r="202" spans="1:65" s="2" customFormat="1" ht="24" customHeight="1">
      <c r="A202" s="28"/>
      <c r="B202" s="158"/>
      <c r="C202" s="159" t="s">
        <v>324</v>
      </c>
      <c r="D202" s="234" t="s">
        <v>325</v>
      </c>
      <c r="E202" s="235"/>
      <c r="F202" s="236"/>
      <c r="G202" s="160" t="s">
        <v>133</v>
      </c>
      <c r="H202" s="161">
        <v>2</v>
      </c>
      <c r="I202" s="162"/>
      <c r="J202" s="162"/>
      <c r="K202" s="163">
        <f t="shared" si="40"/>
        <v>0</v>
      </c>
      <c r="L202" s="164"/>
      <c r="M202" s="29"/>
      <c r="N202" s="165" t="s">
        <v>1</v>
      </c>
      <c r="O202" s="166" t="s">
        <v>38</v>
      </c>
      <c r="P202" s="167">
        <f t="shared" si="41"/>
        <v>0</v>
      </c>
      <c r="Q202" s="167">
        <f t="shared" si="42"/>
        <v>0</v>
      </c>
      <c r="R202" s="167">
        <f t="shared" si="43"/>
        <v>0</v>
      </c>
      <c r="S202" s="53"/>
      <c r="T202" s="168">
        <f t="shared" si="44"/>
        <v>0</v>
      </c>
      <c r="U202" s="168">
        <v>0</v>
      </c>
      <c r="V202" s="168">
        <f t="shared" si="45"/>
        <v>0</v>
      </c>
      <c r="W202" s="168">
        <v>0</v>
      </c>
      <c r="X202" s="169">
        <f t="shared" si="46"/>
        <v>0</v>
      </c>
      <c r="Y202" s="28"/>
      <c r="Z202" s="28"/>
      <c r="AA202" s="28"/>
      <c r="AB202" s="28"/>
      <c r="AC202" s="28"/>
      <c r="AD202" s="28"/>
      <c r="AE202" s="28"/>
      <c r="AR202" s="170" t="s">
        <v>134</v>
      </c>
      <c r="AT202" s="170" t="s">
        <v>118</v>
      </c>
      <c r="AU202" s="170" t="s">
        <v>122</v>
      </c>
      <c r="AY202" s="14" t="s">
        <v>115</v>
      </c>
      <c r="BE202" s="171">
        <f t="shared" si="47"/>
        <v>0</v>
      </c>
      <c r="BF202" s="171">
        <f t="shared" si="48"/>
        <v>0</v>
      </c>
      <c r="BG202" s="171">
        <f t="shared" si="49"/>
        <v>0</v>
      </c>
      <c r="BH202" s="171">
        <f t="shared" si="50"/>
        <v>0</v>
      </c>
      <c r="BI202" s="171">
        <f t="shared" si="51"/>
        <v>0</v>
      </c>
      <c r="BJ202" s="14" t="s">
        <v>122</v>
      </c>
      <c r="BK202" s="171">
        <f t="shared" si="52"/>
        <v>0</v>
      </c>
      <c r="BL202" s="14" t="s">
        <v>134</v>
      </c>
      <c r="BM202" s="170" t="s">
        <v>326</v>
      </c>
    </row>
    <row r="203" spans="1:65" s="2" customFormat="1" ht="24" customHeight="1">
      <c r="A203" s="28"/>
      <c r="B203" s="158"/>
      <c r="C203" s="159" t="s">
        <v>327</v>
      </c>
      <c r="D203" s="234" t="s">
        <v>328</v>
      </c>
      <c r="E203" s="235"/>
      <c r="F203" s="236"/>
      <c r="G203" s="160" t="s">
        <v>133</v>
      </c>
      <c r="H203" s="161">
        <v>2</v>
      </c>
      <c r="I203" s="162"/>
      <c r="J203" s="162"/>
      <c r="K203" s="163">
        <f t="shared" si="40"/>
        <v>0</v>
      </c>
      <c r="L203" s="164"/>
      <c r="M203" s="29"/>
      <c r="N203" s="165" t="s">
        <v>1</v>
      </c>
      <c r="O203" s="166" t="s">
        <v>38</v>
      </c>
      <c r="P203" s="167">
        <f t="shared" si="41"/>
        <v>0</v>
      </c>
      <c r="Q203" s="167">
        <f t="shared" si="42"/>
        <v>0</v>
      </c>
      <c r="R203" s="167">
        <f t="shared" si="43"/>
        <v>0</v>
      </c>
      <c r="S203" s="53"/>
      <c r="T203" s="168">
        <f t="shared" si="44"/>
        <v>0</v>
      </c>
      <c r="U203" s="168">
        <v>0</v>
      </c>
      <c r="V203" s="168">
        <f t="shared" si="45"/>
        <v>0</v>
      </c>
      <c r="W203" s="168">
        <v>0</v>
      </c>
      <c r="X203" s="169">
        <f t="shared" si="46"/>
        <v>0</v>
      </c>
      <c r="Y203" s="28"/>
      <c r="Z203" s="28"/>
      <c r="AA203" s="28"/>
      <c r="AB203" s="28"/>
      <c r="AC203" s="28"/>
      <c r="AD203" s="28"/>
      <c r="AE203" s="28"/>
      <c r="AR203" s="170" t="s">
        <v>134</v>
      </c>
      <c r="AT203" s="170" t="s">
        <v>118</v>
      </c>
      <c r="AU203" s="170" t="s">
        <v>122</v>
      </c>
      <c r="AY203" s="14" t="s">
        <v>115</v>
      </c>
      <c r="BE203" s="171">
        <f t="shared" si="47"/>
        <v>0</v>
      </c>
      <c r="BF203" s="171">
        <f t="shared" si="48"/>
        <v>0</v>
      </c>
      <c r="BG203" s="171">
        <f t="shared" si="49"/>
        <v>0</v>
      </c>
      <c r="BH203" s="171">
        <f t="shared" si="50"/>
        <v>0</v>
      </c>
      <c r="BI203" s="171">
        <f t="shared" si="51"/>
        <v>0</v>
      </c>
      <c r="BJ203" s="14" t="s">
        <v>122</v>
      </c>
      <c r="BK203" s="171">
        <f t="shared" si="52"/>
        <v>0</v>
      </c>
      <c r="BL203" s="14" t="s">
        <v>134</v>
      </c>
      <c r="BM203" s="170" t="s">
        <v>329</v>
      </c>
    </row>
    <row r="204" spans="1:65" s="2" customFormat="1" ht="24" customHeight="1">
      <c r="A204" s="28"/>
      <c r="B204" s="158"/>
      <c r="C204" s="159" t="s">
        <v>330</v>
      </c>
      <c r="D204" s="234" t="s">
        <v>331</v>
      </c>
      <c r="E204" s="235"/>
      <c r="F204" s="236"/>
      <c r="G204" s="160" t="s">
        <v>133</v>
      </c>
      <c r="H204" s="161">
        <v>10</v>
      </c>
      <c r="I204" s="162"/>
      <c r="J204" s="162"/>
      <c r="K204" s="163">
        <f t="shared" si="40"/>
        <v>0</v>
      </c>
      <c r="L204" s="164"/>
      <c r="M204" s="29"/>
      <c r="N204" s="165" t="s">
        <v>1</v>
      </c>
      <c r="O204" s="166" t="s">
        <v>38</v>
      </c>
      <c r="P204" s="167">
        <f t="shared" si="41"/>
        <v>0</v>
      </c>
      <c r="Q204" s="167">
        <f t="shared" si="42"/>
        <v>0</v>
      </c>
      <c r="R204" s="167">
        <f t="shared" si="43"/>
        <v>0</v>
      </c>
      <c r="S204" s="53"/>
      <c r="T204" s="168">
        <f t="shared" si="44"/>
        <v>0</v>
      </c>
      <c r="U204" s="168">
        <v>0</v>
      </c>
      <c r="V204" s="168">
        <f t="shared" si="45"/>
        <v>0</v>
      </c>
      <c r="W204" s="168">
        <v>0</v>
      </c>
      <c r="X204" s="169">
        <f t="shared" si="46"/>
        <v>0</v>
      </c>
      <c r="Y204" s="28"/>
      <c r="Z204" s="28"/>
      <c r="AA204" s="28"/>
      <c r="AB204" s="28"/>
      <c r="AC204" s="28"/>
      <c r="AD204" s="28"/>
      <c r="AE204" s="28"/>
      <c r="AR204" s="170" t="s">
        <v>134</v>
      </c>
      <c r="AT204" s="170" t="s">
        <v>118</v>
      </c>
      <c r="AU204" s="170" t="s">
        <v>122</v>
      </c>
      <c r="AY204" s="14" t="s">
        <v>115</v>
      </c>
      <c r="BE204" s="171">
        <f t="shared" si="47"/>
        <v>0</v>
      </c>
      <c r="BF204" s="171">
        <f t="shared" si="48"/>
        <v>0</v>
      </c>
      <c r="BG204" s="171">
        <f t="shared" si="49"/>
        <v>0</v>
      </c>
      <c r="BH204" s="171">
        <f t="shared" si="50"/>
        <v>0</v>
      </c>
      <c r="BI204" s="171">
        <f t="shared" si="51"/>
        <v>0</v>
      </c>
      <c r="BJ204" s="14" t="s">
        <v>122</v>
      </c>
      <c r="BK204" s="171">
        <f t="shared" si="52"/>
        <v>0</v>
      </c>
      <c r="BL204" s="14" t="s">
        <v>134</v>
      </c>
      <c r="BM204" s="170" t="s">
        <v>332</v>
      </c>
    </row>
    <row r="205" spans="1:65" s="2" customFormat="1" ht="24" customHeight="1">
      <c r="A205" s="28"/>
      <c r="B205" s="158"/>
      <c r="C205" s="159" t="s">
        <v>333</v>
      </c>
      <c r="D205" s="234" t="s">
        <v>334</v>
      </c>
      <c r="E205" s="235"/>
      <c r="F205" s="236"/>
      <c r="G205" s="160" t="s">
        <v>133</v>
      </c>
      <c r="H205" s="161">
        <v>3</v>
      </c>
      <c r="I205" s="162"/>
      <c r="J205" s="162"/>
      <c r="K205" s="163">
        <f t="shared" si="40"/>
        <v>0</v>
      </c>
      <c r="L205" s="164"/>
      <c r="M205" s="29"/>
      <c r="N205" s="165" t="s">
        <v>1</v>
      </c>
      <c r="O205" s="166" t="s">
        <v>38</v>
      </c>
      <c r="P205" s="167">
        <f t="shared" si="41"/>
        <v>0</v>
      </c>
      <c r="Q205" s="167">
        <f t="shared" si="42"/>
        <v>0</v>
      </c>
      <c r="R205" s="167">
        <f t="shared" si="43"/>
        <v>0</v>
      </c>
      <c r="S205" s="53"/>
      <c r="T205" s="168">
        <f t="shared" si="44"/>
        <v>0</v>
      </c>
      <c r="U205" s="168">
        <v>0</v>
      </c>
      <c r="V205" s="168">
        <f t="shared" si="45"/>
        <v>0</v>
      </c>
      <c r="W205" s="168">
        <v>0</v>
      </c>
      <c r="X205" s="169">
        <f t="shared" si="46"/>
        <v>0</v>
      </c>
      <c r="Y205" s="28"/>
      <c r="Z205" s="28"/>
      <c r="AA205" s="28"/>
      <c r="AB205" s="28"/>
      <c r="AC205" s="28"/>
      <c r="AD205" s="28"/>
      <c r="AE205" s="28"/>
      <c r="AR205" s="170" t="s">
        <v>134</v>
      </c>
      <c r="AT205" s="170" t="s">
        <v>118</v>
      </c>
      <c r="AU205" s="170" t="s">
        <v>122</v>
      </c>
      <c r="AY205" s="14" t="s">
        <v>115</v>
      </c>
      <c r="BE205" s="171">
        <f t="shared" si="47"/>
        <v>0</v>
      </c>
      <c r="BF205" s="171">
        <f t="shared" si="48"/>
        <v>0</v>
      </c>
      <c r="BG205" s="171">
        <f t="shared" si="49"/>
        <v>0</v>
      </c>
      <c r="BH205" s="171">
        <f t="shared" si="50"/>
        <v>0</v>
      </c>
      <c r="BI205" s="171">
        <f t="shared" si="51"/>
        <v>0</v>
      </c>
      <c r="BJ205" s="14" t="s">
        <v>122</v>
      </c>
      <c r="BK205" s="171">
        <f t="shared" si="52"/>
        <v>0</v>
      </c>
      <c r="BL205" s="14" t="s">
        <v>134</v>
      </c>
      <c r="BM205" s="170" t="s">
        <v>335</v>
      </c>
    </row>
    <row r="206" spans="1:65" s="2" customFormat="1" ht="16.5" customHeight="1">
      <c r="A206" s="28"/>
      <c r="B206" s="158"/>
      <c r="C206" s="172" t="s">
        <v>336</v>
      </c>
      <c r="D206" s="237" t="s">
        <v>337</v>
      </c>
      <c r="E206" s="238"/>
      <c r="F206" s="239"/>
      <c r="G206" s="173" t="s">
        <v>133</v>
      </c>
      <c r="H206" s="174">
        <v>3</v>
      </c>
      <c r="I206" s="175"/>
      <c r="J206" s="176"/>
      <c r="K206" s="177">
        <f t="shared" si="40"/>
        <v>0</v>
      </c>
      <c r="L206" s="176"/>
      <c r="M206" s="178"/>
      <c r="N206" s="179" t="s">
        <v>1</v>
      </c>
      <c r="O206" s="166" t="s">
        <v>38</v>
      </c>
      <c r="P206" s="167">
        <f t="shared" si="41"/>
        <v>0</v>
      </c>
      <c r="Q206" s="167">
        <f t="shared" si="42"/>
        <v>0</v>
      </c>
      <c r="R206" s="167">
        <f t="shared" si="43"/>
        <v>0</v>
      </c>
      <c r="S206" s="53"/>
      <c r="T206" s="168">
        <f t="shared" si="44"/>
        <v>0</v>
      </c>
      <c r="U206" s="168">
        <v>0</v>
      </c>
      <c r="V206" s="168">
        <f t="shared" si="45"/>
        <v>0</v>
      </c>
      <c r="W206" s="168">
        <v>0</v>
      </c>
      <c r="X206" s="169">
        <f t="shared" si="46"/>
        <v>0</v>
      </c>
      <c r="Y206" s="28"/>
      <c r="Z206" s="28"/>
      <c r="AA206" s="28"/>
      <c r="AB206" s="28"/>
      <c r="AC206" s="28"/>
      <c r="AD206" s="28"/>
      <c r="AE206" s="28"/>
      <c r="AR206" s="170" t="s">
        <v>142</v>
      </c>
      <c r="AT206" s="170" t="s">
        <v>127</v>
      </c>
      <c r="AU206" s="170" t="s">
        <v>122</v>
      </c>
      <c r="AY206" s="14" t="s">
        <v>115</v>
      </c>
      <c r="BE206" s="171">
        <f t="shared" si="47"/>
        <v>0</v>
      </c>
      <c r="BF206" s="171">
        <f t="shared" si="48"/>
        <v>0</v>
      </c>
      <c r="BG206" s="171">
        <f t="shared" si="49"/>
        <v>0</v>
      </c>
      <c r="BH206" s="171">
        <f t="shared" si="50"/>
        <v>0</v>
      </c>
      <c r="BI206" s="171">
        <f t="shared" si="51"/>
        <v>0</v>
      </c>
      <c r="BJ206" s="14" t="s">
        <v>122</v>
      </c>
      <c r="BK206" s="171">
        <f t="shared" si="52"/>
        <v>0</v>
      </c>
      <c r="BL206" s="14" t="s">
        <v>134</v>
      </c>
      <c r="BM206" s="170" t="s">
        <v>338</v>
      </c>
    </row>
    <row r="207" spans="1:65" s="2" customFormat="1" ht="16.5" customHeight="1">
      <c r="A207" s="28"/>
      <c r="B207" s="158"/>
      <c r="C207" s="159" t="s">
        <v>339</v>
      </c>
      <c r="D207" s="234" t="s">
        <v>340</v>
      </c>
      <c r="E207" s="235"/>
      <c r="F207" s="236"/>
      <c r="G207" s="160" t="s">
        <v>133</v>
      </c>
      <c r="H207" s="161">
        <v>1</v>
      </c>
      <c r="I207" s="162"/>
      <c r="J207" s="162"/>
      <c r="K207" s="163">
        <f t="shared" si="40"/>
        <v>0</v>
      </c>
      <c r="L207" s="164"/>
      <c r="M207" s="29"/>
      <c r="N207" s="165" t="s">
        <v>1</v>
      </c>
      <c r="O207" s="166" t="s">
        <v>38</v>
      </c>
      <c r="P207" s="167">
        <f t="shared" si="41"/>
        <v>0</v>
      </c>
      <c r="Q207" s="167">
        <f t="shared" si="42"/>
        <v>0</v>
      </c>
      <c r="R207" s="167">
        <f t="shared" si="43"/>
        <v>0</v>
      </c>
      <c r="S207" s="53"/>
      <c r="T207" s="168">
        <f t="shared" si="44"/>
        <v>0</v>
      </c>
      <c r="U207" s="168">
        <v>0</v>
      </c>
      <c r="V207" s="168">
        <f t="shared" si="45"/>
        <v>0</v>
      </c>
      <c r="W207" s="168">
        <v>0</v>
      </c>
      <c r="X207" s="169">
        <f t="shared" si="46"/>
        <v>0</v>
      </c>
      <c r="Y207" s="28"/>
      <c r="Z207" s="28"/>
      <c r="AA207" s="28"/>
      <c r="AB207" s="28"/>
      <c r="AC207" s="28"/>
      <c r="AD207" s="28"/>
      <c r="AE207" s="28"/>
      <c r="AR207" s="170" t="s">
        <v>134</v>
      </c>
      <c r="AT207" s="170" t="s">
        <v>118</v>
      </c>
      <c r="AU207" s="170" t="s">
        <v>122</v>
      </c>
      <c r="AY207" s="14" t="s">
        <v>115</v>
      </c>
      <c r="BE207" s="171">
        <f t="shared" si="47"/>
        <v>0</v>
      </c>
      <c r="BF207" s="171">
        <f t="shared" si="48"/>
        <v>0</v>
      </c>
      <c r="BG207" s="171">
        <f t="shared" si="49"/>
        <v>0</v>
      </c>
      <c r="BH207" s="171">
        <f t="shared" si="50"/>
        <v>0</v>
      </c>
      <c r="BI207" s="171">
        <f t="shared" si="51"/>
        <v>0</v>
      </c>
      <c r="BJ207" s="14" t="s">
        <v>122</v>
      </c>
      <c r="BK207" s="171">
        <f t="shared" si="52"/>
        <v>0</v>
      </c>
      <c r="BL207" s="14" t="s">
        <v>134</v>
      </c>
      <c r="BM207" s="170" t="s">
        <v>341</v>
      </c>
    </row>
    <row r="208" spans="1:65" s="2" customFormat="1" ht="16.5" customHeight="1">
      <c r="A208" s="28"/>
      <c r="B208" s="158"/>
      <c r="C208" s="172" t="s">
        <v>342</v>
      </c>
      <c r="D208" s="237" t="s">
        <v>343</v>
      </c>
      <c r="E208" s="238"/>
      <c r="F208" s="239"/>
      <c r="G208" s="173" t="s">
        <v>133</v>
      </c>
      <c r="H208" s="174">
        <v>1</v>
      </c>
      <c r="I208" s="175"/>
      <c r="J208" s="176"/>
      <c r="K208" s="177">
        <f t="shared" si="40"/>
        <v>0</v>
      </c>
      <c r="L208" s="176"/>
      <c r="M208" s="178"/>
      <c r="N208" s="179" t="s">
        <v>1</v>
      </c>
      <c r="O208" s="166" t="s">
        <v>38</v>
      </c>
      <c r="P208" s="167">
        <f t="shared" si="41"/>
        <v>0</v>
      </c>
      <c r="Q208" s="167">
        <f t="shared" si="42"/>
        <v>0</v>
      </c>
      <c r="R208" s="167">
        <f t="shared" si="43"/>
        <v>0</v>
      </c>
      <c r="S208" s="53"/>
      <c r="T208" s="168">
        <f t="shared" si="44"/>
        <v>0</v>
      </c>
      <c r="U208" s="168">
        <v>0</v>
      </c>
      <c r="V208" s="168">
        <f t="shared" si="45"/>
        <v>0</v>
      </c>
      <c r="W208" s="168">
        <v>0</v>
      </c>
      <c r="X208" s="169">
        <f t="shared" si="46"/>
        <v>0</v>
      </c>
      <c r="Y208" s="28"/>
      <c r="Z208" s="28"/>
      <c r="AA208" s="28"/>
      <c r="AB208" s="28"/>
      <c r="AC208" s="28"/>
      <c r="AD208" s="28"/>
      <c r="AE208" s="28"/>
      <c r="AR208" s="170" t="s">
        <v>142</v>
      </c>
      <c r="AT208" s="170" t="s">
        <v>127</v>
      </c>
      <c r="AU208" s="170" t="s">
        <v>122</v>
      </c>
      <c r="AY208" s="14" t="s">
        <v>115</v>
      </c>
      <c r="BE208" s="171">
        <f t="shared" si="47"/>
        <v>0</v>
      </c>
      <c r="BF208" s="171">
        <f t="shared" si="48"/>
        <v>0</v>
      </c>
      <c r="BG208" s="171">
        <f t="shared" si="49"/>
        <v>0</v>
      </c>
      <c r="BH208" s="171">
        <f t="shared" si="50"/>
        <v>0</v>
      </c>
      <c r="BI208" s="171">
        <f t="shared" si="51"/>
        <v>0</v>
      </c>
      <c r="BJ208" s="14" t="s">
        <v>122</v>
      </c>
      <c r="BK208" s="171">
        <f t="shared" si="52"/>
        <v>0</v>
      </c>
      <c r="BL208" s="14" t="s">
        <v>134</v>
      </c>
      <c r="BM208" s="170" t="s">
        <v>344</v>
      </c>
    </row>
    <row r="209" spans="1:65" s="2" customFormat="1" ht="16.5" customHeight="1">
      <c r="A209" s="28"/>
      <c r="B209" s="158"/>
      <c r="C209" s="172" t="s">
        <v>345</v>
      </c>
      <c r="D209" s="237" t="s">
        <v>346</v>
      </c>
      <c r="E209" s="238"/>
      <c r="F209" s="239"/>
      <c r="G209" s="173" t="s">
        <v>133</v>
      </c>
      <c r="H209" s="174">
        <v>1</v>
      </c>
      <c r="I209" s="175"/>
      <c r="J209" s="176"/>
      <c r="K209" s="177">
        <f t="shared" si="40"/>
        <v>0</v>
      </c>
      <c r="L209" s="176"/>
      <c r="M209" s="178"/>
      <c r="N209" s="179" t="s">
        <v>1</v>
      </c>
      <c r="O209" s="166" t="s">
        <v>38</v>
      </c>
      <c r="P209" s="167">
        <f t="shared" si="41"/>
        <v>0</v>
      </c>
      <c r="Q209" s="167">
        <f t="shared" si="42"/>
        <v>0</v>
      </c>
      <c r="R209" s="167">
        <f t="shared" si="43"/>
        <v>0</v>
      </c>
      <c r="S209" s="53"/>
      <c r="T209" s="168">
        <f t="shared" si="44"/>
        <v>0</v>
      </c>
      <c r="U209" s="168">
        <v>0</v>
      </c>
      <c r="V209" s="168">
        <f t="shared" si="45"/>
        <v>0</v>
      </c>
      <c r="W209" s="168">
        <v>0</v>
      </c>
      <c r="X209" s="169">
        <f t="shared" si="46"/>
        <v>0</v>
      </c>
      <c r="Y209" s="28"/>
      <c r="Z209" s="28"/>
      <c r="AA209" s="28"/>
      <c r="AB209" s="28"/>
      <c r="AC209" s="28"/>
      <c r="AD209" s="28"/>
      <c r="AE209" s="28"/>
      <c r="AR209" s="170" t="s">
        <v>142</v>
      </c>
      <c r="AT209" s="170" t="s">
        <v>127</v>
      </c>
      <c r="AU209" s="170" t="s">
        <v>122</v>
      </c>
      <c r="AY209" s="14" t="s">
        <v>115</v>
      </c>
      <c r="BE209" s="171">
        <f t="shared" si="47"/>
        <v>0</v>
      </c>
      <c r="BF209" s="171">
        <f t="shared" si="48"/>
        <v>0</v>
      </c>
      <c r="BG209" s="171">
        <f t="shared" si="49"/>
        <v>0</v>
      </c>
      <c r="BH209" s="171">
        <f t="shared" si="50"/>
        <v>0</v>
      </c>
      <c r="BI209" s="171">
        <f t="shared" si="51"/>
        <v>0</v>
      </c>
      <c r="BJ209" s="14" t="s">
        <v>122</v>
      </c>
      <c r="BK209" s="171">
        <f t="shared" si="52"/>
        <v>0</v>
      </c>
      <c r="BL209" s="14" t="s">
        <v>134</v>
      </c>
      <c r="BM209" s="170" t="s">
        <v>347</v>
      </c>
    </row>
    <row r="210" spans="1:65" s="2" customFormat="1" ht="16.5" customHeight="1">
      <c r="A210" s="28"/>
      <c r="B210" s="158"/>
      <c r="C210" s="159" t="s">
        <v>348</v>
      </c>
      <c r="D210" s="234" t="s">
        <v>349</v>
      </c>
      <c r="E210" s="235"/>
      <c r="F210" s="236"/>
      <c r="G210" s="160" t="s">
        <v>133</v>
      </c>
      <c r="H210" s="161">
        <v>1</v>
      </c>
      <c r="I210" s="162"/>
      <c r="J210" s="162"/>
      <c r="K210" s="163">
        <f t="shared" si="40"/>
        <v>0</v>
      </c>
      <c r="L210" s="164"/>
      <c r="M210" s="29"/>
      <c r="N210" s="165" t="s">
        <v>1</v>
      </c>
      <c r="O210" s="166" t="s">
        <v>38</v>
      </c>
      <c r="P210" s="167">
        <f t="shared" si="41"/>
        <v>0</v>
      </c>
      <c r="Q210" s="167">
        <f t="shared" si="42"/>
        <v>0</v>
      </c>
      <c r="R210" s="167">
        <f t="shared" si="43"/>
        <v>0</v>
      </c>
      <c r="S210" s="53"/>
      <c r="T210" s="168">
        <f t="shared" si="44"/>
        <v>0</v>
      </c>
      <c r="U210" s="168">
        <v>0</v>
      </c>
      <c r="V210" s="168">
        <f t="shared" si="45"/>
        <v>0</v>
      </c>
      <c r="W210" s="168">
        <v>0</v>
      </c>
      <c r="X210" s="169">
        <f t="shared" si="46"/>
        <v>0</v>
      </c>
      <c r="Y210" s="28"/>
      <c r="Z210" s="28"/>
      <c r="AA210" s="28"/>
      <c r="AB210" s="28"/>
      <c r="AC210" s="28"/>
      <c r="AD210" s="28"/>
      <c r="AE210" s="28"/>
      <c r="AR210" s="170" t="s">
        <v>134</v>
      </c>
      <c r="AT210" s="170" t="s">
        <v>118</v>
      </c>
      <c r="AU210" s="170" t="s">
        <v>122</v>
      </c>
      <c r="AY210" s="14" t="s">
        <v>115</v>
      </c>
      <c r="BE210" s="171">
        <f t="shared" si="47"/>
        <v>0</v>
      </c>
      <c r="BF210" s="171">
        <f t="shared" si="48"/>
        <v>0</v>
      </c>
      <c r="BG210" s="171">
        <f t="shared" si="49"/>
        <v>0</v>
      </c>
      <c r="BH210" s="171">
        <f t="shared" si="50"/>
        <v>0</v>
      </c>
      <c r="BI210" s="171">
        <f t="shared" si="51"/>
        <v>0</v>
      </c>
      <c r="BJ210" s="14" t="s">
        <v>122</v>
      </c>
      <c r="BK210" s="171">
        <f t="shared" si="52"/>
        <v>0</v>
      </c>
      <c r="BL210" s="14" t="s">
        <v>134</v>
      </c>
      <c r="BM210" s="170" t="s">
        <v>350</v>
      </c>
    </row>
    <row r="211" spans="1:65" s="2" customFormat="1" ht="16.5" customHeight="1">
      <c r="A211" s="28"/>
      <c r="B211" s="158"/>
      <c r="C211" s="172" t="s">
        <v>351</v>
      </c>
      <c r="D211" s="237" t="s">
        <v>352</v>
      </c>
      <c r="E211" s="238"/>
      <c r="F211" s="239"/>
      <c r="G211" s="173" t="s">
        <v>133</v>
      </c>
      <c r="H211" s="174">
        <v>1</v>
      </c>
      <c r="I211" s="175"/>
      <c r="J211" s="176"/>
      <c r="K211" s="177">
        <f t="shared" si="40"/>
        <v>0</v>
      </c>
      <c r="L211" s="176"/>
      <c r="M211" s="178"/>
      <c r="N211" s="179" t="s">
        <v>1</v>
      </c>
      <c r="O211" s="166" t="s">
        <v>38</v>
      </c>
      <c r="P211" s="167">
        <f t="shared" si="41"/>
        <v>0</v>
      </c>
      <c r="Q211" s="167">
        <f t="shared" si="42"/>
        <v>0</v>
      </c>
      <c r="R211" s="167">
        <f t="shared" si="43"/>
        <v>0</v>
      </c>
      <c r="S211" s="53"/>
      <c r="T211" s="168">
        <f t="shared" si="44"/>
        <v>0</v>
      </c>
      <c r="U211" s="168">
        <v>0</v>
      </c>
      <c r="V211" s="168">
        <f t="shared" si="45"/>
        <v>0</v>
      </c>
      <c r="W211" s="168">
        <v>0</v>
      </c>
      <c r="X211" s="169">
        <f t="shared" si="46"/>
        <v>0</v>
      </c>
      <c r="Y211" s="28"/>
      <c r="Z211" s="28"/>
      <c r="AA211" s="28"/>
      <c r="AB211" s="28"/>
      <c r="AC211" s="28"/>
      <c r="AD211" s="28"/>
      <c r="AE211" s="28"/>
      <c r="AR211" s="170" t="s">
        <v>142</v>
      </c>
      <c r="AT211" s="170" t="s">
        <v>127</v>
      </c>
      <c r="AU211" s="170" t="s">
        <v>122</v>
      </c>
      <c r="AY211" s="14" t="s">
        <v>115</v>
      </c>
      <c r="BE211" s="171">
        <f t="shared" si="47"/>
        <v>0</v>
      </c>
      <c r="BF211" s="171">
        <f t="shared" si="48"/>
        <v>0</v>
      </c>
      <c r="BG211" s="171">
        <f t="shared" si="49"/>
        <v>0</v>
      </c>
      <c r="BH211" s="171">
        <f t="shared" si="50"/>
        <v>0</v>
      </c>
      <c r="BI211" s="171">
        <f t="shared" si="51"/>
        <v>0</v>
      </c>
      <c r="BJ211" s="14" t="s">
        <v>122</v>
      </c>
      <c r="BK211" s="171">
        <f t="shared" si="52"/>
        <v>0</v>
      </c>
      <c r="BL211" s="14" t="s">
        <v>134</v>
      </c>
      <c r="BM211" s="170" t="s">
        <v>353</v>
      </c>
    </row>
    <row r="212" spans="1:65" s="2" customFormat="1" ht="16.5" customHeight="1">
      <c r="A212" s="28"/>
      <c r="B212" s="158"/>
      <c r="C212" s="159" t="s">
        <v>354</v>
      </c>
      <c r="D212" s="234" t="s">
        <v>355</v>
      </c>
      <c r="E212" s="235"/>
      <c r="F212" s="236"/>
      <c r="G212" s="160" t="s">
        <v>133</v>
      </c>
      <c r="H212" s="161">
        <v>1</v>
      </c>
      <c r="I212" s="162"/>
      <c r="J212" s="162"/>
      <c r="K212" s="163">
        <f t="shared" si="40"/>
        <v>0</v>
      </c>
      <c r="L212" s="164"/>
      <c r="M212" s="29"/>
      <c r="N212" s="165" t="s">
        <v>1</v>
      </c>
      <c r="O212" s="166" t="s">
        <v>38</v>
      </c>
      <c r="P212" s="167">
        <f t="shared" si="41"/>
        <v>0</v>
      </c>
      <c r="Q212" s="167">
        <f t="shared" si="42"/>
        <v>0</v>
      </c>
      <c r="R212" s="167">
        <f t="shared" si="43"/>
        <v>0</v>
      </c>
      <c r="S212" s="53"/>
      <c r="T212" s="168">
        <f t="shared" si="44"/>
        <v>0</v>
      </c>
      <c r="U212" s="168">
        <v>0</v>
      </c>
      <c r="V212" s="168">
        <f t="shared" si="45"/>
        <v>0</v>
      </c>
      <c r="W212" s="168">
        <v>0</v>
      </c>
      <c r="X212" s="169">
        <f t="shared" si="46"/>
        <v>0</v>
      </c>
      <c r="Y212" s="28"/>
      <c r="Z212" s="28"/>
      <c r="AA212" s="28"/>
      <c r="AB212" s="28"/>
      <c r="AC212" s="28"/>
      <c r="AD212" s="28"/>
      <c r="AE212" s="28"/>
      <c r="AR212" s="170" t="s">
        <v>134</v>
      </c>
      <c r="AT212" s="170" t="s">
        <v>118</v>
      </c>
      <c r="AU212" s="170" t="s">
        <v>122</v>
      </c>
      <c r="AY212" s="14" t="s">
        <v>115</v>
      </c>
      <c r="BE212" s="171">
        <f t="shared" si="47"/>
        <v>0</v>
      </c>
      <c r="BF212" s="171">
        <f t="shared" si="48"/>
        <v>0</v>
      </c>
      <c r="BG212" s="171">
        <f t="shared" si="49"/>
        <v>0</v>
      </c>
      <c r="BH212" s="171">
        <f t="shared" si="50"/>
        <v>0</v>
      </c>
      <c r="BI212" s="171">
        <f t="shared" si="51"/>
        <v>0</v>
      </c>
      <c r="BJ212" s="14" t="s">
        <v>122</v>
      </c>
      <c r="BK212" s="171">
        <f t="shared" si="52"/>
        <v>0</v>
      </c>
      <c r="BL212" s="14" t="s">
        <v>134</v>
      </c>
      <c r="BM212" s="170" t="s">
        <v>356</v>
      </c>
    </row>
    <row r="213" spans="1:65" s="2" customFormat="1" ht="16.5" customHeight="1">
      <c r="A213" s="28"/>
      <c r="B213" s="158"/>
      <c r="C213" s="172" t="s">
        <v>357</v>
      </c>
      <c r="D213" s="237" t="s">
        <v>358</v>
      </c>
      <c r="E213" s="238"/>
      <c r="F213" s="239"/>
      <c r="G213" s="173" t="s">
        <v>133</v>
      </c>
      <c r="H213" s="174">
        <v>1</v>
      </c>
      <c r="I213" s="175"/>
      <c r="J213" s="176"/>
      <c r="K213" s="177">
        <f t="shared" si="40"/>
        <v>0</v>
      </c>
      <c r="L213" s="176"/>
      <c r="M213" s="178"/>
      <c r="N213" s="179" t="s">
        <v>1</v>
      </c>
      <c r="O213" s="166" t="s">
        <v>38</v>
      </c>
      <c r="P213" s="167">
        <f t="shared" si="41"/>
        <v>0</v>
      </c>
      <c r="Q213" s="167">
        <f t="shared" si="42"/>
        <v>0</v>
      </c>
      <c r="R213" s="167">
        <f t="shared" si="43"/>
        <v>0</v>
      </c>
      <c r="S213" s="53"/>
      <c r="T213" s="168">
        <f t="shared" si="44"/>
        <v>0</v>
      </c>
      <c r="U213" s="168">
        <v>0</v>
      </c>
      <c r="V213" s="168">
        <f t="shared" si="45"/>
        <v>0</v>
      </c>
      <c r="W213" s="168">
        <v>0</v>
      </c>
      <c r="X213" s="169">
        <f t="shared" si="46"/>
        <v>0</v>
      </c>
      <c r="Y213" s="28"/>
      <c r="Z213" s="28"/>
      <c r="AA213" s="28"/>
      <c r="AB213" s="28"/>
      <c r="AC213" s="28"/>
      <c r="AD213" s="28"/>
      <c r="AE213" s="28"/>
      <c r="AR213" s="170" t="s">
        <v>142</v>
      </c>
      <c r="AT213" s="170" t="s">
        <v>127</v>
      </c>
      <c r="AU213" s="170" t="s">
        <v>122</v>
      </c>
      <c r="AY213" s="14" t="s">
        <v>115</v>
      </c>
      <c r="BE213" s="171">
        <f t="shared" si="47"/>
        <v>0</v>
      </c>
      <c r="BF213" s="171">
        <f t="shared" si="48"/>
        <v>0</v>
      </c>
      <c r="BG213" s="171">
        <f t="shared" si="49"/>
        <v>0</v>
      </c>
      <c r="BH213" s="171">
        <f t="shared" si="50"/>
        <v>0</v>
      </c>
      <c r="BI213" s="171">
        <f t="shared" si="51"/>
        <v>0</v>
      </c>
      <c r="BJ213" s="14" t="s">
        <v>122</v>
      </c>
      <c r="BK213" s="171">
        <f t="shared" si="52"/>
        <v>0</v>
      </c>
      <c r="BL213" s="14" t="s">
        <v>134</v>
      </c>
      <c r="BM213" s="170" t="s">
        <v>359</v>
      </c>
    </row>
    <row r="214" spans="1:65" s="2" customFormat="1" ht="16.5" customHeight="1">
      <c r="A214" s="28"/>
      <c r="B214" s="158"/>
      <c r="C214" s="159" t="s">
        <v>360</v>
      </c>
      <c r="D214" s="234" t="s">
        <v>361</v>
      </c>
      <c r="E214" s="235"/>
      <c r="F214" s="236"/>
      <c r="G214" s="160" t="s">
        <v>133</v>
      </c>
      <c r="H214" s="161">
        <v>1</v>
      </c>
      <c r="I214" s="162"/>
      <c r="J214" s="162"/>
      <c r="K214" s="163">
        <f t="shared" si="40"/>
        <v>0</v>
      </c>
      <c r="L214" s="164"/>
      <c r="M214" s="29"/>
      <c r="N214" s="165" t="s">
        <v>1</v>
      </c>
      <c r="O214" s="166" t="s">
        <v>38</v>
      </c>
      <c r="P214" s="167">
        <f t="shared" si="41"/>
        <v>0</v>
      </c>
      <c r="Q214" s="167">
        <f t="shared" si="42"/>
        <v>0</v>
      </c>
      <c r="R214" s="167">
        <f t="shared" si="43"/>
        <v>0</v>
      </c>
      <c r="S214" s="53"/>
      <c r="T214" s="168">
        <f t="shared" si="44"/>
        <v>0</v>
      </c>
      <c r="U214" s="168">
        <v>0</v>
      </c>
      <c r="V214" s="168">
        <f t="shared" si="45"/>
        <v>0</v>
      </c>
      <c r="W214" s="168">
        <v>0</v>
      </c>
      <c r="X214" s="169">
        <f t="shared" si="46"/>
        <v>0</v>
      </c>
      <c r="Y214" s="28"/>
      <c r="Z214" s="28"/>
      <c r="AA214" s="28"/>
      <c r="AB214" s="28"/>
      <c r="AC214" s="28"/>
      <c r="AD214" s="28"/>
      <c r="AE214" s="28"/>
      <c r="AR214" s="170" t="s">
        <v>134</v>
      </c>
      <c r="AT214" s="170" t="s">
        <v>118</v>
      </c>
      <c r="AU214" s="170" t="s">
        <v>122</v>
      </c>
      <c r="AY214" s="14" t="s">
        <v>115</v>
      </c>
      <c r="BE214" s="171">
        <f t="shared" si="47"/>
        <v>0</v>
      </c>
      <c r="BF214" s="171">
        <f t="shared" si="48"/>
        <v>0</v>
      </c>
      <c r="BG214" s="171">
        <f t="shared" si="49"/>
        <v>0</v>
      </c>
      <c r="BH214" s="171">
        <f t="shared" si="50"/>
        <v>0</v>
      </c>
      <c r="BI214" s="171">
        <f t="shared" si="51"/>
        <v>0</v>
      </c>
      <c r="BJ214" s="14" t="s">
        <v>122</v>
      </c>
      <c r="BK214" s="171">
        <f t="shared" si="52"/>
        <v>0</v>
      </c>
      <c r="BL214" s="14" t="s">
        <v>134</v>
      </c>
      <c r="BM214" s="170" t="s">
        <v>362</v>
      </c>
    </row>
    <row r="215" spans="1:65" s="2" customFormat="1" ht="16.5" customHeight="1">
      <c r="A215" s="28"/>
      <c r="B215" s="158"/>
      <c r="C215" s="172" t="s">
        <v>363</v>
      </c>
      <c r="D215" s="237" t="s">
        <v>364</v>
      </c>
      <c r="E215" s="238"/>
      <c r="F215" s="239"/>
      <c r="G215" s="173" t="s">
        <v>133</v>
      </c>
      <c r="H215" s="174">
        <v>1</v>
      </c>
      <c r="I215" s="175"/>
      <c r="J215" s="176"/>
      <c r="K215" s="177">
        <f t="shared" si="40"/>
        <v>0</v>
      </c>
      <c r="L215" s="176"/>
      <c r="M215" s="178"/>
      <c r="N215" s="179" t="s">
        <v>1</v>
      </c>
      <c r="O215" s="166" t="s">
        <v>38</v>
      </c>
      <c r="P215" s="167">
        <f t="shared" si="41"/>
        <v>0</v>
      </c>
      <c r="Q215" s="167">
        <f t="shared" si="42"/>
        <v>0</v>
      </c>
      <c r="R215" s="167">
        <f t="shared" si="43"/>
        <v>0</v>
      </c>
      <c r="S215" s="53"/>
      <c r="T215" s="168">
        <f t="shared" si="44"/>
        <v>0</v>
      </c>
      <c r="U215" s="168">
        <v>0</v>
      </c>
      <c r="V215" s="168">
        <f t="shared" si="45"/>
        <v>0</v>
      </c>
      <c r="W215" s="168">
        <v>0</v>
      </c>
      <c r="X215" s="169">
        <f t="shared" si="46"/>
        <v>0</v>
      </c>
      <c r="Y215" s="28"/>
      <c r="Z215" s="28"/>
      <c r="AA215" s="28"/>
      <c r="AB215" s="28"/>
      <c r="AC215" s="28"/>
      <c r="AD215" s="28"/>
      <c r="AE215" s="28"/>
      <c r="AR215" s="170" t="s">
        <v>142</v>
      </c>
      <c r="AT215" s="170" t="s">
        <v>127</v>
      </c>
      <c r="AU215" s="170" t="s">
        <v>122</v>
      </c>
      <c r="AY215" s="14" t="s">
        <v>115</v>
      </c>
      <c r="BE215" s="171">
        <f t="shared" si="47"/>
        <v>0</v>
      </c>
      <c r="BF215" s="171">
        <f t="shared" si="48"/>
        <v>0</v>
      </c>
      <c r="BG215" s="171">
        <f t="shared" si="49"/>
        <v>0</v>
      </c>
      <c r="BH215" s="171">
        <f t="shared" si="50"/>
        <v>0</v>
      </c>
      <c r="BI215" s="171">
        <f t="shared" si="51"/>
        <v>0</v>
      </c>
      <c r="BJ215" s="14" t="s">
        <v>122</v>
      </c>
      <c r="BK215" s="171">
        <f t="shared" si="52"/>
        <v>0</v>
      </c>
      <c r="BL215" s="14" t="s">
        <v>134</v>
      </c>
      <c r="BM215" s="170" t="s">
        <v>365</v>
      </c>
    </row>
    <row r="216" spans="1:65" s="2" customFormat="1" ht="16.5" customHeight="1">
      <c r="A216" s="28"/>
      <c r="B216" s="158"/>
      <c r="C216" s="159" t="s">
        <v>366</v>
      </c>
      <c r="D216" s="234" t="s">
        <v>367</v>
      </c>
      <c r="E216" s="235"/>
      <c r="F216" s="236"/>
      <c r="G216" s="160" t="s">
        <v>133</v>
      </c>
      <c r="H216" s="161">
        <v>1</v>
      </c>
      <c r="I216" s="162"/>
      <c r="J216" s="162"/>
      <c r="K216" s="163">
        <f t="shared" si="40"/>
        <v>0</v>
      </c>
      <c r="L216" s="164"/>
      <c r="M216" s="29"/>
      <c r="N216" s="165" t="s">
        <v>1</v>
      </c>
      <c r="O216" s="166" t="s">
        <v>38</v>
      </c>
      <c r="P216" s="167">
        <f t="shared" si="41"/>
        <v>0</v>
      </c>
      <c r="Q216" s="167">
        <f t="shared" si="42"/>
        <v>0</v>
      </c>
      <c r="R216" s="167">
        <f t="shared" si="43"/>
        <v>0</v>
      </c>
      <c r="S216" s="53"/>
      <c r="T216" s="168">
        <f t="shared" si="44"/>
        <v>0</v>
      </c>
      <c r="U216" s="168">
        <v>0</v>
      </c>
      <c r="V216" s="168">
        <f t="shared" si="45"/>
        <v>0</v>
      </c>
      <c r="W216" s="168">
        <v>0</v>
      </c>
      <c r="X216" s="169">
        <f t="shared" si="46"/>
        <v>0</v>
      </c>
      <c r="Y216" s="28"/>
      <c r="Z216" s="28"/>
      <c r="AA216" s="28"/>
      <c r="AB216" s="28"/>
      <c r="AC216" s="28"/>
      <c r="AD216" s="28"/>
      <c r="AE216" s="28"/>
      <c r="AR216" s="170" t="s">
        <v>134</v>
      </c>
      <c r="AT216" s="170" t="s">
        <v>118</v>
      </c>
      <c r="AU216" s="170" t="s">
        <v>122</v>
      </c>
      <c r="AY216" s="14" t="s">
        <v>115</v>
      </c>
      <c r="BE216" s="171">
        <f t="shared" si="47"/>
        <v>0</v>
      </c>
      <c r="BF216" s="171">
        <f t="shared" si="48"/>
        <v>0</v>
      </c>
      <c r="BG216" s="171">
        <f t="shared" si="49"/>
        <v>0</v>
      </c>
      <c r="BH216" s="171">
        <f t="shared" si="50"/>
        <v>0</v>
      </c>
      <c r="BI216" s="171">
        <f t="shared" si="51"/>
        <v>0</v>
      </c>
      <c r="BJ216" s="14" t="s">
        <v>122</v>
      </c>
      <c r="BK216" s="171">
        <f t="shared" si="52"/>
        <v>0</v>
      </c>
      <c r="BL216" s="14" t="s">
        <v>134</v>
      </c>
      <c r="BM216" s="170" t="s">
        <v>368</v>
      </c>
    </row>
    <row r="217" spans="1:65" s="2" customFormat="1" ht="16.5" customHeight="1">
      <c r="A217" s="28"/>
      <c r="B217" s="158"/>
      <c r="C217" s="172" t="s">
        <v>369</v>
      </c>
      <c r="D217" s="237" t="s">
        <v>370</v>
      </c>
      <c r="E217" s="238"/>
      <c r="F217" s="239"/>
      <c r="G217" s="173" t="s">
        <v>133</v>
      </c>
      <c r="H217" s="174">
        <v>1</v>
      </c>
      <c r="I217" s="175"/>
      <c r="J217" s="176"/>
      <c r="K217" s="177">
        <f t="shared" si="40"/>
        <v>0</v>
      </c>
      <c r="L217" s="176"/>
      <c r="M217" s="178"/>
      <c r="N217" s="179" t="s">
        <v>1</v>
      </c>
      <c r="O217" s="166" t="s">
        <v>38</v>
      </c>
      <c r="P217" s="167">
        <f t="shared" si="41"/>
        <v>0</v>
      </c>
      <c r="Q217" s="167">
        <f t="shared" si="42"/>
        <v>0</v>
      </c>
      <c r="R217" s="167">
        <f t="shared" si="43"/>
        <v>0</v>
      </c>
      <c r="S217" s="53"/>
      <c r="T217" s="168">
        <f t="shared" si="44"/>
        <v>0</v>
      </c>
      <c r="U217" s="168">
        <v>0</v>
      </c>
      <c r="V217" s="168">
        <f t="shared" si="45"/>
        <v>0</v>
      </c>
      <c r="W217" s="168">
        <v>0</v>
      </c>
      <c r="X217" s="169">
        <f t="shared" si="46"/>
        <v>0</v>
      </c>
      <c r="Y217" s="28"/>
      <c r="Z217" s="28"/>
      <c r="AA217" s="28"/>
      <c r="AB217" s="28"/>
      <c r="AC217" s="28"/>
      <c r="AD217" s="28"/>
      <c r="AE217" s="28"/>
      <c r="AR217" s="170" t="s">
        <v>142</v>
      </c>
      <c r="AT217" s="170" t="s">
        <v>127</v>
      </c>
      <c r="AU217" s="170" t="s">
        <v>122</v>
      </c>
      <c r="AY217" s="14" t="s">
        <v>115</v>
      </c>
      <c r="BE217" s="171">
        <f t="shared" si="47"/>
        <v>0</v>
      </c>
      <c r="BF217" s="171">
        <f t="shared" si="48"/>
        <v>0</v>
      </c>
      <c r="BG217" s="171">
        <f t="shared" si="49"/>
        <v>0</v>
      </c>
      <c r="BH217" s="171">
        <f t="shared" si="50"/>
        <v>0</v>
      </c>
      <c r="BI217" s="171">
        <f t="shared" si="51"/>
        <v>0</v>
      </c>
      <c r="BJ217" s="14" t="s">
        <v>122</v>
      </c>
      <c r="BK217" s="171">
        <f t="shared" si="52"/>
        <v>0</v>
      </c>
      <c r="BL217" s="14" t="s">
        <v>134</v>
      </c>
      <c r="BM217" s="170" t="s">
        <v>371</v>
      </c>
    </row>
    <row r="218" spans="1:65" s="2" customFormat="1" ht="16.5" customHeight="1">
      <c r="A218" s="28"/>
      <c r="B218" s="158"/>
      <c r="C218" s="159" t="s">
        <v>372</v>
      </c>
      <c r="D218" s="234" t="s">
        <v>373</v>
      </c>
      <c r="E218" s="235"/>
      <c r="F218" s="236"/>
      <c r="G218" s="160" t="s">
        <v>133</v>
      </c>
      <c r="H218" s="161">
        <v>1</v>
      </c>
      <c r="I218" s="162"/>
      <c r="J218" s="162"/>
      <c r="K218" s="163">
        <f t="shared" si="40"/>
        <v>0</v>
      </c>
      <c r="L218" s="164"/>
      <c r="M218" s="29"/>
      <c r="N218" s="165" t="s">
        <v>1</v>
      </c>
      <c r="O218" s="166" t="s">
        <v>38</v>
      </c>
      <c r="P218" s="167">
        <f t="shared" si="41"/>
        <v>0</v>
      </c>
      <c r="Q218" s="167">
        <f t="shared" si="42"/>
        <v>0</v>
      </c>
      <c r="R218" s="167">
        <f t="shared" si="43"/>
        <v>0</v>
      </c>
      <c r="S218" s="53"/>
      <c r="T218" s="168">
        <f t="shared" si="44"/>
        <v>0</v>
      </c>
      <c r="U218" s="168">
        <v>0</v>
      </c>
      <c r="V218" s="168">
        <f t="shared" si="45"/>
        <v>0</v>
      </c>
      <c r="W218" s="168">
        <v>0</v>
      </c>
      <c r="X218" s="169">
        <f t="shared" si="46"/>
        <v>0</v>
      </c>
      <c r="Y218" s="28"/>
      <c r="Z218" s="28"/>
      <c r="AA218" s="28"/>
      <c r="AB218" s="28"/>
      <c r="AC218" s="28"/>
      <c r="AD218" s="28"/>
      <c r="AE218" s="28"/>
      <c r="AR218" s="170" t="s">
        <v>134</v>
      </c>
      <c r="AT218" s="170" t="s">
        <v>118</v>
      </c>
      <c r="AU218" s="170" t="s">
        <v>122</v>
      </c>
      <c r="AY218" s="14" t="s">
        <v>115</v>
      </c>
      <c r="BE218" s="171">
        <f t="shared" si="47"/>
        <v>0</v>
      </c>
      <c r="BF218" s="171">
        <f t="shared" si="48"/>
        <v>0</v>
      </c>
      <c r="BG218" s="171">
        <f t="shared" si="49"/>
        <v>0</v>
      </c>
      <c r="BH218" s="171">
        <f t="shared" si="50"/>
        <v>0</v>
      </c>
      <c r="BI218" s="171">
        <f t="shared" si="51"/>
        <v>0</v>
      </c>
      <c r="BJ218" s="14" t="s">
        <v>122</v>
      </c>
      <c r="BK218" s="171">
        <f t="shared" si="52"/>
        <v>0</v>
      </c>
      <c r="BL218" s="14" t="s">
        <v>134</v>
      </c>
      <c r="BM218" s="170" t="s">
        <v>374</v>
      </c>
    </row>
    <row r="219" spans="1:65" s="2" customFormat="1" ht="16.5" customHeight="1">
      <c r="A219" s="28"/>
      <c r="B219" s="158"/>
      <c r="C219" s="172" t="s">
        <v>375</v>
      </c>
      <c r="D219" s="237" t="s">
        <v>376</v>
      </c>
      <c r="E219" s="238"/>
      <c r="F219" s="239"/>
      <c r="G219" s="173" t="s">
        <v>133</v>
      </c>
      <c r="H219" s="174">
        <v>1</v>
      </c>
      <c r="I219" s="175"/>
      <c r="J219" s="176"/>
      <c r="K219" s="177">
        <f t="shared" si="40"/>
        <v>0</v>
      </c>
      <c r="L219" s="176"/>
      <c r="M219" s="178"/>
      <c r="N219" s="179" t="s">
        <v>1</v>
      </c>
      <c r="O219" s="166" t="s">
        <v>38</v>
      </c>
      <c r="P219" s="167">
        <f t="shared" si="41"/>
        <v>0</v>
      </c>
      <c r="Q219" s="167">
        <f t="shared" si="42"/>
        <v>0</v>
      </c>
      <c r="R219" s="167">
        <f t="shared" si="43"/>
        <v>0</v>
      </c>
      <c r="S219" s="53"/>
      <c r="T219" s="168">
        <f t="shared" si="44"/>
        <v>0</v>
      </c>
      <c r="U219" s="168">
        <v>0</v>
      </c>
      <c r="V219" s="168">
        <f t="shared" si="45"/>
        <v>0</v>
      </c>
      <c r="W219" s="168">
        <v>0</v>
      </c>
      <c r="X219" s="169">
        <f t="shared" si="46"/>
        <v>0</v>
      </c>
      <c r="Y219" s="28"/>
      <c r="Z219" s="28"/>
      <c r="AA219" s="28"/>
      <c r="AB219" s="28"/>
      <c r="AC219" s="28"/>
      <c r="AD219" s="28"/>
      <c r="AE219" s="28"/>
      <c r="AR219" s="170" t="s">
        <v>142</v>
      </c>
      <c r="AT219" s="170" t="s">
        <v>127</v>
      </c>
      <c r="AU219" s="170" t="s">
        <v>122</v>
      </c>
      <c r="AY219" s="14" t="s">
        <v>115</v>
      </c>
      <c r="BE219" s="171">
        <f t="shared" si="47"/>
        <v>0</v>
      </c>
      <c r="BF219" s="171">
        <f t="shared" si="48"/>
        <v>0</v>
      </c>
      <c r="BG219" s="171">
        <f t="shared" si="49"/>
        <v>0</v>
      </c>
      <c r="BH219" s="171">
        <f t="shared" si="50"/>
        <v>0</v>
      </c>
      <c r="BI219" s="171">
        <f t="shared" si="51"/>
        <v>0</v>
      </c>
      <c r="BJ219" s="14" t="s">
        <v>122</v>
      </c>
      <c r="BK219" s="171">
        <f t="shared" si="52"/>
        <v>0</v>
      </c>
      <c r="BL219" s="14" t="s">
        <v>134</v>
      </c>
      <c r="BM219" s="170" t="s">
        <v>377</v>
      </c>
    </row>
    <row r="220" spans="1:65" s="2" customFormat="1" ht="16.5" customHeight="1">
      <c r="A220" s="28"/>
      <c r="B220" s="158"/>
      <c r="C220" s="159" t="s">
        <v>378</v>
      </c>
      <c r="D220" s="234" t="s">
        <v>379</v>
      </c>
      <c r="E220" s="235"/>
      <c r="F220" s="236"/>
      <c r="G220" s="160" t="s">
        <v>133</v>
      </c>
      <c r="H220" s="161">
        <v>1</v>
      </c>
      <c r="I220" s="162"/>
      <c r="J220" s="162"/>
      <c r="K220" s="163">
        <f t="shared" si="40"/>
        <v>0</v>
      </c>
      <c r="L220" s="164"/>
      <c r="M220" s="29"/>
      <c r="N220" s="165" t="s">
        <v>1</v>
      </c>
      <c r="O220" s="166" t="s">
        <v>38</v>
      </c>
      <c r="P220" s="167">
        <f t="shared" si="41"/>
        <v>0</v>
      </c>
      <c r="Q220" s="167">
        <f t="shared" si="42"/>
        <v>0</v>
      </c>
      <c r="R220" s="167">
        <f t="shared" si="43"/>
        <v>0</v>
      </c>
      <c r="S220" s="53"/>
      <c r="T220" s="168">
        <f t="shared" si="44"/>
        <v>0</v>
      </c>
      <c r="U220" s="168">
        <v>0</v>
      </c>
      <c r="V220" s="168">
        <f t="shared" si="45"/>
        <v>0</v>
      </c>
      <c r="W220" s="168">
        <v>0</v>
      </c>
      <c r="X220" s="169">
        <f t="shared" si="46"/>
        <v>0</v>
      </c>
      <c r="Y220" s="28"/>
      <c r="Z220" s="28"/>
      <c r="AA220" s="28"/>
      <c r="AB220" s="28"/>
      <c r="AC220" s="28"/>
      <c r="AD220" s="28"/>
      <c r="AE220" s="28"/>
      <c r="AR220" s="170" t="s">
        <v>134</v>
      </c>
      <c r="AT220" s="170" t="s">
        <v>118</v>
      </c>
      <c r="AU220" s="170" t="s">
        <v>122</v>
      </c>
      <c r="AY220" s="14" t="s">
        <v>115</v>
      </c>
      <c r="BE220" s="171">
        <f t="shared" si="47"/>
        <v>0</v>
      </c>
      <c r="BF220" s="171">
        <f t="shared" si="48"/>
        <v>0</v>
      </c>
      <c r="BG220" s="171">
        <f t="shared" si="49"/>
        <v>0</v>
      </c>
      <c r="BH220" s="171">
        <f t="shared" si="50"/>
        <v>0</v>
      </c>
      <c r="BI220" s="171">
        <f t="shared" si="51"/>
        <v>0</v>
      </c>
      <c r="BJ220" s="14" t="s">
        <v>122</v>
      </c>
      <c r="BK220" s="171">
        <f t="shared" si="52"/>
        <v>0</v>
      </c>
      <c r="BL220" s="14" t="s">
        <v>134</v>
      </c>
      <c r="BM220" s="170" t="s">
        <v>380</v>
      </c>
    </row>
    <row r="221" spans="1:65" s="2" customFormat="1" ht="16.5" customHeight="1">
      <c r="A221" s="28"/>
      <c r="B221" s="158"/>
      <c r="C221" s="172" t="s">
        <v>381</v>
      </c>
      <c r="D221" s="237" t="s">
        <v>382</v>
      </c>
      <c r="E221" s="238"/>
      <c r="F221" s="239"/>
      <c r="G221" s="173" t="s">
        <v>133</v>
      </c>
      <c r="H221" s="174">
        <v>1</v>
      </c>
      <c r="I221" s="175"/>
      <c r="J221" s="176"/>
      <c r="K221" s="177">
        <f t="shared" si="40"/>
        <v>0</v>
      </c>
      <c r="L221" s="176"/>
      <c r="M221" s="178"/>
      <c r="N221" s="179" t="s">
        <v>1</v>
      </c>
      <c r="O221" s="166" t="s">
        <v>38</v>
      </c>
      <c r="P221" s="167">
        <f t="shared" si="41"/>
        <v>0</v>
      </c>
      <c r="Q221" s="167">
        <f t="shared" si="42"/>
        <v>0</v>
      </c>
      <c r="R221" s="167">
        <f t="shared" si="43"/>
        <v>0</v>
      </c>
      <c r="S221" s="53"/>
      <c r="T221" s="168">
        <f t="shared" si="44"/>
        <v>0</v>
      </c>
      <c r="U221" s="168">
        <v>0</v>
      </c>
      <c r="V221" s="168">
        <f t="shared" si="45"/>
        <v>0</v>
      </c>
      <c r="W221" s="168">
        <v>0</v>
      </c>
      <c r="X221" s="169">
        <f t="shared" si="46"/>
        <v>0</v>
      </c>
      <c r="Y221" s="28"/>
      <c r="Z221" s="28"/>
      <c r="AA221" s="28"/>
      <c r="AB221" s="28"/>
      <c r="AC221" s="28"/>
      <c r="AD221" s="28"/>
      <c r="AE221" s="28"/>
      <c r="AR221" s="170" t="s">
        <v>142</v>
      </c>
      <c r="AT221" s="170" t="s">
        <v>127</v>
      </c>
      <c r="AU221" s="170" t="s">
        <v>122</v>
      </c>
      <c r="AY221" s="14" t="s">
        <v>115</v>
      </c>
      <c r="BE221" s="171">
        <f t="shared" si="47"/>
        <v>0</v>
      </c>
      <c r="BF221" s="171">
        <f t="shared" si="48"/>
        <v>0</v>
      </c>
      <c r="BG221" s="171">
        <f t="shared" si="49"/>
        <v>0</v>
      </c>
      <c r="BH221" s="171">
        <f t="shared" si="50"/>
        <v>0</v>
      </c>
      <c r="BI221" s="171">
        <f t="shared" si="51"/>
        <v>0</v>
      </c>
      <c r="BJ221" s="14" t="s">
        <v>122</v>
      </c>
      <c r="BK221" s="171">
        <f t="shared" si="52"/>
        <v>0</v>
      </c>
      <c r="BL221" s="14" t="s">
        <v>134</v>
      </c>
      <c r="BM221" s="170" t="s">
        <v>383</v>
      </c>
    </row>
    <row r="222" spans="1:65" s="2" customFormat="1" ht="16.5" customHeight="1">
      <c r="A222" s="28"/>
      <c r="B222" s="158"/>
      <c r="C222" s="159" t="s">
        <v>384</v>
      </c>
      <c r="D222" s="234" t="s">
        <v>385</v>
      </c>
      <c r="E222" s="235"/>
      <c r="F222" s="236"/>
      <c r="G222" s="160" t="s">
        <v>133</v>
      </c>
      <c r="H222" s="161">
        <v>1</v>
      </c>
      <c r="I222" s="162"/>
      <c r="J222" s="162"/>
      <c r="K222" s="163">
        <f t="shared" si="40"/>
        <v>0</v>
      </c>
      <c r="L222" s="164"/>
      <c r="M222" s="29"/>
      <c r="N222" s="165" t="s">
        <v>1</v>
      </c>
      <c r="O222" s="166" t="s">
        <v>38</v>
      </c>
      <c r="P222" s="167">
        <f t="shared" si="41"/>
        <v>0</v>
      </c>
      <c r="Q222" s="167">
        <f t="shared" si="42"/>
        <v>0</v>
      </c>
      <c r="R222" s="167">
        <f t="shared" si="43"/>
        <v>0</v>
      </c>
      <c r="S222" s="53"/>
      <c r="T222" s="168">
        <f t="shared" si="44"/>
        <v>0</v>
      </c>
      <c r="U222" s="168">
        <v>0</v>
      </c>
      <c r="V222" s="168">
        <f t="shared" si="45"/>
        <v>0</v>
      </c>
      <c r="W222" s="168">
        <v>0</v>
      </c>
      <c r="X222" s="169">
        <f t="shared" si="46"/>
        <v>0</v>
      </c>
      <c r="Y222" s="28"/>
      <c r="Z222" s="28"/>
      <c r="AA222" s="28"/>
      <c r="AB222" s="28"/>
      <c r="AC222" s="28"/>
      <c r="AD222" s="28"/>
      <c r="AE222" s="28"/>
      <c r="AR222" s="170" t="s">
        <v>134</v>
      </c>
      <c r="AT222" s="170" t="s">
        <v>118</v>
      </c>
      <c r="AU222" s="170" t="s">
        <v>122</v>
      </c>
      <c r="AY222" s="14" t="s">
        <v>115</v>
      </c>
      <c r="BE222" s="171">
        <f t="shared" si="47"/>
        <v>0</v>
      </c>
      <c r="BF222" s="171">
        <f t="shared" si="48"/>
        <v>0</v>
      </c>
      <c r="BG222" s="171">
        <f t="shared" si="49"/>
        <v>0</v>
      </c>
      <c r="BH222" s="171">
        <f t="shared" si="50"/>
        <v>0</v>
      </c>
      <c r="BI222" s="171">
        <f t="shared" si="51"/>
        <v>0</v>
      </c>
      <c r="BJ222" s="14" t="s">
        <v>122</v>
      </c>
      <c r="BK222" s="171">
        <f t="shared" si="52"/>
        <v>0</v>
      </c>
      <c r="BL222" s="14" t="s">
        <v>134</v>
      </c>
      <c r="BM222" s="170" t="s">
        <v>386</v>
      </c>
    </row>
    <row r="223" spans="1:65" s="2" customFormat="1" ht="16.5" customHeight="1">
      <c r="A223" s="28"/>
      <c r="B223" s="158"/>
      <c r="C223" s="172" t="s">
        <v>387</v>
      </c>
      <c r="D223" s="237" t="s">
        <v>388</v>
      </c>
      <c r="E223" s="238"/>
      <c r="F223" s="239"/>
      <c r="G223" s="173" t="s">
        <v>133</v>
      </c>
      <c r="H223" s="174">
        <v>1</v>
      </c>
      <c r="I223" s="175"/>
      <c r="J223" s="176"/>
      <c r="K223" s="177">
        <f t="shared" si="40"/>
        <v>0</v>
      </c>
      <c r="L223" s="176"/>
      <c r="M223" s="178"/>
      <c r="N223" s="179" t="s">
        <v>1</v>
      </c>
      <c r="O223" s="166" t="s">
        <v>38</v>
      </c>
      <c r="P223" s="167">
        <f t="shared" si="41"/>
        <v>0</v>
      </c>
      <c r="Q223" s="167">
        <f t="shared" si="42"/>
        <v>0</v>
      </c>
      <c r="R223" s="167">
        <f t="shared" si="43"/>
        <v>0</v>
      </c>
      <c r="S223" s="53"/>
      <c r="T223" s="168">
        <f t="shared" si="44"/>
        <v>0</v>
      </c>
      <c r="U223" s="168">
        <v>0</v>
      </c>
      <c r="V223" s="168">
        <f t="shared" si="45"/>
        <v>0</v>
      </c>
      <c r="W223" s="168">
        <v>0</v>
      </c>
      <c r="X223" s="169">
        <f t="shared" si="46"/>
        <v>0</v>
      </c>
      <c r="Y223" s="28"/>
      <c r="Z223" s="28"/>
      <c r="AA223" s="28"/>
      <c r="AB223" s="28"/>
      <c r="AC223" s="28"/>
      <c r="AD223" s="28"/>
      <c r="AE223" s="28"/>
      <c r="AR223" s="170" t="s">
        <v>142</v>
      </c>
      <c r="AT223" s="170" t="s">
        <v>127</v>
      </c>
      <c r="AU223" s="170" t="s">
        <v>122</v>
      </c>
      <c r="AY223" s="14" t="s">
        <v>115</v>
      </c>
      <c r="BE223" s="171">
        <f t="shared" si="47"/>
        <v>0</v>
      </c>
      <c r="BF223" s="171">
        <f t="shared" si="48"/>
        <v>0</v>
      </c>
      <c r="BG223" s="171">
        <f t="shared" si="49"/>
        <v>0</v>
      </c>
      <c r="BH223" s="171">
        <f t="shared" si="50"/>
        <v>0</v>
      </c>
      <c r="BI223" s="171">
        <f t="shared" si="51"/>
        <v>0</v>
      </c>
      <c r="BJ223" s="14" t="s">
        <v>122</v>
      </c>
      <c r="BK223" s="171">
        <f t="shared" si="52"/>
        <v>0</v>
      </c>
      <c r="BL223" s="14" t="s">
        <v>134</v>
      </c>
      <c r="BM223" s="170" t="s">
        <v>389</v>
      </c>
    </row>
    <row r="224" spans="1:65" s="2" customFormat="1" ht="16.5" customHeight="1">
      <c r="A224" s="28"/>
      <c r="B224" s="158"/>
      <c r="C224" s="159" t="s">
        <v>390</v>
      </c>
      <c r="D224" s="234" t="s">
        <v>391</v>
      </c>
      <c r="E224" s="235"/>
      <c r="F224" s="236"/>
      <c r="G224" s="160" t="s">
        <v>133</v>
      </c>
      <c r="H224" s="161">
        <v>1</v>
      </c>
      <c r="I224" s="162"/>
      <c r="J224" s="162"/>
      <c r="K224" s="163">
        <f t="shared" si="40"/>
        <v>0</v>
      </c>
      <c r="L224" s="164"/>
      <c r="M224" s="29"/>
      <c r="N224" s="165" t="s">
        <v>1</v>
      </c>
      <c r="O224" s="166" t="s">
        <v>38</v>
      </c>
      <c r="P224" s="167">
        <f t="shared" si="41"/>
        <v>0</v>
      </c>
      <c r="Q224" s="167">
        <f t="shared" si="42"/>
        <v>0</v>
      </c>
      <c r="R224" s="167">
        <f t="shared" si="43"/>
        <v>0</v>
      </c>
      <c r="S224" s="53"/>
      <c r="T224" s="168">
        <f t="shared" si="44"/>
        <v>0</v>
      </c>
      <c r="U224" s="168">
        <v>0</v>
      </c>
      <c r="V224" s="168">
        <f t="shared" si="45"/>
        <v>0</v>
      </c>
      <c r="W224" s="168">
        <v>0</v>
      </c>
      <c r="X224" s="169">
        <f t="shared" si="46"/>
        <v>0</v>
      </c>
      <c r="Y224" s="28"/>
      <c r="Z224" s="28"/>
      <c r="AA224" s="28"/>
      <c r="AB224" s="28"/>
      <c r="AC224" s="28"/>
      <c r="AD224" s="28"/>
      <c r="AE224" s="28"/>
      <c r="AR224" s="170" t="s">
        <v>134</v>
      </c>
      <c r="AT224" s="170" t="s">
        <v>118</v>
      </c>
      <c r="AU224" s="170" t="s">
        <v>122</v>
      </c>
      <c r="AY224" s="14" t="s">
        <v>115</v>
      </c>
      <c r="BE224" s="171">
        <f t="shared" si="47"/>
        <v>0</v>
      </c>
      <c r="BF224" s="171">
        <f t="shared" si="48"/>
        <v>0</v>
      </c>
      <c r="BG224" s="171">
        <f t="shared" si="49"/>
        <v>0</v>
      </c>
      <c r="BH224" s="171">
        <f t="shared" si="50"/>
        <v>0</v>
      </c>
      <c r="BI224" s="171">
        <f t="shared" si="51"/>
        <v>0</v>
      </c>
      <c r="BJ224" s="14" t="s">
        <v>122</v>
      </c>
      <c r="BK224" s="171">
        <f t="shared" si="52"/>
        <v>0</v>
      </c>
      <c r="BL224" s="14" t="s">
        <v>134</v>
      </c>
      <c r="BM224" s="170" t="s">
        <v>392</v>
      </c>
    </row>
    <row r="225" spans="1:65" s="2" customFormat="1" ht="16.5" customHeight="1">
      <c r="A225" s="28"/>
      <c r="B225" s="158"/>
      <c r="C225" s="172" t="s">
        <v>393</v>
      </c>
      <c r="D225" s="237" t="s">
        <v>394</v>
      </c>
      <c r="E225" s="238"/>
      <c r="F225" s="239"/>
      <c r="G225" s="173" t="s">
        <v>133</v>
      </c>
      <c r="H225" s="174">
        <v>1</v>
      </c>
      <c r="I225" s="175"/>
      <c r="J225" s="176"/>
      <c r="K225" s="177">
        <f t="shared" si="40"/>
        <v>0</v>
      </c>
      <c r="L225" s="176"/>
      <c r="M225" s="178"/>
      <c r="N225" s="179" t="s">
        <v>1</v>
      </c>
      <c r="O225" s="166" t="s">
        <v>38</v>
      </c>
      <c r="P225" s="167">
        <f t="shared" si="41"/>
        <v>0</v>
      </c>
      <c r="Q225" s="167">
        <f t="shared" si="42"/>
        <v>0</v>
      </c>
      <c r="R225" s="167">
        <f t="shared" si="43"/>
        <v>0</v>
      </c>
      <c r="S225" s="53"/>
      <c r="T225" s="168">
        <f t="shared" si="44"/>
        <v>0</v>
      </c>
      <c r="U225" s="168">
        <v>0</v>
      </c>
      <c r="V225" s="168">
        <f t="shared" si="45"/>
        <v>0</v>
      </c>
      <c r="W225" s="168">
        <v>0</v>
      </c>
      <c r="X225" s="169">
        <f t="shared" si="46"/>
        <v>0</v>
      </c>
      <c r="Y225" s="28"/>
      <c r="Z225" s="28"/>
      <c r="AA225" s="28"/>
      <c r="AB225" s="28"/>
      <c r="AC225" s="28"/>
      <c r="AD225" s="28"/>
      <c r="AE225" s="28"/>
      <c r="AR225" s="170" t="s">
        <v>142</v>
      </c>
      <c r="AT225" s="170" t="s">
        <v>127</v>
      </c>
      <c r="AU225" s="170" t="s">
        <v>122</v>
      </c>
      <c r="AY225" s="14" t="s">
        <v>115</v>
      </c>
      <c r="BE225" s="171">
        <f t="shared" si="47"/>
        <v>0</v>
      </c>
      <c r="BF225" s="171">
        <f t="shared" si="48"/>
        <v>0</v>
      </c>
      <c r="BG225" s="171">
        <f t="shared" si="49"/>
        <v>0</v>
      </c>
      <c r="BH225" s="171">
        <f t="shared" si="50"/>
        <v>0</v>
      </c>
      <c r="BI225" s="171">
        <f t="shared" si="51"/>
        <v>0</v>
      </c>
      <c r="BJ225" s="14" t="s">
        <v>122</v>
      </c>
      <c r="BK225" s="171">
        <f t="shared" si="52"/>
        <v>0</v>
      </c>
      <c r="BL225" s="14" t="s">
        <v>134</v>
      </c>
      <c r="BM225" s="170" t="s">
        <v>395</v>
      </c>
    </row>
    <row r="226" spans="1:65" s="2" customFormat="1" ht="16.5" customHeight="1">
      <c r="A226" s="28"/>
      <c r="B226" s="158"/>
      <c r="C226" s="159" t="s">
        <v>396</v>
      </c>
      <c r="D226" s="234" t="s">
        <v>397</v>
      </c>
      <c r="E226" s="235"/>
      <c r="F226" s="236"/>
      <c r="G226" s="160" t="s">
        <v>133</v>
      </c>
      <c r="H226" s="161">
        <v>1</v>
      </c>
      <c r="I226" s="162"/>
      <c r="J226" s="162"/>
      <c r="K226" s="163">
        <f t="shared" si="40"/>
        <v>0</v>
      </c>
      <c r="L226" s="164"/>
      <c r="M226" s="29"/>
      <c r="N226" s="165" t="s">
        <v>1</v>
      </c>
      <c r="O226" s="166" t="s">
        <v>38</v>
      </c>
      <c r="P226" s="167">
        <f t="shared" si="41"/>
        <v>0</v>
      </c>
      <c r="Q226" s="167">
        <f t="shared" si="42"/>
        <v>0</v>
      </c>
      <c r="R226" s="167">
        <f t="shared" si="43"/>
        <v>0</v>
      </c>
      <c r="S226" s="53"/>
      <c r="T226" s="168">
        <f t="shared" si="44"/>
        <v>0</v>
      </c>
      <c r="U226" s="168">
        <v>0</v>
      </c>
      <c r="V226" s="168">
        <f t="shared" si="45"/>
        <v>0</v>
      </c>
      <c r="W226" s="168">
        <v>0</v>
      </c>
      <c r="X226" s="169">
        <f t="shared" si="46"/>
        <v>0</v>
      </c>
      <c r="Y226" s="28"/>
      <c r="Z226" s="28"/>
      <c r="AA226" s="28"/>
      <c r="AB226" s="28"/>
      <c r="AC226" s="28"/>
      <c r="AD226" s="28"/>
      <c r="AE226" s="28"/>
      <c r="AR226" s="170" t="s">
        <v>134</v>
      </c>
      <c r="AT226" s="170" t="s">
        <v>118</v>
      </c>
      <c r="AU226" s="170" t="s">
        <v>122</v>
      </c>
      <c r="AY226" s="14" t="s">
        <v>115</v>
      </c>
      <c r="BE226" s="171">
        <f t="shared" si="47"/>
        <v>0</v>
      </c>
      <c r="BF226" s="171">
        <f t="shared" si="48"/>
        <v>0</v>
      </c>
      <c r="BG226" s="171">
        <f t="shared" si="49"/>
        <v>0</v>
      </c>
      <c r="BH226" s="171">
        <f t="shared" si="50"/>
        <v>0</v>
      </c>
      <c r="BI226" s="171">
        <f t="shared" si="51"/>
        <v>0</v>
      </c>
      <c r="BJ226" s="14" t="s">
        <v>122</v>
      </c>
      <c r="BK226" s="171">
        <f t="shared" si="52"/>
        <v>0</v>
      </c>
      <c r="BL226" s="14" t="s">
        <v>134</v>
      </c>
      <c r="BM226" s="170" t="s">
        <v>398</v>
      </c>
    </row>
    <row r="227" spans="1:65" s="2" customFormat="1" ht="16.5" customHeight="1">
      <c r="A227" s="28"/>
      <c r="B227" s="158"/>
      <c r="C227" s="172" t="s">
        <v>399</v>
      </c>
      <c r="D227" s="237" t="s">
        <v>400</v>
      </c>
      <c r="E227" s="238"/>
      <c r="F227" s="239"/>
      <c r="G227" s="173" t="s">
        <v>133</v>
      </c>
      <c r="H227" s="174">
        <v>1</v>
      </c>
      <c r="I227" s="175"/>
      <c r="J227" s="176"/>
      <c r="K227" s="177">
        <f t="shared" si="40"/>
        <v>0</v>
      </c>
      <c r="L227" s="176"/>
      <c r="M227" s="178"/>
      <c r="N227" s="179" t="s">
        <v>1</v>
      </c>
      <c r="O227" s="166" t="s">
        <v>38</v>
      </c>
      <c r="P227" s="167">
        <f t="shared" si="41"/>
        <v>0</v>
      </c>
      <c r="Q227" s="167">
        <f t="shared" si="42"/>
        <v>0</v>
      </c>
      <c r="R227" s="167">
        <f t="shared" si="43"/>
        <v>0</v>
      </c>
      <c r="S227" s="53"/>
      <c r="T227" s="168">
        <f t="shared" si="44"/>
        <v>0</v>
      </c>
      <c r="U227" s="168">
        <v>0</v>
      </c>
      <c r="V227" s="168">
        <f t="shared" si="45"/>
        <v>0</v>
      </c>
      <c r="W227" s="168">
        <v>0</v>
      </c>
      <c r="X227" s="169">
        <f t="shared" si="46"/>
        <v>0</v>
      </c>
      <c r="Y227" s="28"/>
      <c r="Z227" s="28"/>
      <c r="AA227" s="28"/>
      <c r="AB227" s="28"/>
      <c r="AC227" s="28"/>
      <c r="AD227" s="28"/>
      <c r="AE227" s="28"/>
      <c r="AR227" s="170" t="s">
        <v>142</v>
      </c>
      <c r="AT227" s="170" t="s">
        <v>127</v>
      </c>
      <c r="AU227" s="170" t="s">
        <v>122</v>
      </c>
      <c r="AY227" s="14" t="s">
        <v>115</v>
      </c>
      <c r="BE227" s="171">
        <f t="shared" si="47"/>
        <v>0</v>
      </c>
      <c r="BF227" s="171">
        <f t="shared" si="48"/>
        <v>0</v>
      </c>
      <c r="BG227" s="171">
        <f t="shared" si="49"/>
        <v>0</v>
      </c>
      <c r="BH227" s="171">
        <f t="shared" si="50"/>
        <v>0</v>
      </c>
      <c r="BI227" s="171">
        <f t="shared" si="51"/>
        <v>0</v>
      </c>
      <c r="BJ227" s="14" t="s">
        <v>122</v>
      </c>
      <c r="BK227" s="171">
        <f t="shared" si="52"/>
        <v>0</v>
      </c>
      <c r="BL227" s="14" t="s">
        <v>134</v>
      </c>
      <c r="BM227" s="170" t="s">
        <v>401</v>
      </c>
    </row>
    <row r="228" spans="1:65" s="2" customFormat="1" ht="16.5" customHeight="1">
      <c r="A228" s="28"/>
      <c r="B228" s="158"/>
      <c r="C228" s="159" t="s">
        <v>402</v>
      </c>
      <c r="D228" s="234" t="s">
        <v>403</v>
      </c>
      <c r="E228" s="235"/>
      <c r="F228" s="236"/>
      <c r="G228" s="160" t="s">
        <v>133</v>
      </c>
      <c r="H228" s="161">
        <v>1</v>
      </c>
      <c r="I228" s="162"/>
      <c r="J228" s="162"/>
      <c r="K228" s="163">
        <f t="shared" si="40"/>
        <v>0</v>
      </c>
      <c r="L228" s="164"/>
      <c r="M228" s="29"/>
      <c r="N228" s="165" t="s">
        <v>1</v>
      </c>
      <c r="O228" s="166" t="s">
        <v>38</v>
      </c>
      <c r="P228" s="167">
        <f t="shared" si="41"/>
        <v>0</v>
      </c>
      <c r="Q228" s="167">
        <f t="shared" si="42"/>
        <v>0</v>
      </c>
      <c r="R228" s="167">
        <f t="shared" si="43"/>
        <v>0</v>
      </c>
      <c r="S228" s="53"/>
      <c r="T228" s="168">
        <f t="shared" si="44"/>
        <v>0</v>
      </c>
      <c r="U228" s="168">
        <v>0</v>
      </c>
      <c r="V228" s="168">
        <f t="shared" si="45"/>
        <v>0</v>
      </c>
      <c r="W228" s="168">
        <v>0</v>
      </c>
      <c r="X228" s="169">
        <f t="shared" si="46"/>
        <v>0</v>
      </c>
      <c r="Y228" s="28"/>
      <c r="Z228" s="28"/>
      <c r="AA228" s="28"/>
      <c r="AB228" s="28"/>
      <c r="AC228" s="28"/>
      <c r="AD228" s="28"/>
      <c r="AE228" s="28"/>
      <c r="AR228" s="170" t="s">
        <v>134</v>
      </c>
      <c r="AT228" s="170" t="s">
        <v>118</v>
      </c>
      <c r="AU228" s="170" t="s">
        <v>122</v>
      </c>
      <c r="AY228" s="14" t="s">
        <v>115</v>
      </c>
      <c r="BE228" s="171">
        <f t="shared" si="47"/>
        <v>0</v>
      </c>
      <c r="BF228" s="171">
        <f t="shared" si="48"/>
        <v>0</v>
      </c>
      <c r="BG228" s="171">
        <f t="shared" si="49"/>
        <v>0</v>
      </c>
      <c r="BH228" s="171">
        <f t="shared" si="50"/>
        <v>0</v>
      </c>
      <c r="BI228" s="171">
        <f t="shared" si="51"/>
        <v>0</v>
      </c>
      <c r="BJ228" s="14" t="s">
        <v>122</v>
      </c>
      <c r="BK228" s="171">
        <f t="shared" si="52"/>
        <v>0</v>
      </c>
      <c r="BL228" s="14" t="s">
        <v>134</v>
      </c>
      <c r="BM228" s="170" t="s">
        <v>404</v>
      </c>
    </row>
    <row r="229" spans="1:65" s="2" customFormat="1" ht="16.5" customHeight="1">
      <c r="A229" s="28"/>
      <c r="B229" s="158"/>
      <c r="C229" s="172" t="s">
        <v>405</v>
      </c>
      <c r="D229" s="237" t="s">
        <v>406</v>
      </c>
      <c r="E229" s="238"/>
      <c r="F229" s="239"/>
      <c r="G229" s="173" t="s">
        <v>133</v>
      </c>
      <c r="H229" s="174">
        <v>1</v>
      </c>
      <c r="I229" s="175"/>
      <c r="J229" s="176"/>
      <c r="K229" s="177">
        <f t="shared" si="40"/>
        <v>0</v>
      </c>
      <c r="L229" s="176"/>
      <c r="M229" s="178"/>
      <c r="N229" s="179" t="s">
        <v>1</v>
      </c>
      <c r="O229" s="166" t="s">
        <v>38</v>
      </c>
      <c r="P229" s="167">
        <f t="shared" si="41"/>
        <v>0</v>
      </c>
      <c r="Q229" s="167">
        <f t="shared" si="42"/>
        <v>0</v>
      </c>
      <c r="R229" s="167">
        <f t="shared" si="43"/>
        <v>0</v>
      </c>
      <c r="S229" s="53"/>
      <c r="T229" s="168">
        <f t="shared" si="44"/>
        <v>0</v>
      </c>
      <c r="U229" s="168">
        <v>0</v>
      </c>
      <c r="V229" s="168">
        <f t="shared" si="45"/>
        <v>0</v>
      </c>
      <c r="W229" s="168">
        <v>0</v>
      </c>
      <c r="X229" s="169">
        <f t="shared" si="46"/>
        <v>0</v>
      </c>
      <c r="Y229" s="28"/>
      <c r="Z229" s="28"/>
      <c r="AA229" s="28"/>
      <c r="AB229" s="28"/>
      <c r="AC229" s="28"/>
      <c r="AD229" s="28"/>
      <c r="AE229" s="28"/>
      <c r="AR229" s="170" t="s">
        <v>142</v>
      </c>
      <c r="AT229" s="170" t="s">
        <v>127</v>
      </c>
      <c r="AU229" s="170" t="s">
        <v>122</v>
      </c>
      <c r="AY229" s="14" t="s">
        <v>115</v>
      </c>
      <c r="BE229" s="171">
        <f t="shared" si="47"/>
        <v>0</v>
      </c>
      <c r="BF229" s="171">
        <f t="shared" si="48"/>
        <v>0</v>
      </c>
      <c r="BG229" s="171">
        <f t="shared" si="49"/>
        <v>0</v>
      </c>
      <c r="BH229" s="171">
        <f t="shared" si="50"/>
        <v>0</v>
      </c>
      <c r="BI229" s="171">
        <f t="shared" si="51"/>
        <v>0</v>
      </c>
      <c r="BJ229" s="14" t="s">
        <v>122</v>
      </c>
      <c r="BK229" s="171">
        <f t="shared" si="52"/>
        <v>0</v>
      </c>
      <c r="BL229" s="14" t="s">
        <v>134</v>
      </c>
      <c r="BM229" s="170" t="s">
        <v>407</v>
      </c>
    </row>
    <row r="230" spans="1:65" s="2" customFormat="1" ht="16.5" customHeight="1">
      <c r="A230" s="28"/>
      <c r="B230" s="158"/>
      <c r="C230" s="159" t="s">
        <v>408</v>
      </c>
      <c r="D230" s="234" t="s">
        <v>409</v>
      </c>
      <c r="E230" s="235"/>
      <c r="F230" s="236"/>
      <c r="G230" s="160" t="s">
        <v>133</v>
      </c>
      <c r="H230" s="161">
        <v>1</v>
      </c>
      <c r="I230" s="162"/>
      <c r="J230" s="162"/>
      <c r="K230" s="163">
        <f t="shared" ref="K230:K261" si="53">ROUND(P230*H230,2)</f>
        <v>0</v>
      </c>
      <c r="L230" s="164"/>
      <c r="M230" s="29"/>
      <c r="N230" s="165" t="s">
        <v>1</v>
      </c>
      <c r="O230" s="166" t="s">
        <v>38</v>
      </c>
      <c r="P230" s="167">
        <f t="shared" ref="P230:P261" si="54">I230+J230</f>
        <v>0</v>
      </c>
      <c r="Q230" s="167">
        <f t="shared" ref="Q230:Q261" si="55">ROUND(I230*H230,2)</f>
        <v>0</v>
      </c>
      <c r="R230" s="167">
        <f t="shared" ref="R230:R261" si="56">ROUND(J230*H230,2)</f>
        <v>0</v>
      </c>
      <c r="S230" s="53"/>
      <c r="T230" s="168">
        <f t="shared" ref="T230:T261" si="57">S230*H230</f>
        <v>0</v>
      </c>
      <c r="U230" s="168">
        <v>0</v>
      </c>
      <c r="V230" s="168">
        <f t="shared" ref="V230:V261" si="58">U230*H230</f>
        <v>0</v>
      </c>
      <c r="W230" s="168">
        <v>0</v>
      </c>
      <c r="X230" s="169">
        <f t="shared" ref="X230:X261" si="59">W230*H230</f>
        <v>0</v>
      </c>
      <c r="Y230" s="28"/>
      <c r="Z230" s="28"/>
      <c r="AA230" s="28"/>
      <c r="AB230" s="28"/>
      <c r="AC230" s="28"/>
      <c r="AD230" s="28"/>
      <c r="AE230" s="28"/>
      <c r="AR230" s="170" t="s">
        <v>134</v>
      </c>
      <c r="AT230" s="170" t="s">
        <v>118</v>
      </c>
      <c r="AU230" s="170" t="s">
        <v>122</v>
      </c>
      <c r="AY230" s="14" t="s">
        <v>115</v>
      </c>
      <c r="BE230" s="171">
        <f t="shared" ref="BE230:BE261" si="60">IF(O230="základná",K230,0)</f>
        <v>0</v>
      </c>
      <c r="BF230" s="171">
        <f t="shared" ref="BF230:BF261" si="61">IF(O230="znížená",K230,0)</f>
        <v>0</v>
      </c>
      <c r="BG230" s="171">
        <f t="shared" ref="BG230:BG261" si="62">IF(O230="zákl. prenesená",K230,0)</f>
        <v>0</v>
      </c>
      <c r="BH230" s="171">
        <f t="shared" ref="BH230:BH261" si="63">IF(O230="zníž. prenesená",K230,0)</f>
        <v>0</v>
      </c>
      <c r="BI230" s="171">
        <f t="shared" ref="BI230:BI261" si="64">IF(O230="nulová",K230,0)</f>
        <v>0</v>
      </c>
      <c r="BJ230" s="14" t="s">
        <v>122</v>
      </c>
      <c r="BK230" s="171">
        <f t="shared" ref="BK230:BK261" si="65">ROUND(P230*H230,2)</f>
        <v>0</v>
      </c>
      <c r="BL230" s="14" t="s">
        <v>134</v>
      </c>
      <c r="BM230" s="170" t="s">
        <v>410</v>
      </c>
    </row>
    <row r="231" spans="1:65" s="2" customFormat="1" ht="16.5" customHeight="1">
      <c r="A231" s="28"/>
      <c r="B231" s="158"/>
      <c r="C231" s="172" t="s">
        <v>411</v>
      </c>
      <c r="D231" s="237" t="s">
        <v>412</v>
      </c>
      <c r="E231" s="238"/>
      <c r="F231" s="239"/>
      <c r="G231" s="173" t="s">
        <v>133</v>
      </c>
      <c r="H231" s="174">
        <v>1</v>
      </c>
      <c r="I231" s="175"/>
      <c r="J231" s="176"/>
      <c r="K231" s="177">
        <f t="shared" si="53"/>
        <v>0</v>
      </c>
      <c r="L231" s="176"/>
      <c r="M231" s="178"/>
      <c r="N231" s="179" t="s">
        <v>1</v>
      </c>
      <c r="O231" s="166" t="s">
        <v>38</v>
      </c>
      <c r="P231" s="167">
        <f t="shared" si="54"/>
        <v>0</v>
      </c>
      <c r="Q231" s="167">
        <f t="shared" si="55"/>
        <v>0</v>
      </c>
      <c r="R231" s="167">
        <f t="shared" si="56"/>
        <v>0</v>
      </c>
      <c r="S231" s="53"/>
      <c r="T231" s="168">
        <f t="shared" si="57"/>
        <v>0</v>
      </c>
      <c r="U231" s="168">
        <v>0</v>
      </c>
      <c r="V231" s="168">
        <f t="shared" si="58"/>
        <v>0</v>
      </c>
      <c r="W231" s="168">
        <v>0</v>
      </c>
      <c r="X231" s="169">
        <f t="shared" si="59"/>
        <v>0</v>
      </c>
      <c r="Y231" s="28"/>
      <c r="Z231" s="28"/>
      <c r="AA231" s="28"/>
      <c r="AB231" s="28"/>
      <c r="AC231" s="28"/>
      <c r="AD231" s="28"/>
      <c r="AE231" s="28"/>
      <c r="AR231" s="170" t="s">
        <v>142</v>
      </c>
      <c r="AT231" s="170" t="s">
        <v>127</v>
      </c>
      <c r="AU231" s="170" t="s">
        <v>122</v>
      </c>
      <c r="AY231" s="14" t="s">
        <v>115</v>
      </c>
      <c r="BE231" s="171">
        <f t="shared" si="60"/>
        <v>0</v>
      </c>
      <c r="BF231" s="171">
        <f t="shared" si="61"/>
        <v>0</v>
      </c>
      <c r="BG231" s="171">
        <f t="shared" si="62"/>
        <v>0</v>
      </c>
      <c r="BH231" s="171">
        <f t="shared" si="63"/>
        <v>0</v>
      </c>
      <c r="BI231" s="171">
        <f t="shared" si="64"/>
        <v>0</v>
      </c>
      <c r="BJ231" s="14" t="s">
        <v>122</v>
      </c>
      <c r="BK231" s="171">
        <f t="shared" si="65"/>
        <v>0</v>
      </c>
      <c r="BL231" s="14" t="s">
        <v>134</v>
      </c>
      <c r="BM231" s="170" t="s">
        <v>413</v>
      </c>
    </row>
    <row r="232" spans="1:65" s="2" customFormat="1" ht="16.5" customHeight="1">
      <c r="A232" s="28"/>
      <c r="B232" s="158"/>
      <c r="C232" s="159" t="s">
        <v>414</v>
      </c>
      <c r="D232" s="234" t="s">
        <v>415</v>
      </c>
      <c r="E232" s="235"/>
      <c r="F232" s="236"/>
      <c r="G232" s="160" t="s">
        <v>133</v>
      </c>
      <c r="H232" s="161">
        <v>1</v>
      </c>
      <c r="I232" s="162"/>
      <c r="J232" s="162"/>
      <c r="K232" s="163">
        <f t="shared" si="53"/>
        <v>0</v>
      </c>
      <c r="L232" s="164"/>
      <c r="M232" s="29"/>
      <c r="N232" s="165" t="s">
        <v>1</v>
      </c>
      <c r="O232" s="166" t="s">
        <v>38</v>
      </c>
      <c r="P232" s="167">
        <f t="shared" si="54"/>
        <v>0</v>
      </c>
      <c r="Q232" s="167">
        <f t="shared" si="55"/>
        <v>0</v>
      </c>
      <c r="R232" s="167">
        <f t="shared" si="56"/>
        <v>0</v>
      </c>
      <c r="S232" s="53"/>
      <c r="T232" s="168">
        <f t="shared" si="57"/>
        <v>0</v>
      </c>
      <c r="U232" s="168">
        <v>0</v>
      </c>
      <c r="V232" s="168">
        <f t="shared" si="58"/>
        <v>0</v>
      </c>
      <c r="W232" s="168">
        <v>0</v>
      </c>
      <c r="X232" s="169">
        <f t="shared" si="59"/>
        <v>0</v>
      </c>
      <c r="Y232" s="28"/>
      <c r="Z232" s="28"/>
      <c r="AA232" s="28"/>
      <c r="AB232" s="28"/>
      <c r="AC232" s="28"/>
      <c r="AD232" s="28"/>
      <c r="AE232" s="28"/>
      <c r="AR232" s="170" t="s">
        <v>134</v>
      </c>
      <c r="AT232" s="170" t="s">
        <v>118</v>
      </c>
      <c r="AU232" s="170" t="s">
        <v>122</v>
      </c>
      <c r="AY232" s="14" t="s">
        <v>115</v>
      </c>
      <c r="BE232" s="171">
        <f t="shared" si="60"/>
        <v>0</v>
      </c>
      <c r="BF232" s="171">
        <f t="shared" si="61"/>
        <v>0</v>
      </c>
      <c r="BG232" s="171">
        <f t="shared" si="62"/>
        <v>0</v>
      </c>
      <c r="BH232" s="171">
        <f t="shared" si="63"/>
        <v>0</v>
      </c>
      <c r="BI232" s="171">
        <f t="shared" si="64"/>
        <v>0</v>
      </c>
      <c r="BJ232" s="14" t="s">
        <v>122</v>
      </c>
      <c r="BK232" s="171">
        <f t="shared" si="65"/>
        <v>0</v>
      </c>
      <c r="BL232" s="14" t="s">
        <v>134</v>
      </c>
      <c r="BM232" s="170" t="s">
        <v>416</v>
      </c>
    </row>
    <row r="233" spans="1:65" s="2" customFormat="1" ht="16.5" customHeight="1">
      <c r="A233" s="28"/>
      <c r="B233" s="158"/>
      <c r="C233" s="172" t="s">
        <v>417</v>
      </c>
      <c r="D233" s="237" t="s">
        <v>418</v>
      </c>
      <c r="E233" s="238"/>
      <c r="F233" s="239"/>
      <c r="G233" s="173" t="s">
        <v>133</v>
      </c>
      <c r="H233" s="174">
        <v>1</v>
      </c>
      <c r="I233" s="175"/>
      <c r="J233" s="176"/>
      <c r="K233" s="177">
        <f t="shared" si="53"/>
        <v>0</v>
      </c>
      <c r="L233" s="176"/>
      <c r="M233" s="178"/>
      <c r="N233" s="179" t="s">
        <v>1</v>
      </c>
      <c r="O233" s="166" t="s">
        <v>38</v>
      </c>
      <c r="P233" s="167">
        <f t="shared" si="54"/>
        <v>0</v>
      </c>
      <c r="Q233" s="167">
        <f t="shared" si="55"/>
        <v>0</v>
      </c>
      <c r="R233" s="167">
        <f t="shared" si="56"/>
        <v>0</v>
      </c>
      <c r="S233" s="53"/>
      <c r="T233" s="168">
        <f t="shared" si="57"/>
        <v>0</v>
      </c>
      <c r="U233" s="168">
        <v>0</v>
      </c>
      <c r="V233" s="168">
        <f t="shared" si="58"/>
        <v>0</v>
      </c>
      <c r="W233" s="168">
        <v>0</v>
      </c>
      <c r="X233" s="169">
        <f t="shared" si="59"/>
        <v>0</v>
      </c>
      <c r="Y233" s="28"/>
      <c r="Z233" s="28"/>
      <c r="AA233" s="28"/>
      <c r="AB233" s="28"/>
      <c r="AC233" s="28"/>
      <c r="AD233" s="28"/>
      <c r="AE233" s="28"/>
      <c r="AR233" s="170" t="s">
        <v>142</v>
      </c>
      <c r="AT233" s="170" t="s">
        <v>127</v>
      </c>
      <c r="AU233" s="170" t="s">
        <v>122</v>
      </c>
      <c r="AY233" s="14" t="s">
        <v>115</v>
      </c>
      <c r="BE233" s="171">
        <f t="shared" si="60"/>
        <v>0</v>
      </c>
      <c r="BF233" s="171">
        <f t="shared" si="61"/>
        <v>0</v>
      </c>
      <c r="BG233" s="171">
        <f t="shared" si="62"/>
        <v>0</v>
      </c>
      <c r="BH233" s="171">
        <f t="shared" si="63"/>
        <v>0</v>
      </c>
      <c r="BI233" s="171">
        <f t="shared" si="64"/>
        <v>0</v>
      </c>
      <c r="BJ233" s="14" t="s">
        <v>122</v>
      </c>
      <c r="BK233" s="171">
        <f t="shared" si="65"/>
        <v>0</v>
      </c>
      <c r="BL233" s="14" t="s">
        <v>134</v>
      </c>
      <c r="BM233" s="170" t="s">
        <v>419</v>
      </c>
    </row>
    <row r="234" spans="1:65" s="2" customFormat="1" ht="16.5" customHeight="1">
      <c r="A234" s="28"/>
      <c r="B234" s="158"/>
      <c r="C234" s="159" t="s">
        <v>420</v>
      </c>
      <c r="D234" s="234" t="s">
        <v>421</v>
      </c>
      <c r="E234" s="235"/>
      <c r="F234" s="236"/>
      <c r="G234" s="160" t="s">
        <v>133</v>
      </c>
      <c r="H234" s="161">
        <v>1</v>
      </c>
      <c r="I234" s="162"/>
      <c r="J234" s="162"/>
      <c r="K234" s="163">
        <f t="shared" si="53"/>
        <v>0</v>
      </c>
      <c r="L234" s="164"/>
      <c r="M234" s="29"/>
      <c r="N234" s="165" t="s">
        <v>1</v>
      </c>
      <c r="O234" s="166" t="s">
        <v>38</v>
      </c>
      <c r="P234" s="167">
        <f t="shared" si="54"/>
        <v>0</v>
      </c>
      <c r="Q234" s="167">
        <f t="shared" si="55"/>
        <v>0</v>
      </c>
      <c r="R234" s="167">
        <f t="shared" si="56"/>
        <v>0</v>
      </c>
      <c r="S234" s="53"/>
      <c r="T234" s="168">
        <f t="shared" si="57"/>
        <v>0</v>
      </c>
      <c r="U234" s="168">
        <v>0</v>
      </c>
      <c r="V234" s="168">
        <f t="shared" si="58"/>
        <v>0</v>
      </c>
      <c r="W234" s="168">
        <v>0</v>
      </c>
      <c r="X234" s="169">
        <f t="shared" si="59"/>
        <v>0</v>
      </c>
      <c r="Y234" s="28"/>
      <c r="Z234" s="28"/>
      <c r="AA234" s="28"/>
      <c r="AB234" s="28"/>
      <c r="AC234" s="28"/>
      <c r="AD234" s="28"/>
      <c r="AE234" s="28"/>
      <c r="AR234" s="170" t="s">
        <v>134</v>
      </c>
      <c r="AT234" s="170" t="s">
        <v>118</v>
      </c>
      <c r="AU234" s="170" t="s">
        <v>122</v>
      </c>
      <c r="AY234" s="14" t="s">
        <v>115</v>
      </c>
      <c r="BE234" s="171">
        <f t="shared" si="60"/>
        <v>0</v>
      </c>
      <c r="BF234" s="171">
        <f t="shared" si="61"/>
        <v>0</v>
      </c>
      <c r="BG234" s="171">
        <f t="shared" si="62"/>
        <v>0</v>
      </c>
      <c r="BH234" s="171">
        <f t="shared" si="63"/>
        <v>0</v>
      </c>
      <c r="BI234" s="171">
        <f t="shared" si="64"/>
        <v>0</v>
      </c>
      <c r="BJ234" s="14" t="s">
        <v>122</v>
      </c>
      <c r="BK234" s="171">
        <f t="shared" si="65"/>
        <v>0</v>
      </c>
      <c r="BL234" s="14" t="s">
        <v>134</v>
      </c>
      <c r="BM234" s="170" t="s">
        <v>422</v>
      </c>
    </row>
    <row r="235" spans="1:65" s="2" customFormat="1" ht="16.5" customHeight="1">
      <c r="A235" s="28"/>
      <c r="B235" s="158"/>
      <c r="C235" s="172" t="s">
        <v>423</v>
      </c>
      <c r="D235" s="237" t="s">
        <v>424</v>
      </c>
      <c r="E235" s="238"/>
      <c r="F235" s="239"/>
      <c r="G235" s="173" t="s">
        <v>133</v>
      </c>
      <c r="H235" s="174">
        <v>1</v>
      </c>
      <c r="I235" s="175"/>
      <c r="J235" s="176"/>
      <c r="K235" s="177">
        <f t="shared" si="53"/>
        <v>0</v>
      </c>
      <c r="L235" s="176"/>
      <c r="M235" s="178"/>
      <c r="N235" s="179" t="s">
        <v>1</v>
      </c>
      <c r="O235" s="166" t="s">
        <v>38</v>
      </c>
      <c r="P235" s="167">
        <f t="shared" si="54"/>
        <v>0</v>
      </c>
      <c r="Q235" s="167">
        <f t="shared" si="55"/>
        <v>0</v>
      </c>
      <c r="R235" s="167">
        <f t="shared" si="56"/>
        <v>0</v>
      </c>
      <c r="S235" s="53"/>
      <c r="T235" s="168">
        <f t="shared" si="57"/>
        <v>0</v>
      </c>
      <c r="U235" s="168">
        <v>0</v>
      </c>
      <c r="V235" s="168">
        <f t="shared" si="58"/>
        <v>0</v>
      </c>
      <c r="W235" s="168">
        <v>0</v>
      </c>
      <c r="X235" s="169">
        <f t="shared" si="59"/>
        <v>0</v>
      </c>
      <c r="Y235" s="28"/>
      <c r="Z235" s="28"/>
      <c r="AA235" s="28"/>
      <c r="AB235" s="28"/>
      <c r="AC235" s="28"/>
      <c r="AD235" s="28"/>
      <c r="AE235" s="28"/>
      <c r="AR235" s="170" t="s">
        <v>142</v>
      </c>
      <c r="AT235" s="170" t="s">
        <v>127</v>
      </c>
      <c r="AU235" s="170" t="s">
        <v>122</v>
      </c>
      <c r="AY235" s="14" t="s">
        <v>115</v>
      </c>
      <c r="BE235" s="171">
        <f t="shared" si="60"/>
        <v>0</v>
      </c>
      <c r="BF235" s="171">
        <f t="shared" si="61"/>
        <v>0</v>
      </c>
      <c r="BG235" s="171">
        <f t="shared" si="62"/>
        <v>0</v>
      </c>
      <c r="BH235" s="171">
        <f t="shared" si="63"/>
        <v>0</v>
      </c>
      <c r="BI235" s="171">
        <f t="shared" si="64"/>
        <v>0</v>
      </c>
      <c r="BJ235" s="14" t="s">
        <v>122</v>
      </c>
      <c r="BK235" s="171">
        <f t="shared" si="65"/>
        <v>0</v>
      </c>
      <c r="BL235" s="14" t="s">
        <v>134</v>
      </c>
      <c r="BM235" s="170" t="s">
        <v>425</v>
      </c>
    </row>
    <row r="236" spans="1:65" s="2" customFormat="1" ht="16.5" customHeight="1">
      <c r="A236" s="28"/>
      <c r="B236" s="158"/>
      <c r="C236" s="159" t="s">
        <v>426</v>
      </c>
      <c r="D236" s="234" t="s">
        <v>427</v>
      </c>
      <c r="E236" s="235"/>
      <c r="F236" s="236"/>
      <c r="G236" s="160" t="s">
        <v>133</v>
      </c>
      <c r="H236" s="161">
        <v>1</v>
      </c>
      <c r="I236" s="162"/>
      <c r="J236" s="162"/>
      <c r="K236" s="163">
        <f t="shared" si="53"/>
        <v>0</v>
      </c>
      <c r="L236" s="164"/>
      <c r="M236" s="29"/>
      <c r="N236" s="165" t="s">
        <v>1</v>
      </c>
      <c r="O236" s="166" t="s">
        <v>38</v>
      </c>
      <c r="P236" s="167">
        <f t="shared" si="54"/>
        <v>0</v>
      </c>
      <c r="Q236" s="167">
        <f t="shared" si="55"/>
        <v>0</v>
      </c>
      <c r="R236" s="167">
        <f t="shared" si="56"/>
        <v>0</v>
      </c>
      <c r="S236" s="53"/>
      <c r="T236" s="168">
        <f t="shared" si="57"/>
        <v>0</v>
      </c>
      <c r="U236" s="168">
        <v>0</v>
      </c>
      <c r="V236" s="168">
        <f t="shared" si="58"/>
        <v>0</v>
      </c>
      <c r="W236" s="168">
        <v>0</v>
      </c>
      <c r="X236" s="169">
        <f t="shared" si="59"/>
        <v>0</v>
      </c>
      <c r="Y236" s="28"/>
      <c r="Z236" s="28"/>
      <c r="AA236" s="28"/>
      <c r="AB236" s="28"/>
      <c r="AC236" s="28"/>
      <c r="AD236" s="28"/>
      <c r="AE236" s="28"/>
      <c r="AR236" s="170" t="s">
        <v>134</v>
      </c>
      <c r="AT236" s="170" t="s">
        <v>118</v>
      </c>
      <c r="AU236" s="170" t="s">
        <v>122</v>
      </c>
      <c r="AY236" s="14" t="s">
        <v>115</v>
      </c>
      <c r="BE236" s="171">
        <f t="shared" si="60"/>
        <v>0</v>
      </c>
      <c r="BF236" s="171">
        <f t="shared" si="61"/>
        <v>0</v>
      </c>
      <c r="BG236" s="171">
        <f t="shared" si="62"/>
        <v>0</v>
      </c>
      <c r="BH236" s="171">
        <f t="shared" si="63"/>
        <v>0</v>
      </c>
      <c r="BI236" s="171">
        <f t="shared" si="64"/>
        <v>0</v>
      </c>
      <c r="BJ236" s="14" t="s">
        <v>122</v>
      </c>
      <c r="BK236" s="171">
        <f t="shared" si="65"/>
        <v>0</v>
      </c>
      <c r="BL236" s="14" t="s">
        <v>134</v>
      </c>
      <c r="BM236" s="170" t="s">
        <v>428</v>
      </c>
    </row>
    <row r="237" spans="1:65" s="2" customFormat="1" ht="16.5" customHeight="1">
      <c r="A237" s="28"/>
      <c r="B237" s="158"/>
      <c r="C237" s="172" t="s">
        <v>429</v>
      </c>
      <c r="D237" s="237" t="s">
        <v>430</v>
      </c>
      <c r="E237" s="238"/>
      <c r="F237" s="239"/>
      <c r="G237" s="173" t="s">
        <v>133</v>
      </c>
      <c r="H237" s="174">
        <v>1</v>
      </c>
      <c r="I237" s="175"/>
      <c r="J237" s="176"/>
      <c r="K237" s="177">
        <f t="shared" si="53"/>
        <v>0</v>
      </c>
      <c r="L237" s="176"/>
      <c r="M237" s="178"/>
      <c r="N237" s="179" t="s">
        <v>1</v>
      </c>
      <c r="O237" s="166" t="s">
        <v>38</v>
      </c>
      <c r="P237" s="167">
        <f t="shared" si="54"/>
        <v>0</v>
      </c>
      <c r="Q237" s="167">
        <f t="shared" si="55"/>
        <v>0</v>
      </c>
      <c r="R237" s="167">
        <f t="shared" si="56"/>
        <v>0</v>
      </c>
      <c r="S237" s="53"/>
      <c r="T237" s="168">
        <f t="shared" si="57"/>
        <v>0</v>
      </c>
      <c r="U237" s="168">
        <v>0</v>
      </c>
      <c r="V237" s="168">
        <f t="shared" si="58"/>
        <v>0</v>
      </c>
      <c r="W237" s="168">
        <v>0</v>
      </c>
      <c r="X237" s="169">
        <f t="shared" si="59"/>
        <v>0</v>
      </c>
      <c r="Y237" s="28"/>
      <c r="Z237" s="28"/>
      <c r="AA237" s="28"/>
      <c r="AB237" s="28"/>
      <c r="AC237" s="28"/>
      <c r="AD237" s="28"/>
      <c r="AE237" s="28"/>
      <c r="AR237" s="170" t="s">
        <v>142</v>
      </c>
      <c r="AT237" s="170" t="s">
        <v>127</v>
      </c>
      <c r="AU237" s="170" t="s">
        <v>122</v>
      </c>
      <c r="AY237" s="14" t="s">
        <v>115</v>
      </c>
      <c r="BE237" s="171">
        <f t="shared" si="60"/>
        <v>0</v>
      </c>
      <c r="BF237" s="171">
        <f t="shared" si="61"/>
        <v>0</v>
      </c>
      <c r="BG237" s="171">
        <f t="shared" si="62"/>
        <v>0</v>
      </c>
      <c r="BH237" s="171">
        <f t="shared" si="63"/>
        <v>0</v>
      </c>
      <c r="BI237" s="171">
        <f t="shared" si="64"/>
        <v>0</v>
      </c>
      <c r="BJ237" s="14" t="s">
        <v>122</v>
      </c>
      <c r="BK237" s="171">
        <f t="shared" si="65"/>
        <v>0</v>
      </c>
      <c r="BL237" s="14" t="s">
        <v>134</v>
      </c>
      <c r="BM237" s="170" t="s">
        <v>431</v>
      </c>
    </row>
    <row r="238" spans="1:65" s="2" customFormat="1" ht="16.5" customHeight="1">
      <c r="A238" s="28"/>
      <c r="B238" s="158"/>
      <c r="C238" s="159" t="s">
        <v>432</v>
      </c>
      <c r="D238" s="234" t="s">
        <v>433</v>
      </c>
      <c r="E238" s="235"/>
      <c r="F238" s="236"/>
      <c r="G238" s="160" t="s">
        <v>133</v>
      </c>
      <c r="H238" s="161">
        <v>1</v>
      </c>
      <c r="I238" s="162"/>
      <c r="J238" s="162"/>
      <c r="K238" s="163">
        <f t="shared" si="53"/>
        <v>0</v>
      </c>
      <c r="L238" s="164"/>
      <c r="M238" s="29"/>
      <c r="N238" s="165" t="s">
        <v>1</v>
      </c>
      <c r="O238" s="166" t="s">
        <v>38</v>
      </c>
      <c r="P238" s="167">
        <f t="shared" si="54"/>
        <v>0</v>
      </c>
      <c r="Q238" s="167">
        <f t="shared" si="55"/>
        <v>0</v>
      </c>
      <c r="R238" s="167">
        <f t="shared" si="56"/>
        <v>0</v>
      </c>
      <c r="S238" s="53"/>
      <c r="T238" s="168">
        <f t="shared" si="57"/>
        <v>0</v>
      </c>
      <c r="U238" s="168">
        <v>0</v>
      </c>
      <c r="V238" s="168">
        <f t="shared" si="58"/>
        <v>0</v>
      </c>
      <c r="W238" s="168">
        <v>0</v>
      </c>
      <c r="X238" s="169">
        <f t="shared" si="59"/>
        <v>0</v>
      </c>
      <c r="Y238" s="28"/>
      <c r="Z238" s="28"/>
      <c r="AA238" s="28"/>
      <c r="AB238" s="28"/>
      <c r="AC238" s="28"/>
      <c r="AD238" s="28"/>
      <c r="AE238" s="28"/>
      <c r="AR238" s="170" t="s">
        <v>134</v>
      </c>
      <c r="AT238" s="170" t="s">
        <v>118</v>
      </c>
      <c r="AU238" s="170" t="s">
        <v>122</v>
      </c>
      <c r="AY238" s="14" t="s">
        <v>115</v>
      </c>
      <c r="BE238" s="171">
        <f t="shared" si="60"/>
        <v>0</v>
      </c>
      <c r="BF238" s="171">
        <f t="shared" si="61"/>
        <v>0</v>
      </c>
      <c r="BG238" s="171">
        <f t="shared" si="62"/>
        <v>0</v>
      </c>
      <c r="BH238" s="171">
        <f t="shared" si="63"/>
        <v>0</v>
      </c>
      <c r="BI238" s="171">
        <f t="shared" si="64"/>
        <v>0</v>
      </c>
      <c r="BJ238" s="14" t="s">
        <v>122</v>
      </c>
      <c r="BK238" s="171">
        <f t="shared" si="65"/>
        <v>0</v>
      </c>
      <c r="BL238" s="14" t="s">
        <v>134</v>
      </c>
      <c r="BM238" s="170" t="s">
        <v>434</v>
      </c>
    </row>
    <row r="239" spans="1:65" s="2" customFormat="1" ht="16.5" customHeight="1">
      <c r="A239" s="28"/>
      <c r="B239" s="158"/>
      <c r="C239" s="172" t="s">
        <v>435</v>
      </c>
      <c r="D239" s="237" t="s">
        <v>436</v>
      </c>
      <c r="E239" s="238"/>
      <c r="F239" s="239"/>
      <c r="G239" s="173" t="s">
        <v>133</v>
      </c>
      <c r="H239" s="174">
        <v>1</v>
      </c>
      <c r="I239" s="175"/>
      <c r="J239" s="176"/>
      <c r="K239" s="177">
        <f t="shared" si="53"/>
        <v>0</v>
      </c>
      <c r="L239" s="176"/>
      <c r="M239" s="178"/>
      <c r="N239" s="179" t="s">
        <v>1</v>
      </c>
      <c r="O239" s="166" t="s">
        <v>38</v>
      </c>
      <c r="P239" s="167">
        <f t="shared" si="54"/>
        <v>0</v>
      </c>
      <c r="Q239" s="167">
        <f t="shared" si="55"/>
        <v>0</v>
      </c>
      <c r="R239" s="167">
        <f t="shared" si="56"/>
        <v>0</v>
      </c>
      <c r="S239" s="53"/>
      <c r="T239" s="168">
        <f t="shared" si="57"/>
        <v>0</v>
      </c>
      <c r="U239" s="168">
        <v>0</v>
      </c>
      <c r="V239" s="168">
        <f t="shared" si="58"/>
        <v>0</v>
      </c>
      <c r="W239" s="168">
        <v>0</v>
      </c>
      <c r="X239" s="169">
        <f t="shared" si="59"/>
        <v>0</v>
      </c>
      <c r="Y239" s="28"/>
      <c r="Z239" s="28"/>
      <c r="AA239" s="28"/>
      <c r="AB239" s="28"/>
      <c r="AC239" s="28"/>
      <c r="AD239" s="28"/>
      <c r="AE239" s="28"/>
      <c r="AR239" s="170" t="s">
        <v>142</v>
      </c>
      <c r="AT239" s="170" t="s">
        <v>127</v>
      </c>
      <c r="AU239" s="170" t="s">
        <v>122</v>
      </c>
      <c r="AY239" s="14" t="s">
        <v>115</v>
      </c>
      <c r="BE239" s="171">
        <f t="shared" si="60"/>
        <v>0</v>
      </c>
      <c r="BF239" s="171">
        <f t="shared" si="61"/>
        <v>0</v>
      </c>
      <c r="BG239" s="171">
        <f t="shared" si="62"/>
        <v>0</v>
      </c>
      <c r="BH239" s="171">
        <f t="shared" si="63"/>
        <v>0</v>
      </c>
      <c r="BI239" s="171">
        <f t="shared" si="64"/>
        <v>0</v>
      </c>
      <c r="BJ239" s="14" t="s">
        <v>122</v>
      </c>
      <c r="BK239" s="171">
        <f t="shared" si="65"/>
        <v>0</v>
      </c>
      <c r="BL239" s="14" t="s">
        <v>134</v>
      </c>
      <c r="BM239" s="170" t="s">
        <v>437</v>
      </c>
    </row>
    <row r="240" spans="1:65" s="2" customFormat="1" ht="16.5" customHeight="1">
      <c r="A240" s="28"/>
      <c r="B240" s="158"/>
      <c r="C240" s="159" t="s">
        <v>438</v>
      </c>
      <c r="D240" s="234" t="s">
        <v>439</v>
      </c>
      <c r="E240" s="235"/>
      <c r="F240" s="236"/>
      <c r="G240" s="160" t="s">
        <v>133</v>
      </c>
      <c r="H240" s="161">
        <v>1</v>
      </c>
      <c r="I240" s="162"/>
      <c r="J240" s="162"/>
      <c r="K240" s="163">
        <f t="shared" si="53"/>
        <v>0</v>
      </c>
      <c r="L240" s="164"/>
      <c r="M240" s="29"/>
      <c r="N240" s="165" t="s">
        <v>1</v>
      </c>
      <c r="O240" s="166" t="s">
        <v>38</v>
      </c>
      <c r="P240" s="167">
        <f t="shared" si="54"/>
        <v>0</v>
      </c>
      <c r="Q240" s="167">
        <f t="shared" si="55"/>
        <v>0</v>
      </c>
      <c r="R240" s="167">
        <f t="shared" si="56"/>
        <v>0</v>
      </c>
      <c r="S240" s="53"/>
      <c r="T240" s="168">
        <f t="shared" si="57"/>
        <v>0</v>
      </c>
      <c r="U240" s="168">
        <v>0</v>
      </c>
      <c r="V240" s="168">
        <f t="shared" si="58"/>
        <v>0</v>
      </c>
      <c r="W240" s="168">
        <v>0</v>
      </c>
      <c r="X240" s="169">
        <f t="shared" si="59"/>
        <v>0</v>
      </c>
      <c r="Y240" s="28"/>
      <c r="Z240" s="28"/>
      <c r="AA240" s="28"/>
      <c r="AB240" s="28"/>
      <c r="AC240" s="28"/>
      <c r="AD240" s="28"/>
      <c r="AE240" s="28"/>
      <c r="AR240" s="170" t="s">
        <v>134</v>
      </c>
      <c r="AT240" s="170" t="s">
        <v>118</v>
      </c>
      <c r="AU240" s="170" t="s">
        <v>122</v>
      </c>
      <c r="AY240" s="14" t="s">
        <v>115</v>
      </c>
      <c r="BE240" s="171">
        <f t="shared" si="60"/>
        <v>0</v>
      </c>
      <c r="BF240" s="171">
        <f t="shared" si="61"/>
        <v>0</v>
      </c>
      <c r="BG240" s="171">
        <f t="shared" si="62"/>
        <v>0</v>
      </c>
      <c r="BH240" s="171">
        <f t="shared" si="63"/>
        <v>0</v>
      </c>
      <c r="BI240" s="171">
        <f t="shared" si="64"/>
        <v>0</v>
      </c>
      <c r="BJ240" s="14" t="s">
        <v>122</v>
      </c>
      <c r="BK240" s="171">
        <f t="shared" si="65"/>
        <v>0</v>
      </c>
      <c r="BL240" s="14" t="s">
        <v>134</v>
      </c>
      <c r="BM240" s="170" t="s">
        <v>440</v>
      </c>
    </row>
    <row r="241" spans="1:65" s="2" customFormat="1" ht="24" customHeight="1">
      <c r="A241" s="28"/>
      <c r="B241" s="158"/>
      <c r="C241" s="172" t="s">
        <v>441</v>
      </c>
      <c r="D241" s="237" t="s">
        <v>442</v>
      </c>
      <c r="E241" s="238"/>
      <c r="F241" s="239"/>
      <c r="G241" s="173" t="s">
        <v>443</v>
      </c>
      <c r="H241" s="174">
        <v>1</v>
      </c>
      <c r="I241" s="175"/>
      <c r="J241" s="176"/>
      <c r="K241" s="177">
        <f t="shared" si="53"/>
        <v>0</v>
      </c>
      <c r="L241" s="176"/>
      <c r="M241" s="178"/>
      <c r="N241" s="179" t="s">
        <v>1</v>
      </c>
      <c r="O241" s="166" t="s">
        <v>38</v>
      </c>
      <c r="P241" s="167">
        <f t="shared" si="54"/>
        <v>0</v>
      </c>
      <c r="Q241" s="167">
        <f t="shared" si="55"/>
        <v>0</v>
      </c>
      <c r="R241" s="167">
        <f t="shared" si="56"/>
        <v>0</v>
      </c>
      <c r="S241" s="53"/>
      <c r="T241" s="168">
        <f t="shared" si="57"/>
        <v>0</v>
      </c>
      <c r="U241" s="168">
        <v>0</v>
      </c>
      <c r="V241" s="168">
        <f t="shared" si="58"/>
        <v>0</v>
      </c>
      <c r="W241" s="168">
        <v>0</v>
      </c>
      <c r="X241" s="169">
        <f t="shared" si="59"/>
        <v>0</v>
      </c>
      <c r="Y241" s="28"/>
      <c r="Z241" s="28"/>
      <c r="AA241" s="28"/>
      <c r="AB241" s="28"/>
      <c r="AC241" s="28"/>
      <c r="AD241" s="28"/>
      <c r="AE241" s="28"/>
      <c r="AR241" s="170" t="s">
        <v>142</v>
      </c>
      <c r="AT241" s="170" t="s">
        <v>127</v>
      </c>
      <c r="AU241" s="170" t="s">
        <v>122</v>
      </c>
      <c r="AY241" s="14" t="s">
        <v>115</v>
      </c>
      <c r="BE241" s="171">
        <f t="shared" si="60"/>
        <v>0</v>
      </c>
      <c r="BF241" s="171">
        <f t="shared" si="61"/>
        <v>0</v>
      </c>
      <c r="BG241" s="171">
        <f t="shared" si="62"/>
        <v>0</v>
      </c>
      <c r="BH241" s="171">
        <f t="shared" si="63"/>
        <v>0</v>
      </c>
      <c r="BI241" s="171">
        <f t="shared" si="64"/>
        <v>0</v>
      </c>
      <c r="BJ241" s="14" t="s">
        <v>122</v>
      </c>
      <c r="BK241" s="171">
        <f t="shared" si="65"/>
        <v>0</v>
      </c>
      <c r="BL241" s="14" t="s">
        <v>134</v>
      </c>
      <c r="BM241" s="170" t="s">
        <v>444</v>
      </c>
    </row>
    <row r="242" spans="1:65" s="2" customFormat="1" ht="16.5" customHeight="1">
      <c r="A242" s="28"/>
      <c r="B242" s="158"/>
      <c r="C242" s="159" t="s">
        <v>445</v>
      </c>
      <c r="D242" s="234" t="s">
        <v>446</v>
      </c>
      <c r="E242" s="235"/>
      <c r="F242" s="236"/>
      <c r="G242" s="160" t="s">
        <v>133</v>
      </c>
      <c r="H242" s="161">
        <v>1</v>
      </c>
      <c r="I242" s="162"/>
      <c r="J242" s="162"/>
      <c r="K242" s="163">
        <f t="shared" si="53"/>
        <v>0</v>
      </c>
      <c r="L242" s="164"/>
      <c r="M242" s="29"/>
      <c r="N242" s="165" t="s">
        <v>1</v>
      </c>
      <c r="O242" s="166" t="s">
        <v>38</v>
      </c>
      <c r="P242" s="167">
        <f t="shared" si="54"/>
        <v>0</v>
      </c>
      <c r="Q242" s="167">
        <f t="shared" si="55"/>
        <v>0</v>
      </c>
      <c r="R242" s="167">
        <f t="shared" si="56"/>
        <v>0</v>
      </c>
      <c r="S242" s="53"/>
      <c r="T242" s="168">
        <f t="shared" si="57"/>
        <v>0</v>
      </c>
      <c r="U242" s="168">
        <v>0</v>
      </c>
      <c r="V242" s="168">
        <f t="shared" si="58"/>
        <v>0</v>
      </c>
      <c r="W242" s="168">
        <v>0</v>
      </c>
      <c r="X242" s="169">
        <f t="shared" si="59"/>
        <v>0</v>
      </c>
      <c r="Y242" s="28"/>
      <c r="Z242" s="28"/>
      <c r="AA242" s="28"/>
      <c r="AB242" s="28"/>
      <c r="AC242" s="28"/>
      <c r="AD242" s="28"/>
      <c r="AE242" s="28"/>
      <c r="AR242" s="170" t="s">
        <v>134</v>
      </c>
      <c r="AT242" s="170" t="s">
        <v>118</v>
      </c>
      <c r="AU242" s="170" t="s">
        <v>122</v>
      </c>
      <c r="AY242" s="14" t="s">
        <v>115</v>
      </c>
      <c r="BE242" s="171">
        <f t="shared" si="60"/>
        <v>0</v>
      </c>
      <c r="BF242" s="171">
        <f t="shared" si="61"/>
        <v>0</v>
      </c>
      <c r="BG242" s="171">
        <f t="shared" si="62"/>
        <v>0</v>
      </c>
      <c r="BH242" s="171">
        <f t="shared" si="63"/>
        <v>0</v>
      </c>
      <c r="BI242" s="171">
        <f t="shared" si="64"/>
        <v>0</v>
      </c>
      <c r="BJ242" s="14" t="s">
        <v>122</v>
      </c>
      <c r="BK242" s="171">
        <f t="shared" si="65"/>
        <v>0</v>
      </c>
      <c r="BL242" s="14" t="s">
        <v>134</v>
      </c>
      <c r="BM242" s="170" t="s">
        <v>447</v>
      </c>
    </row>
    <row r="243" spans="1:65" s="2" customFormat="1" ht="16.5" customHeight="1">
      <c r="A243" s="28"/>
      <c r="B243" s="158"/>
      <c r="C243" s="159" t="s">
        <v>448</v>
      </c>
      <c r="D243" s="234" t="s">
        <v>449</v>
      </c>
      <c r="E243" s="235"/>
      <c r="F243" s="236"/>
      <c r="G243" s="160" t="s">
        <v>133</v>
      </c>
      <c r="H243" s="161">
        <v>1</v>
      </c>
      <c r="I243" s="162"/>
      <c r="J243" s="162"/>
      <c r="K243" s="163">
        <f t="shared" si="53"/>
        <v>0</v>
      </c>
      <c r="L243" s="164"/>
      <c r="M243" s="29"/>
      <c r="N243" s="165" t="s">
        <v>1</v>
      </c>
      <c r="O243" s="166" t="s">
        <v>38</v>
      </c>
      <c r="P243" s="167">
        <f t="shared" si="54"/>
        <v>0</v>
      </c>
      <c r="Q243" s="167">
        <f t="shared" si="55"/>
        <v>0</v>
      </c>
      <c r="R243" s="167">
        <f t="shared" si="56"/>
        <v>0</v>
      </c>
      <c r="S243" s="53"/>
      <c r="T243" s="168">
        <f t="shared" si="57"/>
        <v>0</v>
      </c>
      <c r="U243" s="168">
        <v>0</v>
      </c>
      <c r="V243" s="168">
        <f t="shared" si="58"/>
        <v>0</v>
      </c>
      <c r="W243" s="168">
        <v>0</v>
      </c>
      <c r="X243" s="169">
        <f t="shared" si="59"/>
        <v>0</v>
      </c>
      <c r="Y243" s="28"/>
      <c r="Z243" s="28"/>
      <c r="AA243" s="28"/>
      <c r="AB243" s="28"/>
      <c r="AC243" s="28"/>
      <c r="AD243" s="28"/>
      <c r="AE243" s="28"/>
      <c r="AR243" s="170" t="s">
        <v>134</v>
      </c>
      <c r="AT243" s="170" t="s">
        <v>118</v>
      </c>
      <c r="AU243" s="170" t="s">
        <v>122</v>
      </c>
      <c r="AY243" s="14" t="s">
        <v>115</v>
      </c>
      <c r="BE243" s="171">
        <f t="shared" si="60"/>
        <v>0</v>
      </c>
      <c r="BF243" s="171">
        <f t="shared" si="61"/>
        <v>0</v>
      </c>
      <c r="BG243" s="171">
        <f t="shared" si="62"/>
        <v>0</v>
      </c>
      <c r="BH243" s="171">
        <f t="shared" si="63"/>
        <v>0</v>
      </c>
      <c r="BI243" s="171">
        <f t="shared" si="64"/>
        <v>0</v>
      </c>
      <c r="BJ243" s="14" t="s">
        <v>122</v>
      </c>
      <c r="BK243" s="171">
        <f t="shared" si="65"/>
        <v>0</v>
      </c>
      <c r="BL243" s="14" t="s">
        <v>134</v>
      </c>
      <c r="BM243" s="170" t="s">
        <v>450</v>
      </c>
    </row>
    <row r="244" spans="1:65" s="2" customFormat="1" ht="16.5" customHeight="1">
      <c r="A244" s="28"/>
      <c r="B244" s="158"/>
      <c r="C244" s="159" t="s">
        <v>451</v>
      </c>
      <c r="D244" s="234" t="s">
        <v>452</v>
      </c>
      <c r="E244" s="235"/>
      <c r="F244" s="236"/>
      <c r="G244" s="160" t="s">
        <v>133</v>
      </c>
      <c r="H244" s="161">
        <v>1</v>
      </c>
      <c r="I244" s="162"/>
      <c r="J244" s="162"/>
      <c r="K244" s="163">
        <f t="shared" si="53"/>
        <v>0</v>
      </c>
      <c r="L244" s="164"/>
      <c r="M244" s="29"/>
      <c r="N244" s="165" t="s">
        <v>1</v>
      </c>
      <c r="O244" s="166" t="s">
        <v>38</v>
      </c>
      <c r="P244" s="167">
        <f t="shared" si="54"/>
        <v>0</v>
      </c>
      <c r="Q244" s="167">
        <f t="shared" si="55"/>
        <v>0</v>
      </c>
      <c r="R244" s="167">
        <f t="shared" si="56"/>
        <v>0</v>
      </c>
      <c r="S244" s="53"/>
      <c r="T244" s="168">
        <f t="shared" si="57"/>
        <v>0</v>
      </c>
      <c r="U244" s="168">
        <v>0</v>
      </c>
      <c r="V244" s="168">
        <f t="shared" si="58"/>
        <v>0</v>
      </c>
      <c r="W244" s="168">
        <v>0</v>
      </c>
      <c r="X244" s="169">
        <f t="shared" si="59"/>
        <v>0</v>
      </c>
      <c r="Y244" s="28"/>
      <c r="Z244" s="28"/>
      <c r="AA244" s="28"/>
      <c r="AB244" s="28"/>
      <c r="AC244" s="28"/>
      <c r="AD244" s="28"/>
      <c r="AE244" s="28"/>
      <c r="AR244" s="170" t="s">
        <v>134</v>
      </c>
      <c r="AT244" s="170" t="s">
        <v>118</v>
      </c>
      <c r="AU244" s="170" t="s">
        <v>122</v>
      </c>
      <c r="AY244" s="14" t="s">
        <v>115</v>
      </c>
      <c r="BE244" s="171">
        <f t="shared" si="60"/>
        <v>0</v>
      </c>
      <c r="BF244" s="171">
        <f t="shared" si="61"/>
        <v>0</v>
      </c>
      <c r="BG244" s="171">
        <f t="shared" si="62"/>
        <v>0</v>
      </c>
      <c r="BH244" s="171">
        <f t="shared" si="63"/>
        <v>0</v>
      </c>
      <c r="BI244" s="171">
        <f t="shared" si="64"/>
        <v>0</v>
      </c>
      <c r="BJ244" s="14" t="s">
        <v>122</v>
      </c>
      <c r="BK244" s="171">
        <f t="shared" si="65"/>
        <v>0</v>
      </c>
      <c r="BL244" s="14" t="s">
        <v>134</v>
      </c>
      <c r="BM244" s="170" t="s">
        <v>453</v>
      </c>
    </row>
    <row r="245" spans="1:65" s="2" customFormat="1" ht="16.5" customHeight="1">
      <c r="A245" s="28"/>
      <c r="B245" s="158"/>
      <c r="C245" s="159" t="s">
        <v>454</v>
      </c>
      <c r="D245" s="234" t="s">
        <v>455</v>
      </c>
      <c r="E245" s="235"/>
      <c r="F245" s="236"/>
      <c r="G245" s="160" t="s">
        <v>133</v>
      </c>
      <c r="H245" s="161">
        <v>6</v>
      </c>
      <c r="I245" s="162"/>
      <c r="J245" s="162"/>
      <c r="K245" s="163">
        <f t="shared" si="53"/>
        <v>0</v>
      </c>
      <c r="L245" s="164"/>
      <c r="M245" s="29"/>
      <c r="N245" s="165" t="s">
        <v>1</v>
      </c>
      <c r="O245" s="166" t="s">
        <v>38</v>
      </c>
      <c r="P245" s="167">
        <f t="shared" si="54"/>
        <v>0</v>
      </c>
      <c r="Q245" s="167">
        <f t="shared" si="55"/>
        <v>0</v>
      </c>
      <c r="R245" s="167">
        <f t="shared" si="56"/>
        <v>0</v>
      </c>
      <c r="S245" s="53"/>
      <c r="T245" s="168">
        <f t="shared" si="57"/>
        <v>0</v>
      </c>
      <c r="U245" s="168">
        <v>0</v>
      </c>
      <c r="V245" s="168">
        <f t="shared" si="58"/>
        <v>0</v>
      </c>
      <c r="W245" s="168">
        <v>0</v>
      </c>
      <c r="X245" s="169">
        <f t="shared" si="59"/>
        <v>0</v>
      </c>
      <c r="Y245" s="28"/>
      <c r="Z245" s="28"/>
      <c r="AA245" s="28"/>
      <c r="AB245" s="28"/>
      <c r="AC245" s="28"/>
      <c r="AD245" s="28"/>
      <c r="AE245" s="28"/>
      <c r="AR245" s="170" t="s">
        <v>134</v>
      </c>
      <c r="AT245" s="170" t="s">
        <v>118</v>
      </c>
      <c r="AU245" s="170" t="s">
        <v>122</v>
      </c>
      <c r="AY245" s="14" t="s">
        <v>115</v>
      </c>
      <c r="BE245" s="171">
        <f t="shared" si="60"/>
        <v>0</v>
      </c>
      <c r="BF245" s="171">
        <f t="shared" si="61"/>
        <v>0</v>
      </c>
      <c r="BG245" s="171">
        <f t="shared" si="62"/>
        <v>0</v>
      </c>
      <c r="BH245" s="171">
        <f t="shared" si="63"/>
        <v>0</v>
      </c>
      <c r="BI245" s="171">
        <f t="shared" si="64"/>
        <v>0</v>
      </c>
      <c r="BJ245" s="14" t="s">
        <v>122</v>
      </c>
      <c r="BK245" s="171">
        <f t="shared" si="65"/>
        <v>0</v>
      </c>
      <c r="BL245" s="14" t="s">
        <v>134</v>
      </c>
      <c r="BM245" s="170" t="s">
        <v>456</v>
      </c>
    </row>
    <row r="246" spans="1:65" s="2" customFormat="1" ht="16.5" customHeight="1">
      <c r="A246" s="28"/>
      <c r="B246" s="158"/>
      <c r="C246" s="172" t="s">
        <v>457</v>
      </c>
      <c r="D246" s="237" t="s">
        <v>618</v>
      </c>
      <c r="E246" s="238"/>
      <c r="F246" s="239"/>
      <c r="G246" s="173" t="s">
        <v>133</v>
      </c>
      <c r="H246" s="174">
        <v>6</v>
      </c>
      <c r="I246" s="175"/>
      <c r="J246" s="176"/>
      <c r="K246" s="177">
        <f t="shared" si="53"/>
        <v>0</v>
      </c>
      <c r="L246" s="176"/>
      <c r="M246" s="178"/>
      <c r="N246" s="179" t="s">
        <v>1</v>
      </c>
      <c r="O246" s="166" t="s">
        <v>38</v>
      </c>
      <c r="P246" s="167">
        <f t="shared" si="54"/>
        <v>0</v>
      </c>
      <c r="Q246" s="167">
        <f t="shared" si="55"/>
        <v>0</v>
      </c>
      <c r="R246" s="167">
        <f t="shared" si="56"/>
        <v>0</v>
      </c>
      <c r="S246" s="53"/>
      <c r="T246" s="168">
        <f t="shared" si="57"/>
        <v>0</v>
      </c>
      <c r="U246" s="168">
        <v>0</v>
      </c>
      <c r="V246" s="168">
        <f t="shared" si="58"/>
        <v>0</v>
      </c>
      <c r="W246" s="168">
        <v>0</v>
      </c>
      <c r="X246" s="169">
        <f t="shared" si="59"/>
        <v>0</v>
      </c>
      <c r="Y246" s="28"/>
      <c r="Z246" s="28"/>
      <c r="AA246" s="28"/>
      <c r="AB246" s="28"/>
      <c r="AC246" s="28"/>
      <c r="AD246" s="28"/>
      <c r="AE246" s="28"/>
      <c r="AR246" s="170" t="s">
        <v>142</v>
      </c>
      <c r="AT246" s="170" t="s">
        <v>127</v>
      </c>
      <c r="AU246" s="170" t="s">
        <v>122</v>
      </c>
      <c r="AY246" s="14" t="s">
        <v>115</v>
      </c>
      <c r="BE246" s="171">
        <f t="shared" si="60"/>
        <v>0</v>
      </c>
      <c r="BF246" s="171">
        <f t="shared" si="61"/>
        <v>0</v>
      </c>
      <c r="BG246" s="171">
        <f t="shared" si="62"/>
        <v>0</v>
      </c>
      <c r="BH246" s="171">
        <f t="shared" si="63"/>
        <v>0</v>
      </c>
      <c r="BI246" s="171">
        <f t="shared" si="64"/>
        <v>0</v>
      </c>
      <c r="BJ246" s="14" t="s">
        <v>122</v>
      </c>
      <c r="BK246" s="171">
        <f t="shared" si="65"/>
        <v>0</v>
      </c>
      <c r="BL246" s="14" t="s">
        <v>134</v>
      </c>
      <c r="BM246" s="170" t="s">
        <v>458</v>
      </c>
    </row>
    <row r="247" spans="1:65" s="2" customFormat="1" ht="16.5" customHeight="1">
      <c r="A247" s="28"/>
      <c r="B247" s="158"/>
      <c r="C247" s="159" t="s">
        <v>459</v>
      </c>
      <c r="D247" s="234" t="s">
        <v>460</v>
      </c>
      <c r="E247" s="235"/>
      <c r="F247" s="236"/>
      <c r="G247" s="160" t="s">
        <v>133</v>
      </c>
      <c r="H247" s="161">
        <v>1</v>
      </c>
      <c r="I247" s="162"/>
      <c r="J247" s="162"/>
      <c r="K247" s="163">
        <f t="shared" si="53"/>
        <v>0</v>
      </c>
      <c r="L247" s="164"/>
      <c r="M247" s="29"/>
      <c r="N247" s="165" t="s">
        <v>1</v>
      </c>
      <c r="O247" s="166" t="s">
        <v>38</v>
      </c>
      <c r="P247" s="167">
        <f t="shared" si="54"/>
        <v>0</v>
      </c>
      <c r="Q247" s="167">
        <f t="shared" si="55"/>
        <v>0</v>
      </c>
      <c r="R247" s="167">
        <f t="shared" si="56"/>
        <v>0</v>
      </c>
      <c r="S247" s="53"/>
      <c r="T247" s="168">
        <f t="shared" si="57"/>
        <v>0</v>
      </c>
      <c r="U247" s="168">
        <v>0</v>
      </c>
      <c r="V247" s="168">
        <f t="shared" si="58"/>
        <v>0</v>
      </c>
      <c r="W247" s="168">
        <v>0</v>
      </c>
      <c r="X247" s="169">
        <f t="shared" si="59"/>
        <v>0</v>
      </c>
      <c r="Y247" s="28"/>
      <c r="Z247" s="28"/>
      <c r="AA247" s="28"/>
      <c r="AB247" s="28"/>
      <c r="AC247" s="28"/>
      <c r="AD247" s="28"/>
      <c r="AE247" s="28"/>
      <c r="AR247" s="170" t="s">
        <v>134</v>
      </c>
      <c r="AT247" s="170" t="s">
        <v>118</v>
      </c>
      <c r="AU247" s="170" t="s">
        <v>122</v>
      </c>
      <c r="AY247" s="14" t="s">
        <v>115</v>
      </c>
      <c r="BE247" s="171">
        <f t="shared" si="60"/>
        <v>0</v>
      </c>
      <c r="BF247" s="171">
        <f t="shared" si="61"/>
        <v>0</v>
      </c>
      <c r="BG247" s="171">
        <f t="shared" si="62"/>
        <v>0</v>
      </c>
      <c r="BH247" s="171">
        <f t="shared" si="63"/>
        <v>0</v>
      </c>
      <c r="BI247" s="171">
        <f t="shared" si="64"/>
        <v>0</v>
      </c>
      <c r="BJ247" s="14" t="s">
        <v>122</v>
      </c>
      <c r="BK247" s="171">
        <f t="shared" si="65"/>
        <v>0</v>
      </c>
      <c r="BL247" s="14" t="s">
        <v>134</v>
      </c>
      <c r="BM247" s="170" t="s">
        <v>461</v>
      </c>
    </row>
    <row r="248" spans="1:65" s="2" customFormat="1" ht="24" customHeight="1">
      <c r="A248" s="28"/>
      <c r="B248" s="158"/>
      <c r="C248" s="159" t="s">
        <v>462</v>
      </c>
      <c r="D248" s="234" t="s">
        <v>463</v>
      </c>
      <c r="E248" s="235"/>
      <c r="F248" s="236"/>
      <c r="G248" s="160" t="s">
        <v>133</v>
      </c>
      <c r="H248" s="161">
        <v>115</v>
      </c>
      <c r="I248" s="162"/>
      <c r="J248" s="162"/>
      <c r="K248" s="163">
        <f t="shared" si="53"/>
        <v>0</v>
      </c>
      <c r="L248" s="164"/>
      <c r="M248" s="29"/>
      <c r="N248" s="165" t="s">
        <v>1</v>
      </c>
      <c r="O248" s="166" t="s">
        <v>38</v>
      </c>
      <c r="P248" s="167">
        <f t="shared" si="54"/>
        <v>0</v>
      </c>
      <c r="Q248" s="167">
        <f t="shared" si="55"/>
        <v>0</v>
      </c>
      <c r="R248" s="167">
        <f t="shared" si="56"/>
        <v>0</v>
      </c>
      <c r="S248" s="53"/>
      <c r="T248" s="168">
        <f t="shared" si="57"/>
        <v>0</v>
      </c>
      <c r="U248" s="168">
        <v>0</v>
      </c>
      <c r="V248" s="168">
        <f t="shared" si="58"/>
        <v>0</v>
      </c>
      <c r="W248" s="168">
        <v>0</v>
      </c>
      <c r="X248" s="169">
        <f t="shared" si="59"/>
        <v>0</v>
      </c>
      <c r="Y248" s="28"/>
      <c r="Z248" s="28"/>
      <c r="AA248" s="28"/>
      <c r="AB248" s="28"/>
      <c r="AC248" s="28"/>
      <c r="AD248" s="28"/>
      <c r="AE248" s="28"/>
      <c r="AR248" s="170" t="s">
        <v>134</v>
      </c>
      <c r="AT248" s="170" t="s">
        <v>118</v>
      </c>
      <c r="AU248" s="170" t="s">
        <v>122</v>
      </c>
      <c r="AY248" s="14" t="s">
        <v>115</v>
      </c>
      <c r="BE248" s="171">
        <f t="shared" si="60"/>
        <v>0</v>
      </c>
      <c r="BF248" s="171">
        <f t="shared" si="61"/>
        <v>0</v>
      </c>
      <c r="BG248" s="171">
        <f t="shared" si="62"/>
        <v>0</v>
      </c>
      <c r="BH248" s="171">
        <f t="shared" si="63"/>
        <v>0</v>
      </c>
      <c r="BI248" s="171">
        <f t="shared" si="64"/>
        <v>0</v>
      </c>
      <c r="BJ248" s="14" t="s">
        <v>122</v>
      </c>
      <c r="BK248" s="171">
        <f t="shared" si="65"/>
        <v>0</v>
      </c>
      <c r="BL248" s="14" t="s">
        <v>134</v>
      </c>
      <c r="BM248" s="170" t="s">
        <v>464</v>
      </c>
    </row>
    <row r="249" spans="1:65" s="2" customFormat="1" ht="24" customHeight="1">
      <c r="A249" s="28"/>
      <c r="B249" s="158"/>
      <c r="C249" s="159" t="s">
        <v>465</v>
      </c>
      <c r="D249" s="234" t="s">
        <v>466</v>
      </c>
      <c r="E249" s="235"/>
      <c r="F249" s="236"/>
      <c r="G249" s="160" t="s">
        <v>133</v>
      </c>
      <c r="H249" s="161">
        <v>15</v>
      </c>
      <c r="I249" s="162"/>
      <c r="J249" s="162"/>
      <c r="K249" s="163">
        <f t="shared" si="53"/>
        <v>0</v>
      </c>
      <c r="L249" s="164"/>
      <c r="M249" s="29"/>
      <c r="N249" s="165" t="s">
        <v>1</v>
      </c>
      <c r="O249" s="166" t="s">
        <v>38</v>
      </c>
      <c r="P249" s="167">
        <f t="shared" si="54"/>
        <v>0</v>
      </c>
      <c r="Q249" s="167">
        <f t="shared" si="55"/>
        <v>0</v>
      </c>
      <c r="R249" s="167">
        <f t="shared" si="56"/>
        <v>0</v>
      </c>
      <c r="S249" s="53"/>
      <c r="T249" s="168">
        <f t="shared" si="57"/>
        <v>0</v>
      </c>
      <c r="U249" s="168">
        <v>0</v>
      </c>
      <c r="V249" s="168">
        <f t="shared" si="58"/>
        <v>0</v>
      </c>
      <c r="W249" s="168">
        <v>0</v>
      </c>
      <c r="X249" s="169">
        <f t="shared" si="59"/>
        <v>0</v>
      </c>
      <c r="Y249" s="28"/>
      <c r="Z249" s="28"/>
      <c r="AA249" s="28"/>
      <c r="AB249" s="28"/>
      <c r="AC249" s="28"/>
      <c r="AD249" s="28"/>
      <c r="AE249" s="28"/>
      <c r="AR249" s="170" t="s">
        <v>134</v>
      </c>
      <c r="AT249" s="170" t="s">
        <v>118</v>
      </c>
      <c r="AU249" s="170" t="s">
        <v>122</v>
      </c>
      <c r="AY249" s="14" t="s">
        <v>115</v>
      </c>
      <c r="BE249" s="171">
        <f t="shared" si="60"/>
        <v>0</v>
      </c>
      <c r="BF249" s="171">
        <f t="shared" si="61"/>
        <v>0</v>
      </c>
      <c r="BG249" s="171">
        <f t="shared" si="62"/>
        <v>0</v>
      </c>
      <c r="BH249" s="171">
        <f t="shared" si="63"/>
        <v>0</v>
      </c>
      <c r="BI249" s="171">
        <f t="shared" si="64"/>
        <v>0</v>
      </c>
      <c r="BJ249" s="14" t="s">
        <v>122</v>
      </c>
      <c r="BK249" s="171">
        <f t="shared" si="65"/>
        <v>0</v>
      </c>
      <c r="BL249" s="14" t="s">
        <v>134</v>
      </c>
      <c r="BM249" s="170" t="s">
        <v>467</v>
      </c>
    </row>
    <row r="250" spans="1:65" s="2" customFormat="1" ht="24" customHeight="1">
      <c r="A250" s="28"/>
      <c r="B250" s="158"/>
      <c r="C250" s="159" t="s">
        <v>468</v>
      </c>
      <c r="D250" s="234" t="s">
        <v>469</v>
      </c>
      <c r="E250" s="235"/>
      <c r="F250" s="236"/>
      <c r="G250" s="160" t="s">
        <v>133</v>
      </c>
      <c r="H250" s="161">
        <v>10</v>
      </c>
      <c r="I250" s="162"/>
      <c r="J250" s="162"/>
      <c r="K250" s="163">
        <f t="shared" si="53"/>
        <v>0</v>
      </c>
      <c r="L250" s="164"/>
      <c r="M250" s="29"/>
      <c r="N250" s="165" t="s">
        <v>1</v>
      </c>
      <c r="O250" s="166" t="s">
        <v>38</v>
      </c>
      <c r="P250" s="167">
        <f t="shared" si="54"/>
        <v>0</v>
      </c>
      <c r="Q250" s="167">
        <f t="shared" si="55"/>
        <v>0</v>
      </c>
      <c r="R250" s="167">
        <f t="shared" si="56"/>
        <v>0</v>
      </c>
      <c r="S250" s="53"/>
      <c r="T250" s="168">
        <f t="shared" si="57"/>
        <v>0</v>
      </c>
      <c r="U250" s="168">
        <v>0</v>
      </c>
      <c r="V250" s="168">
        <f t="shared" si="58"/>
        <v>0</v>
      </c>
      <c r="W250" s="168">
        <v>0</v>
      </c>
      <c r="X250" s="169">
        <f t="shared" si="59"/>
        <v>0</v>
      </c>
      <c r="Y250" s="28"/>
      <c r="Z250" s="28"/>
      <c r="AA250" s="28"/>
      <c r="AB250" s="28"/>
      <c r="AC250" s="28"/>
      <c r="AD250" s="28"/>
      <c r="AE250" s="28"/>
      <c r="AR250" s="170" t="s">
        <v>134</v>
      </c>
      <c r="AT250" s="170" t="s">
        <v>118</v>
      </c>
      <c r="AU250" s="170" t="s">
        <v>122</v>
      </c>
      <c r="AY250" s="14" t="s">
        <v>115</v>
      </c>
      <c r="BE250" s="171">
        <f t="shared" si="60"/>
        <v>0</v>
      </c>
      <c r="BF250" s="171">
        <f t="shared" si="61"/>
        <v>0</v>
      </c>
      <c r="BG250" s="171">
        <f t="shared" si="62"/>
        <v>0</v>
      </c>
      <c r="BH250" s="171">
        <f t="shared" si="63"/>
        <v>0</v>
      </c>
      <c r="BI250" s="171">
        <f t="shared" si="64"/>
        <v>0</v>
      </c>
      <c r="BJ250" s="14" t="s">
        <v>122</v>
      </c>
      <c r="BK250" s="171">
        <f t="shared" si="65"/>
        <v>0</v>
      </c>
      <c r="BL250" s="14" t="s">
        <v>134</v>
      </c>
      <c r="BM250" s="170" t="s">
        <v>470</v>
      </c>
    </row>
    <row r="251" spans="1:65" s="2" customFormat="1" ht="24" customHeight="1">
      <c r="A251" s="28"/>
      <c r="B251" s="158"/>
      <c r="C251" s="159" t="s">
        <v>471</v>
      </c>
      <c r="D251" s="234" t="s">
        <v>472</v>
      </c>
      <c r="E251" s="235"/>
      <c r="F251" s="236"/>
      <c r="G251" s="160" t="s">
        <v>133</v>
      </c>
      <c r="H251" s="161">
        <v>5</v>
      </c>
      <c r="I251" s="162"/>
      <c r="J251" s="162"/>
      <c r="K251" s="163">
        <f t="shared" si="53"/>
        <v>0</v>
      </c>
      <c r="L251" s="164"/>
      <c r="M251" s="29"/>
      <c r="N251" s="165" t="s">
        <v>1</v>
      </c>
      <c r="O251" s="166" t="s">
        <v>38</v>
      </c>
      <c r="P251" s="167">
        <f t="shared" si="54"/>
        <v>0</v>
      </c>
      <c r="Q251" s="167">
        <f t="shared" si="55"/>
        <v>0</v>
      </c>
      <c r="R251" s="167">
        <f t="shared" si="56"/>
        <v>0</v>
      </c>
      <c r="S251" s="53"/>
      <c r="T251" s="168">
        <f t="shared" si="57"/>
        <v>0</v>
      </c>
      <c r="U251" s="168">
        <v>0</v>
      </c>
      <c r="V251" s="168">
        <f t="shared" si="58"/>
        <v>0</v>
      </c>
      <c r="W251" s="168">
        <v>0</v>
      </c>
      <c r="X251" s="169">
        <f t="shared" si="59"/>
        <v>0</v>
      </c>
      <c r="Y251" s="28"/>
      <c r="Z251" s="28"/>
      <c r="AA251" s="28"/>
      <c r="AB251" s="28"/>
      <c r="AC251" s="28"/>
      <c r="AD251" s="28"/>
      <c r="AE251" s="28"/>
      <c r="AR251" s="170" t="s">
        <v>134</v>
      </c>
      <c r="AT251" s="170" t="s">
        <v>118</v>
      </c>
      <c r="AU251" s="170" t="s">
        <v>122</v>
      </c>
      <c r="AY251" s="14" t="s">
        <v>115</v>
      </c>
      <c r="BE251" s="171">
        <f t="shared" si="60"/>
        <v>0</v>
      </c>
      <c r="BF251" s="171">
        <f t="shared" si="61"/>
        <v>0</v>
      </c>
      <c r="BG251" s="171">
        <f t="shared" si="62"/>
        <v>0</v>
      </c>
      <c r="BH251" s="171">
        <f t="shared" si="63"/>
        <v>0</v>
      </c>
      <c r="BI251" s="171">
        <f t="shared" si="64"/>
        <v>0</v>
      </c>
      <c r="BJ251" s="14" t="s">
        <v>122</v>
      </c>
      <c r="BK251" s="171">
        <f t="shared" si="65"/>
        <v>0</v>
      </c>
      <c r="BL251" s="14" t="s">
        <v>134</v>
      </c>
      <c r="BM251" s="170" t="s">
        <v>473</v>
      </c>
    </row>
    <row r="252" spans="1:65" s="2" customFormat="1" ht="24" customHeight="1">
      <c r="A252" s="28"/>
      <c r="B252" s="158"/>
      <c r="C252" s="159" t="s">
        <v>474</v>
      </c>
      <c r="D252" s="234" t="s">
        <v>475</v>
      </c>
      <c r="E252" s="235"/>
      <c r="F252" s="236"/>
      <c r="G252" s="160" t="s">
        <v>125</v>
      </c>
      <c r="H252" s="161">
        <v>230</v>
      </c>
      <c r="I252" s="162"/>
      <c r="J252" s="162"/>
      <c r="K252" s="163">
        <f t="shared" si="53"/>
        <v>0</v>
      </c>
      <c r="L252" s="164"/>
      <c r="M252" s="29"/>
      <c r="N252" s="165" t="s">
        <v>1</v>
      </c>
      <c r="O252" s="166" t="s">
        <v>38</v>
      </c>
      <c r="P252" s="167">
        <f t="shared" si="54"/>
        <v>0</v>
      </c>
      <c r="Q252" s="167">
        <f t="shared" si="55"/>
        <v>0</v>
      </c>
      <c r="R252" s="167">
        <f t="shared" si="56"/>
        <v>0</v>
      </c>
      <c r="S252" s="53"/>
      <c r="T252" s="168">
        <f t="shared" si="57"/>
        <v>0</v>
      </c>
      <c r="U252" s="168">
        <v>0</v>
      </c>
      <c r="V252" s="168">
        <f t="shared" si="58"/>
        <v>0</v>
      </c>
      <c r="W252" s="168">
        <v>0</v>
      </c>
      <c r="X252" s="169">
        <f t="shared" si="59"/>
        <v>0</v>
      </c>
      <c r="Y252" s="28"/>
      <c r="Z252" s="28"/>
      <c r="AA252" s="28"/>
      <c r="AB252" s="28"/>
      <c r="AC252" s="28"/>
      <c r="AD252" s="28"/>
      <c r="AE252" s="28"/>
      <c r="AR252" s="170" t="s">
        <v>134</v>
      </c>
      <c r="AT252" s="170" t="s">
        <v>118</v>
      </c>
      <c r="AU252" s="170" t="s">
        <v>122</v>
      </c>
      <c r="AY252" s="14" t="s">
        <v>115</v>
      </c>
      <c r="BE252" s="171">
        <f t="shared" si="60"/>
        <v>0</v>
      </c>
      <c r="BF252" s="171">
        <f t="shared" si="61"/>
        <v>0</v>
      </c>
      <c r="BG252" s="171">
        <f t="shared" si="62"/>
        <v>0</v>
      </c>
      <c r="BH252" s="171">
        <f t="shared" si="63"/>
        <v>0</v>
      </c>
      <c r="BI252" s="171">
        <f t="shared" si="64"/>
        <v>0</v>
      </c>
      <c r="BJ252" s="14" t="s">
        <v>122</v>
      </c>
      <c r="BK252" s="171">
        <f t="shared" si="65"/>
        <v>0</v>
      </c>
      <c r="BL252" s="14" t="s">
        <v>134</v>
      </c>
      <c r="BM252" s="170" t="s">
        <v>476</v>
      </c>
    </row>
    <row r="253" spans="1:65" s="2" customFormat="1" ht="16.5" customHeight="1">
      <c r="A253" s="28"/>
      <c r="B253" s="158"/>
      <c r="C253" s="172" t="s">
        <v>253</v>
      </c>
      <c r="D253" s="237" t="s">
        <v>477</v>
      </c>
      <c r="E253" s="238"/>
      <c r="F253" s="239"/>
      <c r="G253" s="173" t="s">
        <v>125</v>
      </c>
      <c r="H253" s="174">
        <v>230</v>
      </c>
      <c r="I253" s="175"/>
      <c r="J253" s="176"/>
      <c r="K253" s="177">
        <f t="shared" si="53"/>
        <v>0</v>
      </c>
      <c r="L253" s="176"/>
      <c r="M253" s="178"/>
      <c r="N253" s="179" t="s">
        <v>1</v>
      </c>
      <c r="O253" s="166" t="s">
        <v>38</v>
      </c>
      <c r="P253" s="167">
        <f t="shared" si="54"/>
        <v>0</v>
      </c>
      <c r="Q253" s="167">
        <f t="shared" si="55"/>
        <v>0</v>
      </c>
      <c r="R253" s="167">
        <f t="shared" si="56"/>
        <v>0</v>
      </c>
      <c r="S253" s="53"/>
      <c r="T253" s="168">
        <f t="shared" si="57"/>
        <v>0</v>
      </c>
      <c r="U253" s="168">
        <v>2.7E-4</v>
      </c>
      <c r="V253" s="168">
        <f t="shared" si="58"/>
        <v>6.2100000000000002E-2</v>
      </c>
      <c r="W253" s="168">
        <v>0</v>
      </c>
      <c r="X253" s="169">
        <f t="shared" si="59"/>
        <v>0</v>
      </c>
      <c r="Y253" s="28"/>
      <c r="Z253" s="28"/>
      <c r="AA253" s="28"/>
      <c r="AB253" s="28"/>
      <c r="AC253" s="28"/>
      <c r="AD253" s="28"/>
      <c r="AE253" s="28"/>
      <c r="AR253" s="170" t="s">
        <v>253</v>
      </c>
      <c r="AT253" s="170" t="s">
        <v>127</v>
      </c>
      <c r="AU253" s="170" t="s">
        <v>122</v>
      </c>
      <c r="AY253" s="14" t="s">
        <v>115</v>
      </c>
      <c r="BE253" s="171">
        <f t="shared" si="60"/>
        <v>0</v>
      </c>
      <c r="BF253" s="171">
        <f t="shared" si="61"/>
        <v>0</v>
      </c>
      <c r="BG253" s="171">
        <f t="shared" si="62"/>
        <v>0</v>
      </c>
      <c r="BH253" s="171">
        <f t="shared" si="63"/>
        <v>0</v>
      </c>
      <c r="BI253" s="171">
        <f t="shared" si="64"/>
        <v>0</v>
      </c>
      <c r="BJ253" s="14" t="s">
        <v>122</v>
      </c>
      <c r="BK253" s="171">
        <f t="shared" si="65"/>
        <v>0</v>
      </c>
      <c r="BL253" s="14" t="s">
        <v>253</v>
      </c>
      <c r="BM253" s="170" t="s">
        <v>478</v>
      </c>
    </row>
    <row r="254" spans="1:65" s="2" customFormat="1" ht="24" customHeight="1">
      <c r="A254" s="28"/>
      <c r="B254" s="158"/>
      <c r="C254" s="159" t="s">
        <v>479</v>
      </c>
      <c r="D254" s="234" t="s">
        <v>480</v>
      </c>
      <c r="E254" s="235"/>
      <c r="F254" s="236"/>
      <c r="G254" s="160" t="s">
        <v>125</v>
      </c>
      <c r="H254" s="161">
        <v>1590</v>
      </c>
      <c r="I254" s="162"/>
      <c r="J254" s="162"/>
      <c r="K254" s="163">
        <f t="shared" si="53"/>
        <v>0</v>
      </c>
      <c r="L254" s="164"/>
      <c r="M254" s="29"/>
      <c r="N254" s="165" t="s">
        <v>1</v>
      </c>
      <c r="O254" s="166" t="s">
        <v>38</v>
      </c>
      <c r="P254" s="167">
        <f t="shared" si="54"/>
        <v>0</v>
      </c>
      <c r="Q254" s="167">
        <f t="shared" si="55"/>
        <v>0</v>
      </c>
      <c r="R254" s="167">
        <f t="shared" si="56"/>
        <v>0</v>
      </c>
      <c r="S254" s="53"/>
      <c r="T254" s="168">
        <f t="shared" si="57"/>
        <v>0</v>
      </c>
      <c r="U254" s="168">
        <v>0</v>
      </c>
      <c r="V254" s="168">
        <f t="shared" si="58"/>
        <v>0</v>
      </c>
      <c r="W254" s="168">
        <v>0</v>
      </c>
      <c r="X254" s="169">
        <f t="shared" si="59"/>
        <v>0</v>
      </c>
      <c r="Y254" s="28"/>
      <c r="Z254" s="28"/>
      <c r="AA254" s="28"/>
      <c r="AB254" s="28"/>
      <c r="AC254" s="28"/>
      <c r="AD254" s="28"/>
      <c r="AE254" s="28"/>
      <c r="AR254" s="170" t="s">
        <v>134</v>
      </c>
      <c r="AT254" s="170" t="s">
        <v>118</v>
      </c>
      <c r="AU254" s="170" t="s">
        <v>122</v>
      </c>
      <c r="AY254" s="14" t="s">
        <v>115</v>
      </c>
      <c r="BE254" s="171">
        <f t="shared" si="60"/>
        <v>0</v>
      </c>
      <c r="BF254" s="171">
        <f t="shared" si="61"/>
        <v>0</v>
      </c>
      <c r="BG254" s="171">
        <f t="shared" si="62"/>
        <v>0</v>
      </c>
      <c r="BH254" s="171">
        <f t="shared" si="63"/>
        <v>0</v>
      </c>
      <c r="BI254" s="171">
        <f t="shared" si="64"/>
        <v>0</v>
      </c>
      <c r="BJ254" s="14" t="s">
        <v>122</v>
      </c>
      <c r="BK254" s="171">
        <f t="shared" si="65"/>
        <v>0</v>
      </c>
      <c r="BL254" s="14" t="s">
        <v>134</v>
      </c>
      <c r="BM254" s="170" t="s">
        <v>481</v>
      </c>
    </row>
    <row r="255" spans="1:65" s="2" customFormat="1" ht="24" customHeight="1">
      <c r="A255" s="28"/>
      <c r="B255" s="158"/>
      <c r="C255" s="172" t="s">
        <v>482</v>
      </c>
      <c r="D255" s="237" t="s">
        <v>483</v>
      </c>
      <c r="E255" s="238"/>
      <c r="F255" s="239"/>
      <c r="G255" s="173" t="s">
        <v>125</v>
      </c>
      <c r="H255" s="174">
        <v>1590</v>
      </c>
      <c r="I255" s="175"/>
      <c r="J255" s="176"/>
      <c r="K255" s="177">
        <f t="shared" si="53"/>
        <v>0</v>
      </c>
      <c r="L255" s="176"/>
      <c r="M255" s="178"/>
      <c r="N255" s="179" t="s">
        <v>1</v>
      </c>
      <c r="O255" s="166" t="s">
        <v>38</v>
      </c>
      <c r="P255" s="167">
        <f t="shared" si="54"/>
        <v>0</v>
      </c>
      <c r="Q255" s="167">
        <f t="shared" si="55"/>
        <v>0</v>
      </c>
      <c r="R255" s="167">
        <f t="shared" si="56"/>
        <v>0</v>
      </c>
      <c r="S255" s="53"/>
      <c r="T255" s="168">
        <f t="shared" si="57"/>
        <v>0</v>
      </c>
      <c r="U255" s="168">
        <v>0</v>
      </c>
      <c r="V255" s="168">
        <f t="shared" si="58"/>
        <v>0</v>
      </c>
      <c r="W255" s="168">
        <v>0</v>
      </c>
      <c r="X255" s="169">
        <f t="shared" si="59"/>
        <v>0</v>
      </c>
      <c r="Y255" s="28"/>
      <c r="Z255" s="28"/>
      <c r="AA255" s="28"/>
      <c r="AB255" s="28"/>
      <c r="AC255" s="28"/>
      <c r="AD255" s="28"/>
      <c r="AE255" s="28"/>
      <c r="AR255" s="170" t="s">
        <v>142</v>
      </c>
      <c r="AT255" s="170" t="s">
        <v>127</v>
      </c>
      <c r="AU255" s="170" t="s">
        <v>122</v>
      </c>
      <c r="AY255" s="14" t="s">
        <v>115</v>
      </c>
      <c r="BE255" s="171">
        <f t="shared" si="60"/>
        <v>0</v>
      </c>
      <c r="BF255" s="171">
        <f t="shared" si="61"/>
        <v>0</v>
      </c>
      <c r="BG255" s="171">
        <f t="shared" si="62"/>
        <v>0</v>
      </c>
      <c r="BH255" s="171">
        <f t="shared" si="63"/>
        <v>0</v>
      </c>
      <c r="BI255" s="171">
        <f t="shared" si="64"/>
        <v>0</v>
      </c>
      <c r="BJ255" s="14" t="s">
        <v>122</v>
      </c>
      <c r="BK255" s="171">
        <f t="shared" si="65"/>
        <v>0</v>
      </c>
      <c r="BL255" s="14" t="s">
        <v>134</v>
      </c>
      <c r="BM255" s="170" t="s">
        <v>484</v>
      </c>
    </row>
    <row r="256" spans="1:65" s="2" customFormat="1" ht="24" customHeight="1">
      <c r="A256" s="28"/>
      <c r="B256" s="158"/>
      <c r="C256" s="159" t="s">
        <v>485</v>
      </c>
      <c r="D256" s="234" t="s">
        <v>486</v>
      </c>
      <c r="E256" s="235"/>
      <c r="F256" s="236"/>
      <c r="G256" s="160" t="s">
        <v>125</v>
      </c>
      <c r="H256" s="161">
        <v>2380</v>
      </c>
      <c r="I256" s="162"/>
      <c r="J256" s="162"/>
      <c r="K256" s="163">
        <f t="shared" si="53"/>
        <v>0</v>
      </c>
      <c r="L256" s="164"/>
      <c r="M256" s="29"/>
      <c r="N256" s="165" t="s">
        <v>1</v>
      </c>
      <c r="O256" s="166" t="s">
        <v>38</v>
      </c>
      <c r="P256" s="167">
        <f t="shared" si="54"/>
        <v>0</v>
      </c>
      <c r="Q256" s="167">
        <f t="shared" si="55"/>
        <v>0</v>
      </c>
      <c r="R256" s="167">
        <f t="shared" si="56"/>
        <v>0</v>
      </c>
      <c r="S256" s="53"/>
      <c r="T256" s="168">
        <f t="shared" si="57"/>
        <v>0</v>
      </c>
      <c r="U256" s="168">
        <v>0</v>
      </c>
      <c r="V256" s="168">
        <f t="shared" si="58"/>
        <v>0</v>
      </c>
      <c r="W256" s="168">
        <v>0</v>
      </c>
      <c r="X256" s="169">
        <f t="shared" si="59"/>
        <v>0</v>
      </c>
      <c r="Y256" s="28"/>
      <c r="Z256" s="28"/>
      <c r="AA256" s="28"/>
      <c r="AB256" s="28"/>
      <c r="AC256" s="28"/>
      <c r="AD256" s="28"/>
      <c r="AE256" s="28"/>
      <c r="AR256" s="170" t="s">
        <v>134</v>
      </c>
      <c r="AT256" s="170" t="s">
        <v>118</v>
      </c>
      <c r="AU256" s="170" t="s">
        <v>122</v>
      </c>
      <c r="AY256" s="14" t="s">
        <v>115</v>
      </c>
      <c r="BE256" s="171">
        <f t="shared" si="60"/>
        <v>0</v>
      </c>
      <c r="BF256" s="171">
        <f t="shared" si="61"/>
        <v>0</v>
      </c>
      <c r="BG256" s="171">
        <f t="shared" si="62"/>
        <v>0</v>
      </c>
      <c r="BH256" s="171">
        <f t="shared" si="63"/>
        <v>0</v>
      </c>
      <c r="BI256" s="171">
        <f t="shared" si="64"/>
        <v>0</v>
      </c>
      <c r="BJ256" s="14" t="s">
        <v>122</v>
      </c>
      <c r="BK256" s="171">
        <f t="shared" si="65"/>
        <v>0</v>
      </c>
      <c r="BL256" s="14" t="s">
        <v>134</v>
      </c>
      <c r="BM256" s="170" t="s">
        <v>487</v>
      </c>
    </row>
    <row r="257" spans="1:65" s="2" customFormat="1" ht="24" customHeight="1">
      <c r="A257" s="28"/>
      <c r="B257" s="158"/>
      <c r="C257" s="172" t="s">
        <v>488</v>
      </c>
      <c r="D257" s="237" t="s">
        <v>489</v>
      </c>
      <c r="E257" s="238"/>
      <c r="F257" s="239"/>
      <c r="G257" s="173" t="s">
        <v>125</v>
      </c>
      <c r="H257" s="174">
        <v>2380</v>
      </c>
      <c r="I257" s="175"/>
      <c r="J257" s="176"/>
      <c r="K257" s="177">
        <f t="shared" si="53"/>
        <v>0</v>
      </c>
      <c r="L257" s="176"/>
      <c r="M257" s="178"/>
      <c r="N257" s="179" t="s">
        <v>1</v>
      </c>
      <c r="O257" s="166" t="s">
        <v>38</v>
      </c>
      <c r="P257" s="167">
        <f t="shared" si="54"/>
        <v>0</v>
      </c>
      <c r="Q257" s="167">
        <f t="shared" si="55"/>
        <v>0</v>
      </c>
      <c r="R257" s="167">
        <f t="shared" si="56"/>
        <v>0</v>
      </c>
      <c r="S257" s="53"/>
      <c r="T257" s="168">
        <f t="shared" si="57"/>
        <v>0</v>
      </c>
      <c r="U257" s="168">
        <v>0</v>
      </c>
      <c r="V257" s="168">
        <f t="shared" si="58"/>
        <v>0</v>
      </c>
      <c r="W257" s="168">
        <v>0</v>
      </c>
      <c r="X257" s="169">
        <f t="shared" si="59"/>
        <v>0</v>
      </c>
      <c r="Y257" s="28"/>
      <c r="Z257" s="28"/>
      <c r="AA257" s="28"/>
      <c r="AB257" s="28"/>
      <c r="AC257" s="28"/>
      <c r="AD257" s="28"/>
      <c r="AE257" s="28"/>
      <c r="AR257" s="170" t="s">
        <v>142</v>
      </c>
      <c r="AT257" s="170" t="s">
        <v>127</v>
      </c>
      <c r="AU257" s="170" t="s">
        <v>122</v>
      </c>
      <c r="AY257" s="14" t="s">
        <v>115</v>
      </c>
      <c r="BE257" s="171">
        <f t="shared" si="60"/>
        <v>0</v>
      </c>
      <c r="BF257" s="171">
        <f t="shared" si="61"/>
        <v>0</v>
      </c>
      <c r="BG257" s="171">
        <f t="shared" si="62"/>
        <v>0</v>
      </c>
      <c r="BH257" s="171">
        <f t="shared" si="63"/>
        <v>0</v>
      </c>
      <c r="BI257" s="171">
        <f t="shared" si="64"/>
        <v>0</v>
      </c>
      <c r="BJ257" s="14" t="s">
        <v>122</v>
      </c>
      <c r="BK257" s="171">
        <f t="shared" si="65"/>
        <v>0</v>
      </c>
      <c r="BL257" s="14" t="s">
        <v>134</v>
      </c>
      <c r="BM257" s="170" t="s">
        <v>490</v>
      </c>
    </row>
    <row r="258" spans="1:65" s="2" customFormat="1" ht="24" customHeight="1">
      <c r="A258" s="28"/>
      <c r="B258" s="158"/>
      <c r="C258" s="159" t="s">
        <v>491</v>
      </c>
      <c r="D258" s="234" t="s">
        <v>492</v>
      </c>
      <c r="E258" s="235"/>
      <c r="F258" s="236"/>
      <c r="G258" s="160" t="s">
        <v>125</v>
      </c>
      <c r="H258" s="161">
        <v>60</v>
      </c>
      <c r="I258" s="162"/>
      <c r="J258" s="162"/>
      <c r="K258" s="163">
        <f t="shared" si="53"/>
        <v>0</v>
      </c>
      <c r="L258" s="164"/>
      <c r="M258" s="29"/>
      <c r="N258" s="165" t="s">
        <v>1</v>
      </c>
      <c r="O258" s="166" t="s">
        <v>38</v>
      </c>
      <c r="P258" s="167">
        <f t="shared" si="54"/>
        <v>0</v>
      </c>
      <c r="Q258" s="167">
        <f t="shared" si="55"/>
        <v>0</v>
      </c>
      <c r="R258" s="167">
        <f t="shared" si="56"/>
        <v>0</v>
      </c>
      <c r="S258" s="53"/>
      <c r="T258" s="168">
        <f t="shared" si="57"/>
        <v>0</v>
      </c>
      <c r="U258" s="168">
        <v>0</v>
      </c>
      <c r="V258" s="168">
        <f t="shared" si="58"/>
        <v>0</v>
      </c>
      <c r="W258" s="168">
        <v>0</v>
      </c>
      <c r="X258" s="169">
        <f t="shared" si="59"/>
        <v>0</v>
      </c>
      <c r="Y258" s="28"/>
      <c r="Z258" s="28"/>
      <c r="AA258" s="28"/>
      <c r="AB258" s="28"/>
      <c r="AC258" s="28"/>
      <c r="AD258" s="28"/>
      <c r="AE258" s="28"/>
      <c r="AR258" s="170" t="s">
        <v>134</v>
      </c>
      <c r="AT258" s="170" t="s">
        <v>118</v>
      </c>
      <c r="AU258" s="170" t="s">
        <v>122</v>
      </c>
      <c r="AY258" s="14" t="s">
        <v>115</v>
      </c>
      <c r="BE258" s="171">
        <f t="shared" si="60"/>
        <v>0</v>
      </c>
      <c r="BF258" s="171">
        <f t="shared" si="61"/>
        <v>0</v>
      </c>
      <c r="BG258" s="171">
        <f t="shared" si="62"/>
        <v>0</v>
      </c>
      <c r="BH258" s="171">
        <f t="shared" si="63"/>
        <v>0</v>
      </c>
      <c r="BI258" s="171">
        <f t="shared" si="64"/>
        <v>0</v>
      </c>
      <c r="BJ258" s="14" t="s">
        <v>122</v>
      </c>
      <c r="BK258" s="171">
        <f t="shared" si="65"/>
        <v>0</v>
      </c>
      <c r="BL258" s="14" t="s">
        <v>134</v>
      </c>
      <c r="BM258" s="170" t="s">
        <v>493</v>
      </c>
    </row>
    <row r="259" spans="1:65" s="2" customFormat="1" ht="16.5" customHeight="1">
      <c r="A259" s="28"/>
      <c r="B259" s="158"/>
      <c r="C259" s="172" t="s">
        <v>494</v>
      </c>
      <c r="D259" s="237" t="s">
        <v>495</v>
      </c>
      <c r="E259" s="238"/>
      <c r="F259" s="239"/>
      <c r="G259" s="173" t="s">
        <v>125</v>
      </c>
      <c r="H259" s="174">
        <v>60</v>
      </c>
      <c r="I259" s="175"/>
      <c r="J259" s="176"/>
      <c r="K259" s="177">
        <f t="shared" si="53"/>
        <v>0</v>
      </c>
      <c r="L259" s="176"/>
      <c r="M259" s="178"/>
      <c r="N259" s="179" t="s">
        <v>1</v>
      </c>
      <c r="O259" s="166" t="s">
        <v>38</v>
      </c>
      <c r="P259" s="167">
        <f t="shared" si="54"/>
        <v>0</v>
      </c>
      <c r="Q259" s="167">
        <f t="shared" si="55"/>
        <v>0</v>
      </c>
      <c r="R259" s="167">
        <f t="shared" si="56"/>
        <v>0</v>
      </c>
      <c r="S259" s="53"/>
      <c r="T259" s="168">
        <f t="shared" si="57"/>
        <v>0</v>
      </c>
      <c r="U259" s="168">
        <v>4.2000000000000002E-4</v>
      </c>
      <c r="V259" s="168">
        <f t="shared" si="58"/>
        <v>2.52E-2</v>
      </c>
      <c r="W259" s="168">
        <v>0</v>
      </c>
      <c r="X259" s="169">
        <f t="shared" si="59"/>
        <v>0</v>
      </c>
      <c r="Y259" s="28"/>
      <c r="Z259" s="28"/>
      <c r="AA259" s="28"/>
      <c r="AB259" s="28"/>
      <c r="AC259" s="28"/>
      <c r="AD259" s="28"/>
      <c r="AE259" s="28"/>
      <c r="AR259" s="170" t="s">
        <v>253</v>
      </c>
      <c r="AT259" s="170" t="s">
        <v>127</v>
      </c>
      <c r="AU259" s="170" t="s">
        <v>122</v>
      </c>
      <c r="AY259" s="14" t="s">
        <v>115</v>
      </c>
      <c r="BE259" s="171">
        <f t="shared" si="60"/>
        <v>0</v>
      </c>
      <c r="BF259" s="171">
        <f t="shared" si="61"/>
        <v>0</v>
      </c>
      <c r="BG259" s="171">
        <f t="shared" si="62"/>
        <v>0</v>
      </c>
      <c r="BH259" s="171">
        <f t="shared" si="63"/>
        <v>0</v>
      </c>
      <c r="BI259" s="171">
        <f t="shared" si="64"/>
        <v>0</v>
      </c>
      <c r="BJ259" s="14" t="s">
        <v>122</v>
      </c>
      <c r="BK259" s="171">
        <f t="shared" si="65"/>
        <v>0</v>
      </c>
      <c r="BL259" s="14" t="s">
        <v>253</v>
      </c>
      <c r="BM259" s="170" t="s">
        <v>496</v>
      </c>
    </row>
    <row r="260" spans="1:65" s="2" customFormat="1" ht="24" customHeight="1">
      <c r="A260" s="28"/>
      <c r="B260" s="158"/>
      <c r="C260" s="159" t="s">
        <v>497</v>
      </c>
      <c r="D260" s="234" t="s">
        <v>498</v>
      </c>
      <c r="E260" s="235"/>
      <c r="F260" s="236"/>
      <c r="G260" s="160" t="s">
        <v>125</v>
      </c>
      <c r="H260" s="161">
        <v>410</v>
      </c>
      <c r="I260" s="162"/>
      <c r="J260" s="162"/>
      <c r="K260" s="163">
        <f t="shared" si="53"/>
        <v>0</v>
      </c>
      <c r="L260" s="164"/>
      <c r="M260" s="29"/>
      <c r="N260" s="165" t="s">
        <v>1</v>
      </c>
      <c r="O260" s="166" t="s">
        <v>38</v>
      </c>
      <c r="P260" s="167">
        <f t="shared" si="54"/>
        <v>0</v>
      </c>
      <c r="Q260" s="167">
        <f t="shared" si="55"/>
        <v>0</v>
      </c>
      <c r="R260" s="167">
        <f t="shared" si="56"/>
        <v>0</v>
      </c>
      <c r="S260" s="53"/>
      <c r="T260" s="168">
        <f t="shared" si="57"/>
        <v>0</v>
      </c>
      <c r="U260" s="168">
        <v>0</v>
      </c>
      <c r="V260" s="168">
        <f t="shared" si="58"/>
        <v>0</v>
      </c>
      <c r="W260" s="168">
        <v>0</v>
      </c>
      <c r="X260" s="169">
        <f t="shared" si="59"/>
        <v>0</v>
      </c>
      <c r="Y260" s="28"/>
      <c r="Z260" s="28"/>
      <c r="AA260" s="28"/>
      <c r="AB260" s="28"/>
      <c r="AC260" s="28"/>
      <c r="AD260" s="28"/>
      <c r="AE260" s="28"/>
      <c r="AR260" s="170" t="s">
        <v>134</v>
      </c>
      <c r="AT260" s="170" t="s">
        <v>118</v>
      </c>
      <c r="AU260" s="170" t="s">
        <v>122</v>
      </c>
      <c r="AY260" s="14" t="s">
        <v>115</v>
      </c>
      <c r="BE260" s="171">
        <f t="shared" si="60"/>
        <v>0</v>
      </c>
      <c r="BF260" s="171">
        <f t="shared" si="61"/>
        <v>0</v>
      </c>
      <c r="BG260" s="171">
        <f t="shared" si="62"/>
        <v>0</v>
      </c>
      <c r="BH260" s="171">
        <f t="shared" si="63"/>
        <v>0</v>
      </c>
      <c r="BI260" s="171">
        <f t="shared" si="64"/>
        <v>0</v>
      </c>
      <c r="BJ260" s="14" t="s">
        <v>122</v>
      </c>
      <c r="BK260" s="171">
        <f t="shared" si="65"/>
        <v>0</v>
      </c>
      <c r="BL260" s="14" t="s">
        <v>134</v>
      </c>
      <c r="BM260" s="170" t="s">
        <v>499</v>
      </c>
    </row>
    <row r="261" spans="1:65" s="2" customFormat="1" ht="16.5" customHeight="1">
      <c r="A261" s="28"/>
      <c r="B261" s="158"/>
      <c r="C261" s="172" t="s">
        <v>500</v>
      </c>
      <c r="D261" s="237" t="s">
        <v>501</v>
      </c>
      <c r="E261" s="238"/>
      <c r="F261" s="239"/>
      <c r="G261" s="173" t="s">
        <v>125</v>
      </c>
      <c r="H261" s="174">
        <v>410</v>
      </c>
      <c r="I261" s="175"/>
      <c r="J261" s="176"/>
      <c r="K261" s="177">
        <f t="shared" si="53"/>
        <v>0</v>
      </c>
      <c r="L261" s="176"/>
      <c r="M261" s="178"/>
      <c r="N261" s="179" t="s">
        <v>1</v>
      </c>
      <c r="O261" s="166" t="s">
        <v>38</v>
      </c>
      <c r="P261" s="167">
        <f t="shared" si="54"/>
        <v>0</v>
      </c>
      <c r="Q261" s="167">
        <f t="shared" si="55"/>
        <v>0</v>
      </c>
      <c r="R261" s="167">
        <f t="shared" si="56"/>
        <v>0</v>
      </c>
      <c r="S261" s="53"/>
      <c r="T261" s="168">
        <f t="shared" si="57"/>
        <v>0</v>
      </c>
      <c r="U261" s="168">
        <v>3.4000000000000002E-4</v>
      </c>
      <c r="V261" s="168">
        <f t="shared" si="58"/>
        <v>0.13940000000000002</v>
      </c>
      <c r="W261" s="168">
        <v>0</v>
      </c>
      <c r="X261" s="169">
        <f t="shared" si="59"/>
        <v>0</v>
      </c>
      <c r="Y261" s="28"/>
      <c r="Z261" s="28"/>
      <c r="AA261" s="28"/>
      <c r="AB261" s="28"/>
      <c r="AC261" s="28"/>
      <c r="AD261" s="28"/>
      <c r="AE261" s="28"/>
      <c r="AR261" s="170" t="s">
        <v>253</v>
      </c>
      <c r="AT261" s="170" t="s">
        <v>127</v>
      </c>
      <c r="AU261" s="170" t="s">
        <v>122</v>
      </c>
      <c r="AY261" s="14" t="s">
        <v>115</v>
      </c>
      <c r="BE261" s="171">
        <f t="shared" si="60"/>
        <v>0</v>
      </c>
      <c r="BF261" s="171">
        <f t="shared" si="61"/>
        <v>0</v>
      </c>
      <c r="BG261" s="171">
        <f t="shared" si="62"/>
        <v>0</v>
      </c>
      <c r="BH261" s="171">
        <f t="shared" si="63"/>
        <v>0</v>
      </c>
      <c r="BI261" s="171">
        <f t="shared" si="64"/>
        <v>0</v>
      </c>
      <c r="BJ261" s="14" t="s">
        <v>122</v>
      </c>
      <c r="BK261" s="171">
        <f t="shared" si="65"/>
        <v>0</v>
      </c>
      <c r="BL261" s="14" t="s">
        <v>253</v>
      </c>
      <c r="BM261" s="170" t="s">
        <v>502</v>
      </c>
    </row>
    <row r="262" spans="1:65" s="2" customFormat="1" ht="24" customHeight="1">
      <c r="A262" s="28"/>
      <c r="B262" s="158"/>
      <c r="C262" s="159" t="s">
        <v>503</v>
      </c>
      <c r="D262" s="234" t="s">
        <v>504</v>
      </c>
      <c r="E262" s="235"/>
      <c r="F262" s="236"/>
      <c r="G262" s="160" t="s">
        <v>125</v>
      </c>
      <c r="H262" s="161">
        <v>140</v>
      </c>
      <c r="I262" s="162"/>
      <c r="J262" s="162"/>
      <c r="K262" s="163">
        <f t="shared" ref="K262:K277" si="66">ROUND(P262*H262,2)</f>
        <v>0</v>
      </c>
      <c r="L262" s="164"/>
      <c r="M262" s="29"/>
      <c r="N262" s="165" t="s">
        <v>1</v>
      </c>
      <c r="O262" s="166" t="s">
        <v>38</v>
      </c>
      <c r="P262" s="167">
        <f t="shared" ref="P262:P277" si="67">I262+J262</f>
        <v>0</v>
      </c>
      <c r="Q262" s="167">
        <f t="shared" ref="Q262:Q277" si="68">ROUND(I262*H262,2)</f>
        <v>0</v>
      </c>
      <c r="R262" s="167">
        <f t="shared" ref="R262:R277" si="69">ROUND(J262*H262,2)</f>
        <v>0</v>
      </c>
      <c r="S262" s="53"/>
      <c r="T262" s="168">
        <f t="shared" ref="T262:T277" si="70">S262*H262</f>
        <v>0</v>
      </c>
      <c r="U262" s="168">
        <v>0</v>
      </c>
      <c r="V262" s="168">
        <f t="shared" ref="V262:V277" si="71">U262*H262</f>
        <v>0</v>
      </c>
      <c r="W262" s="168">
        <v>0</v>
      </c>
      <c r="X262" s="169">
        <f t="shared" ref="X262:X277" si="72">W262*H262</f>
        <v>0</v>
      </c>
      <c r="Y262" s="28"/>
      <c r="Z262" s="28"/>
      <c r="AA262" s="28"/>
      <c r="AB262" s="28"/>
      <c r="AC262" s="28"/>
      <c r="AD262" s="28"/>
      <c r="AE262" s="28"/>
      <c r="AR262" s="170" t="s">
        <v>134</v>
      </c>
      <c r="AT262" s="170" t="s">
        <v>118</v>
      </c>
      <c r="AU262" s="170" t="s">
        <v>122</v>
      </c>
      <c r="AY262" s="14" t="s">
        <v>115</v>
      </c>
      <c r="BE262" s="171">
        <f t="shared" ref="BE262:BE277" si="73">IF(O262="základná",K262,0)</f>
        <v>0</v>
      </c>
      <c r="BF262" s="171">
        <f t="shared" ref="BF262:BF277" si="74">IF(O262="znížená",K262,0)</f>
        <v>0</v>
      </c>
      <c r="BG262" s="171">
        <f t="shared" ref="BG262:BG277" si="75">IF(O262="zákl. prenesená",K262,0)</f>
        <v>0</v>
      </c>
      <c r="BH262" s="171">
        <f t="shared" ref="BH262:BH277" si="76">IF(O262="zníž. prenesená",K262,0)</f>
        <v>0</v>
      </c>
      <c r="BI262" s="171">
        <f t="shared" ref="BI262:BI277" si="77">IF(O262="nulová",K262,0)</f>
        <v>0</v>
      </c>
      <c r="BJ262" s="14" t="s">
        <v>122</v>
      </c>
      <c r="BK262" s="171">
        <f t="shared" ref="BK262:BK277" si="78">ROUND(P262*H262,2)</f>
        <v>0</v>
      </c>
      <c r="BL262" s="14" t="s">
        <v>134</v>
      </c>
      <c r="BM262" s="170" t="s">
        <v>505</v>
      </c>
    </row>
    <row r="263" spans="1:65" s="2" customFormat="1" ht="16.5" customHeight="1">
      <c r="A263" s="28"/>
      <c r="B263" s="158"/>
      <c r="C263" s="172" t="s">
        <v>506</v>
      </c>
      <c r="D263" s="237" t="s">
        <v>507</v>
      </c>
      <c r="E263" s="238"/>
      <c r="F263" s="239"/>
      <c r="G263" s="173" t="s">
        <v>125</v>
      </c>
      <c r="H263" s="174">
        <v>140</v>
      </c>
      <c r="I263" s="175"/>
      <c r="J263" s="176"/>
      <c r="K263" s="177">
        <f t="shared" si="66"/>
        <v>0</v>
      </c>
      <c r="L263" s="176"/>
      <c r="M263" s="178"/>
      <c r="N263" s="179" t="s">
        <v>1</v>
      </c>
      <c r="O263" s="166" t="s">
        <v>38</v>
      </c>
      <c r="P263" s="167">
        <f t="shared" si="67"/>
        <v>0</v>
      </c>
      <c r="Q263" s="167">
        <f t="shared" si="68"/>
        <v>0</v>
      </c>
      <c r="R263" s="167">
        <f t="shared" si="69"/>
        <v>0</v>
      </c>
      <c r="S263" s="53"/>
      <c r="T263" s="168">
        <f t="shared" si="70"/>
        <v>0</v>
      </c>
      <c r="U263" s="168">
        <v>4.0000000000000002E-4</v>
      </c>
      <c r="V263" s="168">
        <f t="shared" si="71"/>
        <v>5.6000000000000001E-2</v>
      </c>
      <c r="W263" s="168">
        <v>0</v>
      </c>
      <c r="X263" s="169">
        <f t="shared" si="72"/>
        <v>0</v>
      </c>
      <c r="Y263" s="28"/>
      <c r="Z263" s="28"/>
      <c r="AA263" s="28"/>
      <c r="AB263" s="28"/>
      <c r="AC263" s="28"/>
      <c r="AD263" s="28"/>
      <c r="AE263" s="28"/>
      <c r="AR263" s="170" t="s">
        <v>253</v>
      </c>
      <c r="AT263" s="170" t="s">
        <v>127</v>
      </c>
      <c r="AU263" s="170" t="s">
        <v>122</v>
      </c>
      <c r="AY263" s="14" t="s">
        <v>115</v>
      </c>
      <c r="BE263" s="171">
        <f t="shared" si="73"/>
        <v>0</v>
      </c>
      <c r="BF263" s="171">
        <f t="shared" si="74"/>
        <v>0</v>
      </c>
      <c r="BG263" s="171">
        <f t="shared" si="75"/>
        <v>0</v>
      </c>
      <c r="BH263" s="171">
        <f t="shared" si="76"/>
        <v>0</v>
      </c>
      <c r="BI263" s="171">
        <f t="shared" si="77"/>
        <v>0</v>
      </c>
      <c r="BJ263" s="14" t="s">
        <v>122</v>
      </c>
      <c r="BK263" s="171">
        <f t="shared" si="78"/>
        <v>0</v>
      </c>
      <c r="BL263" s="14" t="s">
        <v>253</v>
      </c>
      <c r="BM263" s="170" t="s">
        <v>508</v>
      </c>
    </row>
    <row r="264" spans="1:65" s="2" customFormat="1" ht="24" customHeight="1">
      <c r="A264" s="28"/>
      <c r="B264" s="158"/>
      <c r="C264" s="159" t="s">
        <v>509</v>
      </c>
      <c r="D264" s="234" t="s">
        <v>510</v>
      </c>
      <c r="E264" s="235"/>
      <c r="F264" s="236"/>
      <c r="G264" s="160" t="s">
        <v>125</v>
      </c>
      <c r="H264" s="161">
        <v>290</v>
      </c>
      <c r="I264" s="162"/>
      <c r="J264" s="162"/>
      <c r="K264" s="163">
        <f t="shared" si="66"/>
        <v>0</v>
      </c>
      <c r="L264" s="164"/>
      <c r="M264" s="29"/>
      <c r="N264" s="165" t="s">
        <v>1</v>
      </c>
      <c r="O264" s="166" t="s">
        <v>38</v>
      </c>
      <c r="P264" s="167">
        <f t="shared" si="67"/>
        <v>0</v>
      </c>
      <c r="Q264" s="167">
        <f t="shared" si="68"/>
        <v>0</v>
      </c>
      <c r="R264" s="167">
        <f t="shared" si="69"/>
        <v>0</v>
      </c>
      <c r="S264" s="53"/>
      <c r="T264" s="168">
        <f t="shared" si="70"/>
        <v>0</v>
      </c>
      <c r="U264" s="168">
        <v>0</v>
      </c>
      <c r="V264" s="168">
        <f t="shared" si="71"/>
        <v>0</v>
      </c>
      <c r="W264" s="168">
        <v>0</v>
      </c>
      <c r="X264" s="169">
        <f t="shared" si="72"/>
        <v>0</v>
      </c>
      <c r="Y264" s="28"/>
      <c r="Z264" s="28"/>
      <c r="AA264" s="28"/>
      <c r="AB264" s="28"/>
      <c r="AC264" s="28"/>
      <c r="AD264" s="28"/>
      <c r="AE264" s="28"/>
      <c r="AR264" s="170" t="s">
        <v>134</v>
      </c>
      <c r="AT264" s="170" t="s">
        <v>118</v>
      </c>
      <c r="AU264" s="170" t="s">
        <v>122</v>
      </c>
      <c r="AY264" s="14" t="s">
        <v>115</v>
      </c>
      <c r="BE264" s="171">
        <f t="shared" si="73"/>
        <v>0</v>
      </c>
      <c r="BF264" s="171">
        <f t="shared" si="74"/>
        <v>0</v>
      </c>
      <c r="BG264" s="171">
        <f t="shared" si="75"/>
        <v>0</v>
      </c>
      <c r="BH264" s="171">
        <f t="shared" si="76"/>
        <v>0</v>
      </c>
      <c r="BI264" s="171">
        <f t="shared" si="77"/>
        <v>0</v>
      </c>
      <c r="BJ264" s="14" t="s">
        <v>122</v>
      </c>
      <c r="BK264" s="171">
        <f t="shared" si="78"/>
        <v>0</v>
      </c>
      <c r="BL264" s="14" t="s">
        <v>134</v>
      </c>
      <c r="BM264" s="170" t="s">
        <v>511</v>
      </c>
    </row>
    <row r="265" spans="1:65" s="2" customFormat="1" ht="16.5" customHeight="1">
      <c r="A265" s="28"/>
      <c r="B265" s="158"/>
      <c r="C265" s="172" t="s">
        <v>512</v>
      </c>
      <c r="D265" s="237" t="s">
        <v>513</v>
      </c>
      <c r="E265" s="238"/>
      <c r="F265" s="239"/>
      <c r="G265" s="173" t="s">
        <v>125</v>
      </c>
      <c r="H265" s="174">
        <v>290</v>
      </c>
      <c r="I265" s="175"/>
      <c r="J265" s="176"/>
      <c r="K265" s="177">
        <f t="shared" si="66"/>
        <v>0</v>
      </c>
      <c r="L265" s="176"/>
      <c r="M265" s="178"/>
      <c r="N265" s="179" t="s">
        <v>1</v>
      </c>
      <c r="O265" s="166" t="s">
        <v>38</v>
      </c>
      <c r="P265" s="167">
        <f t="shared" si="67"/>
        <v>0</v>
      </c>
      <c r="Q265" s="167">
        <f t="shared" si="68"/>
        <v>0</v>
      </c>
      <c r="R265" s="167">
        <f t="shared" si="69"/>
        <v>0</v>
      </c>
      <c r="S265" s="53"/>
      <c r="T265" s="168">
        <f t="shared" si="70"/>
        <v>0</v>
      </c>
      <c r="U265" s="168">
        <v>5.4000000000000001E-4</v>
      </c>
      <c r="V265" s="168">
        <f t="shared" si="71"/>
        <v>0.15659999999999999</v>
      </c>
      <c r="W265" s="168">
        <v>0</v>
      </c>
      <c r="X265" s="169">
        <f t="shared" si="72"/>
        <v>0</v>
      </c>
      <c r="Y265" s="28"/>
      <c r="Z265" s="28"/>
      <c r="AA265" s="28"/>
      <c r="AB265" s="28"/>
      <c r="AC265" s="28"/>
      <c r="AD265" s="28"/>
      <c r="AE265" s="28"/>
      <c r="AR265" s="170" t="s">
        <v>253</v>
      </c>
      <c r="AT265" s="170" t="s">
        <v>127</v>
      </c>
      <c r="AU265" s="170" t="s">
        <v>122</v>
      </c>
      <c r="AY265" s="14" t="s">
        <v>115</v>
      </c>
      <c r="BE265" s="171">
        <f t="shared" si="73"/>
        <v>0</v>
      </c>
      <c r="BF265" s="171">
        <f t="shared" si="74"/>
        <v>0</v>
      </c>
      <c r="BG265" s="171">
        <f t="shared" si="75"/>
        <v>0</v>
      </c>
      <c r="BH265" s="171">
        <f t="shared" si="76"/>
        <v>0</v>
      </c>
      <c r="BI265" s="171">
        <f t="shared" si="77"/>
        <v>0</v>
      </c>
      <c r="BJ265" s="14" t="s">
        <v>122</v>
      </c>
      <c r="BK265" s="171">
        <f t="shared" si="78"/>
        <v>0</v>
      </c>
      <c r="BL265" s="14" t="s">
        <v>253</v>
      </c>
      <c r="BM265" s="170" t="s">
        <v>514</v>
      </c>
    </row>
    <row r="266" spans="1:65" s="2" customFormat="1" ht="24" customHeight="1">
      <c r="A266" s="28"/>
      <c r="B266" s="158"/>
      <c r="C266" s="159" t="s">
        <v>515</v>
      </c>
      <c r="D266" s="234" t="s">
        <v>516</v>
      </c>
      <c r="E266" s="235"/>
      <c r="F266" s="236"/>
      <c r="G266" s="160" t="s">
        <v>125</v>
      </c>
      <c r="H266" s="161">
        <v>70</v>
      </c>
      <c r="I266" s="162"/>
      <c r="J266" s="162"/>
      <c r="K266" s="163">
        <f t="shared" si="66"/>
        <v>0</v>
      </c>
      <c r="L266" s="164"/>
      <c r="M266" s="29"/>
      <c r="N266" s="165" t="s">
        <v>1</v>
      </c>
      <c r="O266" s="166" t="s">
        <v>38</v>
      </c>
      <c r="P266" s="167">
        <f t="shared" si="67"/>
        <v>0</v>
      </c>
      <c r="Q266" s="167">
        <f t="shared" si="68"/>
        <v>0</v>
      </c>
      <c r="R266" s="167">
        <f t="shared" si="69"/>
        <v>0</v>
      </c>
      <c r="S266" s="53"/>
      <c r="T266" s="168">
        <f t="shared" si="70"/>
        <v>0</v>
      </c>
      <c r="U266" s="168">
        <v>0</v>
      </c>
      <c r="V266" s="168">
        <f t="shared" si="71"/>
        <v>0</v>
      </c>
      <c r="W266" s="168">
        <v>0</v>
      </c>
      <c r="X266" s="169">
        <f t="shared" si="72"/>
        <v>0</v>
      </c>
      <c r="Y266" s="28"/>
      <c r="Z266" s="28"/>
      <c r="AA266" s="28"/>
      <c r="AB266" s="28"/>
      <c r="AC266" s="28"/>
      <c r="AD266" s="28"/>
      <c r="AE266" s="28"/>
      <c r="AR266" s="170" t="s">
        <v>134</v>
      </c>
      <c r="AT266" s="170" t="s">
        <v>118</v>
      </c>
      <c r="AU266" s="170" t="s">
        <v>122</v>
      </c>
      <c r="AY266" s="14" t="s">
        <v>115</v>
      </c>
      <c r="BE266" s="171">
        <f t="shared" si="73"/>
        <v>0</v>
      </c>
      <c r="BF266" s="171">
        <f t="shared" si="74"/>
        <v>0</v>
      </c>
      <c r="BG266" s="171">
        <f t="shared" si="75"/>
        <v>0</v>
      </c>
      <c r="BH266" s="171">
        <f t="shared" si="76"/>
        <v>0</v>
      </c>
      <c r="BI266" s="171">
        <f t="shared" si="77"/>
        <v>0</v>
      </c>
      <c r="BJ266" s="14" t="s">
        <v>122</v>
      </c>
      <c r="BK266" s="171">
        <f t="shared" si="78"/>
        <v>0</v>
      </c>
      <c r="BL266" s="14" t="s">
        <v>134</v>
      </c>
      <c r="BM266" s="170" t="s">
        <v>517</v>
      </c>
    </row>
    <row r="267" spans="1:65" s="2" customFormat="1" ht="16.5" customHeight="1">
      <c r="A267" s="28"/>
      <c r="B267" s="158"/>
      <c r="C267" s="172" t="s">
        <v>518</v>
      </c>
      <c r="D267" s="237" t="s">
        <v>519</v>
      </c>
      <c r="E267" s="238"/>
      <c r="F267" s="239"/>
      <c r="G267" s="173" t="s">
        <v>125</v>
      </c>
      <c r="H267" s="174">
        <v>70</v>
      </c>
      <c r="I267" s="175"/>
      <c r="J267" s="176"/>
      <c r="K267" s="177">
        <f t="shared" si="66"/>
        <v>0</v>
      </c>
      <c r="L267" s="176"/>
      <c r="M267" s="178"/>
      <c r="N267" s="179" t="s">
        <v>1</v>
      </c>
      <c r="O267" s="166" t="s">
        <v>38</v>
      </c>
      <c r="P267" s="167">
        <f t="shared" si="67"/>
        <v>0</v>
      </c>
      <c r="Q267" s="167">
        <f t="shared" si="68"/>
        <v>0</v>
      </c>
      <c r="R267" s="167">
        <f t="shared" si="69"/>
        <v>0</v>
      </c>
      <c r="S267" s="53"/>
      <c r="T267" s="168">
        <f t="shared" si="70"/>
        <v>0</v>
      </c>
      <c r="U267" s="168">
        <v>6.4999999999999997E-4</v>
      </c>
      <c r="V267" s="168">
        <f t="shared" si="71"/>
        <v>4.5499999999999999E-2</v>
      </c>
      <c r="W267" s="168">
        <v>0</v>
      </c>
      <c r="X267" s="169">
        <f t="shared" si="72"/>
        <v>0</v>
      </c>
      <c r="Y267" s="28"/>
      <c r="Z267" s="28"/>
      <c r="AA267" s="28"/>
      <c r="AB267" s="28"/>
      <c r="AC267" s="28"/>
      <c r="AD267" s="28"/>
      <c r="AE267" s="28"/>
      <c r="AR267" s="170" t="s">
        <v>253</v>
      </c>
      <c r="AT267" s="170" t="s">
        <v>127</v>
      </c>
      <c r="AU267" s="170" t="s">
        <v>122</v>
      </c>
      <c r="AY267" s="14" t="s">
        <v>115</v>
      </c>
      <c r="BE267" s="171">
        <f t="shared" si="73"/>
        <v>0</v>
      </c>
      <c r="BF267" s="171">
        <f t="shared" si="74"/>
        <v>0</v>
      </c>
      <c r="BG267" s="171">
        <f t="shared" si="75"/>
        <v>0</v>
      </c>
      <c r="BH267" s="171">
        <f t="shared" si="76"/>
        <v>0</v>
      </c>
      <c r="BI267" s="171">
        <f t="shared" si="77"/>
        <v>0</v>
      </c>
      <c r="BJ267" s="14" t="s">
        <v>122</v>
      </c>
      <c r="BK267" s="171">
        <f t="shared" si="78"/>
        <v>0</v>
      </c>
      <c r="BL267" s="14" t="s">
        <v>253</v>
      </c>
      <c r="BM267" s="170" t="s">
        <v>520</v>
      </c>
    </row>
    <row r="268" spans="1:65" s="2" customFormat="1" ht="24" customHeight="1">
      <c r="A268" s="28"/>
      <c r="B268" s="158"/>
      <c r="C268" s="159" t="s">
        <v>521</v>
      </c>
      <c r="D268" s="234" t="s">
        <v>522</v>
      </c>
      <c r="E268" s="235"/>
      <c r="F268" s="236"/>
      <c r="G268" s="160" t="s">
        <v>125</v>
      </c>
      <c r="H268" s="161">
        <v>120</v>
      </c>
      <c r="I268" s="162"/>
      <c r="J268" s="162"/>
      <c r="K268" s="163">
        <f t="shared" si="66"/>
        <v>0</v>
      </c>
      <c r="L268" s="164"/>
      <c r="M268" s="29"/>
      <c r="N268" s="165" t="s">
        <v>1</v>
      </c>
      <c r="O268" s="166" t="s">
        <v>38</v>
      </c>
      <c r="P268" s="167">
        <f t="shared" si="67"/>
        <v>0</v>
      </c>
      <c r="Q268" s="167">
        <f t="shared" si="68"/>
        <v>0</v>
      </c>
      <c r="R268" s="167">
        <f t="shared" si="69"/>
        <v>0</v>
      </c>
      <c r="S268" s="53"/>
      <c r="T268" s="168">
        <f t="shared" si="70"/>
        <v>0</v>
      </c>
      <c r="U268" s="168">
        <v>0</v>
      </c>
      <c r="V268" s="168">
        <f t="shared" si="71"/>
        <v>0</v>
      </c>
      <c r="W268" s="168">
        <v>0</v>
      </c>
      <c r="X268" s="169">
        <f t="shared" si="72"/>
        <v>0</v>
      </c>
      <c r="Y268" s="28"/>
      <c r="Z268" s="28"/>
      <c r="AA268" s="28"/>
      <c r="AB268" s="28"/>
      <c r="AC268" s="28"/>
      <c r="AD268" s="28"/>
      <c r="AE268" s="28"/>
      <c r="AR268" s="170" t="s">
        <v>134</v>
      </c>
      <c r="AT268" s="170" t="s">
        <v>118</v>
      </c>
      <c r="AU268" s="170" t="s">
        <v>122</v>
      </c>
      <c r="AY268" s="14" t="s">
        <v>115</v>
      </c>
      <c r="BE268" s="171">
        <f t="shared" si="73"/>
        <v>0</v>
      </c>
      <c r="BF268" s="171">
        <f t="shared" si="74"/>
        <v>0</v>
      </c>
      <c r="BG268" s="171">
        <f t="shared" si="75"/>
        <v>0</v>
      </c>
      <c r="BH268" s="171">
        <f t="shared" si="76"/>
        <v>0</v>
      </c>
      <c r="BI268" s="171">
        <f t="shared" si="77"/>
        <v>0</v>
      </c>
      <c r="BJ268" s="14" t="s">
        <v>122</v>
      </c>
      <c r="BK268" s="171">
        <f t="shared" si="78"/>
        <v>0</v>
      </c>
      <c r="BL268" s="14" t="s">
        <v>134</v>
      </c>
      <c r="BM268" s="170" t="s">
        <v>523</v>
      </c>
    </row>
    <row r="269" spans="1:65" s="2" customFormat="1" ht="16.5" customHeight="1">
      <c r="A269" s="28"/>
      <c r="B269" s="158"/>
      <c r="C269" s="172" t="s">
        <v>524</v>
      </c>
      <c r="D269" s="237" t="s">
        <v>525</v>
      </c>
      <c r="E269" s="238"/>
      <c r="F269" s="239"/>
      <c r="G269" s="173" t="s">
        <v>125</v>
      </c>
      <c r="H269" s="174">
        <v>120</v>
      </c>
      <c r="I269" s="175"/>
      <c r="J269" s="176"/>
      <c r="K269" s="177">
        <f t="shared" si="66"/>
        <v>0</v>
      </c>
      <c r="L269" s="176"/>
      <c r="M269" s="178"/>
      <c r="N269" s="179" t="s">
        <v>1</v>
      </c>
      <c r="O269" s="166" t="s">
        <v>38</v>
      </c>
      <c r="P269" s="167">
        <f t="shared" si="67"/>
        <v>0</v>
      </c>
      <c r="Q269" s="167">
        <f t="shared" si="68"/>
        <v>0</v>
      </c>
      <c r="R269" s="167">
        <f t="shared" si="69"/>
        <v>0</v>
      </c>
      <c r="S269" s="53"/>
      <c r="T269" s="168">
        <f t="shared" si="70"/>
        <v>0</v>
      </c>
      <c r="U269" s="168">
        <v>9.1E-4</v>
      </c>
      <c r="V269" s="168">
        <f t="shared" si="71"/>
        <v>0.10920000000000001</v>
      </c>
      <c r="W269" s="168">
        <v>0</v>
      </c>
      <c r="X269" s="169">
        <f t="shared" si="72"/>
        <v>0</v>
      </c>
      <c r="Y269" s="28"/>
      <c r="Z269" s="28"/>
      <c r="AA269" s="28"/>
      <c r="AB269" s="28"/>
      <c r="AC269" s="28"/>
      <c r="AD269" s="28"/>
      <c r="AE269" s="28"/>
      <c r="AR269" s="170" t="s">
        <v>253</v>
      </c>
      <c r="AT269" s="170" t="s">
        <v>127</v>
      </c>
      <c r="AU269" s="170" t="s">
        <v>122</v>
      </c>
      <c r="AY269" s="14" t="s">
        <v>115</v>
      </c>
      <c r="BE269" s="171">
        <f t="shared" si="73"/>
        <v>0</v>
      </c>
      <c r="BF269" s="171">
        <f t="shared" si="74"/>
        <v>0</v>
      </c>
      <c r="BG269" s="171">
        <f t="shared" si="75"/>
        <v>0</v>
      </c>
      <c r="BH269" s="171">
        <f t="shared" si="76"/>
        <v>0</v>
      </c>
      <c r="BI269" s="171">
        <f t="shared" si="77"/>
        <v>0</v>
      </c>
      <c r="BJ269" s="14" t="s">
        <v>122</v>
      </c>
      <c r="BK269" s="171">
        <f t="shared" si="78"/>
        <v>0</v>
      </c>
      <c r="BL269" s="14" t="s">
        <v>253</v>
      </c>
      <c r="BM269" s="170" t="s">
        <v>526</v>
      </c>
    </row>
    <row r="270" spans="1:65" s="2" customFormat="1" ht="24" customHeight="1">
      <c r="A270" s="28"/>
      <c r="B270" s="158"/>
      <c r="C270" s="159" t="s">
        <v>527</v>
      </c>
      <c r="D270" s="234" t="s">
        <v>528</v>
      </c>
      <c r="E270" s="235"/>
      <c r="F270" s="236"/>
      <c r="G270" s="160" t="s">
        <v>125</v>
      </c>
      <c r="H270" s="161">
        <v>22</v>
      </c>
      <c r="I270" s="162"/>
      <c r="J270" s="162"/>
      <c r="K270" s="163">
        <f t="shared" si="66"/>
        <v>0</v>
      </c>
      <c r="L270" s="164"/>
      <c r="M270" s="29"/>
      <c r="N270" s="165" t="s">
        <v>1</v>
      </c>
      <c r="O270" s="166" t="s">
        <v>38</v>
      </c>
      <c r="P270" s="167">
        <f t="shared" si="67"/>
        <v>0</v>
      </c>
      <c r="Q270" s="167">
        <f t="shared" si="68"/>
        <v>0</v>
      </c>
      <c r="R270" s="167">
        <f t="shared" si="69"/>
        <v>0</v>
      </c>
      <c r="S270" s="53"/>
      <c r="T270" s="168">
        <f t="shared" si="70"/>
        <v>0</v>
      </c>
      <c r="U270" s="168">
        <v>0</v>
      </c>
      <c r="V270" s="168">
        <f t="shared" si="71"/>
        <v>0</v>
      </c>
      <c r="W270" s="168">
        <v>0</v>
      </c>
      <c r="X270" s="169">
        <f t="shared" si="72"/>
        <v>0</v>
      </c>
      <c r="Y270" s="28"/>
      <c r="Z270" s="28"/>
      <c r="AA270" s="28"/>
      <c r="AB270" s="28"/>
      <c r="AC270" s="28"/>
      <c r="AD270" s="28"/>
      <c r="AE270" s="28"/>
      <c r="AR270" s="170" t="s">
        <v>134</v>
      </c>
      <c r="AT270" s="170" t="s">
        <v>118</v>
      </c>
      <c r="AU270" s="170" t="s">
        <v>122</v>
      </c>
      <c r="AY270" s="14" t="s">
        <v>115</v>
      </c>
      <c r="BE270" s="171">
        <f t="shared" si="73"/>
        <v>0</v>
      </c>
      <c r="BF270" s="171">
        <f t="shared" si="74"/>
        <v>0</v>
      </c>
      <c r="BG270" s="171">
        <f t="shared" si="75"/>
        <v>0</v>
      </c>
      <c r="BH270" s="171">
        <f t="shared" si="76"/>
        <v>0</v>
      </c>
      <c r="BI270" s="171">
        <f t="shared" si="77"/>
        <v>0</v>
      </c>
      <c r="BJ270" s="14" t="s">
        <v>122</v>
      </c>
      <c r="BK270" s="171">
        <f t="shared" si="78"/>
        <v>0</v>
      </c>
      <c r="BL270" s="14" t="s">
        <v>134</v>
      </c>
      <c r="BM270" s="170" t="s">
        <v>529</v>
      </c>
    </row>
    <row r="271" spans="1:65" s="2" customFormat="1" ht="16.5" customHeight="1">
      <c r="A271" s="28"/>
      <c r="B271" s="158"/>
      <c r="C271" s="172" t="s">
        <v>530</v>
      </c>
      <c r="D271" s="237" t="s">
        <v>531</v>
      </c>
      <c r="E271" s="238"/>
      <c r="F271" s="239"/>
      <c r="G271" s="173" t="s">
        <v>125</v>
      </c>
      <c r="H271" s="174">
        <v>22</v>
      </c>
      <c r="I271" s="175"/>
      <c r="J271" s="176"/>
      <c r="K271" s="177">
        <f t="shared" si="66"/>
        <v>0</v>
      </c>
      <c r="L271" s="176"/>
      <c r="M271" s="178"/>
      <c r="N271" s="179" t="s">
        <v>1</v>
      </c>
      <c r="O271" s="166" t="s">
        <v>38</v>
      </c>
      <c r="P271" s="167">
        <f t="shared" si="67"/>
        <v>0</v>
      </c>
      <c r="Q271" s="167">
        <f t="shared" si="68"/>
        <v>0</v>
      </c>
      <c r="R271" s="167">
        <f t="shared" si="69"/>
        <v>0</v>
      </c>
      <c r="S271" s="53"/>
      <c r="T271" s="168">
        <f t="shared" si="70"/>
        <v>0</v>
      </c>
      <c r="U271" s="168">
        <v>3.2000000000000002E-3</v>
      </c>
      <c r="V271" s="168">
        <f t="shared" si="71"/>
        <v>7.0400000000000004E-2</v>
      </c>
      <c r="W271" s="168">
        <v>0</v>
      </c>
      <c r="X271" s="169">
        <f t="shared" si="72"/>
        <v>0</v>
      </c>
      <c r="Y271" s="28"/>
      <c r="Z271" s="28"/>
      <c r="AA271" s="28"/>
      <c r="AB271" s="28"/>
      <c r="AC271" s="28"/>
      <c r="AD271" s="28"/>
      <c r="AE271" s="28"/>
      <c r="AR271" s="170" t="s">
        <v>253</v>
      </c>
      <c r="AT271" s="170" t="s">
        <v>127</v>
      </c>
      <c r="AU271" s="170" t="s">
        <v>122</v>
      </c>
      <c r="AY271" s="14" t="s">
        <v>115</v>
      </c>
      <c r="BE271" s="171">
        <f t="shared" si="73"/>
        <v>0</v>
      </c>
      <c r="BF271" s="171">
        <f t="shared" si="74"/>
        <v>0</v>
      </c>
      <c r="BG271" s="171">
        <f t="shared" si="75"/>
        <v>0</v>
      </c>
      <c r="BH271" s="171">
        <f t="shared" si="76"/>
        <v>0</v>
      </c>
      <c r="BI271" s="171">
        <f t="shared" si="77"/>
        <v>0</v>
      </c>
      <c r="BJ271" s="14" t="s">
        <v>122</v>
      </c>
      <c r="BK271" s="171">
        <f t="shared" si="78"/>
        <v>0</v>
      </c>
      <c r="BL271" s="14" t="s">
        <v>253</v>
      </c>
      <c r="BM271" s="170" t="s">
        <v>532</v>
      </c>
    </row>
    <row r="272" spans="1:65" s="2" customFormat="1" ht="24" customHeight="1">
      <c r="A272" s="28"/>
      <c r="B272" s="158"/>
      <c r="C272" s="159" t="s">
        <v>533</v>
      </c>
      <c r="D272" s="234" t="s">
        <v>534</v>
      </c>
      <c r="E272" s="235"/>
      <c r="F272" s="236"/>
      <c r="G272" s="160" t="s">
        <v>125</v>
      </c>
      <c r="H272" s="161">
        <v>22</v>
      </c>
      <c r="I272" s="162"/>
      <c r="J272" s="162"/>
      <c r="K272" s="163">
        <f t="shared" si="66"/>
        <v>0</v>
      </c>
      <c r="L272" s="164"/>
      <c r="M272" s="29"/>
      <c r="N272" s="165" t="s">
        <v>1</v>
      </c>
      <c r="O272" s="166" t="s">
        <v>38</v>
      </c>
      <c r="P272" s="167">
        <f t="shared" si="67"/>
        <v>0</v>
      </c>
      <c r="Q272" s="167">
        <f t="shared" si="68"/>
        <v>0</v>
      </c>
      <c r="R272" s="167">
        <f t="shared" si="69"/>
        <v>0</v>
      </c>
      <c r="S272" s="53"/>
      <c r="T272" s="168">
        <f t="shared" si="70"/>
        <v>0</v>
      </c>
      <c r="U272" s="168">
        <v>0</v>
      </c>
      <c r="V272" s="168">
        <f t="shared" si="71"/>
        <v>0</v>
      </c>
      <c r="W272" s="168">
        <v>0</v>
      </c>
      <c r="X272" s="169">
        <f t="shared" si="72"/>
        <v>0</v>
      </c>
      <c r="Y272" s="28"/>
      <c r="Z272" s="28"/>
      <c r="AA272" s="28"/>
      <c r="AB272" s="28"/>
      <c r="AC272" s="28"/>
      <c r="AD272" s="28"/>
      <c r="AE272" s="28"/>
      <c r="AR272" s="170" t="s">
        <v>134</v>
      </c>
      <c r="AT272" s="170" t="s">
        <v>118</v>
      </c>
      <c r="AU272" s="170" t="s">
        <v>122</v>
      </c>
      <c r="AY272" s="14" t="s">
        <v>115</v>
      </c>
      <c r="BE272" s="171">
        <f t="shared" si="73"/>
        <v>0</v>
      </c>
      <c r="BF272" s="171">
        <f t="shared" si="74"/>
        <v>0</v>
      </c>
      <c r="BG272" s="171">
        <f t="shared" si="75"/>
        <v>0</v>
      </c>
      <c r="BH272" s="171">
        <f t="shared" si="76"/>
        <v>0</v>
      </c>
      <c r="BI272" s="171">
        <f t="shared" si="77"/>
        <v>0</v>
      </c>
      <c r="BJ272" s="14" t="s">
        <v>122</v>
      </c>
      <c r="BK272" s="171">
        <f t="shared" si="78"/>
        <v>0</v>
      </c>
      <c r="BL272" s="14" t="s">
        <v>134</v>
      </c>
      <c r="BM272" s="170" t="s">
        <v>535</v>
      </c>
    </row>
    <row r="273" spans="1:65" s="2" customFormat="1" ht="16.5" customHeight="1">
      <c r="A273" s="28"/>
      <c r="B273" s="158"/>
      <c r="C273" s="172" t="s">
        <v>536</v>
      </c>
      <c r="D273" s="237" t="s">
        <v>537</v>
      </c>
      <c r="E273" s="238"/>
      <c r="F273" s="239"/>
      <c r="G273" s="173" t="s">
        <v>125</v>
      </c>
      <c r="H273" s="174">
        <v>22</v>
      </c>
      <c r="I273" s="175"/>
      <c r="J273" s="176"/>
      <c r="K273" s="177">
        <f t="shared" si="66"/>
        <v>0</v>
      </c>
      <c r="L273" s="176"/>
      <c r="M273" s="178"/>
      <c r="N273" s="179" t="s">
        <v>1</v>
      </c>
      <c r="O273" s="166" t="s">
        <v>38</v>
      </c>
      <c r="P273" s="167">
        <f t="shared" si="67"/>
        <v>0</v>
      </c>
      <c r="Q273" s="167">
        <f t="shared" si="68"/>
        <v>0</v>
      </c>
      <c r="R273" s="167">
        <f t="shared" si="69"/>
        <v>0</v>
      </c>
      <c r="S273" s="53"/>
      <c r="T273" s="168">
        <f t="shared" si="70"/>
        <v>0</v>
      </c>
      <c r="U273" s="168">
        <v>0</v>
      </c>
      <c r="V273" s="168">
        <f t="shared" si="71"/>
        <v>0</v>
      </c>
      <c r="W273" s="168">
        <v>0</v>
      </c>
      <c r="X273" s="169">
        <f t="shared" si="72"/>
        <v>0</v>
      </c>
      <c r="Y273" s="28"/>
      <c r="Z273" s="28"/>
      <c r="AA273" s="28"/>
      <c r="AB273" s="28"/>
      <c r="AC273" s="28"/>
      <c r="AD273" s="28"/>
      <c r="AE273" s="28"/>
      <c r="AR273" s="170" t="s">
        <v>142</v>
      </c>
      <c r="AT273" s="170" t="s">
        <v>127</v>
      </c>
      <c r="AU273" s="170" t="s">
        <v>122</v>
      </c>
      <c r="AY273" s="14" t="s">
        <v>115</v>
      </c>
      <c r="BE273" s="171">
        <f t="shared" si="73"/>
        <v>0</v>
      </c>
      <c r="BF273" s="171">
        <f t="shared" si="74"/>
        <v>0</v>
      </c>
      <c r="BG273" s="171">
        <f t="shared" si="75"/>
        <v>0</v>
      </c>
      <c r="BH273" s="171">
        <f t="shared" si="76"/>
        <v>0</v>
      </c>
      <c r="BI273" s="171">
        <f t="shared" si="77"/>
        <v>0</v>
      </c>
      <c r="BJ273" s="14" t="s">
        <v>122</v>
      </c>
      <c r="BK273" s="171">
        <f t="shared" si="78"/>
        <v>0</v>
      </c>
      <c r="BL273" s="14" t="s">
        <v>134</v>
      </c>
      <c r="BM273" s="170" t="s">
        <v>538</v>
      </c>
    </row>
    <row r="274" spans="1:65" s="2" customFormat="1" ht="24" customHeight="1">
      <c r="A274" s="28"/>
      <c r="B274" s="158"/>
      <c r="C274" s="159" t="s">
        <v>539</v>
      </c>
      <c r="D274" s="234" t="s">
        <v>540</v>
      </c>
      <c r="E274" s="235"/>
      <c r="F274" s="236"/>
      <c r="G274" s="160" t="s">
        <v>125</v>
      </c>
      <c r="H274" s="161">
        <v>74</v>
      </c>
      <c r="I274" s="162"/>
      <c r="J274" s="162"/>
      <c r="K274" s="163">
        <f t="shared" si="66"/>
        <v>0</v>
      </c>
      <c r="L274" s="164"/>
      <c r="M274" s="29"/>
      <c r="N274" s="165" t="s">
        <v>1</v>
      </c>
      <c r="O274" s="166" t="s">
        <v>38</v>
      </c>
      <c r="P274" s="167">
        <f t="shared" si="67"/>
        <v>0</v>
      </c>
      <c r="Q274" s="167">
        <f t="shared" si="68"/>
        <v>0</v>
      </c>
      <c r="R274" s="167">
        <f t="shared" si="69"/>
        <v>0</v>
      </c>
      <c r="S274" s="53"/>
      <c r="T274" s="168">
        <f t="shared" si="70"/>
        <v>0</v>
      </c>
      <c r="U274" s="168">
        <v>0</v>
      </c>
      <c r="V274" s="168">
        <f t="shared" si="71"/>
        <v>0</v>
      </c>
      <c r="W274" s="168">
        <v>0</v>
      </c>
      <c r="X274" s="169">
        <f t="shared" si="72"/>
        <v>0</v>
      </c>
      <c r="Y274" s="28"/>
      <c r="Z274" s="28"/>
      <c r="AA274" s="28"/>
      <c r="AB274" s="28"/>
      <c r="AC274" s="28"/>
      <c r="AD274" s="28"/>
      <c r="AE274" s="28"/>
      <c r="AR274" s="170" t="s">
        <v>134</v>
      </c>
      <c r="AT274" s="170" t="s">
        <v>118</v>
      </c>
      <c r="AU274" s="170" t="s">
        <v>122</v>
      </c>
      <c r="AY274" s="14" t="s">
        <v>115</v>
      </c>
      <c r="BE274" s="171">
        <f t="shared" si="73"/>
        <v>0</v>
      </c>
      <c r="BF274" s="171">
        <f t="shared" si="74"/>
        <v>0</v>
      </c>
      <c r="BG274" s="171">
        <f t="shared" si="75"/>
        <v>0</v>
      </c>
      <c r="BH274" s="171">
        <f t="shared" si="76"/>
        <v>0</v>
      </c>
      <c r="BI274" s="171">
        <f t="shared" si="77"/>
        <v>0</v>
      </c>
      <c r="BJ274" s="14" t="s">
        <v>122</v>
      </c>
      <c r="BK274" s="171">
        <f t="shared" si="78"/>
        <v>0</v>
      </c>
      <c r="BL274" s="14" t="s">
        <v>134</v>
      </c>
      <c r="BM274" s="170" t="s">
        <v>541</v>
      </c>
    </row>
    <row r="275" spans="1:65" s="2" customFormat="1" ht="24" customHeight="1">
      <c r="A275" s="28"/>
      <c r="B275" s="158"/>
      <c r="C275" s="172" t="s">
        <v>542</v>
      </c>
      <c r="D275" s="237" t="s">
        <v>543</v>
      </c>
      <c r="E275" s="238"/>
      <c r="F275" s="239"/>
      <c r="G275" s="173" t="s">
        <v>125</v>
      </c>
      <c r="H275" s="174">
        <v>74</v>
      </c>
      <c r="I275" s="175"/>
      <c r="J275" s="176"/>
      <c r="K275" s="177">
        <f t="shared" si="66"/>
        <v>0</v>
      </c>
      <c r="L275" s="176"/>
      <c r="M275" s="178"/>
      <c r="N275" s="179" t="s">
        <v>1</v>
      </c>
      <c r="O275" s="166" t="s">
        <v>38</v>
      </c>
      <c r="P275" s="167">
        <f t="shared" si="67"/>
        <v>0</v>
      </c>
      <c r="Q275" s="167">
        <f t="shared" si="68"/>
        <v>0</v>
      </c>
      <c r="R275" s="167">
        <f t="shared" si="69"/>
        <v>0</v>
      </c>
      <c r="S275" s="53"/>
      <c r="T275" s="168">
        <f t="shared" si="70"/>
        <v>0</v>
      </c>
      <c r="U275" s="168">
        <v>4.4999999999999999E-4</v>
      </c>
      <c r="V275" s="168">
        <f t="shared" si="71"/>
        <v>3.3299999999999996E-2</v>
      </c>
      <c r="W275" s="168">
        <v>0</v>
      </c>
      <c r="X275" s="169">
        <f t="shared" si="72"/>
        <v>0</v>
      </c>
      <c r="Y275" s="28"/>
      <c r="Z275" s="28"/>
      <c r="AA275" s="28"/>
      <c r="AB275" s="28"/>
      <c r="AC275" s="28"/>
      <c r="AD275" s="28"/>
      <c r="AE275" s="28"/>
      <c r="AR275" s="170" t="s">
        <v>253</v>
      </c>
      <c r="AT275" s="170" t="s">
        <v>127</v>
      </c>
      <c r="AU275" s="170" t="s">
        <v>122</v>
      </c>
      <c r="AY275" s="14" t="s">
        <v>115</v>
      </c>
      <c r="BE275" s="171">
        <f t="shared" si="73"/>
        <v>0</v>
      </c>
      <c r="BF275" s="171">
        <f t="shared" si="74"/>
        <v>0</v>
      </c>
      <c r="BG275" s="171">
        <f t="shared" si="75"/>
        <v>0</v>
      </c>
      <c r="BH275" s="171">
        <f t="shared" si="76"/>
        <v>0</v>
      </c>
      <c r="BI275" s="171">
        <f t="shared" si="77"/>
        <v>0</v>
      </c>
      <c r="BJ275" s="14" t="s">
        <v>122</v>
      </c>
      <c r="BK275" s="171">
        <f t="shared" si="78"/>
        <v>0</v>
      </c>
      <c r="BL275" s="14" t="s">
        <v>253</v>
      </c>
      <c r="BM275" s="170" t="s">
        <v>544</v>
      </c>
    </row>
    <row r="276" spans="1:65" s="2" customFormat="1" ht="24" customHeight="1">
      <c r="A276" s="28"/>
      <c r="B276" s="158"/>
      <c r="C276" s="159" t="s">
        <v>545</v>
      </c>
      <c r="D276" s="234" t="s">
        <v>546</v>
      </c>
      <c r="E276" s="235"/>
      <c r="F276" s="236"/>
      <c r="G276" s="160" t="s">
        <v>125</v>
      </c>
      <c r="H276" s="161">
        <v>1020</v>
      </c>
      <c r="I276" s="162"/>
      <c r="J276" s="162"/>
      <c r="K276" s="163">
        <f t="shared" si="66"/>
        <v>0</v>
      </c>
      <c r="L276" s="164"/>
      <c r="M276" s="29"/>
      <c r="N276" s="165" t="s">
        <v>1</v>
      </c>
      <c r="O276" s="166" t="s">
        <v>38</v>
      </c>
      <c r="P276" s="167">
        <f t="shared" si="67"/>
        <v>0</v>
      </c>
      <c r="Q276" s="167">
        <f t="shared" si="68"/>
        <v>0</v>
      </c>
      <c r="R276" s="167">
        <f t="shared" si="69"/>
        <v>0</v>
      </c>
      <c r="S276" s="53"/>
      <c r="T276" s="168">
        <f t="shared" si="70"/>
        <v>0</v>
      </c>
      <c r="U276" s="168">
        <v>0</v>
      </c>
      <c r="V276" s="168">
        <f t="shared" si="71"/>
        <v>0</v>
      </c>
      <c r="W276" s="168">
        <v>0</v>
      </c>
      <c r="X276" s="169">
        <f t="shared" si="72"/>
        <v>0</v>
      </c>
      <c r="Y276" s="28"/>
      <c r="Z276" s="28"/>
      <c r="AA276" s="28"/>
      <c r="AB276" s="28"/>
      <c r="AC276" s="28"/>
      <c r="AD276" s="28"/>
      <c r="AE276" s="28"/>
      <c r="AR276" s="170" t="s">
        <v>134</v>
      </c>
      <c r="AT276" s="170" t="s">
        <v>118</v>
      </c>
      <c r="AU276" s="170" t="s">
        <v>122</v>
      </c>
      <c r="AY276" s="14" t="s">
        <v>115</v>
      </c>
      <c r="BE276" s="171">
        <f t="shared" si="73"/>
        <v>0</v>
      </c>
      <c r="BF276" s="171">
        <f t="shared" si="74"/>
        <v>0</v>
      </c>
      <c r="BG276" s="171">
        <f t="shared" si="75"/>
        <v>0</v>
      </c>
      <c r="BH276" s="171">
        <f t="shared" si="76"/>
        <v>0</v>
      </c>
      <c r="BI276" s="171">
        <f t="shared" si="77"/>
        <v>0</v>
      </c>
      <c r="BJ276" s="14" t="s">
        <v>122</v>
      </c>
      <c r="BK276" s="171">
        <f t="shared" si="78"/>
        <v>0</v>
      </c>
      <c r="BL276" s="14" t="s">
        <v>134</v>
      </c>
      <c r="BM276" s="170" t="s">
        <v>547</v>
      </c>
    </row>
    <row r="277" spans="1:65" s="2" customFormat="1" ht="16.5" customHeight="1">
      <c r="A277" s="28"/>
      <c r="B277" s="158"/>
      <c r="C277" s="172" t="s">
        <v>548</v>
      </c>
      <c r="D277" s="237" t="s">
        <v>549</v>
      </c>
      <c r="E277" s="238"/>
      <c r="F277" s="239"/>
      <c r="G277" s="173" t="s">
        <v>550</v>
      </c>
      <c r="H277" s="174">
        <v>390</v>
      </c>
      <c r="I277" s="175"/>
      <c r="J277" s="176"/>
      <c r="K277" s="177">
        <f t="shared" si="66"/>
        <v>0</v>
      </c>
      <c r="L277" s="176"/>
      <c r="M277" s="178"/>
      <c r="N277" s="179" t="s">
        <v>1</v>
      </c>
      <c r="O277" s="166" t="s">
        <v>38</v>
      </c>
      <c r="P277" s="167">
        <f t="shared" si="67"/>
        <v>0</v>
      </c>
      <c r="Q277" s="167">
        <f t="shared" si="68"/>
        <v>0</v>
      </c>
      <c r="R277" s="167">
        <f t="shared" si="69"/>
        <v>0</v>
      </c>
      <c r="S277" s="53"/>
      <c r="T277" s="168">
        <f t="shared" si="70"/>
        <v>0</v>
      </c>
      <c r="U277" s="168">
        <v>0</v>
      </c>
      <c r="V277" s="168">
        <f t="shared" si="71"/>
        <v>0</v>
      </c>
      <c r="W277" s="168">
        <v>0</v>
      </c>
      <c r="X277" s="169">
        <f t="shared" si="72"/>
        <v>0</v>
      </c>
      <c r="Y277" s="28"/>
      <c r="Z277" s="28"/>
      <c r="AA277" s="28"/>
      <c r="AB277" s="28"/>
      <c r="AC277" s="28"/>
      <c r="AD277" s="28"/>
      <c r="AE277" s="28"/>
      <c r="AR277" s="170" t="s">
        <v>142</v>
      </c>
      <c r="AT277" s="170" t="s">
        <v>127</v>
      </c>
      <c r="AU277" s="170" t="s">
        <v>122</v>
      </c>
      <c r="AY277" s="14" t="s">
        <v>115</v>
      </c>
      <c r="BE277" s="171">
        <f t="shared" si="73"/>
        <v>0</v>
      </c>
      <c r="BF277" s="171">
        <f t="shared" si="74"/>
        <v>0</v>
      </c>
      <c r="BG277" s="171">
        <f t="shared" si="75"/>
        <v>0</v>
      </c>
      <c r="BH277" s="171">
        <f t="shared" si="76"/>
        <v>0</v>
      </c>
      <c r="BI277" s="171">
        <f t="shared" si="77"/>
        <v>0</v>
      </c>
      <c r="BJ277" s="14" t="s">
        <v>122</v>
      </c>
      <c r="BK277" s="171">
        <f t="shared" si="78"/>
        <v>0</v>
      </c>
      <c r="BL277" s="14" t="s">
        <v>134</v>
      </c>
      <c r="BM277" s="170" t="s">
        <v>551</v>
      </c>
    </row>
    <row r="278" spans="1:65" s="2" customFormat="1">
      <c r="A278" s="28"/>
      <c r="B278" s="29"/>
      <c r="C278" s="28"/>
      <c r="D278" s="180"/>
      <c r="E278" s="28"/>
      <c r="F278" s="181"/>
      <c r="G278" s="28"/>
      <c r="H278" s="28"/>
      <c r="I278" s="87"/>
      <c r="J278" s="87"/>
      <c r="K278" s="28"/>
      <c r="L278" s="28"/>
      <c r="M278" s="29"/>
      <c r="N278" s="182"/>
      <c r="O278" s="183"/>
      <c r="P278" s="53"/>
      <c r="Q278" s="53"/>
      <c r="R278" s="53"/>
      <c r="S278" s="53"/>
      <c r="T278" s="53"/>
      <c r="U278" s="53"/>
      <c r="V278" s="53"/>
      <c r="W278" s="53"/>
      <c r="X278" s="54"/>
      <c r="Y278" s="28"/>
      <c r="Z278" s="28"/>
      <c r="AA278" s="28"/>
      <c r="AB278" s="28"/>
      <c r="AC278" s="28"/>
      <c r="AD278" s="28"/>
      <c r="AE278" s="28"/>
      <c r="AT278" s="14" t="s">
        <v>312</v>
      </c>
      <c r="AU278" s="14" t="s">
        <v>122</v>
      </c>
    </row>
    <row r="279" spans="1:65" s="2" customFormat="1" ht="16.5" customHeight="1">
      <c r="A279" s="28"/>
      <c r="B279" s="158"/>
      <c r="C279" s="172" t="s">
        <v>552</v>
      </c>
      <c r="D279" s="237" t="s">
        <v>553</v>
      </c>
      <c r="E279" s="238"/>
      <c r="F279" s="239"/>
      <c r="G279" s="173" t="s">
        <v>550</v>
      </c>
      <c r="H279" s="174">
        <v>480</v>
      </c>
      <c r="I279" s="175"/>
      <c r="J279" s="176"/>
      <c r="K279" s="177">
        <f>ROUND(P279*H279,2)</f>
        <v>0</v>
      </c>
      <c r="L279" s="176"/>
      <c r="M279" s="178"/>
      <c r="N279" s="179" t="s">
        <v>1</v>
      </c>
      <c r="O279" s="166" t="s">
        <v>38</v>
      </c>
      <c r="P279" s="167">
        <f>I279+J279</f>
        <v>0</v>
      </c>
      <c r="Q279" s="167">
        <f>ROUND(I279*H279,2)</f>
        <v>0</v>
      </c>
      <c r="R279" s="167">
        <f>ROUND(J279*H279,2)</f>
        <v>0</v>
      </c>
      <c r="S279" s="53"/>
      <c r="T279" s="168">
        <f>S279*H279</f>
        <v>0</v>
      </c>
      <c r="U279" s="168">
        <v>0</v>
      </c>
      <c r="V279" s="168">
        <f>U279*H279</f>
        <v>0</v>
      </c>
      <c r="W279" s="168">
        <v>0</v>
      </c>
      <c r="X279" s="169">
        <f>W279*H279</f>
        <v>0</v>
      </c>
      <c r="Y279" s="28"/>
      <c r="Z279" s="28"/>
      <c r="AA279" s="28"/>
      <c r="AB279" s="28"/>
      <c r="AC279" s="28"/>
      <c r="AD279" s="28"/>
      <c r="AE279" s="28"/>
      <c r="AR279" s="170" t="s">
        <v>142</v>
      </c>
      <c r="AT279" s="170" t="s">
        <v>127</v>
      </c>
      <c r="AU279" s="170" t="s">
        <v>122</v>
      </c>
      <c r="AY279" s="14" t="s">
        <v>115</v>
      </c>
      <c r="BE279" s="171">
        <f>IF(O279="základná",K279,0)</f>
        <v>0</v>
      </c>
      <c r="BF279" s="171">
        <f>IF(O279="znížená",K279,0)</f>
        <v>0</v>
      </c>
      <c r="BG279" s="171">
        <f>IF(O279="zákl. prenesená",K279,0)</f>
        <v>0</v>
      </c>
      <c r="BH279" s="171">
        <f>IF(O279="zníž. prenesená",K279,0)</f>
        <v>0</v>
      </c>
      <c r="BI279" s="171">
        <f>IF(O279="nulová",K279,0)</f>
        <v>0</v>
      </c>
      <c r="BJ279" s="14" t="s">
        <v>122</v>
      </c>
      <c r="BK279" s="171">
        <f>ROUND(P279*H279,2)</f>
        <v>0</v>
      </c>
      <c r="BL279" s="14" t="s">
        <v>134</v>
      </c>
      <c r="BM279" s="170" t="s">
        <v>554</v>
      </c>
    </row>
    <row r="280" spans="1:65" s="2" customFormat="1">
      <c r="A280" s="28"/>
      <c r="B280" s="29"/>
      <c r="C280" s="28"/>
      <c r="D280" s="180"/>
      <c r="E280" s="28"/>
      <c r="F280" s="181"/>
      <c r="G280" s="28"/>
      <c r="H280" s="28"/>
      <c r="I280" s="87"/>
      <c r="J280" s="87"/>
      <c r="K280" s="28"/>
      <c r="L280" s="28"/>
      <c r="M280" s="29"/>
      <c r="N280" s="182"/>
      <c r="O280" s="183"/>
      <c r="P280" s="53"/>
      <c r="Q280" s="53"/>
      <c r="R280" s="53"/>
      <c r="S280" s="53"/>
      <c r="T280" s="53"/>
      <c r="U280" s="53"/>
      <c r="V280" s="53"/>
      <c r="W280" s="53"/>
      <c r="X280" s="54"/>
      <c r="Y280" s="28"/>
      <c r="Z280" s="28"/>
      <c r="AA280" s="28"/>
      <c r="AB280" s="28"/>
      <c r="AC280" s="28"/>
      <c r="AD280" s="28"/>
      <c r="AE280" s="28"/>
      <c r="AT280" s="14" t="s">
        <v>312</v>
      </c>
      <c r="AU280" s="14" t="s">
        <v>122</v>
      </c>
    </row>
    <row r="281" spans="1:65" s="2" customFormat="1" ht="16.5" customHeight="1">
      <c r="A281" s="28"/>
      <c r="B281" s="158"/>
      <c r="C281" s="172" t="s">
        <v>555</v>
      </c>
      <c r="D281" s="237" t="s">
        <v>556</v>
      </c>
      <c r="E281" s="238"/>
      <c r="F281" s="239"/>
      <c r="G281" s="173" t="s">
        <v>550</v>
      </c>
      <c r="H281" s="174">
        <v>450</v>
      </c>
      <c r="I281" s="175"/>
      <c r="J281" s="176"/>
      <c r="K281" s="177">
        <f>ROUND(P281*H281,2)</f>
        <v>0</v>
      </c>
      <c r="L281" s="176"/>
      <c r="M281" s="178"/>
      <c r="N281" s="179" t="s">
        <v>1</v>
      </c>
      <c r="O281" s="166" t="s">
        <v>38</v>
      </c>
      <c r="P281" s="167">
        <f>I281+J281</f>
        <v>0</v>
      </c>
      <c r="Q281" s="167">
        <f>ROUND(I281*H281,2)</f>
        <v>0</v>
      </c>
      <c r="R281" s="167">
        <f>ROUND(J281*H281,2)</f>
        <v>0</v>
      </c>
      <c r="S281" s="53"/>
      <c r="T281" s="168">
        <f>S281*H281</f>
        <v>0</v>
      </c>
      <c r="U281" s="168">
        <v>0</v>
      </c>
      <c r="V281" s="168">
        <f>U281*H281</f>
        <v>0</v>
      </c>
      <c r="W281" s="168">
        <v>0</v>
      </c>
      <c r="X281" s="169">
        <f>W281*H281</f>
        <v>0</v>
      </c>
      <c r="Y281" s="28"/>
      <c r="Z281" s="28"/>
      <c r="AA281" s="28"/>
      <c r="AB281" s="28"/>
      <c r="AC281" s="28"/>
      <c r="AD281" s="28"/>
      <c r="AE281" s="28"/>
      <c r="AR281" s="170" t="s">
        <v>142</v>
      </c>
      <c r="AT281" s="170" t="s">
        <v>127</v>
      </c>
      <c r="AU281" s="170" t="s">
        <v>122</v>
      </c>
      <c r="AY281" s="14" t="s">
        <v>115</v>
      </c>
      <c r="BE281" s="171">
        <f>IF(O281="základná",K281,0)</f>
        <v>0</v>
      </c>
      <c r="BF281" s="171">
        <f>IF(O281="znížená",K281,0)</f>
        <v>0</v>
      </c>
      <c r="BG281" s="171">
        <f>IF(O281="zákl. prenesená",K281,0)</f>
        <v>0</v>
      </c>
      <c r="BH281" s="171">
        <f>IF(O281="zníž. prenesená",K281,0)</f>
        <v>0</v>
      </c>
      <c r="BI281" s="171">
        <f>IF(O281="nulová",K281,0)</f>
        <v>0</v>
      </c>
      <c r="BJ281" s="14" t="s">
        <v>122</v>
      </c>
      <c r="BK281" s="171">
        <f>ROUND(P281*H281,2)</f>
        <v>0</v>
      </c>
      <c r="BL281" s="14" t="s">
        <v>134</v>
      </c>
      <c r="BM281" s="170" t="s">
        <v>557</v>
      </c>
    </row>
    <row r="282" spans="1:65" s="2" customFormat="1">
      <c r="A282" s="28"/>
      <c r="B282" s="29"/>
      <c r="C282" s="28"/>
      <c r="D282" s="180"/>
      <c r="E282" s="28"/>
      <c r="F282" s="181"/>
      <c r="G282" s="28"/>
      <c r="H282" s="28"/>
      <c r="I282" s="87"/>
      <c r="J282" s="87"/>
      <c r="K282" s="28"/>
      <c r="L282" s="28"/>
      <c r="M282" s="29"/>
      <c r="N282" s="182"/>
      <c r="O282" s="183"/>
      <c r="P282" s="53"/>
      <c r="Q282" s="53"/>
      <c r="R282" s="53"/>
      <c r="S282" s="53"/>
      <c r="T282" s="53"/>
      <c r="U282" s="53"/>
      <c r="V282" s="53"/>
      <c r="W282" s="53"/>
      <c r="X282" s="54"/>
      <c r="Y282" s="28"/>
      <c r="Z282" s="28"/>
      <c r="AA282" s="28"/>
      <c r="AB282" s="28"/>
      <c r="AC282" s="28"/>
      <c r="AD282" s="28"/>
      <c r="AE282" s="28"/>
      <c r="AT282" s="14" t="s">
        <v>312</v>
      </c>
      <c r="AU282" s="14" t="s">
        <v>122</v>
      </c>
    </row>
    <row r="283" spans="1:65" s="2" customFormat="1" ht="16.5" customHeight="1">
      <c r="A283" s="28"/>
      <c r="B283" s="158"/>
      <c r="C283" s="172" t="s">
        <v>558</v>
      </c>
      <c r="D283" s="237" t="s">
        <v>559</v>
      </c>
      <c r="E283" s="238"/>
      <c r="F283" s="239"/>
      <c r="G283" s="173" t="s">
        <v>550</v>
      </c>
      <c r="H283" s="174">
        <v>50</v>
      </c>
      <c r="I283" s="175"/>
      <c r="J283" s="176"/>
      <c r="K283" s="177">
        <f>ROUND(P283*H283,2)</f>
        <v>0</v>
      </c>
      <c r="L283" s="176"/>
      <c r="M283" s="178"/>
      <c r="N283" s="179" t="s">
        <v>1</v>
      </c>
      <c r="O283" s="166" t="s">
        <v>38</v>
      </c>
      <c r="P283" s="167">
        <f>I283+J283</f>
        <v>0</v>
      </c>
      <c r="Q283" s="167">
        <f>ROUND(I283*H283,2)</f>
        <v>0</v>
      </c>
      <c r="R283" s="167">
        <f>ROUND(J283*H283,2)</f>
        <v>0</v>
      </c>
      <c r="S283" s="53"/>
      <c r="T283" s="168">
        <f>S283*H283</f>
        <v>0</v>
      </c>
      <c r="U283" s="168">
        <v>0</v>
      </c>
      <c r="V283" s="168">
        <f>U283*H283</f>
        <v>0</v>
      </c>
      <c r="W283" s="168">
        <v>0</v>
      </c>
      <c r="X283" s="169">
        <f>W283*H283</f>
        <v>0</v>
      </c>
      <c r="Y283" s="28"/>
      <c r="Z283" s="28"/>
      <c r="AA283" s="28"/>
      <c r="AB283" s="28"/>
      <c r="AC283" s="28"/>
      <c r="AD283" s="28"/>
      <c r="AE283" s="28"/>
      <c r="AR283" s="170" t="s">
        <v>142</v>
      </c>
      <c r="AT283" s="170" t="s">
        <v>127</v>
      </c>
      <c r="AU283" s="170" t="s">
        <v>122</v>
      </c>
      <c r="AY283" s="14" t="s">
        <v>115</v>
      </c>
      <c r="BE283" s="171">
        <f>IF(O283="základná",K283,0)</f>
        <v>0</v>
      </c>
      <c r="BF283" s="171">
        <f>IF(O283="znížená",K283,0)</f>
        <v>0</v>
      </c>
      <c r="BG283" s="171">
        <f>IF(O283="zákl. prenesená",K283,0)</f>
        <v>0</v>
      </c>
      <c r="BH283" s="171">
        <f>IF(O283="zníž. prenesená",K283,0)</f>
        <v>0</v>
      </c>
      <c r="BI283" s="171">
        <f>IF(O283="nulová",K283,0)</f>
        <v>0</v>
      </c>
      <c r="BJ283" s="14" t="s">
        <v>122</v>
      </c>
      <c r="BK283" s="171">
        <f>ROUND(P283*H283,2)</f>
        <v>0</v>
      </c>
      <c r="BL283" s="14" t="s">
        <v>134</v>
      </c>
      <c r="BM283" s="170" t="s">
        <v>560</v>
      </c>
    </row>
    <row r="284" spans="1:65" s="2" customFormat="1">
      <c r="A284" s="28"/>
      <c r="B284" s="29"/>
      <c r="C284" s="28"/>
      <c r="D284" s="180"/>
      <c r="E284" s="28"/>
      <c r="F284" s="181"/>
      <c r="G284" s="28"/>
      <c r="H284" s="28"/>
      <c r="I284" s="87"/>
      <c r="J284" s="87"/>
      <c r="K284" s="28"/>
      <c r="L284" s="28"/>
      <c r="M284" s="29"/>
      <c r="N284" s="182"/>
      <c r="O284" s="183"/>
      <c r="P284" s="53"/>
      <c r="Q284" s="53"/>
      <c r="R284" s="53"/>
      <c r="S284" s="53"/>
      <c r="T284" s="53"/>
      <c r="U284" s="53"/>
      <c r="V284" s="53"/>
      <c r="W284" s="53"/>
      <c r="X284" s="54"/>
      <c r="Y284" s="28"/>
      <c r="Z284" s="28"/>
      <c r="AA284" s="28"/>
      <c r="AB284" s="28"/>
      <c r="AC284" s="28"/>
      <c r="AD284" s="28"/>
      <c r="AE284" s="28"/>
      <c r="AT284" s="14" t="s">
        <v>312</v>
      </c>
      <c r="AU284" s="14" t="s">
        <v>122</v>
      </c>
    </row>
    <row r="285" spans="1:65" s="2" customFormat="1" ht="16.5" customHeight="1">
      <c r="A285" s="28"/>
      <c r="B285" s="158"/>
      <c r="C285" s="159" t="s">
        <v>561</v>
      </c>
      <c r="D285" s="234" t="s">
        <v>562</v>
      </c>
      <c r="E285" s="235"/>
      <c r="F285" s="236"/>
      <c r="G285" s="160" t="s">
        <v>133</v>
      </c>
      <c r="H285" s="161">
        <v>2</v>
      </c>
      <c r="I285" s="162"/>
      <c r="J285" s="162"/>
      <c r="K285" s="163">
        <f t="shared" ref="K285:K292" si="79">ROUND(P285*H285,2)</f>
        <v>0</v>
      </c>
      <c r="L285" s="164"/>
      <c r="M285" s="29"/>
      <c r="N285" s="165" t="s">
        <v>1</v>
      </c>
      <c r="O285" s="166" t="s">
        <v>38</v>
      </c>
      <c r="P285" s="167">
        <f t="shared" ref="P285:P292" si="80">I285+J285</f>
        <v>0</v>
      </c>
      <c r="Q285" s="167">
        <f t="shared" ref="Q285:Q292" si="81">ROUND(I285*H285,2)</f>
        <v>0</v>
      </c>
      <c r="R285" s="167">
        <f t="shared" ref="R285:R292" si="82">ROUND(J285*H285,2)</f>
        <v>0</v>
      </c>
      <c r="S285" s="53"/>
      <c r="T285" s="168">
        <f t="shared" ref="T285:T292" si="83">S285*H285</f>
        <v>0</v>
      </c>
      <c r="U285" s="168">
        <v>0</v>
      </c>
      <c r="V285" s="168">
        <f t="shared" ref="V285:V292" si="84">U285*H285</f>
        <v>0</v>
      </c>
      <c r="W285" s="168">
        <v>0</v>
      </c>
      <c r="X285" s="169">
        <f t="shared" ref="X285:X292" si="85">W285*H285</f>
        <v>0</v>
      </c>
      <c r="Y285" s="28"/>
      <c r="Z285" s="28"/>
      <c r="AA285" s="28"/>
      <c r="AB285" s="28"/>
      <c r="AC285" s="28"/>
      <c r="AD285" s="28"/>
      <c r="AE285" s="28"/>
      <c r="AR285" s="170" t="s">
        <v>134</v>
      </c>
      <c r="AT285" s="170" t="s">
        <v>118</v>
      </c>
      <c r="AU285" s="170" t="s">
        <v>122</v>
      </c>
      <c r="AY285" s="14" t="s">
        <v>115</v>
      </c>
      <c r="BE285" s="171">
        <f t="shared" ref="BE285:BE292" si="86">IF(O285="základná",K285,0)</f>
        <v>0</v>
      </c>
      <c r="BF285" s="171">
        <f t="shared" ref="BF285:BF292" si="87">IF(O285="znížená",K285,0)</f>
        <v>0</v>
      </c>
      <c r="BG285" s="171">
        <f t="shared" ref="BG285:BG292" si="88">IF(O285="zákl. prenesená",K285,0)</f>
        <v>0</v>
      </c>
      <c r="BH285" s="171">
        <f t="shared" ref="BH285:BH292" si="89">IF(O285="zníž. prenesená",K285,0)</f>
        <v>0</v>
      </c>
      <c r="BI285" s="171">
        <f t="shared" ref="BI285:BI292" si="90">IF(O285="nulová",K285,0)</f>
        <v>0</v>
      </c>
      <c r="BJ285" s="14" t="s">
        <v>122</v>
      </c>
      <c r="BK285" s="171">
        <f t="shared" ref="BK285:BK292" si="91">ROUND(P285*H285,2)</f>
        <v>0</v>
      </c>
      <c r="BL285" s="14" t="s">
        <v>134</v>
      </c>
      <c r="BM285" s="170" t="s">
        <v>563</v>
      </c>
    </row>
    <row r="286" spans="1:65" s="2" customFormat="1" ht="24" customHeight="1">
      <c r="A286" s="28"/>
      <c r="B286" s="158"/>
      <c r="C286" s="172" t="s">
        <v>564</v>
      </c>
      <c r="D286" s="237" t="s">
        <v>619</v>
      </c>
      <c r="E286" s="238"/>
      <c r="F286" s="239"/>
      <c r="G286" s="173" t="s">
        <v>133</v>
      </c>
      <c r="H286" s="174">
        <v>2</v>
      </c>
      <c r="I286" s="175"/>
      <c r="J286" s="176"/>
      <c r="K286" s="177">
        <f t="shared" si="79"/>
        <v>0</v>
      </c>
      <c r="L286" s="176"/>
      <c r="M286" s="178"/>
      <c r="N286" s="179" t="s">
        <v>1</v>
      </c>
      <c r="O286" s="166" t="s">
        <v>38</v>
      </c>
      <c r="P286" s="167">
        <f t="shared" si="80"/>
        <v>0</v>
      </c>
      <c r="Q286" s="167">
        <f t="shared" si="81"/>
        <v>0</v>
      </c>
      <c r="R286" s="167">
        <f t="shared" si="82"/>
        <v>0</v>
      </c>
      <c r="S286" s="53"/>
      <c r="T286" s="168">
        <f t="shared" si="83"/>
        <v>0</v>
      </c>
      <c r="U286" s="168">
        <v>2.7999999999999998E-4</v>
      </c>
      <c r="V286" s="168">
        <f t="shared" si="84"/>
        <v>5.5999999999999995E-4</v>
      </c>
      <c r="W286" s="168">
        <v>0</v>
      </c>
      <c r="X286" s="169">
        <f t="shared" si="85"/>
        <v>0</v>
      </c>
      <c r="Y286" s="28"/>
      <c r="Z286" s="28"/>
      <c r="AA286" s="28"/>
      <c r="AB286" s="28"/>
      <c r="AC286" s="28"/>
      <c r="AD286" s="28"/>
      <c r="AE286" s="28"/>
      <c r="AR286" s="170" t="s">
        <v>253</v>
      </c>
      <c r="AT286" s="170" t="s">
        <v>127</v>
      </c>
      <c r="AU286" s="170" t="s">
        <v>122</v>
      </c>
      <c r="AY286" s="14" t="s">
        <v>115</v>
      </c>
      <c r="BE286" s="171">
        <f t="shared" si="86"/>
        <v>0</v>
      </c>
      <c r="BF286" s="171">
        <f t="shared" si="87"/>
        <v>0</v>
      </c>
      <c r="BG286" s="171">
        <f t="shared" si="88"/>
        <v>0</v>
      </c>
      <c r="BH286" s="171">
        <f t="shared" si="89"/>
        <v>0</v>
      </c>
      <c r="BI286" s="171">
        <f t="shared" si="90"/>
        <v>0</v>
      </c>
      <c r="BJ286" s="14" t="s">
        <v>122</v>
      </c>
      <c r="BK286" s="171">
        <f t="shared" si="91"/>
        <v>0</v>
      </c>
      <c r="BL286" s="14" t="s">
        <v>253</v>
      </c>
      <c r="BM286" s="170" t="s">
        <v>565</v>
      </c>
    </row>
    <row r="287" spans="1:65" s="2" customFormat="1" ht="24" customHeight="1">
      <c r="A287" s="28"/>
      <c r="B287" s="158"/>
      <c r="C287" s="172" t="s">
        <v>566</v>
      </c>
      <c r="D287" s="237" t="s">
        <v>620</v>
      </c>
      <c r="E287" s="238"/>
      <c r="F287" s="239"/>
      <c r="G287" s="173" t="s">
        <v>133</v>
      </c>
      <c r="H287" s="174">
        <v>2</v>
      </c>
      <c r="I287" s="175"/>
      <c r="J287" s="176"/>
      <c r="K287" s="177">
        <f t="shared" si="79"/>
        <v>0</v>
      </c>
      <c r="L287" s="176"/>
      <c r="M287" s="178"/>
      <c r="N287" s="179" t="s">
        <v>1</v>
      </c>
      <c r="O287" s="166" t="s">
        <v>38</v>
      </c>
      <c r="P287" s="167">
        <f t="shared" si="80"/>
        <v>0</v>
      </c>
      <c r="Q287" s="167">
        <f t="shared" si="81"/>
        <v>0</v>
      </c>
      <c r="R287" s="167">
        <f t="shared" si="82"/>
        <v>0</v>
      </c>
      <c r="S287" s="53"/>
      <c r="T287" s="168">
        <f t="shared" si="83"/>
        <v>0</v>
      </c>
      <c r="U287" s="168">
        <v>2.4000000000000001E-4</v>
      </c>
      <c r="V287" s="168">
        <f t="shared" si="84"/>
        <v>4.8000000000000001E-4</v>
      </c>
      <c r="W287" s="168">
        <v>0</v>
      </c>
      <c r="X287" s="169">
        <f t="shared" si="85"/>
        <v>0</v>
      </c>
      <c r="Y287" s="28"/>
      <c r="Z287" s="28"/>
      <c r="AA287" s="28"/>
      <c r="AB287" s="28"/>
      <c r="AC287" s="28"/>
      <c r="AD287" s="28"/>
      <c r="AE287" s="28"/>
      <c r="AR287" s="170" t="s">
        <v>253</v>
      </c>
      <c r="AT287" s="170" t="s">
        <v>127</v>
      </c>
      <c r="AU287" s="170" t="s">
        <v>122</v>
      </c>
      <c r="AY287" s="14" t="s">
        <v>115</v>
      </c>
      <c r="BE287" s="171">
        <f t="shared" si="86"/>
        <v>0</v>
      </c>
      <c r="BF287" s="171">
        <f t="shared" si="87"/>
        <v>0</v>
      </c>
      <c r="BG287" s="171">
        <f t="shared" si="88"/>
        <v>0</v>
      </c>
      <c r="BH287" s="171">
        <f t="shared" si="89"/>
        <v>0</v>
      </c>
      <c r="BI287" s="171">
        <f t="shared" si="90"/>
        <v>0</v>
      </c>
      <c r="BJ287" s="14" t="s">
        <v>122</v>
      </c>
      <c r="BK287" s="171">
        <f t="shared" si="91"/>
        <v>0</v>
      </c>
      <c r="BL287" s="14" t="s">
        <v>253</v>
      </c>
      <c r="BM287" s="170" t="s">
        <v>567</v>
      </c>
    </row>
    <row r="288" spans="1:65" s="2" customFormat="1" ht="16.5" customHeight="1">
      <c r="A288" s="28"/>
      <c r="B288" s="158"/>
      <c r="C288" s="159" t="s">
        <v>568</v>
      </c>
      <c r="D288" s="234" t="s">
        <v>569</v>
      </c>
      <c r="E288" s="235"/>
      <c r="F288" s="236"/>
      <c r="G288" s="160" t="s">
        <v>570</v>
      </c>
      <c r="H288" s="184"/>
      <c r="I288" s="162"/>
      <c r="J288" s="162"/>
      <c r="K288" s="163">
        <f t="shared" si="79"/>
        <v>0</v>
      </c>
      <c r="L288" s="164"/>
      <c r="M288" s="29"/>
      <c r="N288" s="165" t="s">
        <v>1</v>
      </c>
      <c r="O288" s="166" t="s">
        <v>38</v>
      </c>
      <c r="P288" s="167">
        <f t="shared" si="80"/>
        <v>0</v>
      </c>
      <c r="Q288" s="167">
        <f t="shared" si="81"/>
        <v>0</v>
      </c>
      <c r="R288" s="167">
        <f t="shared" si="82"/>
        <v>0</v>
      </c>
      <c r="S288" s="53"/>
      <c r="T288" s="168">
        <f t="shared" si="83"/>
        <v>0</v>
      </c>
      <c r="U288" s="168">
        <v>0</v>
      </c>
      <c r="V288" s="168">
        <f t="shared" si="84"/>
        <v>0</v>
      </c>
      <c r="W288" s="168">
        <v>0</v>
      </c>
      <c r="X288" s="169">
        <f t="shared" si="85"/>
        <v>0</v>
      </c>
      <c r="Y288" s="28"/>
      <c r="Z288" s="28"/>
      <c r="AA288" s="28"/>
      <c r="AB288" s="28"/>
      <c r="AC288" s="28"/>
      <c r="AD288" s="28"/>
      <c r="AE288" s="28"/>
      <c r="AR288" s="170" t="s">
        <v>134</v>
      </c>
      <c r="AT288" s="170" t="s">
        <v>118</v>
      </c>
      <c r="AU288" s="170" t="s">
        <v>122</v>
      </c>
      <c r="AY288" s="14" t="s">
        <v>115</v>
      </c>
      <c r="BE288" s="171">
        <f t="shared" si="86"/>
        <v>0</v>
      </c>
      <c r="BF288" s="171">
        <f t="shared" si="87"/>
        <v>0</v>
      </c>
      <c r="BG288" s="171">
        <f t="shared" si="88"/>
        <v>0</v>
      </c>
      <c r="BH288" s="171">
        <f t="shared" si="89"/>
        <v>0</v>
      </c>
      <c r="BI288" s="171">
        <f t="shared" si="90"/>
        <v>0</v>
      </c>
      <c r="BJ288" s="14" t="s">
        <v>122</v>
      </c>
      <c r="BK288" s="171">
        <f t="shared" si="91"/>
        <v>0</v>
      </c>
      <c r="BL288" s="14" t="s">
        <v>134</v>
      </c>
      <c r="BM288" s="170" t="s">
        <v>571</v>
      </c>
    </row>
    <row r="289" spans="1:65" s="2" customFormat="1" ht="16.5" customHeight="1">
      <c r="A289" s="28"/>
      <c r="B289" s="158"/>
      <c r="C289" s="159" t="s">
        <v>572</v>
      </c>
      <c r="D289" s="234" t="s">
        <v>573</v>
      </c>
      <c r="E289" s="235"/>
      <c r="F289" s="236"/>
      <c r="G289" s="160" t="s">
        <v>570</v>
      </c>
      <c r="H289" s="184"/>
      <c r="I289" s="162"/>
      <c r="J289" s="162"/>
      <c r="K289" s="163">
        <f t="shared" si="79"/>
        <v>0</v>
      </c>
      <c r="L289" s="164"/>
      <c r="M289" s="29"/>
      <c r="N289" s="165" t="s">
        <v>1</v>
      </c>
      <c r="O289" s="166" t="s">
        <v>38</v>
      </c>
      <c r="P289" s="167">
        <f t="shared" si="80"/>
        <v>0</v>
      </c>
      <c r="Q289" s="167">
        <f t="shared" si="81"/>
        <v>0</v>
      </c>
      <c r="R289" s="167">
        <f t="shared" si="82"/>
        <v>0</v>
      </c>
      <c r="S289" s="53"/>
      <c r="T289" s="168">
        <f t="shared" si="83"/>
        <v>0</v>
      </c>
      <c r="U289" s="168">
        <v>0</v>
      </c>
      <c r="V289" s="168">
        <f t="shared" si="84"/>
        <v>0</v>
      </c>
      <c r="W289" s="168">
        <v>0</v>
      </c>
      <c r="X289" s="169">
        <f t="shared" si="85"/>
        <v>0</v>
      </c>
      <c r="Y289" s="28"/>
      <c r="Z289" s="28"/>
      <c r="AA289" s="28"/>
      <c r="AB289" s="28"/>
      <c r="AC289" s="28"/>
      <c r="AD289" s="28"/>
      <c r="AE289" s="28"/>
      <c r="AR289" s="170" t="s">
        <v>134</v>
      </c>
      <c r="AT289" s="170" t="s">
        <v>118</v>
      </c>
      <c r="AU289" s="170" t="s">
        <v>122</v>
      </c>
      <c r="AY289" s="14" t="s">
        <v>115</v>
      </c>
      <c r="BE289" s="171">
        <f t="shared" si="86"/>
        <v>0</v>
      </c>
      <c r="BF289" s="171">
        <f t="shared" si="87"/>
        <v>0</v>
      </c>
      <c r="BG289" s="171">
        <f t="shared" si="88"/>
        <v>0</v>
      </c>
      <c r="BH289" s="171">
        <f t="shared" si="89"/>
        <v>0</v>
      </c>
      <c r="BI289" s="171">
        <f t="shared" si="90"/>
        <v>0</v>
      </c>
      <c r="BJ289" s="14" t="s">
        <v>122</v>
      </c>
      <c r="BK289" s="171">
        <f t="shared" si="91"/>
        <v>0</v>
      </c>
      <c r="BL289" s="14" t="s">
        <v>134</v>
      </c>
      <c r="BM289" s="170" t="s">
        <v>574</v>
      </c>
    </row>
    <row r="290" spans="1:65" s="2" customFormat="1" ht="16.5" customHeight="1">
      <c r="A290" s="28"/>
      <c r="B290" s="158"/>
      <c r="C290" s="159" t="s">
        <v>575</v>
      </c>
      <c r="D290" s="234" t="s">
        <v>576</v>
      </c>
      <c r="E290" s="235"/>
      <c r="F290" s="236"/>
      <c r="G290" s="160" t="s">
        <v>570</v>
      </c>
      <c r="H290" s="184"/>
      <c r="I290" s="162"/>
      <c r="J290" s="162"/>
      <c r="K290" s="163">
        <f t="shared" si="79"/>
        <v>0</v>
      </c>
      <c r="L290" s="164"/>
      <c r="M290" s="29"/>
      <c r="N290" s="165" t="s">
        <v>1</v>
      </c>
      <c r="O290" s="166" t="s">
        <v>38</v>
      </c>
      <c r="P290" s="167">
        <f t="shared" si="80"/>
        <v>0</v>
      </c>
      <c r="Q290" s="167">
        <f t="shared" si="81"/>
        <v>0</v>
      </c>
      <c r="R290" s="167">
        <f t="shared" si="82"/>
        <v>0</v>
      </c>
      <c r="S290" s="53"/>
      <c r="T290" s="168">
        <f t="shared" si="83"/>
        <v>0</v>
      </c>
      <c r="U290" s="168">
        <v>0</v>
      </c>
      <c r="V290" s="168">
        <f t="shared" si="84"/>
        <v>0</v>
      </c>
      <c r="W290" s="168">
        <v>0</v>
      </c>
      <c r="X290" s="169">
        <f t="shared" si="85"/>
        <v>0</v>
      </c>
      <c r="Y290" s="28"/>
      <c r="Z290" s="28"/>
      <c r="AA290" s="28"/>
      <c r="AB290" s="28"/>
      <c r="AC290" s="28"/>
      <c r="AD290" s="28"/>
      <c r="AE290" s="28"/>
      <c r="AR290" s="170" t="s">
        <v>134</v>
      </c>
      <c r="AT290" s="170" t="s">
        <v>118</v>
      </c>
      <c r="AU290" s="170" t="s">
        <v>122</v>
      </c>
      <c r="AY290" s="14" t="s">
        <v>115</v>
      </c>
      <c r="BE290" s="171">
        <f t="shared" si="86"/>
        <v>0</v>
      </c>
      <c r="BF290" s="171">
        <f t="shared" si="87"/>
        <v>0</v>
      </c>
      <c r="BG290" s="171">
        <f t="shared" si="88"/>
        <v>0</v>
      </c>
      <c r="BH290" s="171">
        <f t="shared" si="89"/>
        <v>0</v>
      </c>
      <c r="BI290" s="171">
        <f t="shared" si="90"/>
        <v>0</v>
      </c>
      <c r="BJ290" s="14" t="s">
        <v>122</v>
      </c>
      <c r="BK290" s="171">
        <f t="shared" si="91"/>
        <v>0</v>
      </c>
      <c r="BL290" s="14" t="s">
        <v>134</v>
      </c>
      <c r="BM290" s="170" t="s">
        <v>577</v>
      </c>
    </row>
    <row r="291" spans="1:65" s="2" customFormat="1" ht="16.5" customHeight="1">
      <c r="A291" s="28"/>
      <c r="B291" s="158"/>
      <c r="C291" s="159" t="s">
        <v>578</v>
      </c>
      <c r="D291" s="234" t="s">
        <v>579</v>
      </c>
      <c r="E291" s="235"/>
      <c r="F291" s="236"/>
      <c r="G291" s="160" t="s">
        <v>570</v>
      </c>
      <c r="H291" s="184"/>
      <c r="I291" s="162"/>
      <c r="J291" s="162"/>
      <c r="K291" s="163">
        <f t="shared" si="79"/>
        <v>0</v>
      </c>
      <c r="L291" s="164"/>
      <c r="M291" s="29"/>
      <c r="N291" s="165" t="s">
        <v>1</v>
      </c>
      <c r="O291" s="166" t="s">
        <v>38</v>
      </c>
      <c r="P291" s="167">
        <f t="shared" si="80"/>
        <v>0</v>
      </c>
      <c r="Q291" s="167">
        <f t="shared" si="81"/>
        <v>0</v>
      </c>
      <c r="R291" s="167">
        <f t="shared" si="82"/>
        <v>0</v>
      </c>
      <c r="S291" s="53"/>
      <c r="T291" s="168">
        <f t="shared" si="83"/>
        <v>0</v>
      </c>
      <c r="U291" s="168">
        <v>0</v>
      </c>
      <c r="V291" s="168">
        <f t="shared" si="84"/>
        <v>0</v>
      </c>
      <c r="W291" s="168">
        <v>0</v>
      </c>
      <c r="X291" s="169">
        <f t="shared" si="85"/>
        <v>0</v>
      </c>
      <c r="Y291" s="28"/>
      <c r="Z291" s="28"/>
      <c r="AA291" s="28"/>
      <c r="AB291" s="28"/>
      <c r="AC291" s="28"/>
      <c r="AD291" s="28"/>
      <c r="AE291" s="28"/>
      <c r="AR291" s="170" t="s">
        <v>253</v>
      </c>
      <c r="AT291" s="170" t="s">
        <v>118</v>
      </c>
      <c r="AU291" s="170" t="s">
        <v>122</v>
      </c>
      <c r="AY291" s="14" t="s">
        <v>115</v>
      </c>
      <c r="BE291" s="171">
        <f t="shared" si="86"/>
        <v>0</v>
      </c>
      <c r="BF291" s="171">
        <f t="shared" si="87"/>
        <v>0</v>
      </c>
      <c r="BG291" s="171">
        <f t="shared" si="88"/>
        <v>0</v>
      </c>
      <c r="BH291" s="171">
        <f t="shared" si="89"/>
        <v>0</v>
      </c>
      <c r="BI291" s="171">
        <f t="shared" si="90"/>
        <v>0</v>
      </c>
      <c r="BJ291" s="14" t="s">
        <v>122</v>
      </c>
      <c r="BK291" s="171">
        <f t="shared" si="91"/>
        <v>0</v>
      </c>
      <c r="BL291" s="14" t="s">
        <v>253</v>
      </c>
      <c r="BM291" s="170" t="s">
        <v>580</v>
      </c>
    </row>
    <row r="292" spans="1:65" s="2" customFormat="1" ht="16.5" customHeight="1">
      <c r="A292" s="28"/>
      <c r="B292" s="158"/>
      <c r="C292" s="159" t="s">
        <v>581</v>
      </c>
      <c r="D292" s="234" t="s">
        <v>582</v>
      </c>
      <c r="E292" s="235"/>
      <c r="F292" s="236"/>
      <c r="G292" s="160" t="s">
        <v>570</v>
      </c>
      <c r="H292" s="184"/>
      <c r="I292" s="162"/>
      <c r="J292" s="162"/>
      <c r="K292" s="163">
        <f t="shared" si="79"/>
        <v>0</v>
      </c>
      <c r="L292" s="164"/>
      <c r="M292" s="29"/>
      <c r="N292" s="165" t="s">
        <v>1</v>
      </c>
      <c r="O292" s="166" t="s">
        <v>38</v>
      </c>
      <c r="P292" s="167">
        <f t="shared" si="80"/>
        <v>0</v>
      </c>
      <c r="Q292" s="167">
        <f t="shared" si="81"/>
        <v>0</v>
      </c>
      <c r="R292" s="167">
        <f t="shared" si="82"/>
        <v>0</v>
      </c>
      <c r="S292" s="53"/>
      <c r="T292" s="168">
        <f t="shared" si="83"/>
        <v>0</v>
      </c>
      <c r="U292" s="168">
        <v>0</v>
      </c>
      <c r="V292" s="168">
        <f t="shared" si="84"/>
        <v>0</v>
      </c>
      <c r="W292" s="168">
        <v>0</v>
      </c>
      <c r="X292" s="169">
        <f t="shared" si="85"/>
        <v>0</v>
      </c>
      <c r="Y292" s="28"/>
      <c r="Z292" s="28"/>
      <c r="AA292" s="28"/>
      <c r="AB292" s="28"/>
      <c r="AC292" s="28"/>
      <c r="AD292" s="28"/>
      <c r="AE292" s="28"/>
      <c r="AR292" s="170" t="s">
        <v>134</v>
      </c>
      <c r="AT292" s="170" t="s">
        <v>118</v>
      </c>
      <c r="AU292" s="170" t="s">
        <v>122</v>
      </c>
      <c r="AY292" s="14" t="s">
        <v>115</v>
      </c>
      <c r="BE292" s="171">
        <f t="shared" si="86"/>
        <v>0</v>
      </c>
      <c r="BF292" s="171">
        <f t="shared" si="87"/>
        <v>0</v>
      </c>
      <c r="BG292" s="171">
        <f t="shared" si="88"/>
        <v>0</v>
      </c>
      <c r="BH292" s="171">
        <f t="shared" si="89"/>
        <v>0</v>
      </c>
      <c r="BI292" s="171">
        <f t="shared" si="90"/>
        <v>0</v>
      </c>
      <c r="BJ292" s="14" t="s">
        <v>122</v>
      </c>
      <c r="BK292" s="171">
        <f t="shared" si="91"/>
        <v>0</v>
      </c>
      <c r="BL292" s="14" t="s">
        <v>134</v>
      </c>
      <c r="BM292" s="170" t="s">
        <v>583</v>
      </c>
    </row>
    <row r="293" spans="1:65" s="12" customFormat="1" ht="22.9" customHeight="1">
      <c r="B293" s="144"/>
      <c r="D293" s="145" t="s">
        <v>73</v>
      </c>
      <c r="E293" s="156" t="s">
        <v>584</v>
      </c>
      <c r="F293" s="156" t="s">
        <v>585</v>
      </c>
      <c r="I293" s="147"/>
      <c r="J293" s="147"/>
      <c r="K293" s="157">
        <f>BK293</f>
        <v>0</v>
      </c>
      <c r="M293" s="144"/>
      <c r="N293" s="149"/>
      <c r="O293" s="150"/>
      <c r="P293" s="150"/>
      <c r="Q293" s="151">
        <f>Q294</f>
        <v>0</v>
      </c>
      <c r="R293" s="151">
        <f>R294</f>
        <v>0</v>
      </c>
      <c r="S293" s="150"/>
      <c r="T293" s="152">
        <f>T294</f>
        <v>0</v>
      </c>
      <c r="U293" s="150"/>
      <c r="V293" s="152">
        <f>V294</f>
        <v>0</v>
      </c>
      <c r="W293" s="150"/>
      <c r="X293" s="153">
        <f>X294</f>
        <v>0</v>
      </c>
      <c r="AR293" s="145" t="s">
        <v>129</v>
      </c>
      <c r="AT293" s="154" t="s">
        <v>73</v>
      </c>
      <c r="AU293" s="154" t="s">
        <v>79</v>
      </c>
      <c r="AY293" s="145" t="s">
        <v>115</v>
      </c>
      <c r="BK293" s="155">
        <f>BK294</f>
        <v>0</v>
      </c>
    </row>
    <row r="294" spans="1:65" s="2" customFormat="1" ht="24" customHeight="1">
      <c r="A294" s="28"/>
      <c r="B294" s="158"/>
      <c r="C294" s="159" t="s">
        <v>586</v>
      </c>
      <c r="D294" s="234" t="s">
        <v>587</v>
      </c>
      <c r="E294" s="235"/>
      <c r="F294" s="236"/>
      <c r="G294" s="160" t="s">
        <v>588</v>
      </c>
      <c r="H294" s="161">
        <v>1</v>
      </c>
      <c r="I294" s="162"/>
      <c r="J294" s="162"/>
      <c r="K294" s="163">
        <f>ROUND(P294*H294,2)</f>
        <v>0</v>
      </c>
      <c r="L294" s="164"/>
      <c r="M294" s="29"/>
      <c r="N294" s="165" t="s">
        <v>1</v>
      </c>
      <c r="O294" s="166" t="s">
        <v>38</v>
      </c>
      <c r="P294" s="167">
        <f>I294+J294</f>
        <v>0</v>
      </c>
      <c r="Q294" s="167">
        <f>ROUND(I294*H294,2)</f>
        <v>0</v>
      </c>
      <c r="R294" s="167">
        <f>ROUND(J294*H294,2)</f>
        <v>0</v>
      </c>
      <c r="S294" s="53"/>
      <c r="T294" s="168">
        <f>S294*H294</f>
        <v>0</v>
      </c>
      <c r="U294" s="168">
        <v>0</v>
      </c>
      <c r="V294" s="168">
        <f>U294*H294</f>
        <v>0</v>
      </c>
      <c r="W294" s="168">
        <v>0</v>
      </c>
      <c r="X294" s="169">
        <f>W294*H294</f>
        <v>0</v>
      </c>
      <c r="Y294" s="28"/>
      <c r="Z294" s="28"/>
      <c r="AA294" s="28"/>
      <c r="AB294" s="28"/>
      <c r="AC294" s="28"/>
      <c r="AD294" s="28"/>
      <c r="AE294" s="28"/>
      <c r="AR294" s="170" t="s">
        <v>134</v>
      </c>
      <c r="AT294" s="170" t="s">
        <v>118</v>
      </c>
      <c r="AU294" s="170" t="s">
        <v>122</v>
      </c>
      <c r="AY294" s="14" t="s">
        <v>115</v>
      </c>
      <c r="BE294" s="171">
        <f>IF(O294="základná",K294,0)</f>
        <v>0</v>
      </c>
      <c r="BF294" s="171">
        <f>IF(O294="znížená",K294,0)</f>
        <v>0</v>
      </c>
      <c r="BG294" s="171">
        <f>IF(O294="zákl. prenesená",K294,0)</f>
        <v>0</v>
      </c>
      <c r="BH294" s="171">
        <f>IF(O294="zníž. prenesená",K294,0)</f>
        <v>0</v>
      </c>
      <c r="BI294" s="171">
        <f>IF(O294="nulová",K294,0)</f>
        <v>0</v>
      </c>
      <c r="BJ294" s="14" t="s">
        <v>122</v>
      </c>
      <c r="BK294" s="171">
        <f>ROUND(P294*H294,2)</f>
        <v>0</v>
      </c>
      <c r="BL294" s="14" t="s">
        <v>134</v>
      </c>
      <c r="BM294" s="170" t="s">
        <v>589</v>
      </c>
    </row>
    <row r="295" spans="1:65" s="12" customFormat="1" ht="25.9" customHeight="1">
      <c r="B295" s="144"/>
      <c r="D295" s="145" t="s">
        <v>73</v>
      </c>
      <c r="E295" s="146" t="s">
        <v>590</v>
      </c>
      <c r="F295" s="146" t="s">
        <v>591</v>
      </c>
      <c r="I295" s="147"/>
      <c r="J295" s="147"/>
      <c r="K295" s="148">
        <f>BK295</f>
        <v>0</v>
      </c>
      <c r="M295" s="144"/>
      <c r="N295" s="149"/>
      <c r="O295" s="150"/>
      <c r="P295" s="150"/>
      <c r="Q295" s="151">
        <f>SUM(Q296:Q299)</f>
        <v>0</v>
      </c>
      <c r="R295" s="151">
        <f>SUM(R296:R299)</f>
        <v>0</v>
      </c>
      <c r="S295" s="150"/>
      <c r="T295" s="152">
        <f>SUM(T296:T299)</f>
        <v>0</v>
      </c>
      <c r="U295" s="150"/>
      <c r="V295" s="152">
        <f>SUM(V296:V299)</f>
        <v>0</v>
      </c>
      <c r="W295" s="150"/>
      <c r="X295" s="153">
        <f>SUM(X296:X299)</f>
        <v>0</v>
      </c>
      <c r="AR295" s="145" t="s">
        <v>121</v>
      </c>
      <c r="AT295" s="154" t="s">
        <v>73</v>
      </c>
      <c r="AU295" s="154" t="s">
        <v>74</v>
      </c>
      <c r="AY295" s="145" t="s">
        <v>115</v>
      </c>
      <c r="BK295" s="155">
        <f>SUM(BK296:BK299)</f>
        <v>0</v>
      </c>
    </row>
    <row r="296" spans="1:65" s="2" customFormat="1" ht="16.5" customHeight="1">
      <c r="A296" s="28"/>
      <c r="B296" s="158"/>
      <c r="C296" s="159" t="s">
        <v>592</v>
      </c>
      <c r="D296" s="234" t="s">
        <v>593</v>
      </c>
      <c r="E296" s="235"/>
      <c r="F296" s="236"/>
      <c r="G296" s="160" t="s">
        <v>594</v>
      </c>
      <c r="H296" s="161">
        <v>150</v>
      </c>
      <c r="I296" s="162"/>
      <c r="J296" s="162"/>
      <c r="K296" s="163">
        <f>ROUND(P296*H296,2)</f>
        <v>0</v>
      </c>
      <c r="L296" s="164"/>
      <c r="M296" s="29"/>
      <c r="N296" s="165" t="s">
        <v>1</v>
      </c>
      <c r="O296" s="166" t="s">
        <v>38</v>
      </c>
      <c r="P296" s="167">
        <f>I296+J296</f>
        <v>0</v>
      </c>
      <c r="Q296" s="167">
        <f>ROUND(I296*H296,2)</f>
        <v>0</v>
      </c>
      <c r="R296" s="167">
        <f>ROUND(J296*H296,2)</f>
        <v>0</v>
      </c>
      <c r="S296" s="53"/>
      <c r="T296" s="168">
        <f>S296*H296</f>
        <v>0</v>
      </c>
      <c r="U296" s="168">
        <v>0</v>
      </c>
      <c r="V296" s="168">
        <f>U296*H296</f>
        <v>0</v>
      </c>
      <c r="W296" s="168">
        <v>0</v>
      </c>
      <c r="X296" s="169">
        <f>W296*H296</f>
        <v>0</v>
      </c>
      <c r="Y296" s="28"/>
      <c r="Z296" s="28"/>
      <c r="AA296" s="28"/>
      <c r="AB296" s="28"/>
      <c r="AC296" s="28"/>
      <c r="AD296" s="28"/>
      <c r="AE296" s="28"/>
      <c r="AR296" s="170" t="s">
        <v>595</v>
      </c>
      <c r="AT296" s="170" t="s">
        <v>118</v>
      </c>
      <c r="AU296" s="170" t="s">
        <v>79</v>
      </c>
      <c r="AY296" s="14" t="s">
        <v>115</v>
      </c>
      <c r="BE296" s="171">
        <f>IF(O296="základná",K296,0)</f>
        <v>0</v>
      </c>
      <c r="BF296" s="171">
        <f>IF(O296="znížená",K296,0)</f>
        <v>0</v>
      </c>
      <c r="BG296" s="171">
        <f>IF(O296="zákl. prenesená",K296,0)</f>
        <v>0</v>
      </c>
      <c r="BH296" s="171">
        <f>IF(O296="zníž. prenesená",K296,0)</f>
        <v>0</v>
      </c>
      <c r="BI296" s="171">
        <f>IF(O296="nulová",K296,0)</f>
        <v>0</v>
      </c>
      <c r="BJ296" s="14" t="s">
        <v>122</v>
      </c>
      <c r="BK296" s="171">
        <f>ROUND(P296*H296,2)</f>
        <v>0</v>
      </c>
      <c r="BL296" s="14" t="s">
        <v>595</v>
      </c>
      <c r="BM296" s="170" t="s">
        <v>596</v>
      </c>
    </row>
    <row r="297" spans="1:65" s="2" customFormat="1" ht="16.5" customHeight="1">
      <c r="A297" s="28"/>
      <c r="B297" s="158"/>
      <c r="C297" s="159" t="s">
        <v>597</v>
      </c>
      <c r="D297" s="234" t="s">
        <v>598</v>
      </c>
      <c r="E297" s="235"/>
      <c r="F297" s="236"/>
      <c r="G297" s="160" t="s">
        <v>594</v>
      </c>
      <c r="H297" s="161">
        <v>150</v>
      </c>
      <c r="I297" s="162"/>
      <c r="J297" s="162"/>
      <c r="K297" s="163">
        <f>ROUND(P297*H297,2)</f>
        <v>0</v>
      </c>
      <c r="L297" s="164"/>
      <c r="M297" s="29"/>
      <c r="N297" s="165" t="s">
        <v>1</v>
      </c>
      <c r="O297" s="166" t="s">
        <v>38</v>
      </c>
      <c r="P297" s="167">
        <f>I297+J297</f>
        <v>0</v>
      </c>
      <c r="Q297" s="167">
        <f>ROUND(I297*H297,2)</f>
        <v>0</v>
      </c>
      <c r="R297" s="167">
        <f>ROUND(J297*H297,2)</f>
        <v>0</v>
      </c>
      <c r="S297" s="53"/>
      <c r="T297" s="168">
        <f>S297*H297</f>
        <v>0</v>
      </c>
      <c r="U297" s="168">
        <v>0</v>
      </c>
      <c r="V297" s="168">
        <f>U297*H297</f>
        <v>0</v>
      </c>
      <c r="W297" s="168">
        <v>0</v>
      </c>
      <c r="X297" s="169">
        <f>W297*H297</f>
        <v>0</v>
      </c>
      <c r="Y297" s="28"/>
      <c r="Z297" s="28"/>
      <c r="AA297" s="28"/>
      <c r="AB297" s="28"/>
      <c r="AC297" s="28"/>
      <c r="AD297" s="28"/>
      <c r="AE297" s="28"/>
      <c r="AR297" s="170" t="s">
        <v>595</v>
      </c>
      <c r="AT297" s="170" t="s">
        <v>118</v>
      </c>
      <c r="AU297" s="170" t="s">
        <v>79</v>
      </c>
      <c r="AY297" s="14" t="s">
        <v>115</v>
      </c>
      <c r="BE297" s="171">
        <f>IF(O297="základná",K297,0)</f>
        <v>0</v>
      </c>
      <c r="BF297" s="171">
        <f>IF(O297="znížená",K297,0)</f>
        <v>0</v>
      </c>
      <c r="BG297" s="171">
        <f>IF(O297="zákl. prenesená",K297,0)</f>
        <v>0</v>
      </c>
      <c r="BH297" s="171">
        <f>IF(O297="zníž. prenesená",K297,0)</f>
        <v>0</v>
      </c>
      <c r="BI297" s="171">
        <f>IF(O297="nulová",K297,0)</f>
        <v>0</v>
      </c>
      <c r="BJ297" s="14" t="s">
        <v>122</v>
      </c>
      <c r="BK297" s="171">
        <f>ROUND(P297*H297,2)</f>
        <v>0</v>
      </c>
      <c r="BL297" s="14" t="s">
        <v>595</v>
      </c>
      <c r="BM297" s="170" t="s">
        <v>599</v>
      </c>
    </row>
    <row r="298" spans="1:65" s="2" customFormat="1" ht="16.5" customHeight="1">
      <c r="A298" s="28"/>
      <c r="B298" s="158"/>
      <c r="C298" s="159" t="s">
        <v>600</v>
      </c>
      <c r="D298" s="234" t="s">
        <v>601</v>
      </c>
      <c r="E298" s="235"/>
      <c r="F298" s="236"/>
      <c r="G298" s="160" t="s">
        <v>594</v>
      </c>
      <c r="H298" s="161">
        <v>150</v>
      </c>
      <c r="I298" s="162"/>
      <c r="J298" s="162"/>
      <c r="K298" s="163">
        <f>ROUND(P298*H298,2)</f>
        <v>0</v>
      </c>
      <c r="L298" s="164"/>
      <c r="M298" s="29"/>
      <c r="N298" s="165" t="s">
        <v>1</v>
      </c>
      <c r="O298" s="166" t="s">
        <v>38</v>
      </c>
      <c r="P298" s="167">
        <f>I298+J298</f>
        <v>0</v>
      </c>
      <c r="Q298" s="167">
        <f>ROUND(I298*H298,2)</f>
        <v>0</v>
      </c>
      <c r="R298" s="167">
        <f>ROUND(J298*H298,2)</f>
        <v>0</v>
      </c>
      <c r="S298" s="53"/>
      <c r="T298" s="168">
        <f>S298*H298</f>
        <v>0</v>
      </c>
      <c r="U298" s="168">
        <v>0</v>
      </c>
      <c r="V298" s="168">
        <f>U298*H298</f>
        <v>0</v>
      </c>
      <c r="W298" s="168">
        <v>0</v>
      </c>
      <c r="X298" s="169">
        <f>W298*H298</f>
        <v>0</v>
      </c>
      <c r="Y298" s="28"/>
      <c r="Z298" s="28"/>
      <c r="AA298" s="28"/>
      <c r="AB298" s="28"/>
      <c r="AC298" s="28"/>
      <c r="AD298" s="28"/>
      <c r="AE298" s="28"/>
      <c r="AR298" s="170" t="s">
        <v>595</v>
      </c>
      <c r="AT298" s="170" t="s">
        <v>118</v>
      </c>
      <c r="AU298" s="170" t="s">
        <v>79</v>
      </c>
      <c r="AY298" s="14" t="s">
        <v>115</v>
      </c>
      <c r="BE298" s="171">
        <f>IF(O298="základná",K298,0)</f>
        <v>0</v>
      </c>
      <c r="BF298" s="171">
        <f>IF(O298="znížená",K298,0)</f>
        <v>0</v>
      </c>
      <c r="BG298" s="171">
        <f>IF(O298="zákl. prenesená",K298,0)</f>
        <v>0</v>
      </c>
      <c r="BH298" s="171">
        <f>IF(O298="zníž. prenesená",K298,0)</f>
        <v>0</v>
      </c>
      <c r="BI298" s="171">
        <f>IF(O298="nulová",K298,0)</f>
        <v>0</v>
      </c>
      <c r="BJ298" s="14" t="s">
        <v>122</v>
      </c>
      <c r="BK298" s="171">
        <f>ROUND(P298*H298,2)</f>
        <v>0</v>
      </c>
      <c r="BL298" s="14" t="s">
        <v>595</v>
      </c>
      <c r="BM298" s="170" t="s">
        <v>602</v>
      </c>
    </row>
    <row r="299" spans="1:65" s="2" customFormat="1" ht="16.5" customHeight="1">
      <c r="A299" s="28"/>
      <c r="B299" s="158"/>
      <c r="C299" s="159" t="s">
        <v>603</v>
      </c>
      <c r="D299" s="234" t="s">
        <v>604</v>
      </c>
      <c r="E299" s="235"/>
      <c r="F299" s="236"/>
      <c r="G299" s="160" t="s">
        <v>605</v>
      </c>
      <c r="H299" s="161">
        <v>3000</v>
      </c>
      <c r="I299" s="162"/>
      <c r="J299" s="162"/>
      <c r="K299" s="163">
        <f>ROUND(P299*H299,2)</f>
        <v>0</v>
      </c>
      <c r="L299" s="164"/>
      <c r="M299" s="29"/>
      <c r="N299" s="185" t="s">
        <v>1</v>
      </c>
      <c r="O299" s="186" t="s">
        <v>38</v>
      </c>
      <c r="P299" s="187">
        <f>I299+J299</f>
        <v>0</v>
      </c>
      <c r="Q299" s="187">
        <f>ROUND(I299*H299,2)</f>
        <v>0</v>
      </c>
      <c r="R299" s="187">
        <f>ROUND(J299*H299,2)</f>
        <v>0</v>
      </c>
      <c r="S299" s="188"/>
      <c r="T299" s="189">
        <f>S299*H299</f>
        <v>0</v>
      </c>
      <c r="U299" s="189">
        <v>0</v>
      </c>
      <c r="V299" s="189">
        <f>U299*H299</f>
        <v>0</v>
      </c>
      <c r="W299" s="189">
        <v>0</v>
      </c>
      <c r="X299" s="190">
        <f>W299*H299</f>
        <v>0</v>
      </c>
      <c r="Y299" s="28"/>
      <c r="Z299" s="28"/>
      <c r="AA299" s="28"/>
      <c r="AB299" s="28"/>
      <c r="AC299" s="28"/>
      <c r="AD299" s="28"/>
      <c r="AE299" s="28"/>
      <c r="AR299" s="170" t="s">
        <v>595</v>
      </c>
      <c r="AT299" s="170" t="s">
        <v>118</v>
      </c>
      <c r="AU299" s="170" t="s">
        <v>79</v>
      </c>
      <c r="AY299" s="14" t="s">
        <v>115</v>
      </c>
      <c r="BE299" s="171">
        <f>IF(O299="základná",K299,0)</f>
        <v>0</v>
      </c>
      <c r="BF299" s="171">
        <f>IF(O299="znížená",K299,0)</f>
        <v>0</v>
      </c>
      <c r="BG299" s="171">
        <f>IF(O299="zákl. prenesená",K299,0)</f>
        <v>0</v>
      </c>
      <c r="BH299" s="171">
        <f>IF(O299="zníž. prenesená",K299,0)</f>
        <v>0</v>
      </c>
      <c r="BI299" s="171">
        <f>IF(O299="nulová",K299,0)</f>
        <v>0</v>
      </c>
      <c r="BJ299" s="14" t="s">
        <v>122</v>
      </c>
      <c r="BK299" s="171">
        <f>ROUND(P299*H299,2)</f>
        <v>0</v>
      </c>
      <c r="BL299" s="14" t="s">
        <v>595</v>
      </c>
      <c r="BM299" s="170" t="s">
        <v>606</v>
      </c>
    </row>
    <row r="300" spans="1:65" s="2" customFormat="1" ht="6.95" customHeight="1">
      <c r="A300" s="28"/>
      <c r="B300" s="43"/>
      <c r="C300" s="44"/>
      <c r="D300" s="44"/>
      <c r="E300" s="44"/>
      <c r="F300" s="44"/>
      <c r="G300" s="44"/>
      <c r="H300" s="44"/>
      <c r="I300" s="113"/>
      <c r="J300" s="113"/>
      <c r="K300" s="44"/>
      <c r="L300" s="44"/>
      <c r="M300" s="29"/>
      <c r="N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</row>
  </sheetData>
  <mergeCells count="177">
    <mergeCell ref="M2:Z2"/>
    <mergeCell ref="E7:H7"/>
    <mergeCell ref="E16:H16"/>
    <mergeCell ref="E25:H25"/>
    <mergeCell ref="E85:H85"/>
    <mergeCell ref="D117:F117"/>
    <mergeCell ref="D128:F128"/>
    <mergeCell ref="D129:F129"/>
    <mergeCell ref="D130:F130"/>
    <mergeCell ref="D131:F131"/>
    <mergeCell ref="D132:F132"/>
    <mergeCell ref="E110:H110"/>
    <mergeCell ref="D122:F122"/>
    <mergeCell ref="D123:F123"/>
    <mergeCell ref="D126:F126"/>
    <mergeCell ref="D127:F127"/>
    <mergeCell ref="D138:F138"/>
    <mergeCell ref="D139:F139"/>
    <mergeCell ref="D140:F140"/>
    <mergeCell ref="D141:F141"/>
    <mergeCell ref="D142:F142"/>
    <mergeCell ref="D133:F133"/>
    <mergeCell ref="D134:F134"/>
    <mergeCell ref="D135:F135"/>
    <mergeCell ref="D136:F136"/>
    <mergeCell ref="D137:F137"/>
    <mergeCell ref="D148:F148"/>
    <mergeCell ref="D149:F149"/>
    <mergeCell ref="D150:F150"/>
    <mergeCell ref="D151:F151"/>
    <mergeCell ref="D152:F152"/>
    <mergeCell ref="D143:F143"/>
    <mergeCell ref="D144:F144"/>
    <mergeCell ref="D145:F145"/>
    <mergeCell ref="D146:F146"/>
    <mergeCell ref="D147:F147"/>
    <mergeCell ref="D158:F158"/>
    <mergeCell ref="D159:F159"/>
    <mergeCell ref="D160:F160"/>
    <mergeCell ref="D161:F161"/>
    <mergeCell ref="D162:F162"/>
    <mergeCell ref="D153:F153"/>
    <mergeCell ref="D154:F154"/>
    <mergeCell ref="D155:F155"/>
    <mergeCell ref="D156:F156"/>
    <mergeCell ref="D157:F157"/>
    <mergeCell ref="D168:F168"/>
    <mergeCell ref="D169:F169"/>
    <mergeCell ref="D170:F170"/>
    <mergeCell ref="D171:F171"/>
    <mergeCell ref="D172:F172"/>
    <mergeCell ref="D163:F163"/>
    <mergeCell ref="D164:F164"/>
    <mergeCell ref="D165:F165"/>
    <mergeCell ref="D166:F166"/>
    <mergeCell ref="D167:F167"/>
    <mergeCell ref="D178:F178"/>
    <mergeCell ref="D179:F179"/>
    <mergeCell ref="D180:F180"/>
    <mergeCell ref="D181:F181"/>
    <mergeCell ref="D182:F182"/>
    <mergeCell ref="D173:F173"/>
    <mergeCell ref="D174:F174"/>
    <mergeCell ref="D175:F175"/>
    <mergeCell ref="D176:F176"/>
    <mergeCell ref="D177:F177"/>
    <mergeCell ref="D188:F188"/>
    <mergeCell ref="D189:F189"/>
    <mergeCell ref="D190:F190"/>
    <mergeCell ref="D191:F191"/>
    <mergeCell ref="D192:F192"/>
    <mergeCell ref="D183:F183"/>
    <mergeCell ref="D184:F184"/>
    <mergeCell ref="D185:F185"/>
    <mergeCell ref="D186:F186"/>
    <mergeCell ref="D187:F187"/>
    <mergeCell ref="D198:F198"/>
    <mergeCell ref="D199:F199"/>
    <mergeCell ref="D200:F200"/>
    <mergeCell ref="D201:F201"/>
    <mergeCell ref="D202:F202"/>
    <mergeCell ref="D193:F193"/>
    <mergeCell ref="D194:F194"/>
    <mergeCell ref="D195:F195"/>
    <mergeCell ref="D196:F196"/>
    <mergeCell ref="D197:F197"/>
    <mergeCell ref="D208:F208"/>
    <mergeCell ref="D209:F209"/>
    <mergeCell ref="D210:F210"/>
    <mergeCell ref="D211:F211"/>
    <mergeCell ref="D212:F212"/>
    <mergeCell ref="D203:F203"/>
    <mergeCell ref="D204:F204"/>
    <mergeCell ref="D205:F205"/>
    <mergeCell ref="D206:F206"/>
    <mergeCell ref="D207:F207"/>
    <mergeCell ref="D218:F218"/>
    <mergeCell ref="D219:F219"/>
    <mergeCell ref="D220:F220"/>
    <mergeCell ref="D221:F221"/>
    <mergeCell ref="D222:F222"/>
    <mergeCell ref="D213:F213"/>
    <mergeCell ref="D214:F214"/>
    <mergeCell ref="D215:F215"/>
    <mergeCell ref="D216:F216"/>
    <mergeCell ref="D217:F217"/>
    <mergeCell ref="D228:F228"/>
    <mergeCell ref="D229:F229"/>
    <mergeCell ref="D230:F230"/>
    <mergeCell ref="D231:F231"/>
    <mergeCell ref="D232:F232"/>
    <mergeCell ref="D223:F223"/>
    <mergeCell ref="D224:F224"/>
    <mergeCell ref="D225:F225"/>
    <mergeCell ref="D226:F226"/>
    <mergeCell ref="D227:F227"/>
    <mergeCell ref="D238:F238"/>
    <mergeCell ref="D239:F239"/>
    <mergeCell ref="D240:F240"/>
    <mergeCell ref="D241:F241"/>
    <mergeCell ref="D242:F242"/>
    <mergeCell ref="D233:F233"/>
    <mergeCell ref="D234:F234"/>
    <mergeCell ref="D235:F235"/>
    <mergeCell ref="D236:F236"/>
    <mergeCell ref="D237:F237"/>
    <mergeCell ref="D248:F248"/>
    <mergeCell ref="D249:F249"/>
    <mergeCell ref="D250:F250"/>
    <mergeCell ref="D251:F251"/>
    <mergeCell ref="D252:F252"/>
    <mergeCell ref="D243:F243"/>
    <mergeCell ref="D244:F244"/>
    <mergeCell ref="D245:F245"/>
    <mergeCell ref="D246:F246"/>
    <mergeCell ref="D247:F247"/>
    <mergeCell ref="D258:F258"/>
    <mergeCell ref="D259:F259"/>
    <mergeCell ref="D260:F260"/>
    <mergeCell ref="D261:F261"/>
    <mergeCell ref="D262:F262"/>
    <mergeCell ref="D253:F253"/>
    <mergeCell ref="D254:F254"/>
    <mergeCell ref="D255:F255"/>
    <mergeCell ref="D256:F256"/>
    <mergeCell ref="D257:F257"/>
    <mergeCell ref="D268:F268"/>
    <mergeCell ref="D269:F269"/>
    <mergeCell ref="D270:F270"/>
    <mergeCell ref="D271:F271"/>
    <mergeCell ref="D272:F272"/>
    <mergeCell ref="D263:F263"/>
    <mergeCell ref="D264:F264"/>
    <mergeCell ref="D265:F265"/>
    <mergeCell ref="D266:F266"/>
    <mergeCell ref="D267:F267"/>
    <mergeCell ref="D279:F279"/>
    <mergeCell ref="D281:F281"/>
    <mergeCell ref="D283:F283"/>
    <mergeCell ref="D285:F285"/>
    <mergeCell ref="D286:F286"/>
    <mergeCell ref="D273:F273"/>
    <mergeCell ref="D274:F274"/>
    <mergeCell ref="D275:F275"/>
    <mergeCell ref="D276:F276"/>
    <mergeCell ref="D277:F277"/>
    <mergeCell ref="D299:F299"/>
    <mergeCell ref="D292:F292"/>
    <mergeCell ref="D294:F294"/>
    <mergeCell ref="D296:F296"/>
    <mergeCell ref="D297:F297"/>
    <mergeCell ref="D298:F298"/>
    <mergeCell ref="D287:F287"/>
    <mergeCell ref="D288:F288"/>
    <mergeCell ref="D289:F289"/>
    <mergeCell ref="D290:F290"/>
    <mergeCell ref="D291:F29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E41 - URGENTNÝ PRÍJEM - U...</vt:lpstr>
      <vt:lpstr>'E41 - URGENTNÝ PRÍJEM - U...'!Názvy_tisku</vt:lpstr>
      <vt:lpstr>'Rekapitulácia stavby'!Názvy_tisku</vt:lpstr>
      <vt:lpstr>'E41 - URGENTNÝ PRÍJEM - U...'!Oblast_tisku</vt:lpstr>
      <vt:lpstr>'Rekapitulácia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Windows User Account</cp:lastModifiedBy>
  <dcterms:created xsi:type="dcterms:W3CDTF">2019-11-13T08:37:49Z</dcterms:created>
  <dcterms:modified xsi:type="dcterms:W3CDTF">2020-04-01T03:03:44Z</dcterms:modified>
</cp:coreProperties>
</file>