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pe_DOMA\Opěrná stěna, Staré město 7\"/>
    </mc:Choice>
  </mc:AlternateContent>
  <xr:revisionPtr revIDLastSave="0" documentId="8_{3B5E41F4-9C93-4024-9276-13D7BB30458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019_3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2019_34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2019_34 Pol'!$A$1:$X$188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16" i="1" s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H39" i="1" s="1"/>
  <c r="H43" i="1" s="1"/>
  <c r="F39" i="1"/>
  <c r="G187" i="12"/>
  <c r="BA147" i="12"/>
  <c r="BA123" i="12"/>
  <c r="BA104" i="12"/>
  <c r="BA87" i="12"/>
  <c r="BA67" i="12"/>
  <c r="BA38" i="12"/>
  <c r="BA10" i="12"/>
  <c r="G9" i="12"/>
  <c r="I9" i="12"/>
  <c r="I8" i="12" s="1"/>
  <c r="K9" i="12"/>
  <c r="M9" i="12"/>
  <c r="M8" i="12" s="1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O8" i="12" s="1"/>
  <c r="Q24" i="12"/>
  <c r="V24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5" i="12"/>
  <c r="G46" i="12"/>
  <c r="I46" i="12"/>
  <c r="I45" i="12" s="1"/>
  <c r="K46" i="12"/>
  <c r="M46" i="12"/>
  <c r="O46" i="12"/>
  <c r="Q46" i="12"/>
  <c r="Q45" i="12" s="1"/>
  <c r="V46" i="12"/>
  <c r="G48" i="12"/>
  <c r="M48" i="12" s="1"/>
  <c r="I48" i="12"/>
  <c r="K48" i="12"/>
  <c r="O48" i="12"/>
  <c r="O45" i="12" s="1"/>
  <c r="Q48" i="12"/>
  <c r="V48" i="12"/>
  <c r="V45" i="12" s="1"/>
  <c r="G51" i="12"/>
  <c r="I51" i="12"/>
  <c r="K51" i="12"/>
  <c r="M51" i="12"/>
  <c r="O51" i="12"/>
  <c r="Q51" i="12"/>
  <c r="V51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8" i="12"/>
  <c r="M58" i="12" s="1"/>
  <c r="I58" i="12"/>
  <c r="K58" i="12"/>
  <c r="K45" i="12" s="1"/>
  <c r="O58" i="12"/>
  <c r="Q58" i="12"/>
  <c r="V58" i="12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9" i="12"/>
  <c r="M69" i="12" s="1"/>
  <c r="I69" i="12"/>
  <c r="K69" i="12"/>
  <c r="O69" i="12"/>
  <c r="Q69" i="12"/>
  <c r="V69" i="12"/>
  <c r="G72" i="12"/>
  <c r="M72" i="12" s="1"/>
  <c r="I72" i="12"/>
  <c r="K72" i="12"/>
  <c r="K71" i="12" s="1"/>
  <c r="O72" i="12"/>
  <c r="O71" i="12" s="1"/>
  <c r="Q72" i="12"/>
  <c r="Q71" i="12" s="1"/>
  <c r="V72" i="12"/>
  <c r="V71" i="12" s="1"/>
  <c r="G75" i="12"/>
  <c r="I75" i="12"/>
  <c r="I71" i="12" s="1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4" i="12"/>
  <c r="M84" i="12" s="1"/>
  <c r="I84" i="12"/>
  <c r="K84" i="12"/>
  <c r="O84" i="12"/>
  <c r="Q84" i="12"/>
  <c r="V84" i="12"/>
  <c r="G86" i="12"/>
  <c r="I86" i="12"/>
  <c r="K86" i="12"/>
  <c r="M86" i="12"/>
  <c r="O86" i="12"/>
  <c r="Q86" i="12"/>
  <c r="V86" i="12"/>
  <c r="G89" i="12"/>
  <c r="M89" i="12" s="1"/>
  <c r="I89" i="12"/>
  <c r="K89" i="12"/>
  <c r="O89" i="12"/>
  <c r="Q89" i="12"/>
  <c r="V89" i="12"/>
  <c r="I92" i="12"/>
  <c r="G93" i="12"/>
  <c r="M93" i="12" s="1"/>
  <c r="M92" i="12" s="1"/>
  <c r="I93" i="12"/>
  <c r="K93" i="12"/>
  <c r="K92" i="12" s="1"/>
  <c r="O93" i="12"/>
  <c r="O92" i="12" s="1"/>
  <c r="Q93" i="12"/>
  <c r="V93" i="12"/>
  <c r="V92" i="12" s="1"/>
  <c r="G95" i="12"/>
  <c r="I95" i="12"/>
  <c r="K95" i="12"/>
  <c r="M95" i="12"/>
  <c r="O95" i="12"/>
  <c r="Q95" i="12"/>
  <c r="Q92" i="12" s="1"/>
  <c r="V95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Q99" i="12"/>
  <c r="V99" i="12"/>
  <c r="G102" i="12"/>
  <c r="K102" i="12"/>
  <c r="V102" i="12"/>
  <c r="G103" i="12"/>
  <c r="M103" i="12" s="1"/>
  <c r="M102" i="12" s="1"/>
  <c r="I103" i="12"/>
  <c r="I102" i="12" s="1"/>
  <c r="K103" i="12"/>
  <c r="O103" i="12"/>
  <c r="O102" i="12" s="1"/>
  <c r="Q103" i="12"/>
  <c r="Q102" i="12" s="1"/>
  <c r="V103" i="12"/>
  <c r="G106" i="12"/>
  <c r="O106" i="12"/>
  <c r="V106" i="12"/>
  <c r="G107" i="12"/>
  <c r="I107" i="12"/>
  <c r="I106" i="12" s="1"/>
  <c r="K107" i="12"/>
  <c r="K106" i="12" s="1"/>
  <c r="M107" i="12"/>
  <c r="M106" i="12" s="1"/>
  <c r="O107" i="12"/>
  <c r="Q107" i="12"/>
  <c r="Q106" i="12" s="1"/>
  <c r="V107" i="12"/>
  <c r="O110" i="12"/>
  <c r="G111" i="12"/>
  <c r="I111" i="12"/>
  <c r="I110" i="12" s="1"/>
  <c r="K111" i="12"/>
  <c r="M111" i="12"/>
  <c r="M110" i="12" s="1"/>
  <c r="O111" i="12"/>
  <c r="Q111" i="12"/>
  <c r="Q110" i="12" s="1"/>
  <c r="V111" i="12"/>
  <c r="G114" i="12"/>
  <c r="M114" i="12" s="1"/>
  <c r="I114" i="12"/>
  <c r="K114" i="12"/>
  <c r="K110" i="12" s="1"/>
  <c r="O114" i="12"/>
  <c r="Q114" i="12"/>
  <c r="V114" i="12"/>
  <c r="V110" i="12" s="1"/>
  <c r="G117" i="12"/>
  <c r="I117" i="12"/>
  <c r="K117" i="12"/>
  <c r="M117" i="12"/>
  <c r="O117" i="12"/>
  <c r="Q117" i="12"/>
  <c r="V117" i="12"/>
  <c r="G122" i="12"/>
  <c r="M122" i="12" s="1"/>
  <c r="I122" i="12"/>
  <c r="K122" i="12"/>
  <c r="O122" i="12"/>
  <c r="Q122" i="12"/>
  <c r="V122" i="12"/>
  <c r="I125" i="12"/>
  <c r="Q125" i="12"/>
  <c r="G126" i="12"/>
  <c r="G125" i="12" s="1"/>
  <c r="I126" i="12"/>
  <c r="K126" i="12"/>
  <c r="K125" i="12" s="1"/>
  <c r="O126" i="12"/>
  <c r="O125" i="12" s="1"/>
  <c r="Q126" i="12"/>
  <c r="V126" i="12"/>
  <c r="V125" i="12" s="1"/>
  <c r="G129" i="12"/>
  <c r="M129" i="12" s="1"/>
  <c r="I129" i="12"/>
  <c r="K129" i="12"/>
  <c r="K128" i="12" s="1"/>
  <c r="O129" i="12"/>
  <c r="O128" i="12" s="1"/>
  <c r="Q129" i="12"/>
  <c r="V129" i="12"/>
  <c r="V128" i="12" s="1"/>
  <c r="G134" i="12"/>
  <c r="I134" i="12"/>
  <c r="I128" i="12" s="1"/>
  <c r="K134" i="12"/>
  <c r="M134" i="12"/>
  <c r="O134" i="12"/>
  <c r="Q134" i="12"/>
  <c r="Q128" i="12" s="1"/>
  <c r="V134" i="12"/>
  <c r="G137" i="12"/>
  <c r="M137" i="12" s="1"/>
  <c r="I137" i="12"/>
  <c r="K137" i="12"/>
  <c r="O137" i="12"/>
  <c r="Q137" i="12"/>
  <c r="V137" i="12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K145" i="12"/>
  <c r="G146" i="12"/>
  <c r="I146" i="12"/>
  <c r="I145" i="12" s="1"/>
  <c r="K146" i="12"/>
  <c r="M146" i="12"/>
  <c r="O146" i="12"/>
  <c r="Q146" i="12"/>
  <c r="Q145" i="12" s="1"/>
  <c r="V146" i="12"/>
  <c r="G149" i="12"/>
  <c r="G145" i="12" s="1"/>
  <c r="I149" i="12"/>
  <c r="K149" i="12"/>
  <c r="O149" i="12"/>
  <c r="O145" i="12" s="1"/>
  <c r="Q149" i="12"/>
  <c r="V149" i="12"/>
  <c r="V145" i="12" s="1"/>
  <c r="G152" i="12"/>
  <c r="I152" i="12"/>
  <c r="K152" i="12"/>
  <c r="M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G159" i="12"/>
  <c r="K159" i="12"/>
  <c r="V159" i="12"/>
  <c r="G160" i="12"/>
  <c r="I160" i="12"/>
  <c r="I159" i="12" s="1"/>
  <c r="K160" i="12"/>
  <c r="M160" i="12"/>
  <c r="M159" i="12" s="1"/>
  <c r="O160" i="12"/>
  <c r="O159" i="12" s="1"/>
  <c r="Q160" i="12"/>
  <c r="Q159" i="12" s="1"/>
  <c r="V160" i="12"/>
  <c r="G162" i="12"/>
  <c r="K162" i="12"/>
  <c r="O162" i="12"/>
  <c r="V162" i="12"/>
  <c r="G163" i="12"/>
  <c r="I163" i="12"/>
  <c r="I162" i="12" s="1"/>
  <c r="K163" i="12"/>
  <c r="M163" i="12"/>
  <c r="M162" i="12" s="1"/>
  <c r="O163" i="12"/>
  <c r="Q163" i="12"/>
  <c r="Q162" i="12" s="1"/>
  <c r="V163" i="12"/>
  <c r="G165" i="12"/>
  <c r="K165" i="12"/>
  <c r="O165" i="12"/>
  <c r="V165" i="12"/>
  <c r="G166" i="12"/>
  <c r="I166" i="12"/>
  <c r="I165" i="12" s="1"/>
  <c r="K166" i="12"/>
  <c r="M166" i="12"/>
  <c r="M165" i="12" s="1"/>
  <c r="O166" i="12"/>
  <c r="Q166" i="12"/>
  <c r="Q165" i="12" s="1"/>
  <c r="V166" i="12"/>
  <c r="G168" i="12"/>
  <c r="K168" i="12"/>
  <c r="O168" i="12"/>
  <c r="V168" i="12"/>
  <c r="G169" i="12"/>
  <c r="I169" i="12"/>
  <c r="I168" i="12" s="1"/>
  <c r="K169" i="12"/>
  <c r="M169" i="12"/>
  <c r="M168" i="12" s="1"/>
  <c r="O169" i="12"/>
  <c r="Q169" i="12"/>
  <c r="Q168" i="12" s="1"/>
  <c r="V169" i="12"/>
  <c r="G171" i="12"/>
  <c r="G172" i="12"/>
  <c r="I172" i="12"/>
  <c r="I171" i="12" s="1"/>
  <c r="K172" i="12"/>
  <c r="M172" i="12"/>
  <c r="O172" i="12"/>
  <c r="Q172" i="12"/>
  <c r="Q171" i="12" s="1"/>
  <c r="V172" i="12"/>
  <c r="G174" i="12"/>
  <c r="M174" i="12" s="1"/>
  <c r="I174" i="12"/>
  <c r="K174" i="12"/>
  <c r="K171" i="12" s="1"/>
  <c r="O174" i="12"/>
  <c r="O171" i="12" s="1"/>
  <c r="Q174" i="12"/>
  <c r="V174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V171" i="12" s="1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4" i="12"/>
  <c r="K184" i="12"/>
  <c r="V184" i="12"/>
  <c r="G185" i="12"/>
  <c r="I185" i="12"/>
  <c r="I184" i="12" s="1"/>
  <c r="K185" i="12"/>
  <c r="M185" i="12"/>
  <c r="M184" i="12" s="1"/>
  <c r="O185" i="12"/>
  <c r="O184" i="12" s="1"/>
  <c r="Q185" i="12"/>
  <c r="Q184" i="12" s="1"/>
  <c r="V185" i="12"/>
  <c r="AE187" i="12"/>
  <c r="I20" i="1"/>
  <c r="I19" i="1"/>
  <c r="I18" i="1"/>
  <c r="I17" i="1"/>
  <c r="F43" i="1"/>
  <c r="H41" i="1"/>
  <c r="I41" i="1" s="1"/>
  <c r="H40" i="1"/>
  <c r="I40" i="1" s="1"/>
  <c r="I66" i="1" l="1"/>
  <c r="J65" i="1" s="1"/>
  <c r="H42" i="1"/>
  <c r="I42" i="1" s="1"/>
  <c r="G43" i="1"/>
  <c r="G25" i="1" s="1"/>
  <c r="A25" i="1" s="1"/>
  <c r="G23" i="1"/>
  <c r="M171" i="12"/>
  <c r="M71" i="12"/>
  <c r="M128" i="12"/>
  <c r="M145" i="12"/>
  <c r="M45" i="12"/>
  <c r="M126" i="12"/>
  <c r="M125" i="12" s="1"/>
  <c r="G92" i="12"/>
  <c r="M149" i="12"/>
  <c r="G128" i="12"/>
  <c r="G71" i="12"/>
  <c r="G110" i="12"/>
  <c r="G8" i="12"/>
  <c r="AF187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1" i="1" l="1"/>
  <c r="J54" i="1"/>
  <c r="J62" i="1"/>
  <c r="J58" i="1"/>
  <c r="J64" i="1"/>
  <c r="J51" i="1"/>
  <c r="J59" i="1"/>
  <c r="J55" i="1"/>
  <c r="J57" i="1"/>
  <c r="J56" i="1"/>
  <c r="J52" i="1"/>
  <c r="J53" i="1"/>
  <c r="J63" i="1"/>
  <c r="J50" i="1"/>
  <c r="J60" i="1"/>
  <c r="A26" i="1"/>
  <c r="G26" i="1"/>
  <c r="G28" i="1"/>
  <c r="A23" i="1"/>
  <c r="J41" i="1"/>
  <c r="J39" i="1"/>
  <c r="J43" i="1" s="1"/>
  <c r="J42" i="1"/>
  <c r="J40" i="1"/>
  <c r="J66" i="1" l="1"/>
  <c r="G24" i="1"/>
  <c r="A27" i="1" s="1"/>
  <c r="A29" i="1" s="1"/>
  <c r="G29" i="1" s="1"/>
  <c r="G27" i="1" s="1"/>
  <c r="A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2406E2AF-6038-4201-80A1-A423DC1FD90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48E713-A785-4571-B178-FDD5D4A2E60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<sst xmlns="http://schemas.openxmlformats.org/spreadsheetml/2006/main" count="958" uniqueCount="378">
  <si>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</si>
  <si>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</si>
  <si>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</si>
  <si>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</si>
  <si>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</si>
  <si>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</si>
  <si>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</si>
  <si>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</si>
  <si>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</si>
  <si>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</si>
  <si>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</si>
  <si>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</si>
  <si>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</si>
  <si>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</si>
  <si>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</si>
  <si>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</si>
  <si>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</si>
  <si>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</si>
  <si>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</si>
  <si>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</si>
  <si>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</si>
  <si>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</si>
  <si>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</si>
  <si>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</si>
  <si>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</si>
  <si>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</si>
  <si>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</si>
  <si>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</si>
  <si>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</si>
  <si>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</si>
  <si>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</si>
  <si>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</si>
  <si>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</si>
  <si>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</si>
  <si>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</si>
  <si>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</si>
  <si>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</si>
  <si>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</si>
  <si>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</si>
  <si>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</si>
  <si>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</si>
  <si>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</si>
  <si>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</si>
  <si>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2019/34</t>
  </si>
  <si>
    <t>Statická sanance zdi, Staré Město 7,Znojmo</t>
  </si>
  <si>
    <t>01</t>
  </si>
  <si>
    <t>Statická sanace zdi</t>
  </si>
  <si>
    <t>Objekt:</t>
  </si>
  <si>
    <t>Rozpočet:</t>
  </si>
  <si>
    <t>Město Znojmo</t>
  </si>
  <si>
    <t>Obroková 1/12</t>
  </si>
  <si>
    <t>Znojmo</t>
  </si>
  <si>
    <t>66902</t>
  </si>
  <si>
    <t>00293881</t>
  </si>
  <si>
    <t>CZ00293881</t>
  </si>
  <si>
    <t>4.11.2019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</si>
  <si>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</si>
  <si>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</si>
  <si>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</si>
  <si>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</si>
  <si>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</si>
  <si>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</si>
  <si>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</si>
  <si>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</si>
  <si>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</si>
  <si>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</si>
  <si>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</si>
  <si>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</si>
  <si>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</si>
  <si>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</si>
  <si>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</si>
  <si>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</si>
  <si>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</si>
  <si>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</si>
  <si>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</si>
  <si>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</si>
  <si>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</si>
  <si>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</si>
  <si>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</si>
  <si>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</si>
  <si>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</si>
  <si>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</si>
  <si>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</si>
  <si>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</si>
  <si>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</si>
  <si>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</si>
  <si>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783</t>
  </si>
  <si>
    <t>Nátěry</t>
  </si>
  <si>
    <t>M46</t>
  </si>
  <si>
    <t>Zemní práce při montážích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</si>
  <si>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</si>
  <si>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</si>
  <si>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</si>
  <si>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</si>
  <si>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</si>
  <si>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</si>
  <si>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</si>
  <si>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</si>
  <si>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</si>
  <si>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</si>
  <si>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</si>
  <si>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</si>
  <si>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</si>
  <si>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</si>
  <si>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</si>
  <si>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</si>
  <si>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</si>
  <si>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</si>
  <si>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</si>
  <si>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</si>
  <si>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</si>
  <si>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</si>
  <si>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</si>
  <si>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</si>
  <si>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</si>
  <si>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</si>
  <si>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</si>
  <si>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</si>
  <si>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</si>
  <si>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</si>
  <si>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</si>
  <si>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</si>
  <si>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</si>
  <si>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</si>
  <si>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a stromů o průměru do 10 cm při celkové ploše do 1 000 m2</t>
  </si>
  <si>
    <t>m2</t>
  </si>
  <si>
    <t>800-1</t>
  </si>
  <si>
    <t>RTS 19/ II</t>
  </si>
  <si>
    <t>Práce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</si>
  <si>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</si>
  <si>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</si>
  <si>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</si>
  <si>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Odkaz na mn. položky pořadí 30 : 85,27000</t>
  </si>
  <si>
    <t>VV</t>
  </si>
  <si>
    <t>139601103R00</t>
  </si>
  <si>
    <t>Ruční výkop jam, rýh a šachet v hornině 4</t>
  </si>
  <si>
    <t>m3</t>
  </si>
  <si>
    <t>s přehozením na vzdálenost do 5 m nebo s naložením na ruční dopravní prostředek</t>
  </si>
  <si>
    <t>základy pod pilíře : 0,6*1,5*1*2</t>
  </si>
  <si>
    <t>151101401R00</t>
  </si>
  <si>
    <t>Zřízení vzepření zapažených stěn výkopů při roubení příložném, hloubky do 4 m</t>
  </si>
  <si>
    <t>s potřebným přepažováním,</t>
  </si>
  <si>
    <t>5,5*10,6+6,2*3,6</t>
  </si>
  <si>
    <t>151101411R00</t>
  </si>
  <si>
    <t>Odstranění vzepření stěn výkopů při roubení příložném, hloubky do 4 m</t>
  </si>
  <si>
    <t>s uložením materiálu na vzdálenost do 3 m od kraje výkopu,</t>
  </si>
  <si>
    <t>Odkaz na mn. položky pořadí 3 : 80,62000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</si>
  <si>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</si>
  <si>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</si>
  <si>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</si>
  <si>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6 : 1,20000</t>
  </si>
  <si>
    <t>162701109R00</t>
  </si>
  <si>
    <t>Vodorovné přemístění výkopku příplatek k ceně za každých dalších i započatých 1 000 m přes 10 000 m_x000D_
 z horniny 1 až 4</t>
  </si>
  <si>
    <t>Odkaz na mn. položky pořadí 5 : 1,20000*5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</si>
  <si>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</si>
  <si>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</si>
  <si>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</si>
  <si>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základy pod pilíře : (0,5*1,2*1*2)</t>
  </si>
  <si>
    <t>162201210R00</t>
  </si>
  <si>
    <t>Vodorovné přemístění výkopku příplatek za každých dalších 10 m_x000D_
 z horniny 1 až 4, kolečkem</t>
  </si>
  <si>
    <t>základy pod pilíře : (0,5*1,2*1*2)*10</t>
  </si>
  <si>
    <t>167101201R00</t>
  </si>
  <si>
    <t>Nakládání, skládání, překládání neulehlého výkopku nakládání, skládání, překládání neulehléno výkopku nebo zeminy - ručně_x000D_
 z horniny 1 až 4</t>
  </si>
  <si>
    <t>Odkaz na mn. položky pořadí 6 : 12,00000</t>
  </si>
  <si>
    <t>171201101R00</t>
  </si>
  <si>
    <t>Uložení sypaniny do násypů nezhutněných</t>
  </si>
  <si>
    <t>Odkaz na mn. položky pořadí 7 : 1,20000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</si>
  <si>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</si>
  <si>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</si>
  <si>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</si>
  <si>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základy pod pilíře : 0,6*1,5*1*2-(0,5*1,2*1*2)</t>
  </si>
  <si>
    <t>185803411R00</t>
  </si>
  <si>
    <t>Vyhrabání trávníku v rovině nebo na svahu do 1:5</t>
  </si>
  <si>
    <t>823-1</t>
  </si>
  <si>
    <t>s uložením shrabků na hromady, naložením na dopravní prostředek, odvozem do 20 km a se složením,</t>
  </si>
  <si>
    <t>úprava okolního terénu pro dokončení stavby : 2*(10,5+7)</t>
  </si>
  <si>
    <t>199000005R00</t>
  </si>
  <si>
    <t>Poplatky za skládku zeminy 1- 4</t>
  </si>
  <si>
    <t>t</t>
  </si>
  <si>
    <t>Odkaz na mn. položky pořadí 10 : 1,20000</t>
  </si>
  <si>
    <t>216904112R00</t>
  </si>
  <si>
    <t xml:space="preserve">Očištění ploch tlak. vodou nebo stlač. vzduchem očištění tlakovou vodou, zdiva stěn a rubu kleneb,  </t>
  </si>
  <si>
    <t>800-2</t>
  </si>
  <si>
    <t>5,5*10,7+4,6*2,7+3,5*4</t>
  </si>
  <si>
    <t>274272160RT3</t>
  </si>
  <si>
    <t>Zdivo základové z bednicích tvárnic tloušťky 500 mm, výplň betonem C 16/20</t>
  </si>
  <si>
    <t>801-1</t>
  </si>
  <si>
    <t>s výplní betonem, bez výztuže,</t>
  </si>
  <si>
    <t>základ pod pilíře : 1,2*1*2</t>
  </si>
  <si>
    <t>274361821R00</t>
  </si>
  <si>
    <t>Výztuž základových pasů z betonářské oceli 10 505 (R)</t>
  </si>
  <si>
    <t>7,8*1,2*1*2/1000*1,08</t>
  </si>
  <si>
    <t>282611116R00</t>
  </si>
  <si>
    <t>Dodání injekčních hmot pro injektování vysokotlaké cement CEM/ II-S</t>
  </si>
  <si>
    <t>1,2*0,4*0,4*11+1,7*0,05*0,05*11</t>
  </si>
  <si>
    <t>282601112R00</t>
  </si>
  <si>
    <t>Injektování vysokotlaké s jednoduchým obturátorem vzestupné, tlak do 2 MPa</t>
  </si>
  <si>
    <t>h</t>
  </si>
  <si>
    <t>nebo bez obturátoru,</t>
  </si>
  <si>
    <t>4,66*2,15</t>
  </si>
  <si>
    <t>285175111R00</t>
  </si>
  <si>
    <t>Osazení a rozebrání ocel. roznášecí konstrukce osazení, hmotnost jednotlivých částí konstrukce od 0 do 40 kg</t>
  </si>
  <si>
    <t>kg</t>
  </si>
  <si>
    <t>z válcovaných profilů a plechů pod kotvy, trny nebo táhla,</t>
  </si>
  <si>
    <t>převázka U-200 : 25,3*10,3</t>
  </si>
  <si>
    <t>285371212R00</t>
  </si>
  <si>
    <t xml:space="preserve">Kotvy tyčové délky přes 5 m průměr kotev od 28 do 32 mm,  </t>
  </si>
  <si>
    <t>m</t>
  </si>
  <si>
    <t>jejich dodání a osazení, bez provedení vrtu, bez zainjektování a bez napnutí kotvy,</t>
  </si>
  <si>
    <t>4*11</t>
  </si>
  <si>
    <t>285372111R00</t>
  </si>
  <si>
    <t xml:space="preserve">Napnutí tyčových kotev délky přes 5 m únosnost kotev do 0,45 MN,  </t>
  </si>
  <si>
    <t>kus</t>
  </si>
  <si>
    <t>při předepsané únosnosti kotvy,</t>
  </si>
  <si>
    <t>229940020RA0</t>
  </si>
  <si>
    <t>Mikropiloty trubkové včetně injektáže D 105 mm</t>
  </si>
  <si>
    <t>AP-HSV</t>
  </si>
  <si>
    <t>Součtová</t>
  </si>
  <si>
    <t>Agregovaná položka</t>
  </si>
  <si>
    <t>POL2_</t>
  </si>
  <si>
    <t>z oceli 11 523, hlava mikropiloty navařená nebo našroubovaná a zajištěná svarem, injektování s dvojitým obturátorem tlakem 0,60 MPa, zřízení a odstranění pomocné konstrukce ze dřeva.</t>
  </si>
  <si>
    <t>3*2</t>
  </si>
  <si>
    <t>13483315R</t>
  </si>
  <si>
    <t>tyč ocelová profilová válcovaná za tepla S235 (11375); průřez U; výška 200 mm</t>
  </si>
  <si>
    <t>SPCM</t>
  </si>
  <si>
    <t>Specifikace</t>
  </si>
  <si>
    <t>POL3_</t>
  </si>
  <si>
    <t>převázka U-200 : 25,3*10,3/1000*1,08</t>
  </si>
  <si>
    <t>310217861R00</t>
  </si>
  <si>
    <t>Zazdívka otvorů do 0,25 m2 ve zdivu, kamenem ve zdivu tloušťky přes 450 do 600 mm</t>
  </si>
  <si>
    <t>801-4</t>
  </si>
  <si>
    <t>ve zdivu nadzákladovém, včetně pomocného pracovního lešení</t>
  </si>
  <si>
    <t>dozdívky - předpoklad : 15</t>
  </si>
  <si>
    <t>311211126R00</t>
  </si>
  <si>
    <t>Zdivo nadzákladové z lomového kamene na MC 15</t>
  </si>
  <si>
    <t>neopracované pod omítku,</t>
  </si>
  <si>
    <t>pilíře : 1,25*3/2*2*0,45</t>
  </si>
  <si>
    <t>311211129R00</t>
  </si>
  <si>
    <t>Zdivo nadzákladové z lomového kamene příplatky za oboustranné lícování zdiva</t>
  </si>
  <si>
    <t>Odkaz na mn. položky pořadí 17 : 1,68750</t>
  </si>
  <si>
    <t>318211116R00</t>
  </si>
  <si>
    <t>Zdivo podezdívek oplocení z lomového kamene na maltu MC - 5 nebo MC - 10</t>
  </si>
  <si>
    <t>801-5</t>
  </si>
  <si>
    <t>oboustranně lícované, včetně případného vynechání drenážních otvorů</t>
  </si>
  <si>
    <t>zábradelní zídka : 0,3*1*10,64</t>
  </si>
  <si>
    <t>327215132R00</t>
  </si>
  <si>
    <t>Zdivo nadzákladové zdí a valů z kamene obkladní z lomového kamene lomařsky upraveného, jednostranně lícované, na jakoukoliv cementovou maltu s vyspárováním jakoukoliv cementovou maltou</t>
  </si>
  <si>
    <t>dozdívka zřícené čáasti : 0,35*20</t>
  </si>
  <si>
    <t>331211631R00</t>
  </si>
  <si>
    <t>Zdivo pilířů z kamene opracovaného pro spárování, na maltu MC 10, o menší straně pilíře do 750 mm</t>
  </si>
  <si>
    <t>čtyřhranných pravoúhlých, bez spárování, s pomocným lešením o výšce podlahy do 1,90 m a pro zatížení do 1,5 kPa,</t>
  </si>
  <si>
    <t>340238212R00</t>
  </si>
  <si>
    <t>Zazdívka otvorů o ploše přes 0,25 m2 do 1 m2 v příčkách nebo stěnách cihlami  pálenými  tloušťky nad 100 mm</t>
  </si>
  <si>
    <t>včetně pomocného pracovního lešení</t>
  </si>
  <si>
    <t>zábradlí schodiště : 1*1,45+0,15*0,15*(1+1,5+3,8)</t>
  </si>
  <si>
    <t>417321315R00</t>
  </si>
  <si>
    <t>Železobeton ztužujících pásů a věnců třídy C 20/25</t>
  </si>
  <si>
    <t>(0,5*0,2+0,3*0,1)*10,64</t>
  </si>
  <si>
    <t>417351115R00</t>
  </si>
  <si>
    <t>Bednění bočnic ztužujících pásů a věnců včetně vzpěr zřízení</t>
  </si>
  <si>
    <t>10,64*(0,3*2+0,2)</t>
  </si>
  <si>
    <t>417351116R00</t>
  </si>
  <si>
    <t>Bednění bočnic ztužujících pásů a věnců včetně vzpěr odstranění</t>
  </si>
  <si>
    <t>Odkaz na mn. položky pořadí 24 : 8,51200</t>
  </si>
  <si>
    <t>417361821R00</t>
  </si>
  <si>
    <t>Výztuž ztužujících pásů a věnců z betonářské oceli 10 505(R)</t>
  </si>
  <si>
    <t>Včetně distančních prvků.</t>
  </si>
  <si>
    <t>8,4*10,64/1000*1,08</t>
  </si>
  <si>
    <t>594411111RT2</t>
  </si>
  <si>
    <t>Dlažba nebo přídlažba z lomového kamene do lože z cementové malty tloušťky 50 mm, včetně dodávky kamene tloušťky 20cm, třídy 1</t>
  </si>
  <si>
    <t>822-1</t>
  </si>
  <si>
    <t>lomařsky upraveného rigolového, bez vyplnění spár v ploše vodorovné nebo ve sklonu, s provedením lože tl. 50 mm</t>
  </si>
  <si>
    <t>ukončení zdí z plochých kamenů : 0,45*10,64+0,6*10,64</t>
  </si>
  <si>
    <t>612403390R00</t>
  </si>
  <si>
    <t>Hrubá výplň rýh ve stěnách, jakoukoliv maltou maltou ze suchých směsí_x000D_
 200 x 100 mm</t>
  </si>
  <si>
    <t>jakékoliv šířky rýhy,</t>
  </si>
  <si>
    <t>převázka U-200 : 0,2*10,2</t>
  </si>
  <si>
    <t>622421143R00</t>
  </si>
  <si>
    <t>Omítky vnější stěn vápenné nebo vápenocementové štukové,  , složitost 1÷ 2</t>
  </si>
  <si>
    <t>zídka zábradlí schodiště - lokální poruchy : 1*1,45*2+0,15*0,15*(1+1,5+3,8)*2</t>
  </si>
  <si>
    <t>622903111R00</t>
  </si>
  <si>
    <t>Očištění zdiva nebo betonu zdí a valů před započetím oprav ručně</t>
  </si>
  <si>
    <t>před započetím oprav</t>
  </si>
  <si>
    <t>627452101RT1</t>
  </si>
  <si>
    <t>Spárování maltou cementovou zapuštěné rovné_x000D_
 zdí z kamene, cementovou maltou</t>
  </si>
  <si>
    <t>nové dozdívky : 20</t>
  </si>
  <si>
    <t>pilíře : 3,2*0,45*2+1,25*3/2*2*2</t>
  </si>
  <si>
    <t>zábradelní zídka : 2*1*10,64</t>
  </si>
  <si>
    <t>627452911RT1</t>
  </si>
  <si>
    <t>Spárování starého zdiva zdí a valů z lomového kamene, do hloubky 80 mm, cementovou maltou</t>
  </si>
  <si>
    <t>zatření spár jakoukoliv maltou cementovou, s vyškrabáním spár, s vypláchnutím spár vodou a očištěním povrchu zdiva po vyspárování, s odklizením materiálu do 20 m</t>
  </si>
  <si>
    <t>původní zdivo : 4*4+3,6*5,1+4,5*2,7+2,5*3,1</t>
  </si>
  <si>
    <t>941955004R00</t>
  </si>
  <si>
    <t>Lešení lehké pracovní pomocné pomocné, o výšce lešeňové podlahy přes 2,5 do 3,5 m</t>
  </si>
  <si>
    <t>800-3</t>
  </si>
  <si>
    <t>10*1,5+7*1,5</t>
  </si>
  <si>
    <t>953943111R00</t>
  </si>
  <si>
    <t>Osazování jiných kovových výrobků do vynechaných nebo vysekaných kapes zdiva, se zajištěním polohy, se zalitím cementovou maltou_x000D_
 do 1kg/kus</t>
  </si>
  <si>
    <t>osazování výrobků ostatních jinde neuvedených, bez dodání</t>
  </si>
  <si>
    <t>prokotení věnce se zdivem : 10</t>
  </si>
  <si>
    <t>prokotvení dozdívek : 55</t>
  </si>
  <si>
    <t>prokotvení kamenné zábradelní zídky : 21</t>
  </si>
  <si>
    <t>953981204R00</t>
  </si>
  <si>
    <t>Chemické kotvy do betonu, do cihelného zdiva do betonu, hloubky 125 mm, M 16, malta pro chemické kotvy dvousložková do plných materiálů</t>
  </si>
  <si>
    <t>953981205R00</t>
  </si>
  <si>
    <t>Chemické kotvy do betonu, do cihelného zdiva do betonu, hloubky 170 mm, M 20, malta pro chemické kotvy dvousložková do plných materiálů</t>
  </si>
  <si>
    <t>13285305R</t>
  </si>
  <si>
    <t>ocel betonářská žebírková tyč 10505; d = 14,0 mm</t>
  </si>
  <si>
    <t>prokotvení věnce se zdivem : 1,21*0,7*11/1000*1,08</t>
  </si>
  <si>
    <t>13285310R</t>
  </si>
  <si>
    <t>ocel betonářská žebírková tyč 10505; d = 16,0 mm</t>
  </si>
  <si>
    <t>prokotvení dozdívek : 1,58*0,5*55/1000*1,08</t>
  </si>
  <si>
    <t>13285320R</t>
  </si>
  <si>
    <t>ocel betonářská žebírková tyč 10505; d = 20,0 mm</t>
  </si>
  <si>
    <t>prokotvení kamenné zábradelní zídky : 2,47*0,6*21/1000*1,08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</si>
  <si>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</si>
  <si>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</si>
  <si>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</si>
  <si>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</si>
  <si>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>970051018R00</t>
  </si>
  <si>
    <t>Jádrové vrtání, kruhové prostupy v železobetonu jádrové vrtání , d 14-18 mm</t>
  </si>
  <si>
    <t>prokotení věnce se zdivem : 0,4*10</t>
  </si>
  <si>
    <t>prokotvení dozdívek : 0,4*55</t>
  </si>
  <si>
    <t>973022341R00</t>
  </si>
  <si>
    <t>Vysekání výklenků a kapes ve zdivu z kamene kapes plochy do 0,16 m2, hloubky do 150 mm</t>
  </si>
  <si>
    <t>kapsy pro zavázání pilířů : 4*2</t>
  </si>
  <si>
    <t>976061111R00</t>
  </si>
  <si>
    <t>Vybourání dřevěných konstrukcí zábradlí a madel</t>
  </si>
  <si>
    <t>10,64</t>
  </si>
  <si>
    <t>978015291R00</t>
  </si>
  <si>
    <t>Otlučení omítek vápenných nebo vápenocementových vnějších s vyškrabáním spár, s očištěním zdiva_x000D_
 1. až 4. stupni složitosti, v rozsahu do 100 %</t>
  </si>
  <si>
    <t>999281145R00</t>
  </si>
  <si>
    <t>Přesun hmot pro opravy a údržbu objektů pro opravy a údržbu dosavadních objektů včetně vnějších plášťů_x000D_
 výšky do 6 m, nošením</t>
  </si>
  <si>
    <t>Přesun hmot</t>
  </si>
  <si>
    <t>POL7_</t>
  </si>
  <si>
    <t>oborů 801, 803, 811 a 812</t>
  </si>
  <si>
    <t>767137601R00</t>
  </si>
  <si>
    <t>Montáž stěn a příček z plechu Obložení stěn a příček plechem tvarovaným Zhotovení otvoru v obložení plechem ocelovým, o ploše do 0,25 m2</t>
  </si>
  <si>
    <t>800-767</t>
  </si>
  <si>
    <t>otvory v převázce U-200 : 5</t>
  </si>
  <si>
    <t>783225100R00</t>
  </si>
  <si>
    <t xml:space="preserve">Nátěry kov.stavebních doplňk.konstrukcí syntetické dvojnásobné + 1x email,  </t>
  </si>
  <si>
    <t>800-783</t>
  </si>
  <si>
    <t>převázka U-200 : (0,2*2+0,075*4)*10,2</t>
  </si>
  <si>
    <t>460080001RT1</t>
  </si>
  <si>
    <t>Betonový základ do zeminy bez bednění, uložení betonu do výkopu</t>
  </si>
  <si>
    <t>vyrovnávka pod BD : 0,05*0,6*1,5*2</t>
  </si>
  <si>
    <t>979012212R00</t>
  </si>
  <si>
    <t xml:space="preserve">Svislá doprava sutí a vybouraných hmot svislá doprava suti a vybouraných hmot na výšku do 4 m,  </t>
  </si>
  <si>
    <t>832-1</t>
  </si>
  <si>
    <t>Přesun suti</t>
  </si>
  <si>
    <t>POL8_</t>
  </si>
  <si>
    <t>s naložením do dopravního zařízení a s vyprázdněním dopravního zařízení</t>
  </si>
  <si>
    <t>979086112R00</t>
  </si>
  <si>
    <t xml:space="preserve">Vodorovná doprava suti a vybouraných hmot nakládání nebo překládání suti a vybouraných hmot na dopravní prostředek při vodorovné dopravě,  ,  </t>
  </si>
  <si>
    <t>bez naložení, s vyložením a hrubým urovnáním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</si>
  <si>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</si>
  <si>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</si>
  <si>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</si>
  <si>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</si>
  <si>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</si>
  <si>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</si>
  <si>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</si>
  <si>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</si>
  <si>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</si>
  <si>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</si>
  <si>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</si>
  <si>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</si>
  <si>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</si>
  <si>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</si>
  <si>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</si>
  <si>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</si>
  <si>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</si>
  <si>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Indiv</t>
  </si>
  <si>
    <t>VRN</t>
  </si>
  <si>
    <t>POL99_2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</si>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</sst>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YVZ8IqQkqrfEqNCs/zJAbHlZ+VbAnDo9hdWDTXR4w0MW5fZ6f4Xp4hDAFh3l3ahuyjXO4Nj4FZG4QAmuC3e2Gw==" saltValue="t/+ZPnrQ8VVDi1+kDQXJY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719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49</v>
      </c>
      <c r="E5" s="91"/>
      <c r="F5" s="91"/>
      <c r="G5" s="91"/>
      <c r="H5" s="18" t="s">
        <v>40</v>
      </c>
      <c r="I5" s="130" t="s">
        <v>53</v>
      </c>
      <c r="J5" s="8"/>
    </row>
    <row r="6" spans="1:15" ht="15.75" customHeight="1" x14ac:dyDescent="0.2">
      <c r="A6" s="2"/>
      <c r="B6" s="28"/>
      <c r="C6" s="55"/>
      <c r="D6" s="110" t="s">
        <v>50</v>
      </c>
      <c r="E6" s="92"/>
      <c r="F6" s="92"/>
      <c r="G6" s="92"/>
      <c r="H6" s="18" t="s">
        <v>34</v>
      </c>
      <c r="I6" s="130" t="s">
        <v>54</v>
      </c>
      <c r="J6" s="8"/>
    </row>
    <row r="7" spans="1:15" ht="15.75" customHeight="1" x14ac:dyDescent="0.2">
      <c r="A7" s="2"/>
      <c r="B7" s="29"/>
      <c r="C7" s="56"/>
      <c r="D7" s="109" t="s">
        <v>52</v>
      </c>
      <c r="E7" s="129" t="s">
        <v>51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SUMIF(F50:F65,A16,I50:I65)+SUMIF(F50:F65,"PSU",I50:I65)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SUMIF(F50:F65,A17,I50:I65)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SUMIF(F50:F65,A18,I50:I65)</f>
        <v>0</v>
      </c>
      <c r="J18" s="85"/>
    </row>
    <row r="19" spans="1:10" ht="23.25" customHeight="1" x14ac:dyDescent="0.2">
      <c r="A19" s="198" t="s">
        <v>94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SUMIF(F50:F65,A19,I50:I65)</f>
        <v>0</v>
      </c>
      <c r="J19" s="85"/>
    </row>
    <row r="20" spans="1:10" ht="23.25" customHeight="1" x14ac:dyDescent="0.2">
      <c r="A20" s="198" t="s">
        <v>93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SUMIF(F50:F65,A20,I50:I65)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55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'01 2019_34 Pol'!AE187</f>
        <v>0</v>
      </c>
      <c r="G39" s="152">
        <f>'01 2019_34 Pol'!AF187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57</v>
      </c>
      <c r="D40" s="156"/>
      <c r="E40" s="156"/>
      <c r="F40" s="157"/>
      <c r="G40" s="158"/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'01 2019_34 Pol'!AE187</f>
        <v>0</v>
      </c>
      <c r="G41" s="158">
        <f>'01 2019_34 Pol'!AF187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'01 2019_34 Pol'!AE187</f>
        <v>0</v>
      </c>
      <c r="G42" s="153">
        <f>'01 2019_34 Pol'!AF187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58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75" x14ac:dyDescent="0.25">
      <c r="B47" s="178" t="s">
        <v>60</v>
      </c>
    </row>
    <row r="49" spans="1:10" ht="25.5" customHeight="1" x14ac:dyDescent="0.2">
      <c r="A49" s="180"/>
      <c r="B49" s="183" t="s">
        <v>17</v>
      </c>
      <c r="C49" s="183" t="s">
        <v>5</v>
      </c>
      <c r="D49" s="184"/>
      <c r="E49" s="184"/>
      <c r="F49" s="185" t="s">
        <v>61</v>
      </c>
      <c r="G49" s="185"/>
      <c r="H49" s="185"/>
      <c r="I49" s="185" t="s">
        <v>29</v>
      </c>
      <c r="J49" s="185" t="s">
        <v>0</v>
      </c>
    </row>
    <row r="50" spans="1:10" ht="36.75" customHeight="1" x14ac:dyDescent="0.2">
      <c r="A50" s="181"/>
      <c r="B50" s="186" t="s">
        <v>62</v>
      </c>
      <c r="C50" s="187" t="s">
        <v>63</v>
      </c>
      <c r="D50" s="188"/>
      <c r="E50" s="188"/>
      <c r="F50" s="194" t="s">
        <v>24</v>
      </c>
      <c r="G50" s="195"/>
      <c r="H50" s="195"/>
      <c r="I50" s="195">
        <f>'01 2019_34 Pol'!G8</f>
        <v>0</v>
      </c>
      <c r="J50" s="192" t="str">
        <f>IF(I66=0,"",I50/I66*100)</f>
        <v/>
      </c>
    </row>
    <row r="51" spans="1:10" ht="36.75" customHeight="1" x14ac:dyDescent="0.2">
      <c r="A51" s="181"/>
      <c r="B51" s="186" t="s">
        <v>64</v>
      </c>
      <c r="C51" s="187" t="s">
        <v>65</v>
      </c>
      <c r="D51" s="188"/>
      <c r="E51" s="188"/>
      <c r="F51" s="194" t="s">
        <v>24</v>
      </c>
      <c r="G51" s="195"/>
      <c r="H51" s="195"/>
      <c r="I51" s="195">
        <f>'01 2019_34 Pol'!G45</f>
        <v>0</v>
      </c>
      <c r="J51" s="192" t="str">
        <f>IF(I66=0,"",I51/I66*100)</f>
        <v/>
      </c>
    </row>
    <row r="52" spans="1:10" ht="36.75" customHeight="1" x14ac:dyDescent="0.2">
      <c r="A52" s="181"/>
      <c r="B52" s="186" t="s">
        <v>66</v>
      </c>
      <c r="C52" s="187" t="s">
        <v>67</v>
      </c>
      <c r="D52" s="188"/>
      <c r="E52" s="188"/>
      <c r="F52" s="194" t="s">
        <v>24</v>
      </c>
      <c r="G52" s="195"/>
      <c r="H52" s="195"/>
      <c r="I52" s="195">
        <f>'01 2019_34 Pol'!G71</f>
        <v>0</v>
      </c>
      <c r="J52" s="192" t="str">
        <f>IF(I66=0,"",I52/I66*100)</f>
        <v/>
      </c>
    </row>
    <row r="53" spans="1:10" ht="36.75" customHeight="1" x14ac:dyDescent="0.2">
      <c r="A53" s="181"/>
      <c r="B53" s="186" t="s">
        <v>68</v>
      </c>
      <c r="C53" s="187" t="s">
        <v>69</v>
      </c>
      <c r="D53" s="188"/>
      <c r="E53" s="188"/>
      <c r="F53" s="194" t="s">
        <v>24</v>
      </c>
      <c r="G53" s="195"/>
      <c r="H53" s="195"/>
      <c r="I53" s="195">
        <f>'01 2019_34 Pol'!G92</f>
        <v>0</v>
      </c>
      <c r="J53" s="192" t="str">
        <f>IF(I66=0,"",I53/I66*100)</f>
        <v/>
      </c>
    </row>
    <row r="54" spans="1:10" ht="36.75" customHeight="1" x14ac:dyDescent="0.2">
      <c r="A54" s="181"/>
      <c r="B54" s="186" t="s">
        <v>70</v>
      </c>
      <c r="C54" s="187" t="s">
        <v>71</v>
      </c>
      <c r="D54" s="188"/>
      <c r="E54" s="188"/>
      <c r="F54" s="194" t="s">
        <v>24</v>
      </c>
      <c r="G54" s="195"/>
      <c r="H54" s="195"/>
      <c r="I54" s="195">
        <f>'01 2019_34 Pol'!G102</f>
        <v>0</v>
      </c>
      <c r="J54" s="192" t="str">
        <f>IF(I66=0,"",I54/I66*100)</f>
        <v/>
      </c>
    </row>
    <row r="55" spans="1:10" ht="36.75" customHeight="1" x14ac:dyDescent="0.2">
      <c r="A55" s="181"/>
      <c r="B55" s="186" t="s">
        <v>72</v>
      </c>
      <c r="C55" s="187" t="s">
        <v>73</v>
      </c>
      <c r="D55" s="188"/>
      <c r="E55" s="188"/>
      <c r="F55" s="194" t="s">
        <v>24</v>
      </c>
      <c r="G55" s="195"/>
      <c r="H55" s="195"/>
      <c r="I55" s="195">
        <f>'01 2019_34 Pol'!G106</f>
        <v>0</v>
      </c>
      <c r="J55" s="192" t="str">
        <f>IF(I66=0,"",I55/I66*100)</f>
        <v/>
      </c>
    </row>
    <row r="56" spans="1:10" ht="36.75" customHeight="1" x14ac:dyDescent="0.2">
      <c r="A56" s="181"/>
      <c r="B56" s="186" t="s">
        <v>74</v>
      </c>
      <c r="C56" s="187" t="s">
        <v>75</v>
      </c>
      <c r="D56" s="188"/>
      <c r="E56" s="188"/>
      <c r="F56" s="194" t="s">
        <v>24</v>
      </c>
      <c r="G56" s="195"/>
      <c r="H56" s="195"/>
      <c r="I56" s="195">
        <f>'01 2019_34 Pol'!G110</f>
        <v>0</v>
      </c>
      <c r="J56" s="192" t="str">
        <f>IF(I66=0,"",I56/I66*100)</f>
        <v/>
      </c>
    </row>
    <row r="57" spans="1:10" ht="36.75" customHeight="1" x14ac:dyDescent="0.2">
      <c r="A57" s="181"/>
      <c r="B57" s="186" t="s">
        <v>76</v>
      </c>
      <c r="C57" s="187" t="s">
        <v>77</v>
      </c>
      <c r="D57" s="188"/>
      <c r="E57" s="188"/>
      <c r="F57" s="194" t="s">
        <v>24</v>
      </c>
      <c r="G57" s="195"/>
      <c r="H57" s="195"/>
      <c r="I57" s="195">
        <f>'01 2019_34 Pol'!G125</f>
        <v>0</v>
      </c>
      <c r="J57" s="192" t="str">
        <f>IF(I66=0,"",I57/I66*100)</f>
        <v/>
      </c>
    </row>
    <row r="58" spans="1:10" ht="36.75" customHeight="1" x14ac:dyDescent="0.2">
      <c r="A58" s="181"/>
      <c r="B58" s="186" t="s">
        <v>78</v>
      </c>
      <c r="C58" s="187" t="s">
        <v>79</v>
      </c>
      <c r="D58" s="188"/>
      <c r="E58" s="188"/>
      <c r="F58" s="194" t="s">
        <v>24</v>
      </c>
      <c r="G58" s="195"/>
      <c r="H58" s="195"/>
      <c r="I58" s="195">
        <f>'01 2019_34 Pol'!G128</f>
        <v>0</v>
      </c>
      <c r="J58" s="192" t="str">
        <f>IF(I66=0,"",I58/I66*100)</f>
        <v/>
      </c>
    </row>
    <row r="59" spans="1:10" ht="36.75" customHeight="1" x14ac:dyDescent="0.2">
      <c r="A59" s="181"/>
      <c r="B59" s="186" t="s">
        <v>80</v>
      </c>
      <c r="C59" s="187" t="s">
        <v>81</v>
      </c>
      <c r="D59" s="188"/>
      <c r="E59" s="188"/>
      <c r="F59" s="194" t="s">
        <v>24</v>
      </c>
      <c r="G59" s="195"/>
      <c r="H59" s="195"/>
      <c r="I59" s="195">
        <f>'01 2019_34 Pol'!G145</f>
        <v>0</v>
      </c>
      <c r="J59" s="192" t="str">
        <f>IF(I66=0,"",I59/I66*100)</f>
        <v/>
      </c>
    </row>
    <row r="60" spans="1:10" ht="36.75" customHeight="1" x14ac:dyDescent="0.2">
      <c r="A60" s="181"/>
      <c r="B60" s="186" t="s">
        <v>82</v>
      </c>
      <c r="C60" s="187" t="s">
        <v>83</v>
      </c>
      <c r="D60" s="188"/>
      <c r="E60" s="188"/>
      <c r="F60" s="194" t="s">
        <v>24</v>
      </c>
      <c r="G60" s="195"/>
      <c r="H60" s="195"/>
      <c r="I60" s="195">
        <f>'01 2019_34 Pol'!G159</f>
        <v>0</v>
      </c>
      <c r="J60" s="192" t="str">
        <f>IF(I66=0,"",I60/I66*100)</f>
        <v/>
      </c>
    </row>
    <row r="61" spans="1:10" ht="36.75" customHeight="1" x14ac:dyDescent="0.2">
      <c r="A61" s="181"/>
      <c r="B61" s="186" t="s">
        <v>84</v>
      </c>
      <c r="C61" s="187" t="s">
        <v>85</v>
      </c>
      <c r="D61" s="188"/>
      <c r="E61" s="188"/>
      <c r="F61" s="194" t="s">
        <v>25</v>
      </c>
      <c r="G61" s="195"/>
      <c r="H61" s="195"/>
      <c r="I61" s="195">
        <f>'01 2019_34 Pol'!G162</f>
        <v>0</v>
      </c>
      <c r="J61" s="192" t="str">
        <f>IF(I66=0,"",I61/I66*100)</f>
        <v/>
      </c>
    </row>
    <row r="62" spans="1:10" ht="36.75" customHeight="1" x14ac:dyDescent="0.2">
      <c r="A62" s="181"/>
      <c r="B62" s="186" t="s">
        <v>86</v>
      </c>
      <c r="C62" s="187" t="s">
        <v>87</v>
      </c>
      <c r="D62" s="188"/>
      <c r="E62" s="188"/>
      <c r="F62" s="194" t="s">
        <v>25</v>
      </c>
      <c r="G62" s="195"/>
      <c r="H62" s="195"/>
      <c r="I62" s="195">
        <f>'01 2019_34 Pol'!G165</f>
        <v>0</v>
      </c>
      <c r="J62" s="192" t="str">
        <f>IF(I66=0,"",I62/I66*100)</f>
        <v/>
      </c>
    </row>
    <row r="63" spans="1:10" ht="36.75" customHeight="1" x14ac:dyDescent="0.2">
      <c r="A63" s="181"/>
      <c r="B63" s="186" t="s">
        <v>88</v>
      </c>
      <c r="C63" s="187" t="s">
        <v>89</v>
      </c>
      <c r="D63" s="188"/>
      <c r="E63" s="188"/>
      <c r="F63" s="194" t="s">
        <v>26</v>
      </c>
      <c r="G63" s="195"/>
      <c r="H63" s="195"/>
      <c r="I63" s="195">
        <f>'01 2019_34 Pol'!G168</f>
        <v>0</v>
      </c>
      <c r="J63" s="192" t="str">
        <f>IF(I66=0,"",I63/I66*100)</f>
        <v/>
      </c>
    </row>
    <row r="64" spans="1:10" ht="36.75" customHeight="1" x14ac:dyDescent="0.2">
      <c r="A64" s="181"/>
      <c r="B64" s="186" t="s">
        <v>90</v>
      </c>
      <c r="C64" s="187" t="s">
        <v>91</v>
      </c>
      <c r="D64" s="188"/>
      <c r="E64" s="188"/>
      <c r="F64" s="194" t="s">
        <v>92</v>
      </c>
      <c r="G64" s="195"/>
      <c r="H64" s="195"/>
      <c r="I64" s="195">
        <f>'01 2019_34 Pol'!G171</f>
        <v>0</v>
      </c>
      <c r="J64" s="192" t="str">
        <f>IF(I66=0,"",I64/I66*100)</f>
        <v/>
      </c>
    </row>
    <row r="65" spans="1:10" ht="36.75" customHeight="1" x14ac:dyDescent="0.2">
      <c r="A65" s="181"/>
      <c r="B65" s="186" t="s">
        <v>93</v>
      </c>
      <c r="C65" s="187" t="s">
        <v>28</v>
      </c>
      <c r="D65" s="188"/>
      <c r="E65" s="188"/>
      <c r="F65" s="194" t="s">
        <v>93</v>
      </c>
      <c r="G65" s="195"/>
      <c r="H65" s="195"/>
      <c r="I65" s="195">
        <f>'01 2019_34 Pol'!G184</f>
        <v>0</v>
      </c>
      <c r="J65" s="192" t="str">
        <f>IF(I66=0,"",I65/I66*100)</f>
        <v/>
      </c>
    </row>
    <row r="66" spans="1:10" ht="25.5" customHeight="1" x14ac:dyDescent="0.2">
      <c r="A66" s="182"/>
      <c r="B66" s="189" t="s">
        <v>1</v>
      </c>
      <c r="C66" s="190"/>
      <c r="D66" s="191"/>
      <c r="E66" s="191"/>
      <c r="F66" s="196"/>
      <c r="G66" s="197"/>
      <c r="H66" s="197"/>
      <c r="I66" s="197">
        <f>SUM(I50:I65)</f>
        <v>0</v>
      </c>
      <c r="J66" s="193">
        <f>SUM(J50:J65)</f>
        <v>0</v>
      </c>
    </row>
    <row r="67" spans="1:10" x14ac:dyDescent="0.2">
      <c r="F67" s="137"/>
      <c r="G67" s="137"/>
      <c r="H67" s="137"/>
      <c r="I67" s="137"/>
      <c r="J67" s="138"/>
    </row>
    <row r="68" spans="1:10" x14ac:dyDescent="0.2">
      <c r="F68" s="137"/>
      <c r="G68" s="137"/>
      <c r="H68" s="137"/>
      <c r="I68" s="137"/>
      <c r="J68" s="138"/>
    </row>
    <row r="69" spans="1:10" x14ac:dyDescent="0.2">
      <c r="F69" s="137"/>
      <c r="G69" s="137"/>
      <c r="H69" s="137"/>
      <c r="I69" s="137"/>
      <c r="J69" s="138"/>
    </row>
  </sheetData>
  <sheetProtection algorithmName="SHA-512" hashValue="7LvImiNY03UOrVJVQpBBv6r5azClnrnsuVd4e7vhDfcR65oVZBqHaabUonMgwlwLTVi3Z6jkBbtnzsNNpRyL/A==" saltValue="ZTRYy80wudkY1sODg4Lzz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EXZQYwNxrUmDN/XCFjwm0Vd6orYCQgTTo+nUY+25pShxHKYqt5BFAu9mQgRRNoGN1jRyxH8K5oBgzrH9pr71dw==" saltValue="PgbL23lB3NZeE6Lw7z1Ih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8E0CF-0C24-42D2-AF7B-BEDC66A0133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95</v>
      </c>
      <c r="B1" s="199"/>
      <c r="C1" s="199"/>
      <c r="D1" s="199"/>
      <c r="E1" s="199"/>
      <c r="F1" s="199"/>
      <c r="G1" s="199"/>
      <c r="AG1" t="s">
        <v>96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97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97</v>
      </c>
      <c r="AG3" t="s">
        <v>98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99</v>
      </c>
    </row>
    <row r="5" spans="1:60" x14ac:dyDescent="0.2">
      <c r="D5" s="10"/>
    </row>
    <row r="6" spans="1:60" ht="38.25" x14ac:dyDescent="0.2">
      <c r="A6" s="210" t="s">
        <v>100</v>
      </c>
      <c r="B6" s="212" t="s">
        <v>101</v>
      </c>
      <c r="C6" s="212" t="s">
        <v>102</v>
      </c>
      <c r="D6" s="211" t="s">
        <v>103</v>
      </c>
      <c r="E6" s="210" t="s">
        <v>104</v>
      </c>
      <c r="F6" s="209" t="s">
        <v>105</v>
      </c>
      <c r="G6" s="210" t="s">
        <v>29</v>
      </c>
      <c r="H6" s="213" t="s">
        <v>30</v>
      </c>
      <c r="I6" s="213" t="s">
        <v>106</v>
      </c>
      <c r="J6" s="213" t="s">
        <v>31</v>
      </c>
      <c r="K6" s="213" t="s">
        <v>107</v>
      </c>
      <c r="L6" s="213" t="s">
        <v>108</v>
      </c>
      <c r="M6" s="213" t="s">
        <v>109</v>
      </c>
      <c r="N6" s="213" t="s">
        <v>110</v>
      </c>
      <c r="O6" s="213" t="s">
        <v>111</v>
      </c>
      <c r="P6" s="213" t="s">
        <v>112</v>
      </c>
      <c r="Q6" s="213" t="s">
        <v>113</v>
      </c>
      <c r="R6" s="213" t="s">
        <v>114</v>
      </c>
      <c r="S6" s="213" t="s">
        <v>115</v>
      </c>
      <c r="T6" s="213" t="s">
        <v>116</v>
      </c>
      <c r="U6" s="213" t="s">
        <v>117</v>
      </c>
      <c r="V6" s="213" t="s">
        <v>118</v>
      </c>
      <c r="W6" s="213" t="s">
        <v>119</v>
      </c>
      <c r="X6" s="213" t="s">
        <v>120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7" t="s">
        <v>121</v>
      </c>
      <c r="B8" s="228" t="s">
        <v>62</v>
      </c>
      <c r="C8" s="250" t="s">
        <v>63</v>
      </c>
      <c r="D8" s="229"/>
      <c r="E8" s="230"/>
      <c r="F8" s="231"/>
      <c r="G8" s="231">
        <f>SUMIF(AG9:AG44,"&lt;&gt;NOR",G9:G44)</f>
        <v>0</v>
      </c>
      <c r="H8" s="231"/>
      <c r="I8" s="231">
        <f>SUM(I9:I44)</f>
        <v>0</v>
      </c>
      <c r="J8" s="231"/>
      <c r="K8" s="231">
        <f>SUM(K9:K44)</f>
        <v>0</v>
      </c>
      <c r="L8" s="231"/>
      <c r="M8" s="231">
        <f>SUM(M9:M44)</f>
        <v>0</v>
      </c>
      <c r="N8" s="231"/>
      <c r="O8" s="231">
        <f>SUM(O9:O44)</f>
        <v>0.06</v>
      </c>
      <c r="P8" s="231"/>
      <c r="Q8" s="231">
        <f>SUM(Q9:Q44)</f>
        <v>0</v>
      </c>
      <c r="R8" s="231"/>
      <c r="S8" s="231"/>
      <c r="T8" s="232"/>
      <c r="U8" s="226"/>
      <c r="V8" s="226">
        <f>SUM(V9:V44)</f>
        <v>85.16</v>
      </c>
      <c r="W8" s="226"/>
      <c r="X8" s="226"/>
      <c r="AG8" t="s">
        <v>122</v>
      </c>
    </row>
    <row r="9" spans="1:60" outlineLevel="1" x14ac:dyDescent="0.2">
      <c r="A9" s="233">
        <v>1</v>
      </c>
      <c r="B9" s="234" t="s">
        <v>123</v>
      </c>
      <c r="C9" s="251" t="s">
        <v>124</v>
      </c>
      <c r="D9" s="235" t="s">
        <v>125</v>
      </c>
      <c r="E9" s="236">
        <v>85.27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 t="s">
        <v>126</v>
      </c>
      <c r="S9" s="238" t="s">
        <v>127</v>
      </c>
      <c r="T9" s="239" t="s">
        <v>127</v>
      </c>
      <c r="U9" s="223">
        <v>0.17199999999999999</v>
      </c>
      <c r="V9" s="223">
        <f>ROUND(E9*U9,2)</f>
        <v>14.67</v>
      </c>
      <c r="W9" s="223"/>
      <c r="X9" s="223" t="s">
        <v>128</v>
      </c>
      <c r="Y9" s="214"/>
      <c r="Z9" s="214"/>
      <c r="AA9" s="214"/>
      <c r="AB9" s="214"/>
      <c r="AC9" s="214"/>
      <c r="AD9" s="214"/>
      <c r="AE9" s="214"/>
      <c r="AF9" s="214"/>
      <c r="AG9" s="214" t="s">
        <v>129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2" t="s">
        <v>130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131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0" t="str">
        <f>C10</f>
        <v>s odstraněním kořenů a s případným nutným odklizením křovin a stromů na hromady na vzdálenost do 50 m nebo s naložením na dopravní prostředek, do sklonu terénu 1 : 5,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3" t="s">
        <v>132</v>
      </c>
      <c r="D11" s="224"/>
      <c r="E11" s="225">
        <v>85.27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133</v>
      </c>
      <c r="AH11" s="214">
        <v>5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3">
        <v>2</v>
      </c>
      <c r="B12" s="234" t="s">
        <v>134</v>
      </c>
      <c r="C12" s="251" t="s">
        <v>135</v>
      </c>
      <c r="D12" s="235" t="s">
        <v>136</v>
      </c>
      <c r="E12" s="236">
        <v>1.8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 t="s">
        <v>126</v>
      </c>
      <c r="S12" s="238" t="s">
        <v>127</v>
      </c>
      <c r="T12" s="239" t="s">
        <v>127</v>
      </c>
      <c r="U12" s="223">
        <v>4.6550000000000002</v>
      </c>
      <c r="V12" s="223">
        <f>ROUND(E12*U12,2)</f>
        <v>8.3800000000000008</v>
      </c>
      <c r="W12" s="223"/>
      <c r="X12" s="223" t="s">
        <v>128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129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2" t="s">
        <v>137</v>
      </c>
      <c r="D13" s="241"/>
      <c r="E13" s="241"/>
      <c r="F13" s="241"/>
      <c r="G13" s="241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131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3" t="s">
        <v>138</v>
      </c>
      <c r="D14" s="224"/>
      <c r="E14" s="225">
        <v>1.8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133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3">
        <v>3</v>
      </c>
      <c r="B15" s="234" t="s">
        <v>139</v>
      </c>
      <c r="C15" s="251" t="s">
        <v>140</v>
      </c>
      <c r="D15" s="235" t="s">
        <v>125</v>
      </c>
      <c r="E15" s="236">
        <v>80.62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8.0000000000000004E-4</v>
      </c>
      <c r="O15" s="238">
        <f>ROUND(E15*N15,2)</f>
        <v>0.06</v>
      </c>
      <c r="P15" s="238">
        <v>0</v>
      </c>
      <c r="Q15" s="238">
        <f>ROUND(E15*P15,2)</f>
        <v>0</v>
      </c>
      <c r="R15" s="238" t="s">
        <v>126</v>
      </c>
      <c r="S15" s="238" t="s">
        <v>127</v>
      </c>
      <c r="T15" s="239" t="s">
        <v>127</v>
      </c>
      <c r="U15" s="223">
        <v>0.28299999999999997</v>
      </c>
      <c r="V15" s="223">
        <f>ROUND(E15*U15,2)</f>
        <v>22.82</v>
      </c>
      <c r="W15" s="223"/>
      <c r="X15" s="223" t="s">
        <v>128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2" t="s">
        <v>141</v>
      </c>
      <c r="D16" s="241"/>
      <c r="E16" s="241"/>
      <c r="F16" s="241"/>
      <c r="G16" s="241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131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53" t="s">
        <v>142</v>
      </c>
      <c r="D17" s="224"/>
      <c r="E17" s="225">
        <v>80.62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133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3">
        <v>4</v>
      </c>
      <c r="B18" s="234" t="s">
        <v>143</v>
      </c>
      <c r="C18" s="251" t="s">
        <v>144</v>
      </c>
      <c r="D18" s="235" t="s">
        <v>125</v>
      </c>
      <c r="E18" s="236">
        <v>80.62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 t="s">
        <v>126</v>
      </c>
      <c r="S18" s="238" t="s">
        <v>127</v>
      </c>
      <c r="T18" s="239" t="s">
        <v>127</v>
      </c>
      <c r="U18" s="223">
        <v>0.08</v>
      </c>
      <c r="V18" s="223">
        <f>ROUND(E18*U18,2)</f>
        <v>6.45</v>
      </c>
      <c r="W18" s="223"/>
      <c r="X18" s="223" t="s">
        <v>128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129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2" t="s">
        <v>145</v>
      </c>
      <c r="D19" s="241"/>
      <c r="E19" s="241"/>
      <c r="F19" s="241"/>
      <c r="G19" s="241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131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3" t="s">
        <v>146</v>
      </c>
      <c r="D20" s="224"/>
      <c r="E20" s="225">
        <v>80.62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133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3">
        <v>5</v>
      </c>
      <c r="B21" s="234" t="s">
        <v>147</v>
      </c>
      <c r="C21" s="251" t="s">
        <v>148</v>
      </c>
      <c r="D21" s="235" t="s">
        <v>136</v>
      </c>
      <c r="E21" s="236">
        <v>1.2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8" t="s">
        <v>126</v>
      </c>
      <c r="S21" s="238" t="s">
        <v>127</v>
      </c>
      <c r="T21" s="239" t="s">
        <v>127</v>
      </c>
      <c r="U21" s="223">
        <v>1.0999999999999999E-2</v>
      </c>
      <c r="V21" s="223">
        <f>ROUND(E21*U21,2)</f>
        <v>0.01</v>
      </c>
      <c r="W21" s="223"/>
      <c r="X21" s="223" t="s">
        <v>128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129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52" t="s">
        <v>149</v>
      </c>
      <c r="D22" s="241"/>
      <c r="E22" s="241"/>
      <c r="F22" s="241"/>
      <c r="G22" s="241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131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3" t="s">
        <v>150</v>
      </c>
      <c r="D23" s="224"/>
      <c r="E23" s="225">
        <v>1.2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133</v>
      </c>
      <c r="AH23" s="214">
        <v>5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33.75" outlineLevel="1" x14ac:dyDescent="0.2">
      <c r="A24" s="233">
        <v>6</v>
      </c>
      <c r="B24" s="234" t="s">
        <v>151</v>
      </c>
      <c r="C24" s="251" t="s">
        <v>152</v>
      </c>
      <c r="D24" s="235" t="s">
        <v>136</v>
      </c>
      <c r="E24" s="236">
        <v>6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8" t="s">
        <v>126</v>
      </c>
      <c r="S24" s="238" t="s">
        <v>127</v>
      </c>
      <c r="T24" s="239" t="s">
        <v>127</v>
      </c>
      <c r="U24" s="223">
        <v>0</v>
      </c>
      <c r="V24" s="223">
        <f>ROUND(E24*U24,2)</f>
        <v>0</v>
      </c>
      <c r="W24" s="223"/>
      <c r="X24" s="223" t="s">
        <v>128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129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2" t="s">
        <v>149</v>
      </c>
      <c r="D25" s="241"/>
      <c r="E25" s="241"/>
      <c r="F25" s="241"/>
      <c r="G25" s="241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131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3" t="s">
        <v>153</v>
      </c>
      <c r="D26" s="224"/>
      <c r="E26" s="225">
        <v>6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133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3">
        <v>7</v>
      </c>
      <c r="B27" s="234" t="s">
        <v>154</v>
      </c>
      <c r="C27" s="251" t="s">
        <v>155</v>
      </c>
      <c r="D27" s="235" t="s">
        <v>136</v>
      </c>
      <c r="E27" s="236">
        <v>1.2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 t="s">
        <v>126</v>
      </c>
      <c r="S27" s="238" t="s">
        <v>127</v>
      </c>
      <c r="T27" s="239" t="s">
        <v>127</v>
      </c>
      <c r="U27" s="223">
        <v>0.66800000000000004</v>
      </c>
      <c r="V27" s="223">
        <f>ROUND(E27*U27,2)</f>
        <v>0.8</v>
      </c>
      <c r="W27" s="223"/>
      <c r="X27" s="223" t="s">
        <v>128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129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2" t="s">
        <v>156</v>
      </c>
      <c r="D28" s="241"/>
      <c r="E28" s="241"/>
      <c r="F28" s="241"/>
      <c r="G28" s="241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131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3" t="s">
        <v>157</v>
      </c>
      <c r="D29" s="224"/>
      <c r="E29" s="225">
        <v>1.2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133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3">
        <v>8</v>
      </c>
      <c r="B30" s="234" t="s">
        <v>158</v>
      </c>
      <c r="C30" s="251" t="s">
        <v>159</v>
      </c>
      <c r="D30" s="235" t="s">
        <v>136</v>
      </c>
      <c r="E30" s="236">
        <v>12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 t="s">
        <v>126</v>
      </c>
      <c r="S30" s="238" t="s">
        <v>127</v>
      </c>
      <c r="T30" s="239" t="s">
        <v>127</v>
      </c>
      <c r="U30" s="223">
        <v>0.59099999999999997</v>
      </c>
      <c r="V30" s="223">
        <f>ROUND(E30*U30,2)</f>
        <v>7.09</v>
      </c>
      <c r="W30" s="223"/>
      <c r="X30" s="223" t="s">
        <v>128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129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2" t="s">
        <v>156</v>
      </c>
      <c r="D31" s="241"/>
      <c r="E31" s="241"/>
      <c r="F31" s="241"/>
      <c r="G31" s="241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131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3" t="s">
        <v>160</v>
      </c>
      <c r="D32" s="224"/>
      <c r="E32" s="225">
        <v>12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133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33.75" outlineLevel="1" x14ac:dyDescent="0.2">
      <c r="A33" s="233">
        <v>9</v>
      </c>
      <c r="B33" s="234" t="s">
        <v>161</v>
      </c>
      <c r="C33" s="251" t="s">
        <v>162</v>
      </c>
      <c r="D33" s="235" t="s">
        <v>136</v>
      </c>
      <c r="E33" s="236">
        <v>12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 t="s">
        <v>126</v>
      </c>
      <c r="S33" s="238" t="s">
        <v>127</v>
      </c>
      <c r="T33" s="239" t="s">
        <v>127</v>
      </c>
      <c r="U33" s="223">
        <v>1.9379999999999999</v>
      </c>
      <c r="V33" s="223">
        <f>ROUND(E33*U33,2)</f>
        <v>23.26</v>
      </c>
      <c r="W33" s="223"/>
      <c r="X33" s="223" t="s">
        <v>128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129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53" t="s">
        <v>163</v>
      </c>
      <c r="D34" s="224"/>
      <c r="E34" s="225">
        <v>12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133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3">
        <v>10</v>
      </c>
      <c r="B35" s="234" t="s">
        <v>164</v>
      </c>
      <c r="C35" s="251" t="s">
        <v>165</v>
      </c>
      <c r="D35" s="235" t="s">
        <v>136</v>
      </c>
      <c r="E35" s="236">
        <v>1.2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 t="s">
        <v>126</v>
      </c>
      <c r="S35" s="238" t="s">
        <v>127</v>
      </c>
      <c r="T35" s="239" t="s">
        <v>127</v>
      </c>
      <c r="U35" s="223">
        <v>3.1E-2</v>
      </c>
      <c r="V35" s="223">
        <f>ROUND(E35*U35,2)</f>
        <v>0.04</v>
      </c>
      <c r="W35" s="223"/>
      <c r="X35" s="223" t="s">
        <v>128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129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3" t="s">
        <v>166</v>
      </c>
      <c r="D36" s="224"/>
      <c r="E36" s="225">
        <v>1.2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133</v>
      </c>
      <c r="AH36" s="214">
        <v>5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3">
        <v>11</v>
      </c>
      <c r="B37" s="234" t="s">
        <v>167</v>
      </c>
      <c r="C37" s="251" t="s">
        <v>168</v>
      </c>
      <c r="D37" s="235" t="s">
        <v>136</v>
      </c>
      <c r="E37" s="236">
        <v>0.6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38" t="s">
        <v>126</v>
      </c>
      <c r="S37" s="238" t="s">
        <v>127</v>
      </c>
      <c r="T37" s="239" t="s">
        <v>127</v>
      </c>
      <c r="U37" s="223">
        <v>2.1949999999999998</v>
      </c>
      <c r="V37" s="223">
        <f>ROUND(E37*U37,2)</f>
        <v>1.32</v>
      </c>
      <c r="W37" s="223"/>
      <c r="X37" s="223" t="s">
        <v>128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129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21"/>
      <c r="B38" s="222"/>
      <c r="C38" s="252" t="s">
        <v>169</v>
      </c>
      <c r="D38" s="241"/>
      <c r="E38" s="241"/>
      <c r="F38" s="241"/>
      <c r="G38" s="241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131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40" t="str">
        <f>C38</f>
        <v>sypaninou z vhodných hornin tř. 1 - 4 nebo materiálem, uloženým ve vzdálenosti do 30 m od vnějšího kraje objektu, pro jakoukoliv míru zhutnění,</v>
      </c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3" t="s">
        <v>170</v>
      </c>
      <c r="D39" s="224"/>
      <c r="E39" s="225">
        <v>0.6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133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3">
        <v>12</v>
      </c>
      <c r="B40" s="234" t="s">
        <v>171</v>
      </c>
      <c r="C40" s="251" t="s">
        <v>172</v>
      </c>
      <c r="D40" s="235" t="s">
        <v>125</v>
      </c>
      <c r="E40" s="236">
        <v>35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38" t="s">
        <v>173</v>
      </c>
      <c r="S40" s="238" t="s">
        <v>127</v>
      </c>
      <c r="T40" s="239" t="s">
        <v>127</v>
      </c>
      <c r="U40" s="223">
        <v>8.9999999999999993E-3</v>
      </c>
      <c r="V40" s="223">
        <f>ROUND(E40*U40,2)</f>
        <v>0.32</v>
      </c>
      <c r="W40" s="223"/>
      <c r="X40" s="223" t="s">
        <v>128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129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2" t="s">
        <v>174</v>
      </c>
      <c r="D41" s="241"/>
      <c r="E41" s="241"/>
      <c r="F41" s="241"/>
      <c r="G41" s="241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131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3" t="s">
        <v>175</v>
      </c>
      <c r="D42" s="224"/>
      <c r="E42" s="225">
        <v>35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133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3">
        <v>13</v>
      </c>
      <c r="B43" s="234" t="s">
        <v>176</v>
      </c>
      <c r="C43" s="251" t="s">
        <v>177</v>
      </c>
      <c r="D43" s="235" t="s">
        <v>178</v>
      </c>
      <c r="E43" s="236">
        <v>1.2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38" t="s">
        <v>126</v>
      </c>
      <c r="S43" s="238" t="s">
        <v>127</v>
      </c>
      <c r="T43" s="239" t="s">
        <v>127</v>
      </c>
      <c r="U43" s="223">
        <v>0</v>
      </c>
      <c r="V43" s="223">
        <f>ROUND(E43*U43,2)</f>
        <v>0</v>
      </c>
      <c r="W43" s="223"/>
      <c r="X43" s="223" t="s">
        <v>128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129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53" t="s">
        <v>179</v>
      </c>
      <c r="D44" s="224"/>
      <c r="E44" s="225">
        <v>1.2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133</v>
      </c>
      <c r="AH44" s="214">
        <v>5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27" t="s">
        <v>121</v>
      </c>
      <c r="B45" s="228" t="s">
        <v>64</v>
      </c>
      <c r="C45" s="250" t="s">
        <v>65</v>
      </c>
      <c r="D45" s="229"/>
      <c r="E45" s="230"/>
      <c r="F45" s="231"/>
      <c r="G45" s="231">
        <f>SUMIF(AG46:AG70,"&lt;&gt;NOR",G46:G70)</f>
        <v>0</v>
      </c>
      <c r="H45" s="231"/>
      <c r="I45" s="231">
        <f>SUM(I46:I70)</f>
        <v>0</v>
      </c>
      <c r="J45" s="231"/>
      <c r="K45" s="231">
        <f>SUM(K46:K70)</f>
        <v>0</v>
      </c>
      <c r="L45" s="231"/>
      <c r="M45" s="231">
        <f>SUM(M46:M70)</f>
        <v>0</v>
      </c>
      <c r="N45" s="231"/>
      <c r="O45" s="231">
        <f>SUM(O46:O70)</f>
        <v>8.2799999999999994</v>
      </c>
      <c r="P45" s="231"/>
      <c r="Q45" s="231">
        <f>SUM(Q46:Q70)</f>
        <v>0</v>
      </c>
      <c r="R45" s="231"/>
      <c r="S45" s="231"/>
      <c r="T45" s="232"/>
      <c r="U45" s="226"/>
      <c r="V45" s="226">
        <f>SUM(V46:V70)</f>
        <v>199.1</v>
      </c>
      <c r="W45" s="226"/>
      <c r="X45" s="226"/>
      <c r="AG45" t="s">
        <v>122</v>
      </c>
    </row>
    <row r="46" spans="1:60" ht="22.5" outlineLevel="1" x14ac:dyDescent="0.2">
      <c r="A46" s="233">
        <v>14</v>
      </c>
      <c r="B46" s="234" t="s">
        <v>180</v>
      </c>
      <c r="C46" s="251" t="s">
        <v>181</v>
      </c>
      <c r="D46" s="235" t="s">
        <v>125</v>
      </c>
      <c r="E46" s="236">
        <v>85.27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2.0000000000000002E-5</v>
      </c>
      <c r="O46" s="238">
        <f>ROUND(E46*N46,2)</f>
        <v>0</v>
      </c>
      <c r="P46" s="238">
        <v>0</v>
      </c>
      <c r="Q46" s="238">
        <f>ROUND(E46*P46,2)</f>
        <v>0</v>
      </c>
      <c r="R46" s="238" t="s">
        <v>182</v>
      </c>
      <c r="S46" s="238" t="s">
        <v>127</v>
      </c>
      <c r="T46" s="239" t="s">
        <v>127</v>
      </c>
      <c r="U46" s="223">
        <v>0.32</v>
      </c>
      <c r="V46" s="223">
        <f>ROUND(E46*U46,2)</f>
        <v>27.29</v>
      </c>
      <c r="W46" s="223"/>
      <c r="X46" s="223" t="s">
        <v>128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129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3" t="s">
        <v>183</v>
      </c>
      <c r="D47" s="224"/>
      <c r="E47" s="225">
        <v>85.27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133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3">
        <v>15</v>
      </c>
      <c r="B48" s="234" t="s">
        <v>184</v>
      </c>
      <c r="C48" s="251" t="s">
        <v>185</v>
      </c>
      <c r="D48" s="235" t="s">
        <v>125</v>
      </c>
      <c r="E48" s="236">
        <v>2.4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38">
        <v>1.175</v>
      </c>
      <c r="O48" s="238">
        <f>ROUND(E48*N48,2)</f>
        <v>2.82</v>
      </c>
      <c r="P48" s="238">
        <v>0</v>
      </c>
      <c r="Q48" s="238">
        <f>ROUND(E48*P48,2)</f>
        <v>0</v>
      </c>
      <c r="R48" s="238" t="s">
        <v>186</v>
      </c>
      <c r="S48" s="238" t="s">
        <v>127</v>
      </c>
      <c r="T48" s="239" t="s">
        <v>127</v>
      </c>
      <c r="U48" s="223">
        <v>1.23</v>
      </c>
      <c r="V48" s="223">
        <f>ROUND(E48*U48,2)</f>
        <v>2.95</v>
      </c>
      <c r="W48" s="223"/>
      <c r="X48" s="223" t="s">
        <v>128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129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2" t="s">
        <v>187</v>
      </c>
      <c r="D49" s="241"/>
      <c r="E49" s="241"/>
      <c r="F49" s="241"/>
      <c r="G49" s="241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131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3" t="s">
        <v>188</v>
      </c>
      <c r="D50" s="224"/>
      <c r="E50" s="225">
        <v>2.4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133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3">
        <v>16</v>
      </c>
      <c r="B51" s="234" t="s">
        <v>189</v>
      </c>
      <c r="C51" s="251" t="s">
        <v>190</v>
      </c>
      <c r="D51" s="235" t="s">
        <v>178</v>
      </c>
      <c r="E51" s="236">
        <v>2.0219999999999998E-2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1.0211600000000001</v>
      </c>
      <c r="O51" s="238">
        <f>ROUND(E51*N51,2)</f>
        <v>0.02</v>
      </c>
      <c r="P51" s="238">
        <v>0</v>
      </c>
      <c r="Q51" s="238">
        <f>ROUND(E51*P51,2)</f>
        <v>0</v>
      </c>
      <c r="R51" s="238" t="s">
        <v>186</v>
      </c>
      <c r="S51" s="238" t="s">
        <v>127</v>
      </c>
      <c r="T51" s="239" t="s">
        <v>127</v>
      </c>
      <c r="U51" s="223">
        <v>23.530999999999999</v>
      </c>
      <c r="V51" s="223">
        <f>ROUND(E51*U51,2)</f>
        <v>0.48</v>
      </c>
      <c r="W51" s="223"/>
      <c r="X51" s="223" t="s">
        <v>128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129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3" t="s">
        <v>191</v>
      </c>
      <c r="D52" s="224"/>
      <c r="E52" s="225">
        <v>2.0219999999999998E-2</v>
      </c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133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3">
        <v>17</v>
      </c>
      <c r="B53" s="234" t="s">
        <v>192</v>
      </c>
      <c r="C53" s="251" t="s">
        <v>193</v>
      </c>
      <c r="D53" s="235" t="s">
        <v>178</v>
      </c>
      <c r="E53" s="236">
        <v>2.1587499999999999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38">
        <v>1.0711999999999999</v>
      </c>
      <c r="O53" s="238">
        <f>ROUND(E53*N53,2)</f>
        <v>2.31</v>
      </c>
      <c r="P53" s="238">
        <v>0</v>
      </c>
      <c r="Q53" s="238">
        <f>ROUND(E53*P53,2)</f>
        <v>0</v>
      </c>
      <c r="R53" s="238" t="s">
        <v>182</v>
      </c>
      <c r="S53" s="238" t="s">
        <v>127</v>
      </c>
      <c r="T53" s="239" t="s">
        <v>127</v>
      </c>
      <c r="U53" s="223">
        <v>0</v>
      </c>
      <c r="V53" s="223">
        <f>ROUND(E53*U53,2)</f>
        <v>0</v>
      </c>
      <c r="W53" s="223"/>
      <c r="X53" s="223" t="s">
        <v>128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129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3" t="s">
        <v>194</v>
      </c>
      <c r="D54" s="224"/>
      <c r="E54" s="225">
        <v>2.1587499999999999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133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3">
        <v>18</v>
      </c>
      <c r="B55" s="234" t="s">
        <v>195</v>
      </c>
      <c r="C55" s="251" t="s">
        <v>196</v>
      </c>
      <c r="D55" s="235" t="s">
        <v>197</v>
      </c>
      <c r="E55" s="236">
        <v>10.019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4.0000000000000003E-5</v>
      </c>
      <c r="O55" s="238">
        <f>ROUND(E55*N55,2)</f>
        <v>0</v>
      </c>
      <c r="P55" s="238">
        <v>0</v>
      </c>
      <c r="Q55" s="238">
        <f>ROUND(E55*P55,2)</f>
        <v>0</v>
      </c>
      <c r="R55" s="238" t="s">
        <v>182</v>
      </c>
      <c r="S55" s="238" t="s">
        <v>127</v>
      </c>
      <c r="T55" s="239" t="s">
        <v>127</v>
      </c>
      <c r="U55" s="223">
        <v>2.1179999999999999</v>
      </c>
      <c r="V55" s="223">
        <f>ROUND(E55*U55,2)</f>
        <v>21.22</v>
      </c>
      <c r="W55" s="223"/>
      <c r="X55" s="223" t="s">
        <v>128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129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2" t="s">
        <v>198</v>
      </c>
      <c r="D56" s="241"/>
      <c r="E56" s="241"/>
      <c r="F56" s="241"/>
      <c r="G56" s="241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131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3" t="s">
        <v>199</v>
      </c>
      <c r="D57" s="224"/>
      <c r="E57" s="225">
        <v>10.019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133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33">
        <v>19</v>
      </c>
      <c r="B58" s="234" t="s">
        <v>200</v>
      </c>
      <c r="C58" s="251" t="s">
        <v>201</v>
      </c>
      <c r="D58" s="235" t="s">
        <v>202</v>
      </c>
      <c r="E58" s="236">
        <v>260.58999999999997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8">
        <v>1.1800000000000001E-3</v>
      </c>
      <c r="O58" s="238">
        <f>ROUND(E58*N58,2)</f>
        <v>0.31</v>
      </c>
      <c r="P58" s="238">
        <v>0</v>
      </c>
      <c r="Q58" s="238">
        <f>ROUND(E58*P58,2)</f>
        <v>0</v>
      </c>
      <c r="R58" s="238" t="s">
        <v>182</v>
      </c>
      <c r="S58" s="238" t="s">
        <v>127</v>
      </c>
      <c r="T58" s="239" t="s">
        <v>127</v>
      </c>
      <c r="U58" s="223">
        <v>0.21</v>
      </c>
      <c r="V58" s="223">
        <f>ROUND(E58*U58,2)</f>
        <v>54.72</v>
      </c>
      <c r="W58" s="223"/>
      <c r="X58" s="223" t="s">
        <v>128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129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2" t="s">
        <v>203</v>
      </c>
      <c r="D59" s="241"/>
      <c r="E59" s="241"/>
      <c r="F59" s="241"/>
      <c r="G59" s="241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131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3" t="s">
        <v>204</v>
      </c>
      <c r="D60" s="224"/>
      <c r="E60" s="225">
        <v>260.58999999999997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133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3">
        <v>20</v>
      </c>
      <c r="B61" s="234" t="s">
        <v>205</v>
      </c>
      <c r="C61" s="251" t="s">
        <v>206</v>
      </c>
      <c r="D61" s="235" t="s">
        <v>207</v>
      </c>
      <c r="E61" s="236">
        <v>44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4.4979999999999999E-2</v>
      </c>
      <c r="O61" s="238">
        <f>ROUND(E61*N61,2)</f>
        <v>1.98</v>
      </c>
      <c r="P61" s="238">
        <v>0</v>
      </c>
      <c r="Q61" s="238">
        <f>ROUND(E61*P61,2)</f>
        <v>0</v>
      </c>
      <c r="R61" s="238" t="s">
        <v>182</v>
      </c>
      <c r="S61" s="238" t="s">
        <v>127</v>
      </c>
      <c r="T61" s="239" t="s">
        <v>127</v>
      </c>
      <c r="U61" s="223">
        <v>0.88</v>
      </c>
      <c r="V61" s="223">
        <f>ROUND(E61*U61,2)</f>
        <v>38.72</v>
      </c>
      <c r="W61" s="223"/>
      <c r="X61" s="223" t="s">
        <v>128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129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2" t="s">
        <v>208</v>
      </c>
      <c r="D62" s="241"/>
      <c r="E62" s="241"/>
      <c r="F62" s="241"/>
      <c r="G62" s="241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131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3" t="s">
        <v>209</v>
      </c>
      <c r="D63" s="224"/>
      <c r="E63" s="225">
        <v>44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133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3">
        <v>21</v>
      </c>
      <c r="B64" s="234" t="s">
        <v>210</v>
      </c>
      <c r="C64" s="251" t="s">
        <v>211</v>
      </c>
      <c r="D64" s="235" t="s">
        <v>212</v>
      </c>
      <c r="E64" s="236">
        <v>11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4.4000000000000003E-3</v>
      </c>
      <c r="O64" s="238">
        <f>ROUND(E64*N64,2)</f>
        <v>0.05</v>
      </c>
      <c r="P64" s="238">
        <v>0</v>
      </c>
      <c r="Q64" s="238">
        <f>ROUND(E64*P64,2)</f>
        <v>0</v>
      </c>
      <c r="R64" s="238" t="s">
        <v>182</v>
      </c>
      <c r="S64" s="238" t="s">
        <v>127</v>
      </c>
      <c r="T64" s="239" t="s">
        <v>127</v>
      </c>
      <c r="U64" s="223">
        <v>4.8840000000000003</v>
      </c>
      <c r="V64" s="223">
        <f>ROUND(E64*U64,2)</f>
        <v>53.72</v>
      </c>
      <c r="W64" s="223"/>
      <c r="X64" s="223" t="s">
        <v>128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129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2" t="s">
        <v>213</v>
      </c>
      <c r="D65" s="241"/>
      <c r="E65" s="241"/>
      <c r="F65" s="241"/>
      <c r="G65" s="241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131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3">
        <v>22</v>
      </c>
      <c r="B66" s="234" t="s">
        <v>214</v>
      </c>
      <c r="C66" s="251" t="s">
        <v>215</v>
      </c>
      <c r="D66" s="235" t="s">
        <v>207</v>
      </c>
      <c r="E66" s="236">
        <v>6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8.4419999999999995E-2</v>
      </c>
      <c r="O66" s="238">
        <f>ROUND(E66*N66,2)</f>
        <v>0.51</v>
      </c>
      <c r="P66" s="238">
        <v>0</v>
      </c>
      <c r="Q66" s="238">
        <f>ROUND(E66*P66,2)</f>
        <v>0</v>
      </c>
      <c r="R66" s="238" t="s">
        <v>216</v>
      </c>
      <c r="S66" s="238" t="s">
        <v>127</v>
      </c>
      <c r="T66" s="239" t="s">
        <v>217</v>
      </c>
      <c r="U66" s="223">
        <v>0</v>
      </c>
      <c r="V66" s="223">
        <f>ROUND(E66*U66,2)</f>
        <v>0</v>
      </c>
      <c r="W66" s="223"/>
      <c r="X66" s="223" t="s">
        <v>218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219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21"/>
      <c r="B67" s="222"/>
      <c r="C67" s="252" t="s">
        <v>220</v>
      </c>
      <c r="D67" s="241"/>
      <c r="E67" s="241"/>
      <c r="F67" s="241"/>
      <c r="G67" s="241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131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40" t="str">
        <f>C67</f>
        <v>z oceli 11 523, hlava mikropiloty navařená nebo našroubovaná a zajištěná svarem, injektování s dvojitým obturátorem tlakem 0,60 MPa, zřízení a odstranění pomocné konstrukce ze dřeva.</v>
      </c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3" t="s">
        <v>221</v>
      </c>
      <c r="D68" s="224"/>
      <c r="E68" s="225">
        <v>6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133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3">
        <v>23</v>
      </c>
      <c r="B69" s="234" t="s">
        <v>222</v>
      </c>
      <c r="C69" s="251" t="s">
        <v>223</v>
      </c>
      <c r="D69" s="235" t="s">
        <v>178</v>
      </c>
      <c r="E69" s="236">
        <v>0.28144000000000002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1</v>
      </c>
      <c r="O69" s="238">
        <f>ROUND(E69*N69,2)</f>
        <v>0.28000000000000003</v>
      </c>
      <c r="P69" s="238">
        <v>0</v>
      </c>
      <c r="Q69" s="238">
        <f>ROUND(E69*P69,2)</f>
        <v>0</v>
      </c>
      <c r="R69" s="238" t="s">
        <v>224</v>
      </c>
      <c r="S69" s="238" t="s">
        <v>127</v>
      </c>
      <c r="T69" s="239" t="s">
        <v>127</v>
      </c>
      <c r="U69" s="223">
        <v>0</v>
      </c>
      <c r="V69" s="223">
        <f>ROUND(E69*U69,2)</f>
        <v>0</v>
      </c>
      <c r="W69" s="223"/>
      <c r="X69" s="223" t="s">
        <v>225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226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3" t="s">
        <v>227</v>
      </c>
      <c r="D70" s="224"/>
      <c r="E70" s="225">
        <v>0.28144000000000002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133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x14ac:dyDescent="0.2">
      <c r="A71" s="227" t="s">
        <v>121</v>
      </c>
      <c r="B71" s="228" t="s">
        <v>66</v>
      </c>
      <c r="C71" s="250" t="s">
        <v>67</v>
      </c>
      <c r="D71" s="229"/>
      <c r="E71" s="230"/>
      <c r="F71" s="231"/>
      <c r="G71" s="231">
        <f>SUMIF(AG72:AG91,"&lt;&gt;NOR",G72:G91)</f>
        <v>0</v>
      </c>
      <c r="H71" s="231"/>
      <c r="I71" s="231">
        <f>SUM(I72:I91)</f>
        <v>0</v>
      </c>
      <c r="J71" s="231"/>
      <c r="K71" s="231">
        <f>SUM(K72:K91)</f>
        <v>0</v>
      </c>
      <c r="L71" s="231"/>
      <c r="M71" s="231">
        <f>SUM(M72:M91)</f>
        <v>0</v>
      </c>
      <c r="N71" s="231"/>
      <c r="O71" s="231">
        <f>SUM(O72:O91)</f>
        <v>38.92</v>
      </c>
      <c r="P71" s="231"/>
      <c r="Q71" s="231">
        <f>SUM(Q72:Q91)</f>
        <v>0</v>
      </c>
      <c r="R71" s="231"/>
      <c r="S71" s="231"/>
      <c r="T71" s="232"/>
      <c r="U71" s="226"/>
      <c r="V71" s="226">
        <f>SUM(V72:V91)</f>
        <v>129.82</v>
      </c>
      <c r="W71" s="226"/>
      <c r="X71" s="226"/>
      <c r="AG71" t="s">
        <v>122</v>
      </c>
    </row>
    <row r="72" spans="1:60" outlineLevel="1" x14ac:dyDescent="0.2">
      <c r="A72" s="233">
        <v>24</v>
      </c>
      <c r="B72" s="234" t="s">
        <v>228</v>
      </c>
      <c r="C72" s="251" t="s">
        <v>229</v>
      </c>
      <c r="D72" s="235" t="s">
        <v>212</v>
      </c>
      <c r="E72" s="236">
        <v>15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0.40388000000000002</v>
      </c>
      <c r="O72" s="238">
        <f>ROUND(E72*N72,2)</f>
        <v>6.06</v>
      </c>
      <c r="P72" s="238">
        <v>0</v>
      </c>
      <c r="Q72" s="238">
        <f>ROUND(E72*P72,2)</f>
        <v>0</v>
      </c>
      <c r="R72" s="238" t="s">
        <v>230</v>
      </c>
      <c r="S72" s="238" t="s">
        <v>127</v>
      </c>
      <c r="T72" s="239" t="s">
        <v>127</v>
      </c>
      <c r="U72" s="223">
        <v>1.4510000000000001</v>
      </c>
      <c r="V72" s="223">
        <f>ROUND(E72*U72,2)</f>
        <v>21.77</v>
      </c>
      <c r="W72" s="223"/>
      <c r="X72" s="223" t="s">
        <v>128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129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52" t="s">
        <v>231</v>
      </c>
      <c r="D73" s="241"/>
      <c r="E73" s="241"/>
      <c r="F73" s="241"/>
      <c r="G73" s="241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131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3" t="s">
        <v>232</v>
      </c>
      <c r="D74" s="224"/>
      <c r="E74" s="225">
        <v>15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133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3">
        <v>25</v>
      </c>
      <c r="B75" s="234" t="s">
        <v>233</v>
      </c>
      <c r="C75" s="251" t="s">
        <v>234</v>
      </c>
      <c r="D75" s="235" t="s">
        <v>136</v>
      </c>
      <c r="E75" s="236">
        <v>1.6875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8">
        <v>2.6565699999999999</v>
      </c>
      <c r="O75" s="238">
        <f>ROUND(E75*N75,2)</f>
        <v>4.4800000000000004</v>
      </c>
      <c r="P75" s="238">
        <v>0</v>
      </c>
      <c r="Q75" s="238">
        <f>ROUND(E75*P75,2)</f>
        <v>0</v>
      </c>
      <c r="R75" s="238" t="s">
        <v>186</v>
      </c>
      <c r="S75" s="238" t="s">
        <v>127</v>
      </c>
      <c r="T75" s="239" t="s">
        <v>127</v>
      </c>
      <c r="U75" s="223">
        <v>4.3550000000000004</v>
      </c>
      <c r="V75" s="223">
        <f>ROUND(E75*U75,2)</f>
        <v>7.35</v>
      </c>
      <c r="W75" s="223"/>
      <c r="X75" s="223" t="s">
        <v>128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129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2" t="s">
        <v>235</v>
      </c>
      <c r="D76" s="241"/>
      <c r="E76" s="241"/>
      <c r="F76" s="241"/>
      <c r="G76" s="241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131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3" t="s">
        <v>236</v>
      </c>
      <c r="D77" s="224"/>
      <c r="E77" s="225">
        <v>1.6875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133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3">
        <v>26</v>
      </c>
      <c r="B78" s="234" t="s">
        <v>237</v>
      </c>
      <c r="C78" s="251" t="s">
        <v>238</v>
      </c>
      <c r="D78" s="235" t="s">
        <v>136</v>
      </c>
      <c r="E78" s="236">
        <v>1.6875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38" t="s">
        <v>186</v>
      </c>
      <c r="S78" s="238" t="s">
        <v>127</v>
      </c>
      <c r="T78" s="239" t="s">
        <v>127</v>
      </c>
      <c r="U78" s="223">
        <v>4.5949999999999998</v>
      </c>
      <c r="V78" s="223">
        <f>ROUND(E78*U78,2)</f>
        <v>7.75</v>
      </c>
      <c r="W78" s="223"/>
      <c r="X78" s="223" t="s">
        <v>128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129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52" t="s">
        <v>235</v>
      </c>
      <c r="D79" s="241"/>
      <c r="E79" s="241"/>
      <c r="F79" s="241"/>
      <c r="G79" s="241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131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3" t="s">
        <v>239</v>
      </c>
      <c r="D80" s="224"/>
      <c r="E80" s="225">
        <v>1.6875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133</v>
      </c>
      <c r="AH80" s="214">
        <v>5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3">
        <v>27</v>
      </c>
      <c r="B81" s="234" t="s">
        <v>240</v>
      </c>
      <c r="C81" s="251" t="s">
        <v>241</v>
      </c>
      <c r="D81" s="235" t="s">
        <v>136</v>
      </c>
      <c r="E81" s="236">
        <v>3.1920000000000002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8">
        <v>2.6669999999999998</v>
      </c>
      <c r="O81" s="238">
        <f>ROUND(E81*N81,2)</f>
        <v>8.51</v>
      </c>
      <c r="P81" s="238">
        <v>0</v>
      </c>
      <c r="Q81" s="238">
        <f>ROUND(E81*P81,2)</f>
        <v>0</v>
      </c>
      <c r="R81" s="238" t="s">
        <v>242</v>
      </c>
      <c r="S81" s="238" t="s">
        <v>127</v>
      </c>
      <c r="T81" s="239" t="s">
        <v>127</v>
      </c>
      <c r="U81" s="223">
        <v>7.95</v>
      </c>
      <c r="V81" s="223">
        <f>ROUND(E81*U81,2)</f>
        <v>25.38</v>
      </c>
      <c r="W81" s="223"/>
      <c r="X81" s="223" t="s">
        <v>128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129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2" t="s">
        <v>243</v>
      </c>
      <c r="D82" s="241"/>
      <c r="E82" s="241"/>
      <c r="F82" s="241"/>
      <c r="G82" s="241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131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53" t="s">
        <v>244</v>
      </c>
      <c r="D83" s="224"/>
      <c r="E83" s="225">
        <v>3.1920000000000002</v>
      </c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133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33.75" outlineLevel="1" x14ac:dyDescent="0.2">
      <c r="A84" s="233">
        <v>28</v>
      </c>
      <c r="B84" s="234" t="s">
        <v>245</v>
      </c>
      <c r="C84" s="251" t="s">
        <v>246</v>
      </c>
      <c r="D84" s="235" t="s">
        <v>136</v>
      </c>
      <c r="E84" s="236">
        <v>7</v>
      </c>
      <c r="F84" s="237"/>
      <c r="G84" s="238">
        <f>ROUND(E84*F84,2)</f>
        <v>0</v>
      </c>
      <c r="H84" s="237"/>
      <c r="I84" s="238">
        <f>ROUND(E84*H84,2)</f>
        <v>0</v>
      </c>
      <c r="J84" s="237"/>
      <c r="K84" s="238">
        <f>ROUND(E84*J84,2)</f>
        <v>0</v>
      </c>
      <c r="L84" s="238">
        <v>21</v>
      </c>
      <c r="M84" s="238">
        <f>G84*(1+L84/100)</f>
        <v>0</v>
      </c>
      <c r="N84" s="238">
        <v>2.0817800000000002</v>
      </c>
      <c r="O84" s="238">
        <f>ROUND(E84*N84,2)</f>
        <v>14.57</v>
      </c>
      <c r="P84" s="238">
        <v>0</v>
      </c>
      <c r="Q84" s="238">
        <f>ROUND(E84*P84,2)</f>
        <v>0</v>
      </c>
      <c r="R84" s="238" t="s">
        <v>242</v>
      </c>
      <c r="S84" s="238" t="s">
        <v>127</v>
      </c>
      <c r="T84" s="239" t="s">
        <v>127</v>
      </c>
      <c r="U84" s="223">
        <v>7.9020000000000001</v>
      </c>
      <c r="V84" s="223">
        <f>ROUND(E84*U84,2)</f>
        <v>55.31</v>
      </c>
      <c r="W84" s="223"/>
      <c r="X84" s="223" t="s">
        <v>128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129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3" t="s">
        <v>247</v>
      </c>
      <c r="D85" s="224"/>
      <c r="E85" s="225">
        <v>7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133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33">
        <v>29</v>
      </c>
      <c r="B86" s="234" t="s">
        <v>248</v>
      </c>
      <c r="C86" s="251" t="s">
        <v>249</v>
      </c>
      <c r="D86" s="235" t="s">
        <v>136</v>
      </c>
      <c r="E86" s="236">
        <v>1.6875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8">
        <v>2.8915000000000002</v>
      </c>
      <c r="O86" s="238">
        <f>ROUND(E86*N86,2)</f>
        <v>4.88</v>
      </c>
      <c r="P86" s="238">
        <v>0</v>
      </c>
      <c r="Q86" s="238">
        <f>ROUND(E86*P86,2)</f>
        <v>0</v>
      </c>
      <c r="R86" s="238" t="s">
        <v>186</v>
      </c>
      <c r="S86" s="238" t="s">
        <v>127</v>
      </c>
      <c r="T86" s="239" t="s">
        <v>127</v>
      </c>
      <c r="U86" s="223">
        <v>6.3079999999999998</v>
      </c>
      <c r="V86" s="223">
        <f>ROUND(E86*U86,2)</f>
        <v>10.64</v>
      </c>
      <c r="W86" s="223"/>
      <c r="X86" s="223" t="s">
        <v>128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129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52" t="s">
        <v>250</v>
      </c>
      <c r="D87" s="241"/>
      <c r="E87" s="241"/>
      <c r="F87" s="241"/>
      <c r="G87" s="241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131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40" t="str">
        <f>C87</f>
        <v>čtyřhranných pravoúhlých, bez spárování, s pomocným lešením o výšce podlahy do 1,90 m a pro zatížení do 1,5 kPa,</v>
      </c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3" t="s">
        <v>236</v>
      </c>
      <c r="D88" s="224"/>
      <c r="E88" s="225">
        <v>1.6875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133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2.5" outlineLevel="1" x14ac:dyDescent="0.2">
      <c r="A89" s="233">
        <v>30</v>
      </c>
      <c r="B89" s="234" t="s">
        <v>251</v>
      </c>
      <c r="C89" s="251" t="s">
        <v>252</v>
      </c>
      <c r="D89" s="235" t="s">
        <v>125</v>
      </c>
      <c r="E89" s="236">
        <v>1.59175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0.26640000000000003</v>
      </c>
      <c r="O89" s="238">
        <f>ROUND(E89*N89,2)</f>
        <v>0.42</v>
      </c>
      <c r="P89" s="238">
        <v>0</v>
      </c>
      <c r="Q89" s="238">
        <f>ROUND(E89*P89,2)</f>
        <v>0</v>
      </c>
      <c r="R89" s="238" t="s">
        <v>230</v>
      </c>
      <c r="S89" s="238" t="s">
        <v>127</v>
      </c>
      <c r="T89" s="239" t="s">
        <v>127</v>
      </c>
      <c r="U89" s="223">
        <v>1.02</v>
      </c>
      <c r="V89" s="223">
        <f>ROUND(E89*U89,2)</f>
        <v>1.62</v>
      </c>
      <c r="W89" s="223"/>
      <c r="X89" s="223" t="s">
        <v>128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129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2" t="s">
        <v>253</v>
      </c>
      <c r="D90" s="241"/>
      <c r="E90" s="241"/>
      <c r="F90" s="241"/>
      <c r="G90" s="241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131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53" t="s">
        <v>254</v>
      </c>
      <c r="D91" s="224"/>
      <c r="E91" s="225">
        <v>1.59175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133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x14ac:dyDescent="0.2">
      <c r="A92" s="227" t="s">
        <v>121</v>
      </c>
      <c r="B92" s="228" t="s">
        <v>68</v>
      </c>
      <c r="C92" s="250" t="s">
        <v>69</v>
      </c>
      <c r="D92" s="229"/>
      <c r="E92" s="230"/>
      <c r="F92" s="231"/>
      <c r="G92" s="231">
        <f>SUMIF(AG93:AG101,"&lt;&gt;NOR",G93:G101)</f>
        <v>0</v>
      </c>
      <c r="H92" s="231"/>
      <c r="I92" s="231">
        <f>SUM(I93:I101)</f>
        <v>0</v>
      </c>
      <c r="J92" s="231"/>
      <c r="K92" s="231">
        <f>SUM(K93:K101)</f>
        <v>0</v>
      </c>
      <c r="L92" s="231"/>
      <c r="M92" s="231">
        <f>SUM(M93:M101)</f>
        <v>0</v>
      </c>
      <c r="N92" s="231"/>
      <c r="O92" s="231">
        <f>SUM(O93:O101)</f>
        <v>3.66</v>
      </c>
      <c r="P92" s="231"/>
      <c r="Q92" s="231">
        <f>SUM(Q93:Q101)</f>
        <v>0</v>
      </c>
      <c r="R92" s="231"/>
      <c r="S92" s="231"/>
      <c r="T92" s="232"/>
      <c r="U92" s="226"/>
      <c r="V92" s="226">
        <f>SUM(V93:V101)</f>
        <v>13.429999999999998</v>
      </c>
      <c r="W92" s="226"/>
      <c r="X92" s="226"/>
      <c r="AG92" t="s">
        <v>122</v>
      </c>
    </row>
    <row r="93" spans="1:60" outlineLevel="1" x14ac:dyDescent="0.2">
      <c r="A93" s="233">
        <v>31</v>
      </c>
      <c r="B93" s="234" t="s">
        <v>255</v>
      </c>
      <c r="C93" s="251" t="s">
        <v>256</v>
      </c>
      <c r="D93" s="235" t="s">
        <v>136</v>
      </c>
      <c r="E93" s="236">
        <v>1.3832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21</v>
      </c>
      <c r="M93" s="238">
        <f>G93*(1+L93/100)</f>
        <v>0</v>
      </c>
      <c r="N93" s="238">
        <v>2.5251100000000002</v>
      </c>
      <c r="O93" s="238">
        <f>ROUND(E93*N93,2)</f>
        <v>3.49</v>
      </c>
      <c r="P93" s="238">
        <v>0</v>
      </c>
      <c r="Q93" s="238">
        <f>ROUND(E93*P93,2)</f>
        <v>0</v>
      </c>
      <c r="R93" s="238" t="s">
        <v>186</v>
      </c>
      <c r="S93" s="238" t="s">
        <v>127</v>
      </c>
      <c r="T93" s="239" t="s">
        <v>127</v>
      </c>
      <c r="U93" s="223">
        <v>1.448</v>
      </c>
      <c r="V93" s="223">
        <f>ROUND(E93*U93,2)</f>
        <v>2</v>
      </c>
      <c r="W93" s="223"/>
      <c r="X93" s="223" t="s">
        <v>128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129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3" t="s">
        <v>257</v>
      </c>
      <c r="D94" s="224"/>
      <c r="E94" s="225">
        <v>1.3832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133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3">
        <v>32</v>
      </c>
      <c r="B95" s="234" t="s">
        <v>258</v>
      </c>
      <c r="C95" s="251" t="s">
        <v>259</v>
      </c>
      <c r="D95" s="235" t="s">
        <v>125</v>
      </c>
      <c r="E95" s="236">
        <v>8.5120000000000005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38">
        <v>7.8200000000000006E-3</v>
      </c>
      <c r="O95" s="238">
        <f>ROUND(E95*N95,2)</f>
        <v>7.0000000000000007E-2</v>
      </c>
      <c r="P95" s="238">
        <v>0</v>
      </c>
      <c r="Q95" s="238">
        <f>ROUND(E95*P95,2)</f>
        <v>0</v>
      </c>
      <c r="R95" s="238" t="s">
        <v>186</v>
      </c>
      <c r="S95" s="238" t="s">
        <v>127</v>
      </c>
      <c r="T95" s="239" t="s">
        <v>127</v>
      </c>
      <c r="U95" s="223">
        <v>0.79</v>
      </c>
      <c r="V95" s="223">
        <f>ROUND(E95*U95,2)</f>
        <v>6.72</v>
      </c>
      <c r="W95" s="223"/>
      <c r="X95" s="223" t="s">
        <v>128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129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3" t="s">
        <v>260</v>
      </c>
      <c r="D96" s="224"/>
      <c r="E96" s="225">
        <v>8.5120000000000005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133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3">
        <v>33</v>
      </c>
      <c r="B97" s="234" t="s">
        <v>261</v>
      </c>
      <c r="C97" s="251" t="s">
        <v>262</v>
      </c>
      <c r="D97" s="235" t="s">
        <v>125</v>
      </c>
      <c r="E97" s="236">
        <v>8.5120000000000005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8">
        <v>0</v>
      </c>
      <c r="O97" s="238">
        <f>ROUND(E97*N97,2)</f>
        <v>0</v>
      </c>
      <c r="P97" s="238">
        <v>0</v>
      </c>
      <c r="Q97" s="238">
        <f>ROUND(E97*P97,2)</f>
        <v>0</v>
      </c>
      <c r="R97" s="238" t="s">
        <v>186</v>
      </c>
      <c r="S97" s="238" t="s">
        <v>127</v>
      </c>
      <c r="T97" s="239" t="s">
        <v>127</v>
      </c>
      <c r="U97" s="223">
        <v>0.24</v>
      </c>
      <c r="V97" s="223">
        <f>ROUND(E97*U97,2)</f>
        <v>2.04</v>
      </c>
      <c r="W97" s="223"/>
      <c r="X97" s="223" t="s">
        <v>128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129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3" t="s">
        <v>263</v>
      </c>
      <c r="D98" s="224"/>
      <c r="E98" s="225">
        <v>8.5120000000000005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133</v>
      </c>
      <c r="AH98" s="214">
        <v>5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3">
        <v>34</v>
      </c>
      <c r="B99" s="234" t="s">
        <v>264</v>
      </c>
      <c r="C99" s="251" t="s">
        <v>265</v>
      </c>
      <c r="D99" s="235" t="s">
        <v>178</v>
      </c>
      <c r="E99" s="236">
        <v>9.6530000000000005E-2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38">
        <v>1.0166500000000001</v>
      </c>
      <c r="O99" s="238">
        <f>ROUND(E99*N99,2)</f>
        <v>0.1</v>
      </c>
      <c r="P99" s="238">
        <v>0</v>
      </c>
      <c r="Q99" s="238">
        <f>ROUND(E99*P99,2)</f>
        <v>0</v>
      </c>
      <c r="R99" s="238" t="s">
        <v>186</v>
      </c>
      <c r="S99" s="238" t="s">
        <v>127</v>
      </c>
      <c r="T99" s="239" t="s">
        <v>127</v>
      </c>
      <c r="U99" s="223">
        <v>27.672999999999998</v>
      </c>
      <c r="V99" s="223">
        <f>ROUND(E99*U99,2)</f>
        <v>2.67</v>
      </c>
      <c r="W99" s="223"/>
      <c r="X99" s="223" t="s">
        <v>128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129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2" t="s">
        <v>266</v>
      </c>
      <c r="D100" s="241"/>
      <c r="E100" s="241"/>
      <c r="F100" s="241"/>
      <c r="G100" s="241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131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3" t="s">
        <v>267</v>
      </c>
      <c r="D101" s="224"/>
      <c r="E101" s="225">
        <v>9.6530000000000005E-2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133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x14ac:dyDescent="0.2">
      <c r="A102" s="227" t="s">
        <v>121</v>
      </c>
      <c r="B102" s="228" t="s">
        <v>70</v>
      </c>
      <c r="C102" s="250" t="s">
        <v>71</v>
      </c>
      <c r="D102" s="229"/>
      <c r="E102" s="230"/>
      <c r="F102" s="231"/>
      <c r="G102" s="231">
        <f>SUMIF(AG103:AG105,"&lt;&gt;NOR",G103:G105)</f>
        <v>0</v>
      </c>
      <c r="H102" s="231"/>
      <c r="I102" s="231">
        <f>SUM(I103:I105)</f>
        <v>0</v>
      </c>
      <c r="J102" s="231"/>
      <c r="K102" s="231">
        <f>SUM(K103:K105)</f>
        <v>0</v>
      </c>
      <c r="L102" s="231"/>
      <c r="M102" s="231">
        <f>SUM(M103:M105)</f>
        <v>0</v>
      </c>
      <c r="N102" s="231"/>
      <c r="O102" s="231">
        <f>SUM(O103:O105)</f>
        <v>6.84</v>
      </c>
      <c r="P102" s="231"/>
      <c r="Q102" s="231">
        <f>SUM(Q103:Q105)</f>
        <v>0</v>
      </c>
      <c r="R102" s="231"/>
      <c r="S102" s="231"/>
      <c r="T102" s="232"/>
      <c r="U102" s="226"/>
      <c r="V102" s="226">
        <f>SUM(V103:V105)</f>
        <v>9.27</v>
      </c>
      <c r="W102" s="226"/>
      <c r="X102" s="226"/>
      <c r="AG102" t="s">
        <v>122</v>
      </c>
    </row>
    <row r="103" spans="1:60" ht="22.5" outlineLevel="1" x14ac:dyDescent="0.2">
      <c r="A103" s="233">
        <v>35</v>
      </c>
      <c r="B103" s="234" t="s">
        <v>268</v>
      </c>
      <c r="C103" s="251" t="s">
        <v>269</v>
      </c>
      <c r="D103" s="235" t="s">
        <v>125</v>
      </c>
      <c r="E103" s="236">
        <v>11.172000000000001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21</v>
      </c>
      <c r="M103" s="238">
        <f>G103*(1+L103/100)</f>
        <v>0</v>
      </c>
      <c r="N103" s="238">
        <v>0.61199999999999999</v>
      </c>
      <c r="O103" s="238">
        <f>ROUND(E103*N103,2)</f>
        <v>6.84</v>
      </c>
      <c r="P103" s="238">
        <v>0</v>
      </c>
      <c r="Q103" s="238">
        <f>ROUND(E103*P103,2)</f>
        <v>0</v>
      </c>
      <c r="R103" s="238" t="s">
        <v>270</v>
      </c>
      <c r="S103" s="238" t="s">
        <v>127</v>
      </c>
      <c r="T103" s="239" t="s">
        <v>127</v>
      </c>
      <c r="U103" s="223">
        <v>0.83</v>
      </c>
      <c r="V103" s="223">
        <f>ROUND(E103*U103,2)</f>
        <v>9.27</v>
      </c>
      <c r="W103" s="223"/>
      <c r="X103" s="223" t="s">
        <v>128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129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52" t="s">
        <v>271</v>
      </c>
      <c r="D104" s="241"/>
      <c r="E104" s="241"/>
      <c r="F104" s="241"/>
      <c r="G104" s="241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131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40" t="str">
        <f>C104</f>
        <v>lomařsky upraveného rigolového, bez vyplnění spár v ploše vodorovné nebo ve sklonu, s provedením lože tl. 50 mm</v>
      </c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3" t="s">
        <v>272</v>
      </c>
      <c r="D105" s="224"/>
      <c r="E105" s="225">
        <v>11.172000000000001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133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x14ac:dyDescent="0.2">
      <c r="A106" s="227" t="s">
        <v>121</v>
      </c>
      <c r="B106" s="228" t="s">
        <v>72</v>
      </c>
      <c r="C106" s="250" t="s">
        <v>73</v>
      </c>
      <c r="D106" s="229"/>
      <c r="E106" s="230"/>
      <c r="F106" s="231"/>
      <c r="G106" s="231">
        <f>SUMIF(AG107:AG109,"&lt;&gt;NOR",G107:G109)</f>
        <v>0</v>
      </c>
      <c r="H106" s="231"/>
      <c r="I106" s="231">
        <f>SUM(I107:I109)</f>
        <v>0</v>
      </c>
      <c r="J106" s="231"/>
      <c r="K106" s="231">
        <f>SUM(K107:K109)</f>
        <v>0</v>
      </c>
      <c r="L106" s="231"/>
      <c r="M106" s="231">
        <f>SUM(M107:M109)</f>
        <v>0</v>
      </c>
      <c r="N106" s="231"/>
      <c r="O106" s="231">
        <f>SUM(O107:O109)</f>
        <v>7.0000000000000007E-2</v>
      </c>
      <c r="P106" s="231"/>
      <c r="Q106" s="231">
        <f>SUM(Q107:Q109)</f>
        <v>0</v>
      </c>
      <c r="R106" s="231"/>
      <c r="S106" s="231"/>
      <c r="T106" s="232"/>
      <c r="U106" s="226"/>
      <c r="V106" s="226">
        <f>SUM(V107:V109)</f>
        <v>0.61</v>
      </c>
      <c r="W106" s="226"/>
      <c r="X106" s="226"/>
      <c r="AG106" t="s">
        <v>122</v>
      </c>
    </row>
    <row r="107" spans="1:60" ht="22.5" outlineLevel="1" x14ac:dyDescent="0.2">
      <c r="A107" s="233">
        <v>36</v>
      </c>
      <c r="B107" s="234" t="s">
        <v>273</v>
      </c>
      <c r="C107" s="251" t="s">
        <v>274</v>
      </c>
      <c r="D107" s="235" t="s">
        <v>207</v>
      </c>
      <c r="E107" s="236">
        <v>2.04</v>
      </c>
      <c r="F107" s="237"/>
      <c r="G107" s="238">
        <f>ROUND(E107*F107,2)</f>
        <v>0</v>
      </c>
      <c r="H107" s="237"/>
      <c r="I107" s="238">
        <f>ROUND(E107*H107,2)</f>
        <v>0</v>
      </c>
      <c r="J107" s="237"/>
      <c r="K107" s="238">
        <f>ROUND(E107*J107,2)</f>
        <v>0</v>
      </c>
      <c r="L107" s="238">
        <v>21</v>
      </c>
      <c r="M107" s="238">
        <f>G107*(1+L107/100)</f>
        <v>0</v>
      </c>
      <c r="N107" s="238">
        <v>3.465E-2</v>
      </c>
      <c r="O107" s="238">
        <f>ROUND(E107*N107,2)</f>
        <v>7.0000000000000007E-2</v>
      </c>
      <c r="P107" s="238">
        <v>0</v>
      </c>
      <c r="Q107" s="238">
        <f>ROUND(E107*P107,2)</f>
        <v>0</v>
      </c>
      <c r="R107" s="238" t="s">
        <v>230</v>
      </c>
      <c r="S107" s="238" t="s">
        <v>127</v>
      </c>
      <c r="T107" s="239" t="s">
        <v>127</v>
      </c>
      <c r="U107" s="223">
        <v>0.29799999999999999</v>
      </c>
      <c r="V107" s="223">
        <f>ROUND(E107*U107,2)</f>
        <v>0.61</v>
      </c>
      <c r="W107" s="223"/>
      <c r="X107" s="223" t="s">
        <v>128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129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52" t="s">
        <v>275</v>
      </c>
      <c r="D108" s="241"/>
      <c r="E108" s="241"/>
      <c r="F108" s="241"/>
      <c r="G108" s="241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131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3" t="s">
        <v>276</v>
      </c>
      <c r="D109" s="224"/>
      <c r="E109" s="225">
        <v>2.04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133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x14ac:dyDescent="0.2">
      <c r="A110" s="227" t="s">
        <v>121</v>
      </c>
      <c r="B110" s="228" t="s">
        <v>74</v>
      </c>
      <c r="C110" s="250" t="s">
        <v>75</v>
      </c>
      <c r="D110" s="229"/>
      <c r="E110" s="230"/>
      <c r="F110" s="231"/>
      <c r="G110" s="231">
        <f>SUMIF(AG111:AG124,"&lt;&gt;NOR",G111:G124)</f>
        <v>0</v>
      </c>
      <c r="H110" s="231"/>
      <c r="I110" s="231">
        <f>SUM(I111:I124)</f>
        <v>0</v>
      </c>
      <c r="J110" s="231"/>
      <c r="K110" s="231">
        <f>SUM(K111:K124)</f>
        <v>0</v>
      </c>
      <c r="L110" s="231"/>
      <c r="M110" s="231">
        <f>SUM(M111:M124)</f>
        <v>0</v>
      </c>
      <c r="N110" s="231"/>
      <c r="O110" s="231">
        <f>SUM(O111:O124)</f>
        <v>3.5599999999999996</v>
      </c>
      <c r="P110" s="231"/>
      <c r="Q110" s="231">
        <f>SUM(Q111:Q124)</f>
        <v>0</v>
      </c>
      <c r="R110" s="231"/>
      <c r="S110" s="231"/>
      <c r="T110" s="232"/>
      <c r="U110" s="226"/>
      <c r="V110" s="226">
        <f>SUM(V111:V124)</f>
        <v>262.60000000000002</v>
      </c>
      <c r="W110" s="226"/>
      <c r="X110" s="226"/>
      <c r="AG110" t="s">
        <v>122</v>
      </c>
    </row>
    <row r="111" spans="1:60" outlineLevel="1" x14ac:dyDescent="0.2">
      <c r="A111" s="233">
        <v>37</v>
      </c>
      <c r="B111" s="234" t="s">
        <v>277</v>
      </c>
      <c r="C111" s="251" t="s">
        <v>278</v>
      </c>
      <c r="D111" s="235" t="s">
        <v>125</v>
      </c>
      <c r="E111" s="236">
        <v>5.1835000000000004</v>
      </c>
      <c r="F111" s="237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8">
        <v>5.2580000000000002E-2</v>
      </c>
      <c r="O111" s="238">
        <f>ROUND(E111*N111,2)</f>
        <v>0.27</v>
      </c>
      <c r="P111" s="238">
        <v>0</v>
      </c>
      <c r="Q111" s="238">
        <f>ROUND(E111*P111,2)</f>
        <v>0</v>
      </c>
      <c r="R111" s="238" t="s">
        <v>186</v>
      </c>
      <c r="S111" s="238" t="s">
        <v>127</v>
      </c>
      <c r="T111" s="239" t="s">
        <v>127</v>
      </c>
      <c r="U111" s="223">
        <v>0.91700000000000004</v>
      </c>
      <c r="V111" s="223">
        <f>ROUND(E111*U111,2)</f>
        <v>4.75</v>
      </c>
      <c r="W111" s="223"/>
      <c r="X111" s="223" t="s">
        <v>128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129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3" t="s">
        <v>279</v>
      </c>
      <c r="D112" s="224"/>
      <c r="E112" s="225">
        <v>3.1835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133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3" t="s">
        <v>64</v>
      </c>
      <c r="D113" s="224"/>
      <c r="E113" s="225">
        <v>2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133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3">
        <v>38</v>
      </c>
      <c r="B114" s="234" t="s">
        <v>280</v>
      </c>
      <c r="C114" s="251" t="s">
        <v>281</v>
      </c>
      <c r="D114" s="235" t="s">
        <v>125</v>
      </c>
      <c r="E114" s="236">
        <v>85.27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8">
        <v>0</v>
      </c>
      <c r="O114" s="238">
        <f>ROUND(E114*N114,2)</f>
        <v>0</v>
      </c>
      <c r="P114" s="238">
        <v>0</v>
      </c>
      <c r="Q114" s="238">
        <f>ROUND(E114*P114,2)</f>
        <v>0</v>
      </c>
      <c r="R114" s="238" t="s">
        <v>242</v>
      </c>
      <c r="S114" s="238" t="s">
        <v>127</v>
      </c>
      <c r="T114" s="239" t="s">
        <v>127</v>
      </c>
      <c r="U114" s="223">
        <v>0.38</v>
      </c>
      <c r="V114" s="223">
        <f>ROUND(E114*U114,2)</f>
        <v>32.4</v>
      </c>
      <c r="W114" s="223"/>
      <c r="X114" s="223" t="s">
        <v>128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129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2" t="s">
        <v>282</v>
      </c>
      <c r="D115" s="241"/>
      <c r="E115" s="241"/>
      <c r="F115" s="241"/>
      <c r="G115" s="241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131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3" t="s">
        <v>183</v>
      </c>
      <c r="D116" s="224"/>
      <c r="E116" s="225">
        <v>85.27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133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33">
        <v>39</v>
      </c>
      <c r="B117" s="234" t="s">
        <v>283</v>
      </c>
      <c r="C117" s="251" t="s">
        <v>284</v>
      </c>
      <c r="D117" s="235" t="s">
        <v>125</v>
      </c>
      <c r="E117" s="236">
        <v>62.832000000000001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8">
        <v>2.214E-2</v>
      </c>
      <c r="O117" s="238">
        <f>ROUND(E117*N117,2)</f>
        <v>1.39</v>
      </c>
      <c r="P117" s="238">
        <v>0</v>
      </c>
      <c r="Q117" s="238">
        <f>ROUND(E117*P117,2)</f>
        <v>0</v>
      </c>
      <c r="R117" s="238" t="s">
        <v>186</v>
      </c>
      <c r="S117" s="238" t="s">
        <v>127</v>
      </c>
      <c r="T117" s="239" t="s">
        <v>127</v>
      </c>
      <c r="U117" s="223">
        <v>1.248</v>
      </c>
      <c r="V117" s="223">
        <f>ROUND(E117*U117,2)</f>
        <v>78.41</v>
      </c>
      <c r="W117" s="223"/>
      <c r="X117" s="223" t="s">
        <v>128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129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3" t="s">
        <v>285</v>
      </c>
      <c r="D118" s="224"/>
      <c r="E118" s="225">
        <v>20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133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3" t="s">
        <v>286</v>
      </c>
      <c r="D119" s="224"/>
      <c r="E119" s="225">
        <v>10.38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133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3" t="s">
        <v>287</v>
      </c>
      <c r="D120" s="224"/>
      <c r="E120" s="225">
        <v>21.28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3" t="s">
        <v>272</v>
      </c>
      <c r="D121" s="224"/>
      <c r="E121" s="225">
        <v>11.172000000000001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133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33">
        <v>40</v>
      </c>
      <c r="B122" s="234" t="s">
        <v>288</v>
      </c>
      <c r="C122" s="251" t="s">
        <v>289</v>
      </c>
      <c r="D122" s="235" t="s">
        <v>125</v>
      </c>
      <c r="E122" s="236">
        <v>54.26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8">
        <v>3.5040000000000002E-2</v>
      </c>
      <c r="O122" s="238">
        <f>ROUND(E122*N122,2)</f>
        <v>1.9</v>
      </c>
      <c r="P122" s="238">
        <v>0</v>
      </c>
      <c r="Q122" s="238">
        <f>ROUND(E122*P122,2)</f>
        <v>0</v>
      </c>
      <c r="R122" s="238" t="s">
        <v>242</v>
      </c>
      <c r="S122" s="238" t="s">
        <v>127</v>
      </c>
      <c r="T122" s="239" t="s">
        <v>127</v>
      </c>
      <c r="U122" s="223">
        <v>2.71</v>
      </c>
      <c r="V122" s="223">
        <f>ROUND(E122*U122,2)</f>
        <v>147.04</v>
      </c>
      <c r="W122" s="223"/>
      <c r="X122" s="223" t="s">
        <v>128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129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21"/>
      <c r="B123" s="222"/>
      <c r="C123" s="252" t="s">
        <v>290</v>
      </c>
      <c r="D123" s="241"/>
      <c r="E123" s="241"/>
      <c r="F123" s="241"/>
      <c r="G123" s="241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131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40" t="str">
        <f>C123</f>
        <v>zatření spár jakoukoliv maltou cementovou, s vyškrabáním spár, s vypláchnutím spár vodou a očištěním povrchu zdiva po vyspárování, s odklizením materiálu do 20 m</v>
      </c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53" t="s">
        <v>291</v>
      </c>
      <c r="D124" s="224"/>
      <c r="E124" s="225">
        <v>54.26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133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">
      <c r="A125" s="227" t="s">
        <v>121</v>
      </c>
      <c r="B125" s="228" t="s">
        <v>76</v>
      </c>
      <c r="C125" s="250" t="s">
        <v>77</v>
      </c>
      <c r="D125" s="229"/>
      <c r="E125" s="230"/>
      <c r="F125" s="231"/>
      <c r="G125" s="231">
        <f>SUMIF(AG126:AG127,"&lt;&gt;NOR",G126:G127)</f>
        <v>0</v>
      </c>
      <c r="H125" s="231"/>
      <c r="I125" s="231">
        <f>SUM(I126:I127)</f>
        <v>0</v>
      </c>
      <c r="J125" s="231"/>
      <c r="K125" s="231">
        <f>SUM(K126:K127)</f>
        <v>0</v>
      </c>
      <c r="L125" s="231"/>
      <c r="M125" s="231">
        <f>SUM(M126:M127)</f>
        <v>0</v>
      </c>
      <c r="N125" s="231"/>
      <c r="O125" s="231">
        <f>SUM(O126:O127)</f>
        <v>0.16</v>
      </c>
      <c r="P125" s="231"/>
      <c r="Q125" s="231">
        <f>SUM(Q126:Q127)</f>
        <v>0</v>
      </c>
      <c r="R125" s="231"/>
      <c r="S125" s="231"/>
      <c r="T125" s="232"/>
      <c r="U125" s="226"/>
      <c r="V125" s="226">
        <f>SUM(V126:V127)</f>
        <v>6.63</v>
      </c>
      <c r="W125" s="226"/>
      <c r="X125" s="226"/>
      <c r="AG125" t="s">
        <v>122</v>
      </c>
    </row>
    <row r="126" spans="1:60" outlineLevel="1" x14ac:dyDescent="0.2">
      <c r="A126" s="233">
        <v>41</v>
      </c>
      <c r="B126" s="234" t="s">
        <v>292</v>
      </c>
      <c r="C126" s="251" t="s">
        <v>293</v>
      </c>
      <c r="D126" s="235" t="s">
        <v>125</v>
      </c>
      <c r="E126" s="236">
        <v>25.5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8">
        <v>6.3499999999999997E-3</v>
      </c>
      <c r="O126" s="238">
        <f>ROUND(E126*N126,2)</f>
        <v>0.16</v>
      </c>
      <c r="P126" s="238">
        <v>0</v>
      </c>
      <c r="Q126" s="238">
        <f>ROUND(E126*P126,2)</f>
        <v>0</v>
      </c>
      <c r="R126" s="238" t="s">
        <v>294</v>
      </c>
      <c r="S126" s="238" t="s">
        <v>127</v>
      </c>
      <c r="T126" s="239" t="s">
        <v>127</v>
      </c>
      <c r="U126" s="223">
        <v>0.26</v>
      </c>
      <c r="V126" s="223">
        <f>ROUND(E126*U126,2)</f>
        <v>6.63</v>
      </c>
      <c r="W126" s="223"/>
      <c r="X126" s="223" t="s">
        <v>128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129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3" t="s">
        <v>295</v>
      </c>
      <c r="D127" s="224"/>
      <c r="E127" s="225">
        <v>25.5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133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x14ac:dyDescent="0.2">
      <c r="A128" s="227" t="s">
        <v>121</v>
      </c>
      <c r="B128" s="228" t="s">
        <v>78</v>
      </c>
      <c r="C128" s="250" t="s">
        <v>79</v>
      </c>
      <c r="D128" s="229"/>
      <c r="E128" s="230"/>
      <c r="F128" s="231"/>
      <c r="G128" s="231">
        <f>SUMIF(AG129:AG144,"&lt;&gt;NOR",G129:G144)</f>
        <v>0</v>
      </c>
      <c r="H128" s="231"/>
      <c r="I128" s="231">
        <f>SUM(I129:I144)</f>
        <v>0</v>
      </c>
      <c r="J128" s="231"/>
      <c r="K128" s="231">
        <f>SUM(K129:K144)</f>
        <v>0</v>
      </c>
      <c r="L128" s="231"/>
      <c r="M128" s="231">
        <f>SUM(M129:M144)</f>
        <v>0</v>
      </c>
      <c r="N128" s="231"/>
      <c r="O128" s="231">
        <f>SUM(O129:O144)</f>
        <v>1.1000000000000001</v>
      </c>
      <c r="P128" s="231"/>
      <c r="Q128" s="231">
        <f>SUM(Q129:Q144)</f>
        <v>0</v>
      </c>
      <c r="R128" s="231"/>
      <c r="S128" s="231"/>
      <c r="T128" s="232"/>
      <c r="U128" s="226"/>
      <c r="V128" s="226">
        <f>SUM(V129:V144)</f>
        <v>37.799999999999997</v>
      </c>
      <c r="W128" s="226"/>
      <c r="X128" s="226"/>
      <c r="AG128" t="s">
        <v>122</v>
      </c>
    </row>
    <row r="129" spans="1:60" ht="33.75" outlineLevel="1" x14ac:dyDescent="0.2">
      <c r="A129" s="233">
        <v>42</v>
      </c>
      <c r="B129" s="234" t="s">
        <v>296</v>
      </c>
      <c r="C129" s="251" t="s">
        <v>297</v>
      </c>
      <c r="D129" s="235" t="s">
        <v>212</v>
      </c>
      <c r="E129" s="236">
        <v>86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8">
        <v>1.17E-2</v>
      </c>
      <c r="O129" s="238">
        <f>ROUND(E129*N129,2)</f>
        <v>1.01</v>
      </c>
      <c r="P129" s="238">
        <v>0</v>
      </c>
      <c r="Q129" s="238">
        <f>ROUND(E129*P129,2)</f>
        <v>0</v>
      </c>
      <c r="R129" s="238" t="s">
        <v>186</v>
      </c>
      <c r="S129" s="238" t="s">
        <v>127</v>
      </c>
      <c r="T129" s="239" t="s">
        <v>127</v>
      </c>
      <c r="U129" s="223">
        <v>0.28999999999999998</v>
      </c>
      <c r="V129" s="223">
        <f>ROUND(E129*U129,2)</f>
        <v>24.94</v>
      </c>
      <c r="W129" s="223"/>
      <c r="X129" s="223" t="s">
        <v>128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129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2" t="s">
        <v>298</v>
      </c>
      <c r="D130" s="241"/>
      <c r="E130" s="241"/>
      <c r="F130" s="241"/>
      <c r="G130" s="241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131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3" t="s">
        <v>299</v>
      </c>
      <c r="D131" s="224"/>
      <c r="E131" s="225">
        <v>10</v>
      </c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133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3" t="s">
        <v>300</v>
      </c>
      <c r="D132" s="224"/>
      <c r="E132" s="225">
        <v>55</v>
      </c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133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3" t="s">
        <v>301</v>
      </c>
      <c r="D133" s="224"/>
      <c r="E133" s="225">
        <v>21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133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33">
        <v>43</v>
      </c>
      <c r="B134" s="234" t="s">
        <v>302</v>
      </c>
      <c r="C134" s="251" t="s">
        <v>303</v>
      </c>
      <c r="D134" s="235" t="s">
        <v>212</v>
      </c>
      <c r="E134" s="236">
        <v>65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21</v>
      </c>
      <c r="M134" s="238">
        <f>G134*(1+L134/100)</f>
        <v>0</v>
      </c>
      <c r="N134" s="238">
        <v>0</v>
      </c>
      <c r="O134" s="238">
        <f>ROUND(E134*N134,2)</f>
        <v>0</v>
      </c>
      <c r="P134" s="238">
        <v>0</v>
      </c>
      <c r="Q134" s="238">
        <f>ROUND(E134*P134,2)</f>
        <v>0</v>
      </c>
      <c r="R134" s="238" t="s">
        <v>230</v>
      </c>
      <c r="S134" s="238" t="s">
        <v>127</v>
      </c>
      <c r="T134" s="239" t="s">
        <v>127</v>
      </c>
      <c r="U134" s="223">
        <v>0.125</v>
      </c>
      <c r="V134" s="223">
        <f>ROUND(E134*U134,2)</f>
        <v>8.1300000000000008</v>
      </c>
      <c r="W134" s="223"/>
      <c r="X134" s="223" t="s">
        <v>128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129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3" t="s">
        <v>299</v>
      </c>
      <c r="D135" s="224"/>
      <c r="E135" s="225">
        <v>10</v>
      </c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133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53" t="s">
        <v>300</v>
      </c>
      <c r="D136" s="224"/>
      <c r="E136" s="225">
        <v>55</v>
      </c>
      <c r="F136" s="223"/>
      <c r="G136" s="22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133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22.5" outlineLevel="1" x14ac:dyDescent="0.2">
      <c r="A137" s="233">
        <v>44</v>
      </c>
      <c r="B137" s="234" t="s">
        <v>304</v>
      </c>
      <c r="C137" s="251" t="s">
        <v>305</v>
      </c>
      <c r="D137" s="235" t="s">
        <v>212</v>
      </c>
      <c r="E137" s="236">
        <v>21</v>
      </c>
      <c r="F137" s="237"/>
      <c r="G137" s="238">
        <f>ROUND(E137*F137,2)</f>
        <v>0</v>
      </c>
      <c r="H137" s="237"/>
      <c r="I137" s="238">
        <f>ROUND(E137*H137,2)</f>
        <v>0</v>
      </c>
      <c r="J137" s="237"/>
      <c r="K137" s="238">
        <f>ROUND(E137*J137,2)</f>
        <v>0</v>
      </c>
      <c r="L137" s="238">
        <v>21</v>
      </c>
      <c r="M137" s="238">
        <f>G137*(1+L137/100)</f>
        <v>0</v>
      </c>
      <c r="N137" s="238">
        <v>0</v>
      </c>
      <c r="O137" s="238">
        <f>ROUND(E137*N137,2)</f>
        <v>0</v>
      </c>
      <c r="P137" s="238">
        <v>0</v>
      </c>
      <c r="Q137" s="238">
        <f>ROUND(E137*P137,2)</f>
        <v>0</v>
      </c>
      <c r="R137" s="238" t="s">
        <v>230</v>
      </c>
      <c r="S137" s="238" t="s">
        <v>127</v>
      </c>
      <c r="T137" s="239" t="s">
        <v>127</v>
      </c>
      <c r="U137" s="223">
        <v>0.22500000000000001</v>
      </c>
      <c r="V137" s="223">
        <f>ROUND(E137*U137,2)</f>
        <v>4.7300000000000004</v>
      </c>
      <c r="W137" s="223"/>
      <c r="X137" s="223" t="s">
        <v>128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129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3" t="s">
        <v>301</v>
      </c>
      <c r="D138" s="224"/>
      <c r="E138" s="225">
        <v>21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133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3">
        <v>45</v>
      </c>
      <c r="B139" s="234" t="s">
        <v>306</v>
      </c>
      <c r="C139" s="251" t="s">
        <v>307</v>
      </c>
      <c r="D139" s="235" t="s">
        <v>178</v>
      </c>
      <c r="E139" s="236">
        <v>1.0059999999999999E-2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8">
        <v>1</v>
      </c>
      <c r="O139" s="238">
        <f>ROUND(E139*N139,2)</f>
        <v>0.01</v>
      </c>
      <c r="P139" s="238">
        <v>0</v>
      </c>
      <c r="Q139" s="238">
        <f>ROUND(E139*P139,2)</f>
        <v>0</v>
      </c>
      <c r="R139" s="238" t="s">
        <v>224</v>
      </c>
      <c r="S139" s="238" t="s">
        <v>127</v>
      </c>
      <c r="T139" s="239" t="s">
        <v>127</v>
      </c>
      <c r="U139" s="223">
        <v>0</v>
      </c>
      <c r="V139" s="223">
        <f>ROUND(E139*U139,2)</f>
        <v>0</v>
      </c>
      <c r="W139" s="223"/>
      <c r="X139" s="223" t="s">
        <v>225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226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3" t="s">
        <v>308</v>
      </c>
      <c r="D140" s="224"/>
      <c r="E140" s="225">
        <v>1.0059999999999999E-2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133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3">
        <v>46</v>
      </c>
      <c r="B141" s="234" t="s">
        <v>309</v>
      </c>
      <c r="C141" s="251" t="s">
        <v>310</v>
      </c>
      <c r="D141" s="235" t="s">
        <v>178</v>
      </c>
      <c r="E141" s="236">
        <v>4.6929999999999999E-2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8">
        <v>1</v>
      </c>
      <c r="O141" s="238">
        <f>ROUND(E141*N141,2)</f>
        <v>0.05</v>
      </c>
      <c r="P141" s="238">
        <v>0</v>
      </c>
      <c r="Q141" s="238">
        <f>ROUND(E141*P141,2)</f>
        <v>0</v>
      </c>
      <c r="R141" s="238" t="s">
        <v>224</v>
      </c>
      <c r="S141" s="238" t="s">
        <v>127</v>
      </c>
      <c r="T141" s="239" t="s">
        <v>127</v>
      </c>
      <c r="U141" s="223">
        <v>0</v>
      </c>
      <c r="V141" s="223">
        <f>ROUND(E141*U141,2)</f>
        <v>0</v>
      </c>
      <c r="W141" s="223"/>
      <c r="X141" s="223" t="s">
        <v>225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226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53" t="s">
        <v>311</v>
      </c>
      <c r="D142" s="224"/>
      <c r="E142" s="225">
        <v>4.6929999999999999E-2</v>
      </c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133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3">
        <v>47</v>
      </c>
      <c r="B143" s="234" t="s">
        <v>312</v>
      </c>
      <c r="C143" s="251" t="s">
        <v>313</v>
      </c>
      <c r="D143" s="235" t="s">
        <v>178</v>
      </c>
      <c r="E143" s="236">
        <v>3.3610000000000001E-2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8">
        <v>1</v>
      </c>
      <c r="O143" s="238">
        <f>ROUND(E143*N143,2)</f>
        <v>0.03</v>
      </c>
      <c r="P143" s="238">
        <v>0</v>
      </c>
      <c r="Q143" s="238">
        <f>ROUND(E143*P143,2)</f>
        <v>0</v>
      </c>
      <c r="R143" s="238" t="s">
        <v>224</v>
      </c>
      <c r="S143" s="238" t="s">
        <v>127</v>
      </c>
      <c r="T143" s="239" t="s">
        <v>127</v>
      </c>
      <c r="U143" s="223">
        <v>0</v>
      </c>
      <c r="V143" s="223">
        <f>ROUND(E143*U143,2)</f>
        <v>0</v>
      </c>
      <c r="W143" s="223"/>
      <c r="X143" s="223" t="s">
        <v>225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226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3" t="s">
        <v>314</v>
      </c>
      <c r="D144" s="224"/>
      <c r="E144" s="225">
        <v>3.3610000000000001E-2</v>
      </c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133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x14ac:dyDescent="0.2">
      <c r="A145" s="227" t="s">
        <v>121</v>
      </c>
      <c r="B145" s="228" t="s">
        <v>80</v>
      </c>
      <c r="C145" s="250" t="s">
        <v>81</v>
      </c>
      <c r="D145" s="229"/>
      <c r="E145" s="230"/>
      <c r="F145" s="231"/>
      <c r="G145" s="231">
        <f>SUMIF(AG146:AG158,"&lt;&gt;NOR",G146:G158)</f>
        <v>0</v>
      </c>
      <c r="H145" s="231"/>
      <c r="I145" s="231">
        <f>SUM(I146:I158)</f>
        <v>0</v>
      </c>
      <c r="J145" s="231"/>
      <c r="K145" s="231">
        <f>SUM(K146:K158)</f>
        <v>0</v>
      </c>
      <c r="L145" s="231"/>
      <c r="M145" s="231">
        <f>SUM(M146:M158)</f>
        <v>0</v>
      </c>
      <c r="N145" s="231"/>
      <c r="O145" s="231">
        <f>SUM(O146:O158)</f>
        <v>0.01</v>
      </c>
      <c r="P145" s="231"/>
      <c r="Q145" s="231">
        <f>SUM(Q146:Q158)</f>
        <v>0.81</v>
      </c>
      <c r="R145" s="231"/>
      <c r="S145" s="231"/>
      <c r="T145" s="232"/>
      <c r="U145" s="226"/>
      <c r="V145" s="226">
        <f>SUM(V146:V158)</f>
        <v>74.45</v>
      </c>
      <c r="W145" s="226"/>
      <c r="X145" s="226"/>
      <c r="AG145" t="s">
        <v>122</v>
      </c>
    </row>
    <row r="146" spans="1:60" outlineLevel="1" x14ac:dyDescent="0.2">
      <c r="A146" s="233">
        <v>48</v>
      </c>
      <c r="B146" s="234" t="s">
        <v>315</v>
      </c>
      <c r="C146" s="251" t="s">
        <v>316</v>
      </c>
      <c r="D146" s="235" t="s">
        <v>125</v>
      </c>
      <c r="E146" s="236">
        <v>1.59175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8">
        <v>6.7000000000000002E-4</v>
      </c>
      <c r="O146" s="238">
        <f>ROUND(E146*N146,2)</f>
        <v>0</v>
      </c>
      <c r="P146" s="238">
        <v>0</v>
      </c>
      <c r="Q146" s="238">
        <f>ROUND(E146*P146,2)</f>
        <v>0</v>
      </c>
      <c r="R146" s="238" t="s">
        <v>317</v>
      </c>
      <c r="S146" s="238" t="s">
        <v>127</v>
      </c>
      <c r="T146" s="239" t="s">
        <v>127</v>
      </c>
      <c r="U146" s="223">
        <v>0.317</v>
      </c>
      <c r="V146" s="223">
        <f>ROUND(E146*U146,2)</f>
        <v>0.5</v>
      </c>
      <c r="W146" s="223"/>
      <c r="X146" s="223" t="s">
        <v>128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129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ht="22.5" outlineLevel="1" x14ac:dyDescent="0.2">
      <c r="A147" s="221"/>
      <c r="B147" s="222"/>
      <c r="C147" s="252" t="s">
        <v>318</v>
      </c>
      <c r="D147" s="241"/>
      <c r="E147" s="241"/>
      <c r="F147" s="241"/>
      <c r="G147" s="241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131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40" t="str">
        <f>C147</f>
        <v>nebo vybourání otvorů průřezové plochy přes 4 m2 v příčkách, včetně pomocného lešení o výšce podlahy do 1900 mm a pro zatížení do 1,5 kPa  (150 kg/m2),</v>
      </c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53" t="s">
        <v>254</v>
      </c>
      <c r="D148" s="224"/>
      <c r="E148" s="225">
        <v>1.59175</v>
      </c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133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3">
        <v>49</v>
      </c>
      <c r="B149" s="234" t="s">
        <v>319</v>
      </c>
      <c r="C149" s="251" t="s">
        <v>320</v>
      </c>
      <c r="D149" s="235" t="s">
        <v>207</v>
      </c>
      <c r="E149" s="236">
        <v>26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21</v>
      </c>
      <c r="M149" s="238">
        <f>G149*(1+L149/100)</f>
        <v>0</v>
      </c>
      <c r="N149" s="238">
        <v>0</v>
      </c>
      <c r="O149" s="238">
        <f>ROUND(E149*N149,2)</f>
        <v>0</v>
      </c>
      <c r="P149" s="238">
        <v>6.4000000000000005E-4</v>
      </c>
      <c r="Q149" s="238">
        <f>ROUND(E149*P149,2)</f>
        <v>0.02</v>
      </c>
      <c r="R149" s="238" t="s">
        <v>317</v>
      </c>
      <c r="S149" s="238" t="s">
        <v>127</v>
      </c>
      <c r="T149" s="239" t="s">
        <v>127</v>
      </c>
      <c r="U149" s="223">
        <v>2.4</v>
      </c>
      <c r="V149" s="223">
        <f>ROUND(E149*U149,2)</f>
        <v>62.4</v>
      </c>
      <c r="W149" s="223"/>
      <c r="X149" s="223" t="s">
        <v>128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129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53" t="s">
        <v>321</v>
      </c>
      <c r="D150" s="224"/>
      <c r="E150" s="225">
        <v>4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133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3" t="s">
        <v>322</v>
      </c>
      <c r="D151" s="224"/>
      <c r="E151" s="225">
        <v>22</v>
      </c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133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1" x14ac:dyDescent="0.2">
      <c r="A152" s="233">
        <v>50</v>
      </c>
      <c r="B152" s="234" t="s">
        <v>323</v>
      </c>
      <c r="C152" s="251" t="s">
        <v>324</v>
      </c>
      <c r="D152" s="235" t="s">
        <v>212</v>
      </c>
      <c r="E152" s="236">
        <v>8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9.1E-4</v>
      </c>
      <c r="O152" s="238">
        <f>ROUND(E152*N152,2)</f>
        <v>0.01</v>
      </c>
      <c r="P152" s="238">
        <v>3.9E-2</v>
      </c>
      <c r="Q152" s="238">
        <f>ROUND(E152*P152,2)</f>
        <v>0.31</v>
      </c>
      <c r="R152" s="238" t="s">
        <v>317</v>
      </c>
      <c r="S152" s="238" t="s">
        <v>127</v>
      </c>
      <c r="T152" s="239" t="s">
        <v>127</v>
      </c>
      <c r="U152" s="223">
        <v>1.0349999999999999</v>
      </c>
      <c r="V152" s="223">
        <f>ROUND(E152*U152,2)</f>
        <v>8.2799999999999994</v>
      </c>
      <c r="W152" s="223"/>
      <c r="X152" s="223" t="s">
        <v>128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129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53" t="s">
        <v>325</v>
      </c>
      <c r="D153" s="224"/>
      <c r="E153" s="225">
        <v>8</v>
      </c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133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3">
        <v>51</v>
      </c>
      <c r="B154" s="234" t="s">
        <v>326</v>
      </c>
      <c r="C154" s="251" t="s">
        <v>327</v>
      </c>
      <c r="D154" s="235" t="s">
        <v>207</v>
      </c>
      <c r="E154" s="236">
        <v>10.64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8">
        <v>0</v>
      </c>
      <c r="O154" s="238">
        <f>ROUND(E154*N154,2)</f>
        <v>0</v>
      </c>
      <c r="P154" s="238">
        <v>1.6E-2</v>
      </c>
      <c r="Q154" s="238">
        <f>ROUND(E154*P154,2)</f>
        <v>0.17</v>
      </c>
      <c r="R154" s="238" t="s">
        <v>317</v>
      </c>
      <c r="S154" s="238" t="s">
        <v>127</v>
      </c>
      <c r="T154" s="239" t="s">
        <v>127</v>
      </c>
      <c r="U154" s="223">
        <v>0.21</v>
      </c>
      <c r="V154" s="223">
        <f>ROUND(E154*U154,2)</f>
        <v>2.23</v>
      </c>
      <c r="W154" s="223"/>
      <c r="X154" s="223" t="s">
        <v>128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129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53" t="s">
        <v>328</v>
      </c>
      <c r="D155" s="224"/>
      <c r="E155" s="225">
        <v>10.64</v>
      </c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133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33.75" outlineLevel="1" x14ac:dyDescent="0.2">
      <c r="A156" s="233">
        <v>52</v>
      </c>
      <c r="B156" s="234" t="s">
        <v>329</v>
      </c>
      <c r="C156" s="251" t="s">
        <v>330</v>
      </c>
      <c r="D156" s="235" t="s">
        <v>125</v>
      </c>
      <c r="E156" s="236">
        <v>5.1835000000000004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8">
        <v>0</v>
      </c>
      <c r="O156" s="238">
        <f>ROUND(E156*N156,2)</f>
        <v>0</v>
      </c>
      <c r="P156" s="238">
        <v>5.8999999999999997E-2</v>
      </c>
      <c r="Q156" s="238">
        <f>ROUND(E156*P156,2)</f>
        <v>0.31</v>
      </c>
      <c r="R156" s="238" t="s">
        <v>317</v>
      </c>
      <c r="S156" s="238" t="s">
        <v>127</v>
      </c>
      <c r="T156" s="239" t="s">
        <v>127</v>
      </c>
      <c r="U156" s="223">
        <v>0.2</v>
      </c>
      <c r="V156" s="223">
        <f>ROUND(E156*U156,2)</f>
        <v>1.04</v>
      </c>
      <c r="W156" s="223"/>
      <c r="X156" s="223" t="s">
        <v>128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129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3" t="s">
        <v>279</v>
      </c>
      <c r="D157" s="224"/>
      <c r="E157" s="225">
        <v>3.1835</v>
      </c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133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53" t="s">
        <v>64</v>
      </c>
      <c r="D158" s="224"/>
      <c r="E158" s="225">
        <v>2</v>
      </c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133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x14ac:dyDescent="0.2">
      <c r="A159" s="227" t="s">
        <v>121</v>
      </c>
      <c r="B159" s="228" t="s">
        <v>82</v>
      </c>
      <c r="C159" s="250" t="s">
        <v>83</v>
      </c>
      <c r="D159" s="229"/>
      <c r="E159" s="230"/>
      <c r="F159" s="231"/>
      <c r="G159" s="231">
        <f>SUMIF(AG160:AG161,"&lt;&gt;NOR",G160:G161)</f>
        <v>0</v>
      </c>
      <c r="H159" s="231"/>
      <c r="I159" s="231">
        <f>SUM(I160:I161)</f>
        <v>0</v>
      </c>
      <c r="J159" s="231"/>
      <c r="K159" s="231">
        <f>SUM(K160:K161)</f>
        <v>0</v>
      </c>
      <c r="L159" s="231"/>
      <c r="M159" s="231">
        <f>SUM(M160:M161)</f>
        <v>0</v>
      </c>
      <c r="N159" s="231"/>
      <c r="O159" s="231">
        <f>SUM(O160:O161)</f>
        <v>0</v>
      </c>
      <c r="P159" s="231"/>
      <c r="Q159" s="231">
        <f>SUM(Q160:Q161)</f>
        <v>0</v>
      </c>
      <c r="R159" s="231"/>
      <c r="S159" s="231"/>
      <c r="T159" s="232"/>
      <c r="U159" s="226"/>
      <c r="V159" s="226">
        <f>SUM(V160:V161)</f>
        <v>130.54</v>
      </c>
      <c r="W159" s="226"/>
      <c r="X159" s="226"/>
      <c r="AG159" t="s">
        <v>122</v>
      </c>
    </row>
    <row r="160" spans="1:60" ht="33.75" outlineLevel="1" x14ac:dyDescent="0.2">
      <c r="A160" s="233">
        <v>53</v>
      </c>
      <c r="B160" s="234" t="s">
        <v>331</v>
      </c>
      <c r="C160" s="251" t="s">
        <v>332</v>
      </c>
      <c r="D160" s="235" t="s">
        <v>178</v>
      </c>
      <c r="E160" s="236">
        <v>62.163670000000003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8">
        <v>0</v>
      </c>
      <c r="O160" s="238">
        <f>ROUND(E160*N160,2)</f>
        <v>0</v>
      </c>
      <c r="P160" s="238">
        <v>0</v>
      </c>
      <c r="Q160" s="238">
        <f>ROUND(E160*P160,2)</f>
        <v>0</v>
      </c>
      <c r="R160" s="238" t="s">
        <v>230</v>
      </c>
      <c r="S160" s="238" t="s">
        <v>127</v>
      </c>
      <c r="T160" s="239" t="s">
        <v>127</v>
      </c>
      <c r="U160" s="223">
        <v>2.1</v>
      </c>
      <c r="V160" s="223">
        <f>ROUND(E160*U160,2)</f>
        <v>130.54</v>
      </c>
      <c r="W160" s="223"/>
      <c r="X160" s="223" t="s">
        <v>333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334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52" t="s">
        <v>335</v>
      </c>
      <c r="D161" s="241"/>
      <c r="E161" s="241"/>
      <c r="F161" s="241"/>
      <c r="G161" s="241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131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227" t="s">
        <v>121</v>
      </c>
      <c r="B162" s="228" t="s">
        <v>84</v>
      </c>
      <c r="C162" s="250" t="s">
        <v>85</v>
      </c>
      <c r="D162" s="229"/>
      <c r="E162" s="230"/>
      <c r="F162" s="231"/>
      <c r="G162" s="231">
        <f>SUMIF(AG163:AG164,"&lt;&gt;NOR",G163:G164)</f>
        <v>0</v>
      </c>
      <c r="H162" s="231"/>
      <c r="I162" s="231">
        <f>SUM(I163:I164)</f>
        <v>0</v>
      </c>
      <c r="J162" s="231"/>
      <c r="K162" s="231">
        <f>SUM(K163:K164)</f>
        <v>0</v>
      </c>
      <c r="L162" s="231"/>
      <c r="M162" s="231">
        <f>SUM(M163:M164)</f>
        <v>0</v>
      </c>
      <c r="N162" s="231"/>
      <c r="O162" s="231">
        <f>SUM(O163:O164)</f>
        <v>0</v>
      </c>
      <c r="P162" s="231"/>
      <c r="Q162" s="231">
        <f>SUM(Q163:Q164)</f>
        <v>0</v>
      </c>
      <c r="R162" s="231"/>
      <c r="S162" s="231"/>
      <c r="T162" s="232"/>
      <c r="U162" s="226"/>
      <c r="V162" s="226">
        <f>SUM(V163:V164)</f>
        <v>2.4300000000000002</v>
      </c>
      <c r="W162" s="226"/>
      <c r="X162" s="226"/>
      <c r="AG162" t="s">
        <v>122</v>
      </c>
    </row>
    <row r="163" spans="1:60" ht="22.5" outlineLevel="1" x14ac:dyDescent="0.2">
      <c r="A163" s="233">
        <v>54</v>
      </c>
      <c r="B163" s="234" t="s">
        <v>336</v>
      </c>
      <c r="C163" s="251" t="s">
        <v>337</v>
      </c>
      <c r="D163" s="235" t="s">
        <v>212</v>
      </c>
      <c r="E163" s="236">
        <v>5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21</v>
      </c>
      <c r="M163" s="238">
        <f>G163*(1+L163/100)</f>
        <v>0</v>
      </c>
      <c r="N163" s="238">
        <v>0</v>
      </c>
      <c r="O163" s="238">
        <f>ROUND(E163*N163,2)</f>
        <v>0</v>
      </c>
      <c r="P163" s="238">
        <v>0</v>
      </c>
      <c r="Q163" s="238">
        <f>ROUND(E163*P163,2)</f>
        <v>0</v>
      </c>
      <c r="R163" s="238" t="s">
        <v>338</v>
      </c>
      <c r="S163" s="238" t="s">
        <v>127</v>
      </c>
      <c r="T163" s="239" t="s">
        <v>127</v>
      </c>
      <c r="U163" s="223">
        <v>0.48499999999999999</v>
      </c>
      <c r="V163" s="223">
        <f>ROUND(E163*U163,2)</f>
        <v>2.4300000000000002</v>
      </c>
      <c r="W163" s="223"/>
      <c r="X163" s="223" t="s">
        <v>128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129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53" t="s">
        <v>339</v>
      </c>
      <c r="D164" s="224"/>
      <c r="E164" s="225">
        <v>5</v>
      </c>
      <c r="F164" s="223"/>
      <c r="G164" s="223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2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133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x14ac:dyDescent="0.2">
      <c r="A165" s="227" t="s">
        <v>121</v>
      </c>
      <c r="B165" s="228" t="s">
        <v>86</v>
      </c>
      <c r="C165" s="250" t="s">
        <v>87</v>
      </c>
      <c r="D165" s="229"/>
      <c r="E165" s="230"/>
      <c r="F165" s="231"/>
      <c r="G165" s="231">
        <f>SUMIF(AG166:AG167,"&lt;&gt;NOR",G166:G167)</f>
        <v>0</v>
      </c>
      <c r="H165" s="231"/>
      <c r="I165" s="231">
        <f>SUM(I166:I167)</f>
        <v>0</v>
      </c>
      <c r="J165" s="231"/>
      <c r="K165" s="231">
        <f>SUM(K166:K167)</f>
        <v>0</v>
      </c>
      <c r="L165" s="231"/>
      <c r="M165" s="231">
        <f>SUM(M166:M167)</f>
        <v>0</v>
      </c>
      <c r="N165" s="231"/>
      <c r="O165" s="231">
        <f>SUM(O166:O167)</f>
        <v>0</v>
      </c>
      <c r="P165" s="231"/>
      <c r="Q165" s="231">
        <f>SUM(Q166:Q167)</f>
        <v>0</v>
      </c>
      <c r="R165" s="231"/>
      <c r="S165" s="231"/>
      <c r="T165" s="232"/>
      <c r="U165" s="226"/>
      <c r="V165" s="226">
        <f>SUM(V166:V167)</f>
        <v>2.88</v>
      </c>
      <c r="W165" s="226"/>
      <c r="X165" s="226"/>
      <c r="AG165" t="s">
        <v>122</v>
      </c>
    </row>
    <row r="166" spans="1:60" outlineLevel="1" x14ac:dyDescent="0.2">
      <c r="A166" s="233">
        <v>55</v>
      </c>
      <c r="B166" s="234" t="s">
        <v>340</v>
      </c>
      <c r="C166" s="251" t="s">
        <v>341</v>
      </c>
      <c r="D166" s="235" t="s">
        <v>125</v>
      </c>
      <c r="E166" s="236">
        <v>7.14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8">
        <v>3.1E-4</v>
      </c>
      <c r="O166" s="238">
        <f>ROUND(E166*N166,2)</f>
        <v>0</v>
      </c>
      <c r="P166" s="238">
        <v>0</v>
      </c>
      <c r="Q166" s="238">
        <f>ROUND(E166*P166,2)</f>
        <v>0</v>
      </c>
      <c r="R166" s="238" t="s">
        <v>342</v>
      </c>
      <c r="S166" s="238" t="s">
        <v>127</v>
      </c>
      <c r="T166" s="239" t="s">
        <v>127</v>
      </c>
      <c r="U166" s="223">
        <v>0.40300000000000002</v>
      </c>
      <c r="V166" s="223">
        <f>ROUND(E166*U166,2)</f>
        <v>2.88</v>
      </c>
      <c r="W166" s="223"/>
      <c r="X166" s="223" t="s">
        <v>128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129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53" t="s">
        <v>343</v>
      </c>
      <c r="D167" s="224"/>
      <c r="E167" s="225">
        <v>7.14</v>
      </c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133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x14ac:dyDescent="0.2">
      <c r="A168" s="227" t="s">
        <v>121</v>
      </c>
      <c r="B168" s="228" t="s">
        <v>88</v>
      </c>
      <c r="C168" s="250" t="s">
        <v>89</v>
      </c>
      <c r="D168" s="229"/>
      <c r="E168" s="230"/>
      <c r="F168" s="231"/>
      <c r="G168" s="231">
        <f>SUMIF(AG169:AG170,"&lt;&gt;NOR",G169:G170)</f>
        <v>0</v>
      </c>
      <c r="H168" s="231"/>
      <c r="I168" s="231">
        <f>SUM(I169:I170)</f>
        <v>0</v>
      </c>
      <c r="J168" s="231"/>
      <c r="K168" s="231">
        <f>SUM(K169:K170)</f>
        <v>0</v>
      </c>
      <c r="L168" s="231"/>
      <c r="M168" s="231">
        <f>SUM(M169:M170)</f>
        <v>0</v>
      </c>
      <c r="N168" s="231"/>
      <c r="O168" s="231">
        <f>SUM(O169:O170)</f>
        <v>0.23</v>
      </c>
      <c r="P168" s="231"/>
      <c r="Q168" s="231">
        <f>SUM(Q169:Q170)</f>
        <v>0</v>
      </c>
      <c r="R168" s="231"/>
      <c r="S168" s="231"/>
      <c r="T168" s="232"/>
      <c r="U168" s="226"/>
      <c r="V168" s="226">
        <f>SUM(V169:V170)</f>
        <v>0.35</v>
      </c>
      <c r="W168" s="226"/>
      <c r="X168" s="226"/>
      <c r="AG168" t="s">
        <v>122</v>
      </c>
    </row>
    <row r="169" spans="1:60" outlineLevel="1" x14ac:dyDescent="0.2">
      <c r="A169" s="233">
        <v>56</v>
      </c>
      <c r="B169" s="234" t="s">
        <v>344</v>
      </c>
      <c r="C169" s="251" t="s">
        <v>345</v>
      </c>
      <c r="D169" s="235" t="s">
        <v>136</v>
      </c>
      <c r="E169" s="236">
        <v>0.09</v>
      </c>
      <c r="F169" s="237"/>
      <c r="G169" s="238">
        <f>ROUND(E169*F169,2)</f>
        <v>0</v>
      </c>
      <c r="H169" s="237"/>
      <c r="I169" s="238">
        <f>ROUND(E169*H169,2)</f>
        <v>0</v>
      </c>
      <c r="J169" s="237"/>
      <c r="K169" s="238">
        <f>ROUND(E169*J169,2)</f>
        <v>0</v>
      </c>
      <c r="L169" s="238">
        <v>21</v>
      </c>
      <c r="M169" s="238">
        <f>G169*(1+L169/100)</f>
        <v>0</v>
      </c>
      <c r="N169" s="238">
        <v>2.5249999999999999</v>
      </c>
      <c r="O169" s="238">
        <f>ROUND(E169*N169,2)</f>
        <v>0.23</v>
      </c>
      <c r="P169" s="238">
        <v>0</v>
      </c>
      <c r="Q169" s="238">
        <f>ROUND(E169*P169,2)</f>
        <v>0</v>
      </c>
      <c r="R169" s="238"/>
      <c r="S169" s="238" t="s">
        <v>127</v>
      </c>
      <c r="T169" s="239" t="s">
        <v>127</v>
      </c>
      <c r="U169" s="223">
        <v>3.9</v>
      </c>
      <c r="V169" s="223">
        <f>ROUND(E169*U169,2)</f>
        <v>0.35</v>
      </c>
      <c r="W169" s="223"/>
      <c r="X169" s="223" t="s">
        <v>128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129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53" t="s">
        <v>346</v>
      </c>
      <c r="D170" s="224"/>
      <c r="E170" s="225">
        <v>0.09</v>
      </c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133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x14ac:dyDescent="0.2">
      <c r="A171" s="227" t="s">
        <v>121</v>
      </c>
      <c r="B171" s="228" t="s">
        <v>90</v>
      </c>
      <c r="C171" s="250" t="s">
        <v>91</v>
      </c>
      <c r="D171" s="229"/>
      <c r="E171" s="230"/>
      <c r="F171" s="231"/>
      <c r="G171" s="231">
        <f>SUMIF(AG172:AG183,"&lt;&gt;NOR",G172:G183)</f>
        <v>0</v>
      </c>
      <c r="H171" s="231"/>
      <c r="I171" s="231">
        <f>SUM(I172:I183)</f>
        <v>0</v>
      </c>
      <c r="J171" s="231"/>
      <c r="K171" s="231">
        <f>SUM(K172:K183)</f>
        <v>0</v>
      </c>
      <c r="L171" s="231"/>
      <c r="M171" s="231">
        <f>SUM(M172:M183)</f>
        <v>0</v>
      </c>
      <c r="N171" s="231"/>
      <c r="O171" s="231">
        <f>SUM(O172:O183)</f>
        <v>0</v>
      </c>
      <c r="P171" s="231"/>
      <c r="Q171" s="231">
        <f>SUM(Q172:Q183)</f>
        <v>0</v>
      </c>
      <c r="R171" s="231"/>
      <c r="S171" s="231"/>
      <c r="T171" s="232"/>
      <c r="U171" s="226"/>
      <c r="V171" s="226">
        <f>SUM(V172:V183)</f>
        <v>2.06</v>
      </c>
      <c r="W171" s="226"/>
      <c r="X171" s="226"/>
      <c r="AG171" t="s">
        <v>122</v>
      </c>
    </row>
    <row r="172" spans="1:60" ht="22.5" outlineLevel="1" x14ac:dyDescent="0.2">
      <c r="A172" s="233">
        <v>57</v>
      </c>
      <c r="B172" s="234" t="s">
        <v>347</v>
      </c>
      <c r="C172" s="251" t="s">
        <v>348</v>
      </c>
      <c r="D172" s="235" t="s">
        <v>178</v>
      </c>
      <c r="E172" s="236">
        <v>0.80471000000000004</v>
      </c>
      <c r="F172" s="237"/>
      <c r="G172" s="238">
        <f>ROUND(E172*F172,2)</f>
        <v>0</v>
      </c>
      <c r="H172" s="237"/>
      <c r="I172" s="238">
        <f>ROUND(E172*H172,2)</f>
        <v>0</v>
      </c>
      <c r="J172" s="237"/>
      <c r="K172" s="238">
        <f>ROUND(E172*J172,2)</f>
        <v>0</v>
      </c>
      <c r="L172" s="238">
        <v>21</v>
      </c>
      <c r="M172" s="238">
        <f>G172*(1+L172/100)</f>
        <v>0</v>
      </c>
      <c r="N172" s="238">
        <v>0</v>
      </c>
      <c r="O172" s="238">
        <f>ROUND(E172*N172,2)</f>
        <v>0</v>
      </c>
      <c r="P172" s="238">
        <v>0</v>
      </c>
      <c r="Q172" s="238">
        <f>ROUND(E172*P172,2)</f>
        <v>0</v>
      </c>
      <c r="R172" s="238" t="s">
        <v>349</v>
      </c>
      <c r="S172" s="238" t="s">
        <v>127</v>
      </c>
      <c r="T172" s="239" t="s">
        <v>127</v>
      </c>
      <c r="U172" s="223">
        <v>0.64900000000000002</v>
      </c>
      <c r="V172" s="223">
        <f>ROUND(E172*U172,2)</f>
        <v>0.52</v>
      </c>
      <c r="W172" s="223"/>
      <c r="X172" s="223" t="s">
        <v>350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351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52" t="s">
        <v>352</v>
      </c>
      <c r="D173" s="241"/>
      <c r="E173" s="241"/>
      <c r="F173" s="241"/>
      <c r="G173" s="241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131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22.5" outlineLevel="1" x14ac:dyDescent="0.2">
      <c r="A174" s="233">
        <v>58</v>
      </c>
      <c r="B174" s="234" t="s">
        <v>353</v>
      </c>
      <c r="C174" s="251" t="s">
        <v>354</v>
      </c>
      <c r="D174" s="235" t="s">
        <v>178</v>
      </c>
      <c r="E174" s="236">
        <v>0.80471000000000004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8">
        <v>0</v>
      </c>
      <c r="O174" s="238">
        <f>ROUND(E174*N174,2)</f>
        <v>0</v>
      </c>
      <c r="P174" s="238">
        <v>0</v>
      </c>
      <c r="Q174" s="238">
        <f>ROUND(E174*P174,2)</f>
        <v>0</v>
      </c>
      <c r="R174" s="238" t="s">
        <v>349</v>
      </c>
      <c r="S174" s="238" t="s">
        <v>127</v>
      </c>
      <c r="T174" s="239" t="s">
        <v>127</v>
      </c>
      <c r="U174" s="223">
        <v>0.27700000000000002</v>
      </c>
      <c r="V174" s="223">
        <f>ROUND(E174*U174,2)</f>
        <v>0.22</v>
      </c>
      <c r="W174" s="223"/>
      <c r="X174" s="223" t="s">
        <v>350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351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52" t="s">
        <v>355</v>
      </c>
      <c r="D175" s="241"/>
      <c r="E175" s="241"/>
      <c r="F175" s="241"/>
      <c r="G175" s="241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131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42">
        <v>59</v>
      </c>
      <c r="B176" s="243" t="s">
        <v>356</v>
      </c>
      <c r="C176" s="254" t="s">
        <v>357</v>
      </c>
      <c r="D176" s="244" t="s">
        <v>178</v>
      </c>
      <c r="E176" s="245">
        <v>0.80471000000000004</v>
      </c>
      <c r="F176" s="246"/>
      <c r="G176" s="247">
        <f>ROUND(E176*F176,2)</f>
        <v>0</v>
      </c>
      <c r="H176" s="246"/>
      <c r="I176" s="247">
        <f>ROUND(E176*H176,2)</f>
        <v>0</v>
      </c>
      <c r="J176" s="246"/>
      <c r="K176" s="247">
        <f>ROUND(E176*J176,2)</f>
        <v>0</v>
      </c>
      <c r="L176" s="247">
        <v>21</v>
      </c>
      <c r="M176" s="247">
        <f>G176*(1+L176/100)</f>
        <v>0</v>
      </c>
      <c r="N176" s="247">
        <v>0</v>
      </c>
      <c r="O176" s="247">
        <f>ROUND(E176*N176,2)</f>
        <v>0</v>
      </c>
      <c r="P176" s="247">
        <v>0</v>
      </c>
      <c r="Q176" s="247">
        <f>ROUND(E176*P176,2)</f>
        <v>0</v>
      </c>
      <c r="R176" s="247" t="s">
        <v>317</v>
      </c>
      <c r="S176" s="247" t="s">
        <v>127</v>
      </c>
      <c r="T176" s="248" t="s">
        <v>127</v>
      </c>
      <c r="U176" s="223">
        <v>0.49</v>
      </c>
      <c r="V176" s="223">
        <f>ROUND(E176*U176,2)</f>
        <v>0.39</v>
      </c>
      <c r="W176" s="223"/>
      <c r="X176" s="223" t="s">
        <v>350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351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42">
        <v>60</v>
      </c>
      <c r="B177" s="243" t="s">
        <v>358</v>
      </c>
      <c r="C177" s="254" t="s">
        <v>359</v>
      </c>
      <c r="D177" s="244" t="s">
        <v>178</v>
      </c>
      <c r="E177" s="245">
        <v>11.265890000000001</v>
      </c>
      <c r="F177" s="246"/>
      <c r="G177" s="247">
        <f>ROUND(E177*F177,2)</f>
        <v>0</v>
      </c>
      <c r="H177" s="246"/>
      <c r="I177" s="247">
        <f>ROUND(E177*H177,2)</f>
        <v>0</v>
      </c>
      <c r="J177" s="246"/>
      <c r="K177" s="247">
        <f>ROUND(E177*J177,2)</f>
        <v>0</v>
      </c>
      <c r="L177" s="247">
        <v>21</v>
      </c>
      <c r="M177" s="247">
        <f>G177*(1+L177/100)</f>
        <v>0</v>
      </c>
      <c r="N177" s="247">
        <v>0</v>
      </c>
      <c r="O177" s="247">
        <f>ROUND(E177*N177,2)</f>
        <v>0</v>
      </c>
      <c r="P177" s="247">
        <v>0</v>
      </c>
      <c r="Q177" s="247">
        <f>ROUND(E177*P177,2)</f>
        <v>0</v>
      </c>
      <c r="R177" s="247" t="s">
        <v>317</v>
      </c>
      <c r="S177" s="247" t="s">
        <v>127</v>
      </c>
      <c r="T177" s="248" t="s">
        <v>127</v>
      </c>
      <c r="U177" s="223">
        <v>0</v>
      </c>
      <c r="V177" s="223">
        <f>ROUND(E177*U177,2)</f>
        <v>0</v>
      </c>
      <c r="W177" s="223"/>
      <c r="X177" s="223" t="s">
        <v>350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351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42">
        <v>61</v>
      </c>
      <c r="B178" s="243" t="s">
        <v>360</v>
      </c>
      <c r="C178" s="254" t="s">
        <v>361</v>
      </c>
      <c r="D178" s="244" t="s">
        <v>178</v>
      </c>
      <c r="E178" s="245">
        <v>0.80471000000000004</v>
      </c>
      <c r="F178" s="246"/>
      <c r="G178" s="247">
        <f>ROUND(E178*F178,2)</f>
        <v>0</v>
      </c>
      <c r="H178" s="246"/>
      <c r="I178" s="247">
        <f>ROUND(E178*H178,2)</f>
        <v>0</v>
      </c>
      <c r="J178" s="246"/>
      <c r="K178" s="247">
        <f>ROUND(E178*J178,2)</f>
        <v>0</v>
      </c>
      <c r="L178" s="247">
        <v>21</v>
      </c>
      <c r="M178" s="247">
        <f>G178*(1+L178/100)</f>
        <v>0</v>
      </c>
      <c r="N178" s="247">
        <v>0</v>
      </c>
      <c r="O178" s="247">
        <f>ROUND(E178*N178,2)</f>
        <v>0</v>
      </c>
      <c r="P178" s="247">
        <v>0</v>
      </c>
      <c r="Q178" s="247">
        <f>ROUND(E178*P178,2)</f>
        <v>0</v>
      </c>
      <c r="R178" s="247" t="s">
        <v>317</v>
      </c>
      <c r="S178" s="247" t="s">
        <v>127</v>
      </c>
      <c r="T178" s="248" t="s">
        <v>127</v>
      </c>
      <c r="U178" s="223">
        <v>0.94199999999999995</v>
      </c>
      <c r="V178" s="223">
        <f>ROUND(E178*U178,2)</f>
        <v>0.76</v>
      </c>
      <c r="W178" s="223"/>
      <c r="X178" s="223" t="s">
        <v>350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351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42">
        <v>62</v>
      </c>
      <c r="B179" s="243" t="s">
        <v>362</v>
      </c>
      <c r="C179" s="254" t="s">
        <v>363</v>
      </c>
      <c r="D179" s="244" t="s">
        <v>178</v>
      </c>
      <c r="E179" s="245">
        <v>1.60941</v>
      </c>
      <c r="F179" s="246"/>
      <c r="G179" s="247">
        <f>ROUND(E179*F179,2)</f>
        <v>0</v>
      </c>
      <c r="H179" s="246"/>
      <c r="I179" s="247">
        <f>ROUND(E179*H179,2)</f>
        <v>0</v>
      </c>
      <c r="J179" s="246"/>
      <c r="K179" s="247">
        <f>ROUND(E179*J179,2)</f>
        <v>0</v>
      </c>
      <c r="L179" s="247">
        <v>21</v>
      </c>
      <c r="M179" s="247">
        <f>G179*(1+L179/100)</f>
        <v>0</v>
      </c>
      <c r="N179" s="247">
        <v>0</v>
      </c>
      <c r="O179" s="247">
        <f>ROUND(E179*N179,2)</f>
        <v>0</v>
      </c>
      <c r="P179" s="247">
        <v>0</v>
      </c>
      <c r="Q179" s="247">
        <f>ROUND(E179*P179,2)</f>
        <v>0</v>
      </c>
      <c r="R179" s="247" t="s">
        <v>317</v>
      </c>
      <c r="S179" s="247" t="s">
        <v>127</v>
      </c>
      <c r="T179" s="248" t="s">
        <v>127</v>
      </c>
      <c r="U179" s="223">
        <v>0.105</v>
      </c>
      <c r="V179" s="223">
        <f>ROUND(E179*U179,2)</f>
        <v>0.17</v>
      </c>
      <c r="W179" s="223"/>
      <c r="X179" s="223" t="s">
        <v>350</v>
      </c>
      <c r="Y179" s="214"/>
      <c r="Z179" s="214"/>
      <c r="AA179" s="214"/>
      <c r="AB179" s="214"/>
      <c r="AC179" s="214"/>
      <c r="AD179" s="214"/>
      <c r="AE179" s="214"/>
      <c r="AF179" s="214"/>
      <c r="AG179" s="214" t="s">
        <v>351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42">
        <v>63</v>
      </c>
      <c r="B180" s="243" t="s">
        <v>364</v>
      </c>
      <c r="C180" s="254" t="s">
        <v>365</v>
      </c>
      <c r="D180" s="244" t="s">
        <v>178</v>
      </c>
      <c r="E180" s="245">
        <v>0.80471000000000004</v>
      </c>
      <c r="F180" s="246"/>
      <c r="G180" s="247">
        <f>ROUND(E180*F180,2)</f>
        <v>0</v>
      </c>
      <c r="H180" s="246"/>
      <c r="I180" s="247">
        <f>ROUND(E180*H180,2)</f>
        <v>0</v>
      </c>
      <c r="J180" s="246"/>
      <c r="K180" s="247">
        <f>ROUND(E180*J180,2)</f>
        <v>0</v>
      </c>
      <c r="L180" s="247">
        <v>21</v>
      </c>
      <c r="M180" s="247">
        <f>G180*(1+L180/100)</f>
        <v>0</v>
      </c>
      <c r="N180" s="247">
        <v>0</v>
      </c>
      <c r="O180" s="247">
        <f>ROUND(E180*N180,2)</f>
        <v>0</v>
      </c>
      <c r="P180" s="247">
        <v>0</v>
      </c>
      <c r="Q180" s="247">
        <f>ROUND(E180*P180,2)</f>
        <v>0</v>
      </c>
      <c r="R180" s="247" t="s">
        <v>317</v>
      </c>
      <c r="S180" s="247" t="s">
        <v>127</v>
      </c>
      <c r="T180" s="248" t="s">
        <v>127</v>
      </c>
      <c r="U180" s="223">
        <v>0</v>
      </c>
      <c r="V180" s="223">
        <f>ROUND(E180*U180,2)</f>
        <v>0</v>
      </c>
      <c r="W180" s="223"/>
      <c r="X180" s="223" t="s">
        <v>350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351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42">
        <v>64</v>
      </c>
      <c r="B181" s="243" t="s">
        <v>364</v>
      </c>
      <c r="C181" s="254" t="s">
        <v>365</v>
      </c>
      <c r="D181" s="244" t="s">
        <v>178</v>
      </c>
      <c r="E181" s="245">
        <v>0.80471000000000004</v>
      </c>
      <c r="F181" s="246"/>
      <c r="G181" s="247">
        <f>ROUND(E181*F181,2)</f>
        <v>0</v>
      </c>
      <c r="H181" s="246"/>
      <c r="I181" s="247">
        <f>ROUND(E181*H181,2)</f>
        <v>0</v>
      </c>
      <c r="J181" s="246"/>
      <c r="K181" s="247">
        <f>ROUND(E181*J181,2)</f>
        <v>0</v>
      </c>
      <c r="L181" s="247">
        <v>21</v>
      </c>
      <c r="M181" s="247">
        <f>G181*(1+L181/100)</f>
        <v>0</v>
      </c>
      <c r="N181" s="247">
        <v>0</v>
      </c>
      <c r="O181" s="247">
        <f>ROUND(E181*N181,2)</f>
        <v>0</v>
      </c>
      <c r="P181" s="247">
        <v>0</v>
      </c>
      <c r="Q181" s="247">
        <f>ROUND(E181*P181,2)</f>
        <v>0</v>
      </c>
      <c r="R181" s="247" t="s">
        <v>317</v>
      </c>
      <c r="S181" s="247" t="s">
        <v>127</v>
      </c>
      <c r="T181" s="248" t="s">
        <v>127</v>
      </c>
      <c r="U181" s="223">
        <v>0</v>
      </c>
      <c r="V181" s="223">
        <f>ROUND(E181*U181,2)</f>
        <v>0</v>
      </c>
      <c r="W181" s="223"/>
      <c r="X181" s="223" t="s">
        <v>350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351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3">
        <v>65</v>
      </c>
      <c r="B182" s="234" t="s">
        <v>366</v>
      </c>
      <c r="C182" s="251" t="s">
        <v>367</v>
      </c>
      <c r="D182" s="235" t="s">
        <v>178</v>
      </c>
      <c r="E182" s="236">
        <v>0.80471000000000004</v>
      </c>
      <c r="F182" s="237"/>
      <c r="G182" s="238">
        <f>ROUND(E182*F182,2)</f>
        <v>0</v>
      </c>
      <c r="H182" s="237"/>
      <c r="I182" s="238">
        <f>ROUND(E182*H182,2)</f>
        <v>0</v>
      </c>
      <c r="J182" s="237"/>
      <c r="K182" s="238">
        <f>ROUND(E182*J182,2)</f>
        <v>0</v>
      </c>
      <c r="L182" s="238">
        <v>21</v>
      </c>
      <c r="M182" s="238">
        <f>G182*(1+L182/100)</f>
        <v>0</v>
      </c>
      <c r="N182" s="238">
        <v>0</v>
      </c>
      <c r="O182" s="238">
        <f>ROUND(E182*N182,2)</f>
        <v>0</v>
      </c>
      <c r="P182" s="238">
        <v>0</v>
      </c>
      <c r="Q182" s="238">
        <f>ROUND(E182*P182,2)</f>
        <v>0</v>
      </c>
      <c r="R182" s="238" t="s">
        <v>368</v>
      </c>
      <c r="S182" s="238" t="s">
        <v>127</v>
      </c>
      <c r="T182" s="239" t="s">
        <v>127</v>
      </c>
      <c r="U182" s="223">
        <v>6.0000000000000001E-3</v>
      </c>
      <c r="V182" s="223">
        <f>ROUND(E182*U182,2)</f>
        <v>0</v>
      </c>
      <c r="W182" s="223"/>
      <c r="X182" s="223" t="s">
        <v>350</v>
      </c>
      <c r="Y182" s="214"/>
      <c r="Z182" s="214"/>
      <c r="AA182" s="214"/>
      <c r="AB182" s="214"/>
      <c r="AC182" s="214"/>
      <c r="AD182" s="214"/>
      <c r="AE182" s="214"/>
      <c r="AF182" s="214"/>
      <c r="AG182" s="214" t="s">
        <v>351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52" t="s">
        <v>369</v>
      </c>
      <c r="D183" s="241"/>
      <c r="E183" s="241"/>
      <c r="F183" s="241"/>
      <c r="G183" s="241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131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x14ac:dyDescent="0.2">
      <c r="A184" s="227" t="s">
        <v>121</v>
      </c>
      <c r="B184" s="228" t="s">
        <v>93</v>
      </c>
      <c r="C184" s="250" t="s">
        <v>28</v>
      </c>
      <c r="D184" s="229"/>
      <c r="E184" s="230"/>
      <c r="F184" s="231"/>
      <c r="G184" s="231">
        <f>SUMIF(AG185:AG185,"&lt;&gt;NOR",G185:G185)</f>
        <v>0</v>
      </c>
      <c r="H184" s="231"/>
      <c r="I184" s="231">
        <f>SUM(I185:I185)</f>
        <v>0</v>
      </c>
      <c r="J184" s="231"/>
      <c r="K184" s="231">
        <f>SUM(K185:K185)</f>
        <v>0</v>
      </c>
      <c r="L184" s="231"/>
      <c r="M184" s="231">
        <f>SUM(M185:M185)</f>
        <v>0</v>
      </c>
      <c r="N184" s="231"/>
      <c r="O184" s="231">
        <f>SUM(O185:O185)</f>
        <v>0</v>
      </c>
      <c r="P184" s="231"/>
      <c r="Q184" s="231">
        <f>SUM(Q185:Q185)</f>
        <v>0</v>
      </c>
      <c r="R184" s="231"/>
      <c r="S184" s="231"/>
      <c r="T184" s="232"/>
      <c r="U184" s="226"/>
      <c r="V184" s="226">
        <f>SUM(V185:V185)</f>
        <v>0</v>
      </c>
      <c r="W184" s="226"/>
      <c r="X184" s="226"/>
      <c r="AG184" t="s">
        <v>122</v>
      </c>
    </row>
    <row r="185" spans="1:60" outlineLevel="1" x14ac:dyDescent="0.2">
      <c r="A185" s="233">
        <v>66</v>
      </c>
      <c r="B185" s="234" t="s">
        <v>370</v>
      </c>
      <c r="C185" s="251" t="s">
        <v>371</v>
      </c>
      <c r="D185" s="235" t="s">
        <v>372</v>
      </c>
      <c r="E185" s="236">
        <v>1</v>
      </c>
      <c r="F185" s="237"/>
      <c r="G185" s="238">
        <f>ROUND(E185*F185,2)</f>
        <v>0</v>
      </c>
      <c r="H185" s="237"/>
      <c r="I185" s="238">
        <f>ROUND(E185*H185,2)</f>
        <v>0</v>
      </c>
      <c r="J185" s="237"/>
      <c r="K185" s="238">
        <f>ROUND(E185*J185,2)</f>
        <v>0</v>
      </c>
      <c r="L185" s="238">
        <v>21</v>
      </c>
      <c r="M185" s="238">
        <f>G185*(1+L185/100)</f>
        <v>0</v>
      </c>
      <c r="N185" s="238">
        <v>0</v>
      </c>
      <c r="O185" s="238">
        <f>ROUND(E185*N185,2)</f>
        <v>0</v>
      </c>
      <c r="P185" s="238">
        <v>0</v>
      </c>
      <c r="Q185" s="238">
        <f>ROUND(E185*P185,2)</f>
        <v>0</v>
      </c>
      <c r="R185" s="238"/>
      <c r="S185" s="238" t="s">
        <v>127</v>
      </c>
      <c r="T185" s="239" t="s">
        <v>373</v>
      </c>
      <c r="U185" s="223">
        <v>0</v>
      </c>
      <c r="V185" s="223">
        <f>ROUND(E185*U185,2)</f>
        <v>0</v>
      </c>
      <c r="W185" s="223"/>
      <c r="X185" s="223" t="s">
        <v>374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375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x14ac:dyDescent="0.2">
      <c r="A186" s="3"/>
      <c r="B186" s="4"/>
      <c r="C186" s="255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AE186">
        <v>15</v>
      </c>
      <c r="AF186">
        <v>21</v>
      </c>
      <c r="AG186" t="s">
        <v>108</v>
      </c>
    </row>
    <row r="187" spans="1:60" x14ac:dyDescent="0.2">
      <c r="A187" s="217"/>
      <c r="B187" s="218" t="s">
        <v>29</v>
      </c>
      <c r="C187" s="256"/>
      <c r="D187" s="219"/>
      <c r="E187" s="220"/>
      <c r="F187" s="220"/>
      <c r="G187" s="249">
        <f>G8+G45+G71+G92+G102+G106+G110+G125+G128+G145+G159+G162+G165+G168+G171+G184</f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AE187">
        <f>SUMIF(L7:L185,AE186,G7:G185)</f>
        <v>0</v>
      </c>
      <c r="AF187">
        <f>SUMIF(L7:L185,AF186,G7:G185)</f>
        <v>0</v>
      </c>
      <c r="AG187" t="s">
        <v>376</v>
      </c>
    </row>
    <row r="188" spans="1:60" x14ac:dyDescent="0.2">
      <c r="C188" s="257"/>
      <c r="D188" s="10"/>
      <c r="AG188" t="s">
        <v>377</v>
      </c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3bHghHb5rhAngJDG/BV9YteQScAuywAsK+4xwfvCsKpPqskRshcRH6JOPnNy+gUMJUUbj6ad/ROB7w/HnkTvQ==" saltValue="lHAImrb4gAkxRVt15P0/sQ==" spinCount="100000" sheet="1"/>
  <mergeCells count="37">
    <mergeCell ref="C183:G183"/>
    <mergeCell ref="C123:G123"/>
    <mergeCell ref="C130:G130"/>
    <mergeCell ref="C147:G147"/>
    <mergeCell ref="C161:G161"/>
    <mergeCell ref="C173:G173"/>
    <mergeCell ref="C175:G175"/>
    <mergeCell ref="C87:G87"/>
    <mergeCell ref="C90:G90"/>
    <mergeCell ref="C100:G100"/>
    <mergeCell ref="C104:G104"/>
    <mergeCell ref="C108:G108"/>
    <mergeCell ref="C115:G115"/>
    <mergeCell ref="C65:G65"/>
    <mergeCell ref="C67:G67"/>
    <mergeCell ref="C73:G73"/>
    <mergeCell ref="C76:G76"/>
    <mergeCell ref="C79:G79"/>
    <mergeCell ref="C82:G82"/>
    <mergeCell ref="C38:G38"/>
    <mergeCell ref="C41:G41"/>
    <mergeCell ref="C49:G49"/>
    <mergeCell ref="C56:G56"/>
    <mergeCell ref="C59:G59"/>
    <mergeCell ref="C62:G62"/>
    <mergeCell ref="C16:G16"/>
    <mergeCell ref="C19:G19"/>
    <mergeCell ref="C22:G22"/>
    <mergeCell ref="C25:G25"/>
    <mergeCell ref="C28:G28"/>
    <mergeCell ref="C31:G3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2019_34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2019_34 Pol'!Názvy_tisku</vt:lpstr>
      <vt:lpstr>oadresa</vt:lpstr>
      <vt:lpstr>Stavba!Objednatel</vt:lpstr>
      <vt:lpstr>Stavba!Objekt</vt:lpstr>
      <vt:lpstr>'01 2019_34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2019-11-04T10:26:13Z</dcterms:modified>
</cp:coreProperties>
</file>