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01 0 Pol" sheetId="12" r:id="rId4"/>
    <sheet name="SO 001 1 Pol" sheetId="13" r:id="rId5"/>
    <sheet name="SO 001 2 Pol" sheetId="14" r:id="rId6"/>
    <sheet name="SO 001 3 Pol" sheetId="15" r:id="rId7"/>
    <sheet name="SO 001 4 Pol" sheetId="16" r:id="rId8"/>
    <sheet name="SO 001 5 Pol" sheetId="17" r:id="rId9"/>
    <sheet name="SO 001 6 Pol" sheetId="18" r:id="rId10"/>
    <sheet name="SO 001 7 Pol" sheetId="19" r:id="rId11"/>
  </sheets>
  <externalReferences>
    <externalReference r:id="rId12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001 0 Pol'!$1:$7</definedName>
    <definedName name="_xlnm.Print_Titles" localSheetId="4">'SO 001 1 Pol'!$1:$7</definedName>
    <definedName name="_xlnm.Print_Titles" localSheetId="5">'SO 001 2 Pol'!$1:$7</definedName>
    <definedName name="_xlnm.Print_Titles" localSheetId="6">'SO 001 3 Pol'!$1:$7</definedName>
    <definedName name="_xlnm.Print_Titles" localSheetId="7">'SO 001 4 Pol'!$1:$7</definedName>
    <definedName name="_xlnm.Print_Titles" localSheetId="8">'SO 001 5 Pol'!$1:$7</definedName>
    <definedName name="_xlnm.Print_Titles" localSheetId="9">'SO 001 6 Pol'!$1:$7</definedName>
    <definedName name="_xlnm.Print_Titles" localSheetId="10">'SO 001 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001 0 Pol'!$A$1:$Y$27</definedName>
    <definedName name="_xlnm.Print_Area" localSheetId="4">'SO 001 1 Pol'!$A$1:$Y$480</definedName>
    <definedName name="_xlnm.Print_Area" localSheetId="5">'SO 001 2 Pol'!$A$1:$Y$21</definedName>
    <definedName name="_xlnm.Print_Area" localSheetId="6">'SO 001 3 Pol'!$A$1:$Y$170</definedName>
    <definedName name="_xlnm.Print_Area" localSheetId="7">'SO 001 4 Pol'!$A$1:$Y$21</definedName>
    <definedName name="_xlnm.Print_Area" localSheetId="8">'SO 001 5 Pol'!$A$1:$Y$57</definedName>
    <definedName name="_xlnm.Print_Area" localSheetId="9">'SO 001 6 Pol'!$A$1:$Y$159</definedName>
    <definedName name="_xlnm.Print_Area" localSheetId="10">'SO 001 7 Pol'!$A$1:$Y$22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2" i="19"/>
  <c r="G8" i="19"/>
  <c r="O8" i="19"/>
  <c r="V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AE12" i="19"/>
  <c r="AF12" i="19"/>
  <c r="G149" i="18"/>
  <c r="G9" i="18"/>
  <c r="I9" i="18"/>
  <c r="I8" i="18" s="1"/>
  <c r="K9" i="18"/>
  <c r="M9" i="18"/>
  <c r="O9" i="18"/>
  <c r="Q9" i="18"/>
  <c r="V9" i="18"/>
  <c r="V8" i="18" s="1"/>
  <c r="G12" i="18"/>
  <c r="M12" i="18" s="1"/>
  <c r="I12" i="18"/>
  <c r="K12" i="18"/>
  <c r="K8" i="18" s="1"/>
  <c r="O12" i="18"/>
  <c r="O8" i="18" s="1"/>
  <c r="Q12" i="18"/>
  <c r="V12" i="18"/>
  <c r="G14" i="18"/>
  <c r="I14" i="18"/>
  <c r="K14" i="18"/>
  <c r="M14" i="18"/>
  <c r="O14" i="18"/>
  <c r="Q14" i="18"/>
  <c r="Q8" i="18" s="1"/>
  <c r="V14" i="18"/>
  <c r="G16" i="18"/>
  <c r="M16" i="18" s="1"/>
  <c r="I16" i="18"/>
  <c r="K16" i="18"/>
  <c r="O16" i="18"/>
  <c r="Q16" i="18"/>
  <c r="V16" i="18"/>
  <c r="G18" i="18"/>
  <c r="I18" i="18"/>
  <c r="K18" i="18"/>
  <c r="M18" i="18"/>
  <c r="O18" i="18"/>
  <c r="Q18" i="18"/>
  <c r="V18" i="18"/>
  <c r="G20" i="18"/>
  <c r="M20" i="18" s="1"/>
  <c r="I20" i="18"/>
  <c r="K20" i="18"/>
  <c r="O20" i="18"/>
  <c r="Q20" i="18"/>
  <c r="V20" i="18"/>
  <c r="G22" i="18"/>
  <c r="I22" i="18"/>
  <c r="K22" i="18"/>
  <c r="M22" i="18"/>
  <c r="O22" i="18"/>
  <c r="Q22" i="18"/>
  <c r="V22" i="18"/>
  <c r="G24" i="18"/>
  <c r="G8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7" i="18"/>
  <c r="M27" i="18" s="1"/>
  <c r="I27" i="18"/>
  <c r="K27" i="18"/>
  <c r="O27" i="18"/>
  <c r="Q27" i="18"/>
  <c r="V27" i="18"/>
  <c r="G29" i="18"/>
  <c r="I29" i="18"/>
  <c r="K29" i="18"/>
  <c r="M29" i="18"/>
  <c r="O29" i="18"/>
  <c r="Q29" i="18"/>
  <c r="V29" i="18"/>
  <c r="G31" i="18"/>
  <c r="M31" i="18" s="1"/>
  <c r="I31" i="18"/>
  <c r="K31" i="18"/>
  <c r="O31" i="18"/>
  <c r="Q31" i="18"/>
  <c r="V31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7" i="18"/>
  <c r="G36" i="18" s="1"/>
  <c r="I37" i="18"/>
  <c r="K37" i="18"/>
  <c r="K36" i="18" s="1"/>
  <c r="O37" i="18"/>
  <c r="Q37" i="18"/>
  <c r="Q36" i="18" s="1"/>
  <c r="V37" i="18"/>
  <c r="V36" i="18" s="1"/>
  <c r="G41" i="18"/>
  <c r="I41" i="18"/>
  <c r="I36" i="18" s="1"/>
  <c r="K41" i="18"/>
  <c r="M41" i="18"/>
  <c r="O41" i="18"/>
  <c r="Q41" i="18"/>
  <c r="V41" i="18"/>
  <c r="G44" i="18"/>
  <c r="I44" i="18"/>
  <c r="K44" i="18"/>
  <c r="M44" i="18"/>
  <c r="O44" i="18"/>
  <c r="O36" i="18" s="1"/>
  <c r="Q44" i="18"/>
  <c r="V44" i="18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Q50" i="18"/>
  <c r="V50" i="18"/>
  <c r="G52" i="18"/>
  <c r="I52" i="18"/>
  <c r="K52" i="18"/>
  <c r="M52" i="18"/>
  <c r="O52" i="18"/>
  <c r="Q52" i="18"/>
  <c r="V52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G58" i="18"/>
  <c r="M58" i="18" s="1"/>
  <c r="I58" i="18"/>
  <c r="K58" i="18"/>
  <c r="O58" i="18"/>
  <c r="Q58" i="18"/>
  <c r="V58" i="18"/>
  <c r="G60" i="18"/>
  <c r="I60" i="18"/>
  <c r="M60" i="18"/>
  <c r="Q60" i="18"/>
  <c r="V60" i="18"/>
  <c r="G61" i="18"/>
  <c r="I61" i="18"/>
  <c r="K61" i="18"/>
  <c r="K60" i="18" s="1"/>
  <c r="M61" i="18"/>
  <c r="O61" i="18"/>
  <c r="O60" i="18" s="1"/>
  <c r="Q61" i="18"/>
  <c r="V61" i="18"/>
  <c r="G63" i="18"/>
  <c r="G64" i="18"/>
  <c r="M64" i="18" s="1"/>
  <c r="M63" i="18" s="1"/>
  <c r="I64" i="18"/>
  <c r="I63" i="18" s="1"/>
  <c r="K64" i="18"/>
  <c r="O64" i="18"/>
  <c r="O63" i="18" s="1"/>
  <c r="Q64" i="18"/>
  <c r="V64" i="18"/>
  <c r="V63" i="18" s="1"/>
  <c r="G68" i="18"/>
  <c r="I68" i="18"/>
  <c r="K68" i="18"/>
  <c r="K63" i="18" s="1"/>
  <c r="M68" i="18"/>
  <c r="O68" i="18"/>
  <c r="Q68" i="18"/>
  <c r="Q63" i="18" s="1"/>
  <c r="V68" i="18"/>
  <c r="G70" i="18"/>
  <c r="I70" i="18"/>
  <c r="K70" i="18"/>
  <c r="M70" i="18"/>
  <c r="O70" i="18"/>
  <c r="Q70" i="18"/>
  <c r="V70" i="18"/>
  <c r="O71" i="18"/>
  <c r="V71" i="18"/>
  <c r="G72" i="18"/>
  <c r="G71" i="18" s="1"/>
  <c r="I72" i="18"/>
  <c r="I71" i="18" s="1"/>
  <c r="K72" i="18"/>
  <c r="K71" i="18" s="1"/>
  <c r="O72" i="18"/>
  <c r="Q72" i="18"/>
  <c r="Q71" i="18" s="1"/>
  <c r="V72" i="18"/>
  <c r="G73" i="18"/>
  <c r="I73" i="18"/>
  <c r="M73" i="18"/>
  <c r="Q73" i="18"/>
  <c r="V73" i="18"/>
  <c r="G74" i="18"/>
  <c r="I74" i="18"/>
  <c r="K74" i="18"/>
  <c r="K73" i="18" s="1"/>
  <c r="M74" i="18"/>
  <c r="O74" i="18"/>
  <c r="O73" i="18" s="1"/>
  <c r="Q74" i="18"/>
  <c r="V74" i="18"/>
  <c r="G78" i="18"/>
  <c r="I78" i="18"/>
  <c r="I77" i="18" s="1"/>
  <c r="K78" i="18"/>
  <c r="M78" i="18"/>
  <c r="O78" i="18"/>
  <c r="O77" i="18" s="1"/>
  <c r="Q78" i="18"/>
  <c r="V78" i="18"/>
  <c r="V77" i="18" s="1"/>
  <c r="G79" i="18"/>
  <c r="I79" i="18"/>
  <c r="K79" i="18"/>
  <c r="K77" i="18" s="1"/>
  <c r="M79" i="18"/>
  <c r="O79" i="18"/>
  <c r="Q79" i="18"/>
  <c r="Q77" i="18" s="1"/>
  <c r="V79" i="18"/>
  <c r="G80" i="18"/>
  <c r="I80" i="18"/>
  <c r="K80" i="18"/>
  <c r="M80" i="18"/>
  <c r="M77" i="18" s="1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V83" i="18"/>
  <c r="G84" i="18"/>
  <c r="I84" i="18"/>
  <c r="K84" i="18"/>
  <c r="K83" i="18" s="1"/>
  <c r="M84" i="18"/>
  <c r="O84" i="18"/>
  <c r="O83" i="18" s="1"/>
  <c r="Q84" i="18"/>
  <c r="V84" i="18"/>
  <c r="G85" i="18"/>
  <c r="M85" i="18" s="1"/>
  <c r="M83" i="18" s="1"/>
  <c r="I85" i="18"/>
  <c r="K85" i="18"/>
  <c r="O85" i="18"/>
  <c r="Q85" i="18"/>
  <c r="Q83" i="18" s="1"/>
  <c r="V85" i="18"/>
  <c r="G86" i="18"/>
  <c r="I86" i="18"/>
  <c r="I83" i="18" s="1"/>
  <c r="K86" i="18"/>
  <c r="M86" i="18"/>
  <c r="O86" i="18"/>
  <c r="Q86" i="18"/>
  <c r="V86" i="18"/>
  <c r="G87" i="18"/>
  <c r="I87" i="18"/>
  <c r="K87" i="18"/>
  <c r="M87" i="18"/>
  <c r="O87" i="18"/>
  <c r="Q87" i="18"/>
  <c r="V87" i="18"/>
  <c r="G89" i="18"/>
  <c r="M89" i="18" s="1"/>
  <c r="I89" i="18"/>
  <c r="I88" i="18" s="1"/>
  <c r="K89" i="18"/>
  <c r="O89" i="18"/>
  <c r="O88" i="18" s="1"/>
  <c r="Q89" i="18"/>
  <c r="V89" i="18"/>
  <c r="G90" i="18"/>
  <c r="G88" i="18" s="1"/>
  <c r="I90" i="18"/>
  <c r="K90" i="18"/>
  <c r="K88" i="18" s="1"/>
  <c r="O90" i="18"/>
  <c r="Q90" i="18"/>
  <c r="Q88" i="18" s="1"/>
  <c r="V90" i="18"/>
  <c r="G91" i="18"/>
  <c r="I91" i="18"/>
  <c r="K91" i="18"/>
  <c r="M91" i="18"/>
  <c r="O91" i="18"/>
  <c r="Q91" i="18"/>
  <c r="V91" i="18"/>
  <c r="V88" i="18" s="1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I95" i="18"/>
  <c r="K95" i="18"/>
  <c r="M95" i="18"/>
  <c r="O95" i="18"/>
  <c r="Q95" i="18"/>
  <c r="V95" i="18"/>
  <c r="G96" i="18"/>
  <c r="I96" i="18"/>
  <c r="K96" i="18"/>
  <c r="M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I100" i="18"/>
  <c r="K100" i="18"/>
  <c r="M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I102" i="18"/>
  <c r="K102" i="18"/>
  <c r="M102" i="18"/>
  <c r="O102" i="18"/>
  <c r="Q102" i="18"/>
  <c r="V102" i="18"/>
  <c r="G103" i="18"/>
  <c r="I103" i="18"/>
  <c r="K103" i="18"/>
  <c r="M103" i="18"/>
  <c r="O103" i="18"/>
  <c r="Q103" i="18"/>
  <c r="V103" i="18"/>
  <c r="G104" i="18"/>
  <c r="I104" i="18"/>
  <c r="K104" i="18"/>
  <c r="M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I107" i="18"/>
  <c r="K107" i="18"/>
  <c r="M107" i="18"/>
  <c r="O107" i="18"/>
  <c r="Q107" i="18"/>
  <c r="V107" i="18"/>
  <c r="G108" i="18"/>
  <c r="I108" i="18"/>
  <c r="K108" i="18"/>
  <c r="M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I110" i="18"/>
  <c r="K110" i="18"/>
  <c r="M110" i="18"/>
  <c r="O110" i="18"/>
  <c r="Q110" i="18"/>
  <c r="V110" i="18"/>
  <c r="G111" i="18"/>
  <c r="I111" i="18"/>
  <c r="K111" i="18"/>
  <c r="M111" i="18"/>
  <c r="O111" i="18"/>
  <c r="Q111" i="18"/>
  <c r="V111" i="18"/>
  <c r="G112" i="18"/>
  <c r="I112" i="18"/>
  <c r="K112" i="18"/>
  <c r="M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I115" i="18"/>
  <c r="K115" i="18"/>
  <c r="M115" i="18"/>
  <c r="O115" i="18"/>
  <c r="Q115" i="18"/>
  <c r="V115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I118" i="18"/>
  <c r="K118" i="18"/>
  <c r="M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I120" i="18"/>
  <c r="K120" i="18"/>
  <c r="M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I123" i="18"/>
  <c r="K123" i="18"/>
  <c r="M123" i="18"/>
  <c r="O123" i="18"/>
  <c r="Q123" i="18"/>
  <c r="V123" i="18"/>
  <c r="G124" i="18"/>
  <c r="I124" i="18"/>
  <c r="K124" i="18"/>
  <c r="M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I126" i="18"/>
  <c r="K126" i="18"/>
  <c r="M126" i="18"/>
  <c r="O126" i="18"/>
  <c r="Q126" i="18"/>
  <c r="V126" i="18"/>
  <c r="G127" i="18"/>
  <c r="I127" i="18"/>
  <c r="K127" i="18"/>
  <c r="M127" i="18"/>
  <c r="O127" i="18"/>
  <c r="Q127" i="18"/>
  <c r="V127" i="18"/>
  <c r="G128" i="18"/>
  <c r="I128" i="18"/>
  <c r="K128" i="18"/>
  <c r="M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1" i="18"/>
  <c r="I131" i="18"/>
  <c r="K131" i="18"/>
  <c r="M131" i="18"/>
  <c r="O131" i="18"/>
  <c r="Q131" i="18"/>
  <c r="V131" i="18"/>
  <c r="G132" i="18"/>
  <c r="I132" i="18"/>
  <c r="K132" i="18"/>
  <c r="M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I134" i="18"/>
  <c r="K134" i="18"/>
  <c r="M134" i="18"/>
  <c r="O134" i="18"/>
  <c r="Q134" i="18"/>
  <c r="V134" i="18"/>
  <c r="G135" i="18"/>
  <c r="I135" i="18"/>
  <c r="K135" i="18"/>
  <c r="M135" i="18"/>
  <c r="O135" i="18"/>
  <c r="Q135" i="18"/>
  <c r="V135" i="18"/>
  <c r="G136" i="18"/>
  <c r="I136" i="18"/>
  <c r="K136" i="18"/>
  <c r="M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M138" i="18" s="1"/>
  <c r="I138" i="18"/>
  <c r="K138" i="18"/>
  <c r="O138" i="18"/>
  <c r="Q138" i="18"/>
  <c r="V138" i="18"/>
  <c r="G139" i="18"/>
  <c r="I139" i="18"/>
  <c r="K139" i="18"/>
  <c r="M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I142" i="18"/>
  <c r="K142" i="18"/>
  <c r="M142" i="18"/>
  <c r="O142" i="18"/>
  <c r="Q142" i="18"/>
  <c r="V142" i="18"/>
  <c r="G143" i="18"/>
  <c r="I143" i="18"/>
  <c r="K143" i="18"/>
  <c r="M143" i="18"/>
  <c r="O143" i="18"/>
  <c r="Q143" i="18"/>
  <c r="V143" i="18"/>
  <c r="G144" i="18"/>
  <c r="I144" i="18"/>
  <c r="K144" i="18"/>
  <c r="M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M146" i="18" s="1"/>
  <c r="I146" i="18"/>
  <c r="K146" i="18"/>
  <c r="O146" i="18"/>
  <c r="Q146" i="18"/>
  <c r="V146" i="18"/>
  <c r="G147" i="18"/>
  <c r="I147" i="18"/>
  <c r="K147" i="18"/>
  <c r="M147" i="18"/>
  <c r="O147" i="18"/>
  <c r="Q147" i="18"/>
  <c r="V147" i="18"/>
  <c r="AE149" i="18"/>
  <c r="G47" i="17"/>
  <c r="G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G12" i="17"/>
  <c r="I12" i="17"/>
  <c r="K12" i="17"/>
  <c r="M12" i="17"/>
  <c r="O12" i="17"/>
  <c r="Q12" i="17"/>
  <c r="V12" i="17"/>
  <c r="V8" i="17" s="1"/>
  <c r="G13" i="17"/>
  <c r="I13" i="17"/>
  <c r="K13" i="17"/>
  <c r="M13" i="17"/>
  <c r="O13" i="17"/>
  <c r="O8" i="17" s="1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V18" i="17"/>
  <c r="G19" i="17"/>
  <c r="G18" i="17" s="1"/>
  <c r="I19" i="17"/>
  <c r="I18" i="17" s="1"/>
  <c r="K19" i="17"/>
  <c r="M19" i="17"/>
  <c r="M18" i="17" s="1"/>
  <c r="O19" i="17"/>
  <c r="Q19" i="17"/>
  <c r="Q18" i="17" s="1"/>
  <c r="V19" i="17"/>
  <c r="G22" i="17"/>
  <c r="M22" i="17" s="1"/>
  <c r="I22" i="17"/>
  <c r="K22" i="17"/>
  <c r="O22" i="17"/>
  <c r="O18" i="17" s="1"/>
  <c r="Q22" i="17"/>
  <c r="V22" i="17"/>
  <c r="G25" i="17"/>
  <c r="I25" i="17"/>
  <c r="K25" i="17"/>
  <c r="K18" i="17" s="1"/>
  <c r="M25" i="17"/>
  <c r="O25" i="17"/>
  <c r="Q25" i="17"/>
  <c r="V25" i="17"/>
  <c r="K26" i="17"/>
  <c r="G27" i="17"/>
  <c r="I27" i="17"/>
  <c r="I26" i="17" s="1"/>
  <c r="K27" i="17"/>
  <c r="M27" i="17"/>
  <c r="O27" i="17"/>
  <c r="O26" i="17" s="1"/>
  <c r="Q27" i="17"/>
  <c r="Q26" i="17" s="1"/>
  <c r="V27" i="17"/>
  <c r="G29" i="17"/>
  <c r="G26" i="17" s="1"/>
  <c r="I29" i="17"/>
  <c r="K29" i="17"/>
  <c r="O29" i="17"/>
  <c r="Q29" i="17"/>
  <c r="V29" i="17"/>
  <c r="G31" i="17"/>
  <c r="I31" i="17"/>
  <c r="K31" i="17"/>
  <c r="M31" i="17"/>
  <c r="O31" i="17"/>
  <c r="Q31" i="17"/>
  <c r="V31" i="17"/>
  <c r="V26" i="17" s="1"/>
  <c r="V33" i="17"/>
  <c r="G34" i="17"/>
  <c r="G33" i="17" s="1"/>
  <c r="I34" i="17"/>
  <c r="I33" i="17" s="1"/>
  <c r="K34" i="17"/>
  <c r="M34" i="17"/>
  <c r="O34" i="17"/>
  <c r="Q34" i="17"/>
  <c r="Q33" i="17" s="1"/>
  <c r="V34" i="17"/>
  <c r="G36" i="17"/>
  <c r="M36" i="17" s="1"/>
  <c r="I36" i="17"/>
  <c r="K36" i="17"/>
  <c r="K33" i="17" s="1"/>
  <c r="O36" i="17"/>
  <c r="O33" i="17" s="1"/>
  <c r="Q36" i="17"/>
  <c r="V36" i="17"/>
  <c r="I38" i="17"/>
  <c r="Q38" i="17"/>
  <c r="G39" i="17"/>
  <c r="G38" i="17" s="1"/>
  <c r="I39" i="17"/>
  <c r="K39" i="17"/>
  <c r="K38" i="17" s="1"/>
  <c r="M39" i="17"/>
  <c r="M38" i="17" s="1"/>
  <c r="O39" i="17"/>
  <c r="O38" i="17" s="1"/>
  <c r="Q39" i="17"/>
  <c r="V39" i="17"/>
  <c r="V38" i="17" s="1"/>
  <c r="I41" i="17"/>
  <c r="G42" i="17"/>
  <c r="G41" i="17" s="1"/>
  <c r="I42" i="17"/>
  <c r="K42" i="17"/>
  <c r="K41" i="17" s="1"/>
  <c r="O42" i="17"/>
  <c r="O41" i="17" s="1"/>
  <c r="Q42" i="17"/>
  <c r="Q41" i="17" s="1"/>
  <c r="V42" i="17"/>
  <c r="V41" i="17" s="1"/>
  <c r="Q43" i="17"/>
  <c r="G44" i="17"/>
  <c r="G43" i="17" s="1"/>
  <c r="I44" i="17"/>
  <c r="K44" i="17"/>
  <c r="K43" i="17" s="1"/>
  <c r="O44" i="17"/>
  <c r="O43" i="17" s="1"/>
  <c r="Q44" i="17"/>
  <c r="V44" i="17"/>
  <c r="V43" i="17" s="1"/>
  <c r="G45" i="17"/>
  <c r="I45" i="17"/>
  <c r="I43" i="17" s="1"/>
  <c r="K45" i="17"/>
  <c r="M45" i="17"/>
  <c r="O45" i="17"/>
  <c r="Q45" i="17"/>
  <c r="V45" i="17"/>
  <c r="AE47" i="17"/>
  <c r="AF47" i="17"/>
  <c r="G11" i="16"/>
  <c r="G8" i="16"/>
  <c r="O8" i="16"/>
  <c r="V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AE11" i="16"/>
  <c r="AF11" i="16"/>
  <c r="G160" i="15"/>
  <c r="G8" i="15"/>
  <c r="G9" i="15"/>
  <c r="I9" i="15"/>
  <c r="I8" i="15" s="1"/>
  <c r="K9" i="15"/>
  <c r="M9" i="15"/>
  <c r="M8" i="15" s="1"/>
  <c r="O9" i="15"/>
  <c r="O8" i="15" s="1"/>
  <c r="Q9" i="15"/>
  <c r="V9" i="15"/>
  <c r="V8" i="15" s="1"/>
  <c r="G21" i="15"/>
  <c r="M21" i="15" s="1"/>
  <c r="I21" i="15"/>
  <c r="K21" i="15"/>
  <c r="K8" i="15" s="1"/>
  <c r="O21" i="15"/>
  <c r="Q21" i="15"/>
  <c r="V21" i="15"/>
  <c r="G24" i="15"/>
  <c r="I24" i="15"/>
  <c r="K24" i="15"/>
  <c r="M24" i="15"/>
  <c r="O24" i="15"/>
  <c r="Q24" i="15"/>
  <c r="Q8" i="15" s="1"/>
  <c r="V24" i="15"/>
  <c r="G35" i="15"/>
  <c r="I35" i="15"/>
  <c r="K35" i="15"/>
  <c r="M35" i="15"/>
  <c r="O35" i="15"/>
  <c r="Q35" i="15"/>
  <c r="V35" i="15"/>
  <c r="G38" i="15"/>
  <c r="I38" i="15"/>
  <c r="K38" i="15"/>
  <c r="M38" i="15"/>
  <c r="O38" i="15"/>
  <c r="Q38" i="15"/>
  <c r="V38" i="15"/>
  <c r="V40" i="15"/>
  <c r="G41" i="15"/>
  <c r="M41" i="15" s="1"/>
  <c r="I41" i="15"/>
  <c r="I40" i="15" s="1"/>
  <c r="K41" i="15"/>
  <c r="K40" i="15" s="1"/>
  <c r="O41" i="15"/>
  <c r="O40" i="15" s="1"/>
  <c r="Q41" i="15"/>
  <c r="Q40" i="15" s="1"/>
  <c r="V41" i="15"/>
  <c r="G44" i="15"/>
  <c r="G40" i="15" s="1"/>
  <c r="I44" i="15"/>
  <c r="K44" i="15"/>
  <c r="O44" i="15"/>
  <c r="Q44" i="15"/>
  <c r="V44" i="15"/>
  <c r="G47" i="15"/>
  <c r="I47" i="15"/>
  <c r="K47" i="15"/>
  <c r="M47" i="15"/>
  <c r="O47" i="15"/>
  <c r="Q47" i="15"/>
  <c r="V47" i="15"/>
  <c r="G48" i="15"/>
  <c r="K48" i="15"/>
  <c r="O48" i="15"/>
  <c r="G49" i="15"/>
  <c r="I49" i="15"/>
  <c r="I48" i="15" s="1"/>
  <c r="K49" i="15"/>
  <c r="M49" i="15"/>
  <c r="M48" i="15" s="1"/>
  <c r="O49" i="15"/>
  <c r="Q49" i="15"/>
  <c r="Q48" i="15" s="1"/>
  <c r="V49" i="15"/>
  <c r="V48" i="15" s="1"/>
  <c r="G52" i="15"/>
  <c r="I52" i="15"/>
  <c r="K52" i="15"/>
  <c r="M52" i="15"/>
  <c r="O52" i="15"/>
  <c r="Q52" i="15"/>
  <c r="V52" i="15"/>
  <c r="G56" i="15"/>
  <c r="G55" i="15" s="1"/>
  <c r="I56" i="15"/>
  <c r="I55" i="15" s="1"/>
  <c r="K56" i="15"/>
  <c r="O56" i="15"/>
  <c r="O55" i="15" s="1"/>
  <c r="Q56" i="15"/>
  <c r="V56" i="15"/>
  <c r="V55" i="15" s="1"/>
  <c r="G59" i="15"/>
  <c r="M59" i="15" s="1"/>
  <c r="I59" i="15"/>
  <c r="K59" i="15"/>
  <c r="K55" i="15" s="1"/>
  <c r="O59" i="15"/>
  <c r="Q59" i="15"/>
  <c r="V59" i="15"/>
  <c r="G61" i="15"/>
  <c r="M61" i="15" s="1"/>
  <c r="I61" i="15"/>
  <c r="K61" i="15"/>
  <c r="O61" i="15"/>
  <c r="Q61" i="15"/>
  <c r="V61" i="15"/>
  <c r="G67" i="15"/>
  <c r="I67" i="15"/>
  <c r="K67" i="15"/>
  <c r="M67" i="15"/>
  <c r="O67" i="15"/>
  <c r="Q67" i="15"/>
  <c r="V67" i="15"/>
  <c r="G71" i="15"/>
  <c r="M71" i="15" s="1"/>
  <c r="I71" i="15"/>
  <c r="K71" i="15"/>
  <c r="O71" i="15"/>
  <c r="Q71" i="15"/>
  <c r="V71" i="15"/>
  <c r="G74" i="15"/>
  <c r="I74" i="15"/>
  <c r="K74" i="15"/>
  <c r="M74" i="15"/>
  <c r="O74" i="15"/>
  <c r="Q74" i="15"/>
  <c r="Q55" i="15" s="1"/>
  <c r="V74" i="15"/>
  <c r="G76" i="15"/>
  <c r="I76" i="15"/>
  <c r="K76" i="15"/>
  <c r="M76" i="15"/>
  <c r="O76" i="15"/>
  <c r="Q76" i="15"/>
  <c r="V76" i="15"/>
  <c r="G79" i="15"/>
  <c r="I79" i="15"/>
  <c r="K79" i="15"/>
  <c r="M79" i="15"/>
  <c r="O79" i="15"/>
  <c r="Q79" i="15"/>
  <c r="V79" i="15"/>
  <c r="G81" i="15"/>
  <c r="M81" i="15" s="1"/>
  <c r="I81" i="15"/>
  <c r="K81" i="15"/>
  <c r="O81" i="15"/>
  <c r="Q81" i="15"/>
  <c r="V81" i="15"/>
  <c r="G83" i="15"/>
  <c r="M83" i="15" s="1"/>
  <c r="I83" i="15"/>
  <c r="K83" i="15"/>
  <c r="O83" i="15"/>
  <c r="Q83" i="15"/>
  <c r="V83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0" i="15"/>
  <c r="M90" i="15" s="1"/>
  <c r="I90" i="15"/>
  <c r="K90" i="15"/>
  <c r="O90" i="15"/>
  <c r="Q90" i="15"/>
  <c r="V90" i="15"/>
  <c r="G92" i="15"/>
  <c r="I92" i="15"/>
  <c r="K92" i="15"/>
  <c r="M92" i="15"/>
  <c r="O92" i="15"/>
  <c r="Q92" i="15"/>
  <c r="V92" i="15"/>
  <c r="G94" i="15"/>
  <c r="I94" i="15"/>
  <c r="K94" i="15"/>
  <c r="M94" i="15"/>
  <c r="O94" i="15"/>
  <c r="Q94" i="15"/>
  <c r="V94" i="15"/>
  <c r="G96" i="15"/>
  <c r="I96" i="15"/>
  <c r="K96" i="15"/>
  <c r="M96" i="15"/>
  <c r="O96" i="15"/>
  <c r="Q96" i="15"/>
  <c r="V96" i="15"/>
  <c r="G99" i="15"/>
  <c r="M99" i="15" s="1"/>
  <c r="I99" i="15"/>
  <c r="K99" i="15"/>
  <c r="O99" i="15"/>
  <c r="Q99" i="15"/>
  <c r="V99" i="15"/>
  <c r="G101" i="15"/>
  <c r="I101" i="15"/>
  <c r="K101" i="15"/>
  <c r="M101" i="15"/>
  <c r="O101" i="15"/>
  <c r="Q101" i="15"/>
  <c r="V101" i="15"/>
  <c r="G104" i="15"/>
  <c r="M104" i="15" s="1"/>
  <c r="I104" i="15"/>
  <c r="K104" i="15"/>
  <c r="O104" i="15"/>
  <c r="Q104" i="15"/>
  <c r="V104" i="15"/>
  <c r="G107" i="15"/>
  <c r="M107" i="15" s="1"/>
  <c r="I107" i="15"/>
  <c r="K107" i="15"/>
  <c r="K106" i="15" s="1"/>
  <c r="O107" i="15"/>
  <c r="O106" i="15" s="1"/>
  <c r="Q107" i="15"/>
  <c r="Q106" i="15" s="1"/>
  <c r="V107" i="15"/>
  <c r="G109" i="15"/>
  <c r="I109" i="15"/>
  <c r="K109" i="15"/>
  <c r="M109" i="15"/>
  <c r="O109" i="15"/>
  <c r="Q109" i="15"/>
  <c r="V109" i="15"/>
  <c r="G110" i="15"/>
  <c r="I110" i="15"/>
  <c r="K110" i="15"/>
  <c r="M110" i="15"/>
  <c r="O110" i="15"/>
  <c r="Q110" i="15"/>
  <c r="V110" i="15"/>
  <c r="V106" i="15" s="1"/>
  <c r="G119" i="15"/>
  <c r="I119" i="15"/>
  <c r="K119" i="15"/>
  <c r="M119" i="15"/>
  <c r="O119" i="15"/>
  <c r="Q119" i="15"/>
  <c r="V119" i="15"/>
  <c r="G120" i="15"/>
  <c r="M120" i="15" s="1"/>
  <c r="I120" i="15"/>
  <c r="K120" i="15"/>
  <c r="O120" i="15"/>
  <c r="Q120" i="15"/>
  <c r="V120" i="15"/>
  <c r="G123" i="15"/>
  <c r="M123" i="15" s="1"/>
  <c r="I123" i="15"/>
  <c r="I106" i="15" s="1"/>
  <c r="K123" i="15"/>
  <c r="O123" i="15"/>
  <c r="Q123" i="15"/>
  <c r="V123" i="15"/>
  <c r="G127" i="15"/>
  <c r="I127" i="15"/>
  <c r="I126" i="15" s="1"/>
  <c r="K127" i="15"/>
  <c r="M127" i="15"/>
  <c r="O127" i="15"/>
  <c r="O126" i="15" s="1"/>
  <c r="Q127" i="15"/>
  <c r="V127" i="15"/>
  <c r="G129" i="15"/>
  <c r="M129" i="15" s="1"/>
  <c r="I129" i="15"/>
  <c r="K129" i="15"/>
  <c r="K126" i="15" s="1"/>
  <c r="O129" i="15"/>
  <c r="Q129" i="15"/>
  <c r="V129" i="15"/>
  <c r="G131" i="15"/>
  <c r="I131" i="15"/>
  <c r="K131" i="15"/>
  <c r="M131" i="15"/>
  <c r="O131" i="15"/>
  <c r="Q131" i="15"/>
  <c r="Q126" i="15" s="1"/>
  <c r="V131" i="15"/>
  <c r="G144" i="15"/>
  <c r="I144" i="15"/>
  <c r="K144" i="15"/>
  <c r="M144" i="15"/>
  <c r="O144" i="15"/>
  <c r="Q144" i="15"/>
  <c r="V144" i="15"/>
  <c r="V126" i="15" s="1"/>
  <c r="G147" i="15"/>
  <c r="I147" i="15"/>
  <c r="K147" i="15"/>
  <c r="M147" i="15"/>
  <c r="O147" i="15"/>
  <c r="Q147" i="15"/>
  <c r="V147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O151" i="15"/>
  <c r="Q151" i="15"/>
  <c r="V151" i="15"/>
  <c r="G153" i="15"/>
  <c r="G126" i="15" s="1"/>
  <c r="I153" i="15"/>
  <c r="K153" i="15"/>
  <c r="O153" i="15"/>
  <c r="Q153" i="15"/>
  <c r="V153" i="15"/>
  <c r="G155" i="15"/>
  <c r="I155" i="15"/>
  <c r="K155" i="15"/>
  <c r="M155" i="15"/>
  <c r="O155" i="15"/>
  <c r="Q155" i="15"/>
  <c r="V155" i="15"/>
  <c r="G157" i="15"/>
  <c r="K157" i="15"/>
  <c r="O157" i="15"/>
  <c r="G158" i="15"/>
  <c r="I158" i="15"/>
  <c r="I157" i="15" s="1"/>
  <c r="K158" i="15"/>
  <c r="M158" i="15"/>
  <c r="M157" i="15" s="1"/>
  <c r="O158" i="15"/>
  <c r="Q158" i="15"/>
  <c r="Q157" i="15" s="1"/>
  <c r="V158" i="15"/>
  <c r="V157" i="15" s="1"/>
  <c r="AE160" i="15"/>
  <c r="G11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AE11" i="14"/>
  <c r="AF11" i="14"/>
  <c r="G47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O8" i="13" s="1"/>
  <c r="Q14" i="13"/>
  <c r="V14" i="13"/>
  <c r="G17" i="13"/>
  <c r="M17" i="13" s="1"/>
  <c r="I17" i="13"/>
  <c r="K17" i="13"/>
  <c r="O17" i="13"/>
  <c r="Q17" i="13"/>
  <c r="V17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4" i="13"/>
  <c r="G8" i="13" s="1"/>
  <c r="I24" i="13"/>
  <c r="K24" i="13"/>
  <c r="O24" i="13"/>
  <c r="Q24" i="13"/>
  <c r="V24" i="13"/>
  <c r="G82" i="13"/>
  <c r="M82" i="13" s="1"/>
  <c r="I82" i="13"/>
  <c r="K82" i="13"/>
  <c r="O82" i="13"/>
  <c r="Q82" i="13"/>
  <c r="V82" i="13"/>
  <c r="G84" i="13"/>
  <c r="I84" i="13"/>
  <c r="K84" i="13"/>
  <c r="M84" i="13"/>
  <c r="O84" i="13"/>
  <c r="Q84" i="13"/>
  <c r="V84" i="13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Q90" i="13"/>
  <c r="V90" i="13"/>
  <c r="G93" i="13"/>
  <c r="I93" i="13"/>
  <c r="K93" i="13"/>
  <c r="M93" i="13"/>
  <c r="O93" i="13"/>
  <c r="Q93" i="13"/>
  <c r="V93" i="13"/>
  <c r="G95" i="13"/>
  <c r="I95" i="13"/>
  <c r="K95" i="13"/>
  <c r="M95" i="13"/>
  <c r="O95" i="13"/>
  <c r="Q95" i="13"/>
  <c r="V95" i="13"/>
  <c r="G100" i="13"/>
  <c r="M100" i="13" s="1"/>
  <c r="I100" i="13"/>
  <c r="K100" i="13"/>
  <c r="O100" i="13"/>
  <c r="Q100" i="13"/>
  <c r="V100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I108" i="13"/>
  <c r="K108" i="13"/>
  <c r="M108" i="13"/>
  <c r="O108" i="13"/>
  <c r="Q108" i="13"/>
  <c r="V108" i="13"/>
  <c r="G110" i="13"/>
  <c r="I110" i="13"/>
  <c r="K110" i="13"/>
  <c r="M110" i="13"/>
  <c r="O110" i="13"/>
  <c r="Q110" i="13"/>
  <c r="V110" i="13"/>
  <c r="G111" i="13"/>
  <c r="M111" i="13" s="1"/>
  <c r="I111" i="13"/>
  <c r="K111" i="13"/>
  <c r="O111" i="13"/>
  <c r="Q111" i="13"/>
  <c r="V111" i="13"/>
  <c r="G114" i="13"/>
  <c r="M114" i="13" s="1"/>
  <c r="I114" i="13"/>
  <c r="K114" i="13"/>
  <c r="O114" i="13"/>
  <c r="Q114" i="13"/>
  <c r="V114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2" i="13"/>
  <c r="I122" i="13"/>
  <c r="I121" i="13" s="1"/>
  <c r="K122" i="13"/>
  <c r="K121" i="13" s="1"/>
  <c r="M122" i="13"/>
  <c r="O122" i="13"/>
  <c r="Q122" i="13"/>
  <c r="Q121" i="13" s="1"/>
  <c r="V122" i="13"/>
  <c r="V121" i="13" s="1"/>
  <c r="G125" i="13"/>
  <c r="I125" i="13"/>
  <c r="K125" i="13"/>
  <c r="M125" i="13"/>
  <c r="O125" i="13"/>
  <c r="Q125" i="13"/>
  <c r="V125" i="13"/>
  <c r="G135" i="13"/>
  <c r="I135" i="13"/>
  <c r="K135" i="13"/>
  <c r="M135" i="13"/>
  <c r="O135" i="13"/>
  <c r="O121" i="13" s="1"/>
  <c r="Q135" i="13"/>
  <c r="V135" i="13"/>
  <c r="G142" i="13"/>
  <c r="M142" i="13" s="1"/>
  <c r="I142" i="13"/>
  <c r="K142" i="13"/>
  <c r="O142" i="13"/>
  <c r="Q142" i="13"/>
  <c r="V142" i="13"/>
  <c r="G150" i="13"/>
  <c r="M150" i="13" s="1"/>
  <c r="I150" i="13"/>
  <c r="K150" i="13"/>
  <c r="O150" i="13"/>
  <c r="Q150" i="13"/>
  <c r="V150" i="13"/>
  <c r="G156" i="13"/>
  <c r="I156" i="13"/>
  <c r="K156" i="13"/>
  <c r="M156" i="13"/>
  <c r="O156" i="13"/>
  <c r="Q156" i="13"/>
  <c r="V156" i="13"/>
  <c r="G167" i="13"/>
  <c r="M167" i="13" s="1"/>
  <c r="I167" i="13"/>
  <c r="K167" i="13"/>
  <c r="O167" i="13"/>
  <c r="Q167" i="13"/>
  <c r="V167" i="13"/>
  <c r="G170" i="13"/>
  <c r="G121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3" i="13"/>
  <c r="I173" i="13"/>
  <c r="K173" i="13"/>
  <c r="M173" i="13"/>
  <c r="O173" i="13"/>
  <c r="Q173" i="13"/>
  <c r="V173" i="13"/>
  <c r="G175" i="13"/>
  <c r="I175" i="13"/>
  <c r="K175" i="13"/>
  <c r="M175" i="13"/>
  <c r="O175" i="13"/>
  <c r="Q175" i="13"/>
  <c r="V175" i="13"/>
  <c r="G180" i="13"/>
  <c r="M180" i="13" s="1"/>
  <c r="I180" i="13"/>
  <c r="K180" i="13"/>
  <c r="O180" i="13"/>
  <c r="Q180" i="13"/>
  <c r="V180" i="13"/>
  <c r="G185" i="13"/>
  <c r="M185" i="13" s="1"/>
  <c r="I185" i="13"/>
  <c r="K185" i="13"/>
  <c r="O185" i="13"/>
  <c r="Q185" i="13"/>
  <c r="V185" i="13"/>
  <c r="G186" i="13"/>
  <c r="I186" i="13"/>
  <c r="K186" i="13"/>
  <c r="M186" i="13"/>
  <c r="O186" i="13"/>
  <c r="Q186" i="13"/>
  <c r="V186" i="13"/>
  <c r="G188" i="13"/>
  <c r="M188" i="13" s="1"/>
  <c r="I188" i="13"/>
  <c r="K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I192" i="13"/>
  <c r="K192" i="13"/>
  <c r="M192" i="13"/>
  <c r="O192" i="13"/>
  <c r="Q192" i="13"/>
  <c r="V192" i="13"/>
  <c r="G195" i="13"/>
  <c r="I195" i="13"/>
  <c r="I194" i="13" s="1"/>
  <c r="K195" i="13"/>
  <c r="M195" i="13"/>
  <c r="O195" i="13"/>
  <c r="O194" i="13" s="1"/>
  <c r="Q195" i="13"/>
  <c r="Q194" i="13" s="1"/>
  <c r="V195" i="13"/>
  <c r="G203" i="13"/>
  <c r="M203" i="13" s="1"/>
  <c r="I203" i="13"/>
  <c r="K203" i="13"/>
  <c r="K194" i="13" s="1"/>
  <c r="O203" i="13"/>
  <c r="Q203" i="13"/>
  <c r="V203" i="13"/>
  <c r="G213" i="13"/>
  <c r="I213" i="13"/>
  <c r="K213" i="13"/>
  <c r="M213" i="13"/>
  <c r="O213" i="13"/>
  <c r="Q213" i="13"/>
  <c r="V213" i="13"/>
  <c r="V194" i="13" s="1"/>
  <c r="G218" i="13"/>
  <c r="I218" i="13"/>
  <c r="K218" i="13"/>
  <c r="M218" i="13"/>
  <c r="O218" i="13"/>
  <c r="Q218" i="13"/>
  <c r="V218" i="13"/>
  <c r="G232" i="13"/>
  <c r="M232" i="13" s="1"/>
  <c r="I232" i="13"/>
  <c r="K232" i="13"/>
  <c r="O232" i="13"/>
  <c r="Q232" i="13"/>
  <c r="V232" i="13"/>
  <c r="G243" i="13"/>
  <c r="M243" i="13" s="1"/>
  <c r="I243" i="13"/>
  <c r="K243" i="13"/>
  <c r="O243" i="13"/>
  <c r="Q243" i="13"/>
  <c r="V243" i="13"/>
  <c r="G245" i="13"/>
  <c r="I245" i="13"/>
  <c r="K245" i="13"/>
  <c r="M245" i="13"/>
  <c r="O245" i="13"/>
  <c r="Q245" i="13"/>
  <c r="V245" i="13"/>
  <c r="G247" i="13"/>
  <c r="M247" i="13" s="1"/>
  <c r="I247" i="13"/>
  <c r="K247" i="13"/>
  <c r="O247" i="13"/>
  <c r="Q247" i="13"/>
  <c r="V247" i="13"/>
  <c r="G249" i="13"/>
  <c r="I249" i="13"/>
  <c r="K249" i="13"/>
  <c r="M249" i="13"/>
  <c r="O249" i="13"/>
  <c r="Q249" i="13"/>
  <c r="V249" i="13"/>
  <c r="G251" i="13"/>
  <c r="M251" i="13" s="1"/>
  <c r="I251" i="13"/>
  <c r="K251" i="13"/>
  <c r="O251" i="13"/>
  <c r="Q251" i="13"/>
  <c r="V251" i="13"/>
  <c r="G253" i="13"/>
  <c r="I253" i="13"/>
  <c r="K253" i="13"/>
  <c r="M253" i="13"/>
  <c r="O253" i="13"/>
  <c r="Q253" i="13"/>
  <c r="V253" i="13"/>
  <c r="G255" i="13"/>
  <c r="I255" i="13"/>
  <c r="K255" i="13"/>
  <c r="M255" i="13"/>
  <c r="O255" i="13"/>
  <c r="Q255" i="13"/>
  <c r="V255" i="13"/>
  <c r="G257" i="13"/>
  <c r="M257" i="13" s="1"/>
  <c r="I257" i="13"/>
  <c r="K257" i="13"/>
  <c r="O257" i="13"/>
  <c r="Q257" i="13"/>
  <c r="V257" i="13"/>
  <c r="G260" i="13"/>
  <c r="M260" i="13" s="1"/>
  <c r="I260" i="13"/>
  <c r="K260" i="13"/>
  <c r="O260" i="13"/>
  <c r="Q260" i="13"/>
  <c r="V260" i="13"/>
  <c r="G263" i="13"/>
  <c r="I263" i="13"/>
  <c r="K263" i="13"/>
  <c r="M263" i="13"/>
  <c r="O263" i="13"/>
  <c r="Q263" i="13"/>
  <c r="V263" i="13"/>
  <c r="G265" i="13"/>
  <c r="M265" i="13" s="1"/>
  <c r="I265" i="13"/>
  <c r="K265" i="13"/>
  <c r="O265" i="13"/>
  <c r="Q265" i="13"/>
  <c r="V265" i="13"/>
  <c r="G269" i="13"/>
  <c r="M269" i="13" s="1"/>
  <c r="I269" i="13"/>
  <c r="K269" i="13"/>
  <c r="K268" i="13" s="1"/>
  <c r="O269" i="13"/>
  <c r="O268" i="13" s="1"/>
  <c r="Q269" i="13"/>
  <c r="Q268" i="13" s="1"/>
  <c r="V269" i="13"/>
  <c r="V268" i="13" s="1"/>
  <c r="G275" i="13"/>
  <c r="I275" i="13"/>
  <c r="K275" i="13"/>
  <c r="M275" i="13"/>
  <c r="O275" i="13"/>
  <c r="Q275" i="13"/>
  <c r="V275" i="13"/>
  <c r="G279" i="13"/>
  <c r="I279" i="13"/>
  <c r="K279" i="13"/>
  <c r="M279" i="13"/>
  <c r="O279" i="13"/>
  <c r="Q279" i="13"/>
  <c r="V279" i="13"/>
  <c r="G289" i="13"/>
  <c r="M289" i="13" s="1"/>
  <c r="I289" i="13"/>
  <c r="K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I293" i="13"/>
  <c r="K293" i="13"/>
  <c r="M293" i="13"/>
  <c r="O293" i="13"/>
  <c r="Q293" i="13"/>
  <c r="V293" i="13"/>
  <c r="G295" i="13"/>
  <c r="M295" i="13" s="1"/>
  <c r="I295" i="13"/>
  <c r="K295" i="13"/>
  <c r="O295" i="13"/>
  <c r="Q295" i="13"/>
  <c r="V295" i="13"/>
  <c r="G297" i="13"/>
  <c r="I297" i="13"/>
  <c r="I268" i="13" s="1"/>
  <c r="K297" i="13"/>
  <c r="M297" i="13"/>
  <c r="O297" i="13"/>
  <c r="Q297" i="13"/>
  <c r="V297" i="13"/>
  <c r="G299" i="13"/>
  <c r="M299" i="13" s="1"/>
  <c r="I299" i="13"/>
  <c r="K299" i="13"/>
  <c r="O299" i="13"/>
  <c r="Q299" i="13"/>
  <c r="V299" i="13"/>
  <c r="G302" i="13"/>
  <c r="I302" i="13"/>
  <c r="K302" i="13"/>
  <c r="M302" i="13"/>
  <c r="O302" i="13"/>
  <c r="Q302" i="13"/>
  <c r="V302" i="13"/>
  <c r="G304" i="13"/>
  <c r="I304" i="13"/>
  <c r="K304" i="13"/>
  <c r="M304" i="13"/>
  <c r="O304" i="13"/>
  <c r="Q304" i="13"/>
  <c r="V304" i="13"/>
  <c r="G306" i="13"/>
  <c r="M306" i="13" s="1"/>
  <c r="I306" i="13"/>
  <c r="K306" i="13"/>
  <c r="O306" i="13"/>
  <c r="Q306" i="13"/>
  <c r="V306" i="13"/>
  <c r="G308" i="13"/>
  <c r="Q308" i="13"/>
  <c r="V308" i="13"/>
  <c r="G309" i="13"/>
  <c r="I309" i="13"/>
  <c r="I308" i="13" s="1"/>
  <c r="K309" i="13"/>
  <c r="K308" i="13" s="1"/>
  <c r="M309" i="13"/>
  <c r="O309" i="13"/>
  <c r="Q309" i="13"/>
  <c r="V309" i="13"/>
  <c r="G313" i="13"/>
  <c r="M313" i="13" s="1"/>
  <c r="I313" i="13"/>
  <c r="K313" i="13"/>
  <c r="O313" i="13"/>
  <c r="Q313" i="13"/>
  <c r="V313" i="13"/>
  <c r="G317" i="13"/>
  <c r="I317" i="13"/>
  <c r="K317" i="13"/>
  <c r="M317" i="13"/>
  <c r="O317" i="13"/>
  <c r="O308" i="13" s="1"/>
  <c r="Q317" i="13"/>
  <c r="V317" i="13"/>
  <c r="G321" i="13"/>
  <c r="I321" i="13"/>
  <c r="K321" i="13"/>
  <c r="O321" i="13"/>
  <c r="G322" i="13"/>
  <c r="I322" i="13"/>
  <c r="K322" i="13"/>
  <c r="M322" i="13"/>
  <c r="M321" i="13" s="1"/>
  <c r="O322" i="13"/>
  <c r="Q322" i="13"/>
  <c r="Q321" i="13" s="1"/>
  <c r="V322" i="13"/>
  <c r="V321" i="13" s="1"/>
  <c r="G325" i="13"/>
  <c r="K325" i="13"/>
  <c r="M325" i="13"/>
  <c r="O325" i="13"/>
  <c r="V325" i="13"/>
  <c r="G326" i="13"/>
  <c r="I326" i="13"/>
  <c r="I325" i="13" s="1"/>
  <c r="K326" i="13"/>
  <c r="M326" i="13"/>
  <c r="O326" i="13"/>
  <c r="Q326" i="13"/>
  <c r="Q325" i="13" s="1"/>
  <c r="V326" i="13"/>
  <c r="G330" i="13"/>
  <c r="K330" i="13"/>
  <c r="O330" i="13"/>
  <c r="Q330" i="13"/>
  <c r="V330" i="13"/>
  <c r="G331" i="13"/>
  <c r="I331" i="13"/>
  <c r="I330" i="13" s="1"/>
  <c r="K331" i="13"/>
  <c r="M331" i="13"/>
  <c r="M330" i="13" s="1"/>
  <c r="O331" i="13"/>
  <c r="Q331" i="13"/>
  <c r="V331" i="13"/>
  <c r="G341" i="13"/>
  <c r="K341" i="13"/>
  <c r="V341" i="13"/>
  <c r="G342" i="13"/>
  <c r="I342" i="13"/>
  <c r="I341" i="13" s="1"/>
  <c r="K342" i="13"/>
  <c r="M342" i="13"/>
  <c r="M341" i="13" s="1"/>
  <c r="O342" i="13"/>
  <c r="Q342" i="13"/>
  <c r="Q341" i="13" s="1"/>
  <c r="V342" i="13"/>
  <c r="G354" i="13"/>
  <c r="M354" i="13" s="1"/>
  <c r="I354" i="13"/>
  <c r="K354" i="13"/>
  <c r="O354" i="13"/>
  <c r="O341" i="13" s="1"/>
  <c r="Q354" i="13"/>
  <c r="V354" i="13"/>
  <c r="I355" i="13"/>
  <c r="K355" i="13"/>
  <c r="M355" i="13"/>
  <c r="Q355" i="13"/>
  <c r="G356" i="13"/>
  <c r="G355" i="13" s="1"/>
  <c r="I356" i="13"/>
  <c r="K356" i="13"/>
  <c r="M356" i="13"/>
  <c r="O356" i="13"/>
  <c r="O355" i="13" s="1"/>
  <c r="Q356" i="13"/>
  <c r="V356" i="13"/>
  <c r="V355" i="13" s="1"/>
  <c r="G358" i="13"/>
  <c r="I358" i="13"/>
  <c r="K358" i="13"/>
  <c r="M358" i="13"/>
  <c r="O358" i="13"/>
  <c r="Q358" i="13"/>
  <c r="V358" i="13"/>
  <c r="G360" i="13"/>
  <c r="K360" i="13"/>
  <c r="O360" i="13"/>
  <c r="Q360" i="13"/>
  <c r="V360" i="13"/>
  <c r="G361" i="13"/>
  <c r="I361" i="13"/>
  <c r="I360" i="13" s="1"/>
  <c r="K361" i="13"/>
  <c r="M361" i="13"/>
  <c r="M360" i="13" s="1"/>
  <c r="O361" i="13"/>
  <c r="Q361" i="13"/>
  <c r="V361" i="13"/>
  <c r="G362" i="13"/>
  <c r="K362" i="13"/>
  <c r="G363" i="13"/>
  <c r="I363" i="13"/>
  <c r="I362" i="13" s="1"/>
  <c r="K363" i="13"/>
  <c r="M363" i="13"/>
  <c r="M362" i="13" s="1"/>
  <c r="O363" i="13"/>
  <c r="Q363" i="13"/>
  <c r="Q362" i="13" s="1"/>
  <c r="V363" i="13"/>
  <c r="G365" i="13"/>
  <c r="M365" i="13" s="1"/>
  <c r="I365" i="13"/>
  <c r="K365" i="13"/>
  <c r="O365" i="13"/>
  <c r="O362" i="13" s="1"/>
  <c r="Q365" i="13"/>
  <c r="V365" i="13"/>
  <c r="G367" i="13"/>
  <c r="I367" i="13"/>
  <c r="K367" i="13"/>
  <c r="M367" i="13"/>
  <c r="O367" i="13"/>
  <c r="Q367" i="13"/>
  <c r="V367" i="13"/>
  <c r="G369" i="13"/>
  <c r="I369" i="13"/>
  <c r="K369" i="13"/>
  <c r="M369" i="13"/>
  <c r="O369" i="13"/>
  <c r="Q369" i="13"/>
  <c r="V369" i="13"/>
  <c r="V362" i="13" s="1"/>
  <c r="G370" i="13"/>
  <c r="I370" i="13"/>
  <c r="K370" i="13"/>
  <c r="M370" i="13"/>
  <c r="O370" i="13"/>
  <c r="Q370" i="13"/>
  <c r="V370" i="13"/>
  <c r="G371" i="13"/>
  <c r="O371" i="13"/>
  <c r="Q371" i="13"/>
  <c r="V371" i="13"/>
  <c r="G372" i="13"/>
  <c r="I372" i="13"/>
  <c r="I371" i="13" s="1"/>
  <c r="K372" i="13"/>
  <c r="M372" i="13"/>
  <c r="M371" i="13" s="1"/>
  <c r="O372" i="13"/>
  <c r="Q372" i="13"/>
  <c r="V372" i="13"/>
  <c r="G382" i="13"/>
  <c r="M382" i="13" s="1"/>
  <c r="I382" i="13"/>
  <c r="K382" i="13"/>
  <c r="K371" i="13" s="1"/>
  <c r="O382" i="13"/>
  <c r="Q382" i="13"/>
  <c r="V382" i="13"/>
  <c r="G383" i="13"/>
  <c r="I383" i="13"/>
  <c r="K383" i="13"/>
  <c r="M383" i="13"/>
  <c r="O383" i="13"/>
  <c r="Q383" i="13"/>
  <c r="V383" i="13"/>
  <c r="G385" i="13"/>
  <c r="I385" i="13"/>
  <c r="I384" i="13" s="1"/>
  <c r="K385" i="13"/>
  <c r="M385" i="13"/>
  <c r="O385" i="13"/>
  <c r="Q385" i="13"/>
  <c r="Q384" i="13" s="1"/>
  <c r="V385" i="13"/>
  <c r="G396" i="13"/>
  <c r="I396" i="13"/>
  <c r="K396" i="13"/>
  <c r="M396" i="13"/>
  <c r="O396" i="13"/>
  <c r="Q396" i="13"/>
  <c r="V396" i="13"/>
  <c r="V384" i="13" s="1"/>
  <c r="G401" i="13"/>
  <c r="I401" i="13"/>
  <c r="K401" i="13"/>
  <c r="M401" i="13"/>
  <c r="O401" i="13"/>
  <c r="Q401" i="13"/>
  <c r="V401" i="13"/>
  <c r="G411" i="13"/>
  <c r="M411" i="13" s="1"/>
  <c r="I411" i="13"/>
  <c r="K411" i="13"/>
  <c r="O411" i="13"/>
  <c r="Q411" i="13"/>
  <c r="V411" i="13"/>
  <c r="G413" i="13"/>
  <c r="I413" i="13"/>
  <c r="K413" i="13"/>
  <c r="M413" i="13"/>
  <c r="O413" i="13"/>
  <c r="Q413" i="13"/>
  <c r="V413" i="13"/>
  <c r="G416" i="13"/>
  <c r="M416" i="13" s="1"/>
  <c r="I416" i="13"/>
  <c r="K416" i="13"/>
  <c r="K384" i="13" s="1"/>
  <c r="O416" i="13"/>
  <c r="Q416" i="13"/>
  <c r="V416" i="13"/>
  <c r="G418" i="13"/>
  <c r="I418" i="13"/>
  <c r="K418" i="13"/>
  <c r="M418" i="13"/>
  <c r="O418" i="13"/>
  <c r="Q418" i="13"/>
  <c r="V418" i="13"/>
  <c r="G420" i="13"/>
  <c r="M420" i="13" s="1"/>
  <c r="I420" i="13"/>
  <c r="K420" i="13"/>
  <c r="O420" i="13"/>
  <c r="Q420" i="13"/>
  <c r="V420" i="13"/>
  <c r="G422" i="13"/>
  <c r="I422" i="13"/>
  <c r="K422" i="13"/>
  <c r="M422" i="13"/>
  <c r="O422" i="13"/>
  <c r="Q422" i="13"/>
  <c r="V422" i="13"/>
  <c r="G424" i="13"/>
  <c r="I424" i="13"/>
  <c r="K424" i="13"/>
  <c r="M424" i="13"/>
  <c r="O424" i="13"/>
  <c r="Q424" i="13"/>
  <c r="V424" i="13"/>
  <c r="G426" i="13"/>
  <c r="I426" i="13"/>
  <c r="K426" i="13"/>
  <c r="M426" i="13"/>
  <c r="O426" i="13"/>
  <c r="Q426" i="13"/>
  <c r="V426" i="13"/>
  <c r="G428" i="13"/>
  <c r="M428" i="13" s="1"/>
  <c r="I428" i="13"/>
  <c r="K428" i="13"/>
  <c r="O428" i="13"/>
  <c r="Q428" i="13"/>
  <c r="V428" i="13"/>
  <c r="G431" i="13"/>
  <c r="I431" i="13"/>
  <c r="K431" i="13"/>
  <c r="M431" i="13"/>
  <c r="O431" i="13"/>
  <c r="Q431" i="13"/>
  <c r="V431" i="13"/>
  <c r="G433" i="13"/>
  <c r="M433" i="13" s="1"/>
  <c r="I433" i="13"/>
  <c r="K433" i="13"/>
  <c r="O433" i="13"/>
  <c r="Q433" i="13"/>
  <c r="V433" i="13"/>
  <c r="G435" i="13"/>
  <c r="I435" i="13"/>
  <c r="K435" i="13"/>
  <c r="M435" i="13"/>
  <c r="O435" i="13"/>
  <c r="Q435" i="13"/>
  <c r="V435" i="13"/>
  <c r="G444" i="13"/>
  <c r="M444" i="13" s="1"/>
  <c r="I444" i="13"/>
  <c r="K444" i="13"/>
  <c r="O444" i="13"/>
  <c r="O384" i="13" s="1"/>
  <c r="Q444" i="13"/>
  <c r="V444" i="13"/>
  <c r="G446" i="13"/>
  <c r="I446" i="13"/>
  <c r="K446" i="13"/>
  <c r="M446" i="13"/>
  <c r="O446" i="13"/>
  <c r="Q446" i="13"/>
  <c r="V446" i="13"/>
  <c r="O447" i="13"/>
  <c r="V447" i="13"/>
  <c r="G448" i="13"/>
  <c r="I448" i="13"/>
  <c r="I447" i="13" s="1"/>
  <c r="K448" i="13"/>
  <c r="M448" i="13"/>
  <c r="O448" i="13"/>
  <c r="Q448" i="13"/>
  <c r="Q447" i="13" s="1"/>
  <c r="V448" i="13"/>
  <c r="G452" i="13"/>
  <c r="G447" i="13" s="1"/>
  <c r="I452" i="13"/>
  <c r="K452" i="13"/>
  <c r="O452" i="13"/>
  <c r="Q452" i="13"/>
  <c r="V452" i="13"/>
  <c r="G453" i="13"/>
  <c r="I453" i="13"/>
  <c r="K453" i="13"/>
  <c r="M453" i="13"/>
  <c r="O453" i="13"/>
  <c r="Q453" i="13"/>
  <c r="V453" i="13"/>
  <c r="G454" i="13"/>
  <c r="M454" i="13" s="1"/>
  <c r="I454" i="13"/>
  <c r="K454" i="13"/>
  <c r="K447" i="13" s="1"/>
  <c r="O454" i="13"/>
  <c r="Q454" i="13"/>
  <c r="V454" i="13"/>
  <c r="G455" i="13"/>
  <c r="I455" i="13"/>
  <c r="K455" i="13"/>
  <c r="M455" i="13"/>
  <c r="O455" i="13"/>
  <c r="Q455" i="13"/>
  <c r="V455" i="13"/>
  <c r="G456" i="13"/>
  <c r="I456" i="13"/>
  <c r="K456" i="13"/>
  <c r="O456" i="13"/>
  <c r="G457" i="13"/>
  <c r="I457" i="13"/>
  <c r="K457" i="13"/>
  <c r="M457" i="13"/>
  <c r="M456" i="13" s="1"/>
  <c r="O457" i="13"/>
  <c r="Q457" i="13"/>
  <c r="Q456" i="13" s="1"/>
  <c r="V457" i="13"/>
  <c r="G460" i="13"/>
  <c r="I460" i="13"/>
  <c r="K460" i="13"/>
  <c r="M460" i="13"/>
  <c r="O460" i="13"/>
  <c r="Q460" i="13"/>
  <c r="V460" i="13"/>
  <c r="V456" i="13" s="1"/>
  <c r="G461" i="13"/>
  <c r="I461" i="13"/>
  <c r="K461" i="13"/>
  <c r="M461" i="13"/>
  <c r="O461" i="13"/>
  <c r="Q461" i="13"/>
  <c r="V461" i="13"/>
  <c r="G463" i="13"/>
  <c r="K463" i="13"/>
  <c r="O463" i="13"/>
  <c r="Q463" i="13"/>
  <c r="V463" i="13"/>
  <c r="G464" i="13"/>
  <c r="I464" i="13"/>
  <c r="I463" i="13" s="1"/>
  <c r="K464" i="13"/>
  <c r="M464" i="13"/>
  <c r="M463" i="13" s="1"/>
  <c r="O464" i="13"/>
  <c r="Q464" i="13"/>
  <c r="V464" i="13"/>
  <c r="G467" i="13"/>
  <c r="K467" i="13"/>
  <c r="O467" i="13"/>
  <c r="V467" i="13"/>
  <c r="G468" i="13"/>
  <c r="I468" i="13"/>
  <c r="I467" i="13" s="1"/>
  <c r="K468" i="13"/>
  <c r="M468" i="13"/>
  <c r="M467" i="13" s="1"/>
  <c r="O468" i="13"/>
  <c r="Q468" i="13"/>
  <c r="Q467" i="13" s="1"/>
  <c r="V468" i="13"/>
  <c r="AE470" i="13"/>
  <c r="AF470" i="13"/>
  <c r="G17" i="12"/>
  <c r="G8" i="12"/>
  <c r="G9" i="12"/>
  <c r="I9" i="12"/>
  <c r="I8" i="12" s="1"/>
  <c r="K9" i="12"/>
  <c r="M9" i="12"/>
  <c r="M8" i="12" s="1"/>
  <c r="O9" i="12"/>
  <c r="Q9" i="12"/>
  <c r="V9" i="12"/>
  <c r="V8" i="12" s="1"/>
  <c r="G10" i="12"/>
  <c r="M10" i="12" s="1"/>
  <c r="I10" i="12"/>
  <c r="K10" i="12"/>
  <c r="K8" i="12" s="1"/>
  <c r="O10" i="12"/>
  <c r="O8" i="12" s="1"/>
  <c r="Q10" i="12"/>
  <c r="V10" i="12"/>
  <c r="G11" i="12"/>
  <c r="I11" i="12"/>
  <c r="K11" i="12"/>
  <c r="M11" i="12"/>
  <c r="O11" i="12"/>
  <c r="Q11" i="12"/>
  <c r="Q8" i="12" s="1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K14" i="12"/>
  <c r="M14" i="12"/>
  <c r="V14" i="12"/>
  <c r="G15" i="12"/>
  <c r="I15" i="12"/>
  <c r="I14" i="12" s="1"/>
  <c r="K15" i="12"/>
  <c r="M15" i="12"/>
  <c r="O15" i="12"/>
  <c r="O14" i="12" s="1"/>
  <c r="Q15" i="12"/>
  <c r="Q14" i="12" s="1"/>
  <c r="V15" i="12"/>
  <c r="AE17" i="12"/>
  <c r="I20" i="1"/>
  <c r="I19" i="1"/>
  <c r="I18" i="1"/>
  <c r="I17" i="1"/>
  <c r="I16" i="1"/>
  <c r="F49" i="1"/>
  <c r="G23" i="1" s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9" i="1" s="1"/>
  <c r="I81" i="1" l="1"/>
  <c r="J80" i="1" s="1"/>
  <c r="G26" i="1"/>
  <c r="A26" i="1"/>
  <c r="A23" i="1"/>
  <c r="G28" i="1"/>
  <c r="AF149" i="18"/>
  <c r="G83" i="18"/>
  <c r="G77" i="18"/>
  <c r="M90" i="18"/>
  <c r="M88" i="18" s="1"/>
  <c r="M72" i="18"/>
  <c r="M71" i="18" s="1"/>
  <c r="M37" i="18"/>
  <c r="M36" i="18" s="1"/>
  <c r="M24" i="18"/>
  <c r="M8" i="18" s="1"/>
  <c r="M26" i="17"/>
  <c r="M33" i="17"/>
  <c r="M42" i="17"/>
  <c r="M41" i="17" s="1"/>
  <c r="M29" i="17"/>
  <c r="M44" i="17"/>
  <c r="M43" i="17" s="1"/>
  <c r="M106" i="15"/>
  <c r="G106" i="15"/>
  <c r="AF160" i="15"/>
  <c r="M56" i="15"/>
  <c r="M55" i="15" s="1"/>
  <c r="M153" i="15"/>
  <c r="M126" i="15" s="1"/>
  <c r="M44" i="15"/>
  <c r="M40" i="15" s="1"/>
  <c r="M308" i="13"/>
  <c r="M194" i="13"/>
  <c r="M268" i="13"/>
  <c r="M384" i="13"/>
  <c r="M121" i="13"/>
  <c r="M8" i="13"/>
  <c r="G194" i="13"/>
  <c r="G268" i="13"/>
  <c r="G384" i="13"/>
  <c r="M452" i="13"/>
  <c r="M447" i="13" s="1"/>
  <c r="M170" i="13"/>
  <c r="M24" i="13"/>
  <c r="AF17" i="12"/>
  <c r="J47" i="1"/>
  <c r="J44" i="1"/>
  <c r="J41" i="1"/>
  <c r="J46" i="1"/>
  <c r="J43" i="1"/>
  <c r="J40" i="1"/>
  <c r="J48" i="1"/>
  <c r="J45" i="1"/>
  <c r="J42" i="1"/>
  <c r="J39" i="1"/>
  <c r="J49" i="1" s="1"/>
  <c r="H49" i="1"/>
  <c r="I21" i="1"/>
  <c r="J28" i="1"/>
  <c r="J26" i="1"/>
  <c r="G38" i="1"/>
  <c r="F38" i="1"/>
  <c r="J23" i="1"/>
  <c r="J24" i="1"/>
  <c r="J25" i="1"/>
  <c r="J27" i="1"/>
  <c r="E24" i="1"/>
  <c r="E26" i="1"/>
  <c r="J64" i="1" l="1"/>
  <c r="J69" i="1"/>
  <c r="J75" i="1"/>
  <c r="J65" i="1"/>
  <c r="J61" i="1"/>
  <c r="J66" i="1"/>
  <c r="J79" i="1"/>
  <c r="J60" i="1"/>
  <c r="J71" i="1"/>
  <c r="J78" i="1"/>
  <c r="J76" i="1"/>
  <c r="J72" i="1"/>
  <c r="J58" i="1"/>
  <c r="J73" i="1"/>
  <c r="J56" i="1"/>
  <c r="J67" i="1"/>
  <c r="J63" i="1"/>
  <c r="J59" i="1"/>
  <c r="J57" i="1"/>
  <c r="J74" i="1"/>
  <c r="J70" i="1"/>
  <c r="J68" i="1"/>
  <c r="J62" i="1"/>
  <c r="J77" i="1"/>
  <c r="A24" i="1"/>
  <c r="G24" i="1"/>
  <c r="A27" i="1" s="1"/>
  <c r="J81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<sst xmlns="http://schemas.openxmlformats.org/spreadsheetml/2006/main" count="3931" uniqueCount="1097">
  <si>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</si>
  <si>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</si>
  <si>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</si>
  <si>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</si>
  <si>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</si>
  <si>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</si>
  <si>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</si>
  <si>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</si>
  <si>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</si>
  <si>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</si>
  <si>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</si>
  <si>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</si>
  <si>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</si>
  <si>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</si>
  <si>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</si>
  <si>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</si>
  <si>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</si>
  <si>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</si>
  <si>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</si>
  <si>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</si>
  <si>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</si>
  <si>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</si>
  <si>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</si>
  <si>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</si>
  <si>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</si>
  <si>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</si>
  <si>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</si>
  <si>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</si>
  <si>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</si>
  <si>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</si>
  <si>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</si>
  <si>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</si>
  <si>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</si>
  <si>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</si>
  <si>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</si>
  <si>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</si>
  <si>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</si>
  <si>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</si>
  <si>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</si>
  <si>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</si>
  <si>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</si>
  <si>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</si>
  <si>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</si>
  <si>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514</t>
  </si>
  <si>
    <t>Rozšíření hřbitova v Pelhřimově</t>
  </si>
  <si>
    <t>Stavba</t>
  </si>
  <si>
    <t>SO 001</t>
  </si>
  <si>
    <t>1. etapa</t>
  </si>
  <si>
    <t>0</t>
  </si>
  <si>
    <t>Vedlejší a ostatní náklady</t>
  </si>
  <si>
    <t>1</t>
  </si>
  <si>
    <t>Stav. část</t>
  </si>
  <si>
    <t>2</t>
  </si>
  <si>
    <t>Vegetační úpravy</t>
  </si>
  <si>
    <t>3</t>
  </si>
  <si>
    <t>Cesty</t>
  </si>
  <si>
    <t>4</t>
  </si>
  <si>
    <t>Veřejné osvětlení + NN</t>
  </si>
  <si>
    <t>5</t>
  </si>
  <si>
    <t>Mobiliář a drobná architektura</t>
  </si>
  <si>
    <t>6</t>
  </si>
  <si>
    <t>Kašna</t>
  </si>
  <si>
    <t>7</t>
  </si>
  <si>
    <t>Přeložka vodovodu a přípojka kanalizace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</si>
  <si>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</si>
  <si>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</si>
  <si>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</si>
  <si>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</si>
  <si>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</si>
  <si>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</si>
  <si>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Svislé a kompletní konstrukce</t>
  </si>
  <si>
    <t>Vodorovné konstrukce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</si>
  <si>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</si>
  <si>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</si>
  <si>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</si>
  <si>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</si>
  <si>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</si>
  <si>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</si>
  <si>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</si>
  <si>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</si>
  <si>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</si>
  <si>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</si>
  <si>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</si>
  <si>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</si>
  <si>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</si>
  <si>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</si>
  <si>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</si>
  <si>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</si>
  <si>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</si>
  <si>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D96</t>
  </si>
  <si>
    <t>Přesuny suti a vybouraných hmot</t>
  </si>
  <si>
    <t>711</t>
  </si>
  <si>
    <t>Izolace proti vodě</t>
  </si>
  <si>
    <t>767</t>
  </si>
  <si>
    <t>Konstrukce zámečnické</t>
  </si>
  <si>
    <t>782</t>
  </si>
  <si>
    <t>Konstrukce z přírodního kamene</t>
  </si>
  <si>
    <t>783</t>
  </si>
  <si>
    <t>Nátěry</t>
  </si>
  <si>
    <t>799</t>
  </si>
  <si>
    <t>Ostatní</t>
  </si>
  <si>
    <t>Umělecké dílo</t>
  </si>
  <si>
    <t>M21</t>
  </si>
  <si>
    <t>Elektromontáže</t>
  </si>
  <si>
    <t>M35</t>
  </si>
  <si>
    <t>Montáže čerpadel, kompresorů</t>
  </si>
  <si>
    <t>M99</t>
  </si>
  <si>
    <t>Ostatní práce "M"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</si>
  <si>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</si>
  <si>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</si>
  <si>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</si>
  <si>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</si>
  <si>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</si>
  <si>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</si>
  <si>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</si>
  <si>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</si>
  <si>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</si>
  <si>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</si>
  <si>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</si>
  <si>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</si>
  <si>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</si>
  <si>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</si>
  <si>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</si>
  <si>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</si>
  <si>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</si>
  <si>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</si>
  <si>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</si>
  <si>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</si>
  <si>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</si>
  <si>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</si>
  <si>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</si>
  <si>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</si>
  <si>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</si>
  <si>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</si>
  <si>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</si>
  <si>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</si>
  <si>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</si>
  <si>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</si>
  <si>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005111021R</t>
  </si>
  <si>
    <t>Vytyčení inženýrských sítí</t>
  </si>
  <si>
    <t>Soubor</t>
  </si>
  <si>
    <t>RTS 24/ II</t>
  </si>
  <si>
    <t>Indiv</t>
  </si>
  <si>
    <t>VRN</t>
  </si>
  <si>
    <t>Běžná</t>
  </si>
  <si>
    <t>POL99_8</t>
  </si>
  <si>
    <t>005111020R</t>
  </si>
  <si>
    <t>Vytyčení stavby</t>
  </si>
  <si>
    <t>005121 R</t>
  </si>
  <si>
    <t>Zařízení staveniště</t>
  </si>
  <si>
    <t>005124010R</t>
  </si>
  <si>
    <t>Koordinační činnost</t>
  </si>
  <si>
    <t>00523  R</t>
  </si>
  <si>
    <t>Zkoušky a revize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</si>
  <si>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</si>
  <si>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</si>
  <si>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</si>
  <si>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</si>
  <si>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</si>
  <si>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</si>
  <si>
    <t>113106121</t>
  </si>
  <si>
    <t>Rozebrání dlažeb z betonových dlaždic na sucho</t>
  </si>
  <si>
    <t>m2</t>
  </si>
  <si>
    <t>RTS 23/ II</t>
  </si>
  <si>
    <t>Práce</t>
  </si>
  <si>
    <t>POL1_</t>
  </si>
  <si>
    <t>vedlejší hřbitovní kominikace : 142,26</t>
  </si>
  <si>
    <t>VV</t>
  </si>
  <si>
    <t>113107420</t>
  </si>
  <si>
    <t>Odstranění podkladu nad 50 m2,kam.těžené tl.20 cm</t>
  </si>
  <si>
    <t>hlavní hřbitovní komunikace : 341,66</t>
  </si>
  <si>
    <t>vedlejší hřbitovní komunikace : 142,26+3,77</t>
  </si>
  <si>
    <t>113107620</t>
  </si>
  <si>
    <t>Odstranění podkladu nad 50 m2,kam.drcené tl.20 cm</t>
  </si>
  <si>
    <t>113108412</t>
  </si>
  <si>
    <t>Odstranění asfaltové vrstvy pl.nad 50 m2, tl.12 cm</t>
  </si>
  <si>
    <t>vedlejší hřbitovní komunikace : 3,77</t>
  </si>
  <si>
    <t>113201111</t>
  </si>
  <si>
    <t>Vytrhání obrubníků chodníkových a parkových</t>
  </si>
  <si>
    <t>m</t>
  </si>
  <si>
    <t>113202111</t>
  </si>
  <si>
    <t>Vytrhání obrub obrubníků silničních</t>
  </si>
  <si>
    <t>121101101</t>
  </si>
  <si>
    <t>Sejmutí ornice s přemístěním do 50 m</t>
  </si>
  <si>
    <t>m3</t>
  </si>
  <si>
    <t>2310,0*0,1</t>
  </si>
  <si>
    <t>122202202</t>
  </si>
  <si>
    <t>Odkopávky pro silnice v hor. 3 do 1000 m3</t>
  </si>
  <si>
    <t>A1 : 21,43</t>
  </si>
  <si>
    <t>A2 : 21,48</t>
  </si>
  <si>
    <t>A3 : 16,46</t>
  </si>
  <si>
    <t>A4 : 5,62</t>
  </si>
  <si>
    <t>A5 : 13,4</t>
  </si>
  <si>
    <t>A6 : 14,88</t>
  </si>
  <si>
    <t>A7 : 18,13</t>
  </si>
  <si>
    <t>B1 : 22,05</t>
  </si>
  <si>
    <t>B2 : 20,25</t>
  </si>
  <si>
    <t>B3 : 18,21</t>
  </si>
  <si>
    <t>B4 : 2,56</t>
  </si>
  <si>
    <t>C1 : 52,28</t>
  </si>
  <si>
    <t>C2 : 46,33</t>
  </si>
  <si>
    <t>C3 : 7,07</t>
  </si>
  <si>
    <t>C4 : 0,27</t>
  </si>
  <si>
    <t>D1 : 32,95</t>
  </si>
  <si>
    <t>D2 : 17,51</t>
  </si>
  <si>
    <t>D3 : 0,39</t>
  </si>
  <si>
    <t>E1 : 11,14</t>
  </si>
  <si>
    <t>E2 : 4,3</t>
  </si>
  <si>
    <t>F : 5,35</t>
  </si>
  <si>
    <t>G1-G26 : 9,15</t>
  </si>
  <si>
    <t>H : 4,15</t>
  </si>
  <si>
    <t>I : 0,34</t>
  </si>
  <si>
    <t>J : 0,62</t>
  </si>
  <si>
    <t>K1 : 9,93</t>
  </si>
  <si>
    <t>K2 : 17,84</t>
  </si>
  <si>
    <t>K3 : 5,44</t>
  </si>
  <si>
    <t>K4 : 2,64</t>
  </si>
  <si>
    <t>K5 : 9,45</t>
  </si>
  <si>
    <t>K6 : 9,14</t>
  </si>
  <si>
    <t>K7 : 9,92</t>
  </si>
  <si>
    <t>K8 : 7,94</t>
  </si>
  <si>
    <t>K9 : 6,7</t>
  </si>
  <si>
    <t>K10 : 8,09</t>
  </si>
  <si>
    <t>K11 : 6,8</t>
  </si>
  <si>
    <t>K12 : 5,16</t>
  </si>
  <si>
    <t>K13 : 12,42</t>
  </si>
  <si>
    <t>K14 : 10,77</t>
  </si>
  <si>
    <t>K15 : 7,29</t>
  </si>
  <si>
    <t>K16 : 2,53</t>
  </si>
  <si>
    <t>K17 : 9,97</t>
  </si>
  <si>
    <t>K18 : 7,06</t>
  </si>
  <si>
    <t>K19 : 3,78</t>
  </si>
  <si>
    <t>K20 : 16,41</t>
  </si>
  <si>
    <t>K21 : 2,14</t>
  </si>
  <si>
    <t>K22 : 0,5</t>
  </si>
  <si>
    <t>K23 : 1,74</t>
  </si>
  <si>
    <t>K24 : 9,7</t>
  </si>
  <si>
    <t>K26 : 0,76</t>
  </si>
  <si>
    <t>K27 : 0,89</t>
  </si>
  <si>
    <t>K28 : 10,45</t>
  </si>
  <si>
    <t>K29 : 57,79</t>
  </si>
  <si>
    <t>K30 : 6,7</t>
  </si>
  <si>
    <t>L : 166,5</t>
  </si>
  <si>
    <t>snížení - drenáže řeky D2 : 57,3*2,5*0,2+57,3*0,8*0,2*2+57,3*0,9*0,25*0,5*2</t>
  </si>
  <si>
    <t>odpočet - sejmutí ornice : -231,0</t>
  </si>
  <si>
    <t>122202209</t>
  </si>
  <si>
    <t>Příplatek za lepivost - odkop. pro silnice v hor.3</t>
  </si>
  <si>
    <t>621,649*0,5</t>
  </si>
  <si>
    <t>131201110</t>
  </si>
  <si>
    <t>Hloubení nezapaž. jam hor.3 do 50 m3, STROJNĚ</t>
  </si>
  <si>
    <t>technologie kašny : 20,85</t>
  </si>
  <si>
    <t>vsak. těleso 1 : 5,0*2,0*1,4</t>
  </si>
  <si>
    <t>vsak. těleso 2 : 2,0*2,8*1,4</t>
  </si>
  <si>
    <t>131201119</t>
  </si>
  <si>
    <t>Příplatek za lepivost - hloubení nezap.jam v hor.3</t>
  </si>
  <si>
    <t>42,69*0,5</t>
  </si>
  <si>
    <t>132201212</t>
  </si>
  <si>
    <t>Hloubení rýh š.do 200 cm hor.3 do 1000m3,STROJNĚ</t>
  </si>
  <si>
    <t>základové konstrukce : 297,35</t>
  </si>
  <si>
    <t>odpočet ruční výkopy : -24,843</t>
  </si>
  <si>
    <t>132201219</t>
  </si>
  <si>
    <t>Přípl.za lepivost,hloubení rýh 200cm,hor.3,STROJNĚ</t>
  </si>
  <si>
    <t>272,507*0,5</t>
  </si>
  <si>
    <t>139601102</t>
  </si>
  <si>
    <t>Ruční výkop jam, rýh a šachet v hornině tř. 3</t>
  </si>
  <si>
    <t>patky : 0,8*0,8*0,8*4+0,9*0,9*0,8*10</t>
  </si>
  <si>
    <t>0,8*1,5*0,8</t>
  </si>
  <si>
    <t>kříž : 1,45*1,45*0,6</t>
  </si>
  <si>
    <t>oltář : 1,5*0,8*0,8</t>
  </si>
  <si>
    <t>161101101</t>
  </si>
  <si>
    <t>Svislé přemístění výkopku z hor.1-4 do 2,5 m</t>
  </si>
  <si>
    <t>5,0*2,0*1,4</t>
  </si>
  <si>
    <t>2,0*2,8*1,4</t>
  </si>
  <si>
    <t>162201102</t>
  </si>
  <si>
    <t>Vodorovné přemístění výkopku z hor.1-4 do 50 m</t>
  </si>
  <si>
    <t>deponie - zemina pro zásypy : 19,13*2</t>
  </si>
  <si>
    <t>162701105</t>
  </si>
  <si>
    <t>Vodorovné přemístění výkopku z hor.1-4 do 10000 m</t>
  </si>
  <si>
    <t>621,649+42,69+272,507+11,71-11,71</t>
  </si>
  <si>
    <t>162701109</t>
  </si>
  <si>
    <t>Příplatek k vod. přemístění hor.1-4 za další 1 km</t>
  </si>
  <si>
    <t>936,846*10</t>
  </si>
  <si>
    <t>167101101</t>
  </si>
  <si>
    <t>Nakládání výkopku z hor. 1 ÷ 4 v množství do 100 m3</t>
  </si>
  <si>
    <t>174101101</t>
  </si>
  <si>
    <t>Zásyp jam, rýh, šachet se zhutněním</t>
  </si>
  <si>
    <t>za ohradní zdí : 10,8</t>
  </si>
  <si>
    <t>kříž : (1,8*1,8-1,45*1,45)*0,8</t>
  </si>
  <si>
    <t>174101102</t>
  </si>
  <si>
    <t>Zásyp ruční se zhutněním</t>
  </si>
  <si>
    <t xml:space="preserve">kamenivo řeky : </t>
  </si>
  <si>
    <t>D2.0 : 38,0*0,9*0,2</t>
  </si>
  <si>
    <t>D2.1 : 5,0*0,9*0,2</t>
  </si>
  <si>
    <t>199000002</t>
  </si>
  <si>
    <t>Poplatek za skládku horniny 1- 4, č. dle katal. odpadů 17 05 04</t>
  </si>
  <si>
    <t>58339601R</t>
  </si>
  <si>
    <t>Břidlice stavební vybáraná vplně ložená - štípaná břidlice štěpka šedá 75-300 mm</t>
  </si>
  <si>
    <t>t</t>
  </si>
  <si>
    <t>Vlastní</t>
  </si>
  <si>
    <t>Specifikace</t>
  </si>
  <si>
    <t>POL3_</t>
  </si>
  <si>
    <t>D2 - kamenivo řeky : 20,0</t>
  </si>
  <si>
    <t>211561111</t>
  </si>
  <si>
    <t>Výplň odvodňovacích žeber kam. hrubě drcen. 16-32 mm</t>
  </si>
  <si>
    <t>211971110</t>
  </si>
  <si>
    <t>Opláštění žeber z geotextilie o sklonu do 1 : 2,5</t>
  </si>
  <si>
    <t>D1 : 28,67*(0,5+0,55+0,35+0,45+0,13)</t>
  </si>
  <si>
    <t>D2 - napojení na kanalizaci : 0,6*(0,6+0,2*2)</t>
  </si>
  <si>
    <t>D2,0 : 38,0*(0,4+0,6+0,25*2)</t>
  </si>
  <si>
    <t>D2.2 : 20,5*(0,35+0,5+0,25*2)</t>
  </si>
  <si>
    <t>D3 : 10,81*(0,6+0,13*2+0,45*2+0,35)</t>
  </si>
  <si>
    <t>D4 : 5,82*0,6*4</t>
  </si>
  <si>
    <t>D5 : 3,92*(0,6+0,13*2+0,45*2+0,35)</t>
  </si>
  <si>
    <t>vsakovací těleso 1 : (5,0*2,0+5,0*1,4+2,0*1,4)*2</t>
  </si>
  <si>
    <t>vsakovací těleso 2 : (2,8*2,0+2,8*1,4+2,0*1,4)*2</t>
  </si>
  <si>
    <t>212531111</t>
  </si>
  <si>
    <t>Výplň odvodňov. trativodů kam. hrubě drcen.32- 63 mm</t>
  </si>
  <si>
    <t>D1 : 28,67*(0,43+0,5)*0,5*0,17+28,67*0,5*0,13</t>
  </si>
  <si>
    <t>D2,0 : 38,0*0,7*0,25</t>
  </si>
  <si>
    <t>D2,1 : 5,0*0,7*0,305</t>
  </si>
  <si>
    <t>D2.2 : 20,5*(0,6*0,125+0,55*0,175)</t>
  </si>
  <si>
    <t>D3 : 10,81*(0,5+0,6)*0,5*0,17+10,81*0,6*0,13</t>
  </si>
  <si>
    <t>D5 : 3,92*(0,5+0,6)*0,5*0,17+3,92*0,6*0,13</t>
  </si>
  <si>
    <t>212561111</t>
  </si>
  <si>
    <t>Výplň odvodňov. trativodů kam. hrubě drcen. 11-22 mm</t>
  </si>
  <si>
    <t>D1 : 28,67*(0,35+0,43)*0,5*0,25</t>
  </si>
  <si>
    <t>D2 - napojení na kanalizaci0 : 0,6*0,55*0,2</t>
  </si>
  <si>
    <t>D2,0 : 38,0*0,5*0,25</t>
  </si>
  <si>
    <t>D2.2 : 20,5*0,4*0,25</t>
  </si>
  <si>
    <t>D3 : 10,81*(0,35+0,5)*0,5*0,25</t>
  </si>
  <si>
    <t>D4 : 5,82*0,6*0,6</t>
  </si>
  <si>
    <t>D5 : 3,92*(0,35+0,5)*0,5*0,25</t>
  </si>
  <si>
    <t>212753216</t>
  </si>
  <si>
    <t>Montáž tuhé drenáž. trubky do rýhy DN 160,bez lože</t>
  </si>
  <si>
    <t>D1 : 28,67</t>
  </si>
  <si>
    <t>D2 : 63,55-5,0</t>
  </si>
  <si>
    <t>D3 : 10,81</t>
  </si>
  <si>
    <t>D4 : 5,82</t>
  </si>
  <si>
    <t>D5 : 3,92</t>
  </si>
  <si>
    <t>274313611</t>
  </si>
  <si>
    <t>Beton základových pasů prostý C 16/20</t>
  </si>
  <si>
    <t>A-A : 0,8*1,456*1,45+0,8*2,5*(1,474+1,418+1,671+1,466+1,309+1,461+1,829+2,292)</t>
  </si>
  <si>
    <t>0,8*(6,525*2,574+1,0*2,093)+0,8*2,315*(1,693+1,612)</t>
  </si>
  <si>
    <t>0,8*(1,0*2,012+3,315*2,381+1,315*2,3+2,0*1,65+3,315*1,569)</t>
  </si>
  <si>
    <t>0,8*(4,19*1,424+1,0*1,824+3,315*2,093+2,315*2,012+1,0*1,662+8,945*1,181+1,0*1,681+6,997*1,6)</t>
  </si>
  <si>
    <t>E-E : 0,8*(0,8*1,2+3,854*1,2)+0,8*3,315*(1,319+1,357+1,395)</t>
  </si>
  <si>
    <t>0,8*(7,018*1,45+3,315*1,488+4,733*1,526)</t>
  </si>
  <si>
    <t>B-B : 7,5*1,2*1,2*6</t>
  </si>
  <si>
    <t>C-C : 7,5*1,2*1,2*6</t>
  </si>
  <si>
    <t>D-D : 5,7*1,2*1,2*2+0,6*1,2*(1,74+2,28+2,82+2,67+2,18+1,69)</t>
  </si>
  <si>
    <t>oltář : 1,5*0,8*1,2+1,05*0,35*0,2</t>
  </si>
  <si>
    <t>274351215</t>
  </si>
  <si>
    <t>Bednění stěn základových pasů - zřízení</t>
  </si>
  <si>
    <t>(72,348+28,864+0,8)*2*0,4+0,8*6*0,4+(7,5+1,2)*2*0,4*14</t>
  </si>
  <si>
    <t>(1,5+0,8)*2*0,6</t>
  </si>
  <si>
    <t>274351216</t>
  </si>
  <si>
    <t>Bednění stěn základových pasů - odstranění</t>
  </si>
  <si>
    <t>275125001</t>
  </si>
  <si>
    <t>Montáž základových patek ze ŽB, do 4 t</t>
  </si>
  <si>
    <t>kus</t>
  </si>
  <si>
    <t>kříž : 1</t>
  </si>
  <si>
    <t>275313511</t>
  </si>
  <si>
    <t>Beton základových patek prostý C 12/15</t>
  </si>
  <si>
    <t>kříž - podkladní beton : 1,45*1,45*0,1</t>
  </si>
  <si>
    <t>275313611</t>
  </si>
  <si>
    <t>Beton základových patek prostý C 16/20</t>
  </si>
  <si>
    <t>0,5*0,8*0,8*18*2</t>
  </si>
  <si>
    <t>0,8*0,8*0,8*4</t>
  </si>
  <si>
    <t>0,9*0,9*0,8*10</t>
  </si>
  <si>
    <t>275351215</t>
  </si>
  <si>
    <t>Bednění stěn základových patek - zřízení</t>
  </si>
  <si>
    <t>(0,5+0,8)*2*0,3*36</t>
  </si>
  <si>
    <t>0,8*4*0,3*4</t>
  </si>
  <si>
    <t>0,9*4*0,3*10</t>
  </si>
  <si>
    <t>(0,8+0,15)*2*0,3</t>
  </si>
  <si>
    <t>275351216</t>
  </si>
  <si>
    <t>Bednění stěn základových patek - odstranění</t>
  </si>
  <si>
    <t>275353111</t>
  </si>
  <si>
    <t>Bednění kotev.otvorů patek do 0,02 m2, hl. 0,5 m</t>
  </si>
  <si>
    <t>36+15</t>
  </si>
  <si>
    <t>28611225.A</t>
  </si>
  <si>
    <t>Trubka PVC drenážní flexibilní d 160 mm</t>
  </si>
  <si>
    <t>SPCM</t>
  </si>
  <si>
    <t>107,77*1,01</t>
  </si>
  <si>
    <t>59239901R</t>
  </si>
  <si>
    <t>Patka prefabrikát, spodní část 1,45x1,45x0,7m, horní část 0,6x0,6x0,3 m</t>
  </si>
  <si>
    <t>v.č. 35 : 1</t>
  </si>
  <si>
    <t>69366197</t>
  </si>
  <si>
    <t>Geotextilie 200 g/m2 ze 100% PP</t>
  </si>
  <si>
    <t>251,33*1,2</t>
  </si>
  <si>
    <t>311232111</t>
  </si>
  <si>
    <t>Zdivo z cihel lícových  plných, jednostranně spárované, tl. 290 mm</t>
  </si>
  <si>
    <t xml:space="preserve">ohradní zdi - tl. zdiva 60 cm : </t>
  </si>
  <si>
    <t>A-A : 1,5*2,75*2</t>
  </si>
  <si>
    <t>3,3*2,75*2+19,5*0,6*2+0,4*2,75*2+0,365*2,0*5*2</t>
  </si>
  <si>
    <t>0,4*2,75*2+22,75*0,6*2+4,0*2,75*2+0,365*2,0*6*2</t>
  </si>
  <si>
    <t/>
  </si>
  <si>
    <t>E-E : 3,3*2,75*2+9,5*0,6*2+0,4*2,75*2+0,365*2,0*2*2</t>
  </si>
  <si>
    <t>0,4*2,75*2+9,5*0,6*2+0,4*2,75*2+0,365*2,0*2*2</t>
  </si>
  <si>
    <t>347248111</t>
  </si>
  <si>
    <t>Přizdívka cihly lícové  plné 115/240/71 tl.115 mm</t>
  </si>
  <si>
    <t>kolumbárium C1 : 0,365*2,0*6+7,0*0,5*2+1,0*2,6*2+0,75*2,0*4</t>
  </si>
  <si>
    <t>kolumbárium C2 : 0,365*2,0*6+7,0*0,5*2+1,0*2,6*2+0,75*2,0*4</t>
  </si>
  <si>
    <t>kolumbárium D1 : 22,58*2</t>
  </si>
  <si>
    <t>kolumbárium D2 : 22,58*2</t>
  </si>
  <si>
    <t>kolumbárium D3 : 22,58*2</t>
  </si>
  <si>
    <t>kolumbárium D4 : 22,58*2</t>
  </si>
  <si>
    <t>kolumbárium D5 : 22,58*2</t>
  </si>
  <si>
    <t>kolumbárium D6 : 22,58*2</t>
  </si>
  <si>
    <t>ohradní zdi : 2,95*2,0*19</t>
  </si>
  <si>
    <t>349121000</t>
  </si>
  <si>
    <t>Montáž prefa. drobné architektury do 0,2 t spoje dílců odolávající degradaci povětr. vlivy ( nerez, pryž. beton)</t>
  </si>
  <si>
    <t xml:space="preserve">Sloupy : </t>
  </si>
  <si>
    <t>S10 : 18</t>
  </si>
  <si>
    <t>S30 : 3</t>
  </si>
  <si>
    <t>S30a : 1</t>
  </si>
  <si>
    <t>349121001</t>
  </si>
  <si>
    <t>Montáž  prefa. drobné architektury od 0,2 do 1,5 t spoje dílců odolávající degradaci povětr. vlivy ( nerez, pryž. beton)</t>
  </si>
  <si>
    <t>S1 : 3</t>
  </si>
  <si>
    <t>S2 : 3</t>
  </si>
  <si>
    <t>S3 : 3</t>
  </si>
  <si>
    <t>S4 : 3</t>
  </si>
  <si>
    <t>S5 : 3</t>
  </si>
  <si>
    <t>S6 : 3</t>
  </si>
  <si>
    <t>S20 : 9</t>
  </si>
  <si>
    <t>S20a : 1</t>
  </si>
  <si>
    <t>S40 : 2</t>
  </si>
  <si>
    <t xml:space="preserve">Stěny : </t>
  </si>
  <si>
    <t>ST1 : 28</t>
  </si>
  <si>
    <t>ST1a : 14</t>
  </si>
  <si>
    <t>622300181RT2a</t>
  </si>
  <si>
    <t>Montáž chráničky kabelu do stěnového panelu vč. chráničky Kopoflex DN 40 mm</t>
  </si>
  <si>
    <t>kolumbárium C1 : 2,5*2</t>
  </si>
  <si>
    <t>kolumbárium C2 : 2,5*2</t>
  </si>
  <si>
    <t>kolumbárium D1 : 2,5*4</t>
  </si>
  <si>
    <t>kolumbárium D2 : 2,5*4</t>
  </si>
  <si>
    <t>kolumbárium D3 : 2,5*4</t>
  </si>
  <si>
    <t>kolumbárium D4 : 2,5*4</t>
  </si>
  <si>
    <t>kolumbárium D5 : 2,5*4</t>
  </si>
  <si>
    <t>kolumbárium D6 : 2,5*4</t>
  </si>
  <si>
    <t>altán s kašnou A : 3,2</t>
  </si>
  <si>
    <t>obřadní místo B : 3,7</t>
  </si>
  <si>
    <t>59233931Ra</t>
  </si>
  <si>
    <t>Sloup železobetonový, 3765 x 150x150 mm, viditelné hrany zkosené 6/6 mm viditelné plochy z pohledového betonu</t>
  </si>
  <si>
    <t>59233931Rb</t>
  </si>
  <si>
    <t>Sloup železobetonový, 3580 x 150x150 mm, viditelné hrany zkosené 6/6 mm viditelné plochy z pohledového betonu</t>
  </si>
  <si>
    <t>59233931Rc</t>
  </si>
  <si>
    <t>Sloup železobetonový, 3625 x 150x150 mm, viditelné hrany zkosené 6/6 mm viditelné plochy z pohledového betonu</t>
  </si>
  <si>
    <t>59233931Rd</t>
  </si>
  <si>
    <t>Sloup železobetonový, 3660 x 150x150 mm, viditelné hrany zkosené 6/6 mm viditelné plochy z pohledového betonu</t>
  </si>
  <si>
    <t>59233931Re</t>
  </si>
  <si>
    <t>Sloup železobetonový, 3605 x 150x150 mm, viditelné hrany zkosené 6/6 mm viditelné plochy z pohledového betonu</t>
  </si>
  <si>
    <t>59233931Rf</t>
  </si>
  <si>
    <t>Sloup železobetonový, 3545 x 150x150 mm, viditelné hrany zkosené 6/6 mm viditelné plochy z pohledového betonu</t>
  </si>
  <si>
    <t>59233931Rg</t>
  </si>
  <si>
    <t>Sloup železobetonový, 3380 x 150x150 mm, viditelné hrany zkosené 6/6 mm viditelné plochy z pohledového betonu</t>
  </si>
  <si>
    <t>59233931Rh</t>
  </si>
  <si>
    <t>Sloup železobetonový, 3990 x 170x170 mm, viditelné hrany zkosené 6/6 mm viditelné plochy z pohledového betonu</t>
  </si>
  <si>
    <t>59233931Ri</t>
  </si>
  <si>
    <t>Sloup železobetonový, 3370 x 150x150 mm, viditelné hrany zkosené 6/6 mm viditelné plochy z pohledového betonu</t>
  </si>
  <si>
    <t>59233931Rj</t>
  </si>
  <si>
    <t>Sloup železobetonový, 2710 x 360x360 mm, viditelné hrany zkosené 6/6 mm viditelné plochy z pohledového betonu</t>
  </si>
  <si>
    <t>59233932Ra</t>
  </si>
  <si>
    <t>Stěna železobetonová, délka 2570 mm, š. 115, v. 740 mm, viditelné hrany zkosené 6/6 mm viditelné plochy z pohledového betonu</t>
  </si>
  <si>
    <t>413121011</t>
  </si>
  <si>
    <t>Montáž trámů, průvlaků apod.,vodorovných do 3,0 t spoje dílců odolávající degradaci povětr. vlivy ( nerez, pryž. beton)</t>
  </si>
  <si>
    <t xml:space="preserve">Trámy : </t>
  </si>
  <si>
    <t>T2 : 28</t>
  </si>
  <si>
    <t>T3 : 19</t>
  </si>
  <si>
    <t xml:space="preserve">Schránky : </t>
  </si>
  <si>
    <t>U1 : 75</t>
  </si>
  <si>
    <t>389381001RT4a</t>
  </si>
  <si>
    <t xml:space="preserve">Dobetonování prefabrikovaných konstrukcí lehčeným betonem </t>
  </si>
  <si>
    <t>nad schránkami : 103,043*0,01</t>
  </si>
  <si>
    <t>mezi schránkami : (2,95*1,5*2*14+2,95*1,5*19)*0,014</t>
  </si>
  <si>
    <t>uložení chrliče : 0,12*0,16*0,08*0,5</t>
  </si>
  <si>
    <t>413121011R00a</t>
  </si>
  <si>
    <t>Montáž trámů, průvlaků apod.,vodorovných nad 3,0 t spoje dílců odolávající degradaci povětr. vlivy ( nerez, pryž. beton)</t>
  </si>
  <si>
    <t>T1 : 28</t>
  </si>
  <si>
    <t xml:space="preserve">Desky : </t>
  </si>
  <si>
    <t>D1 : 2</t>
  </si>
  <si>
    <t>D2 : 6</t>
  </si>
  <si>
    <t>D2z : 6</t>
  </si>
  <si>
    <t>D3 : 1</t>
  </si>
  <si>
    <t>D4 : 1</t>
  </si>
  <si>
    <t>D5 : 1</t>
  </si>
  <si>
    <t>59289381R</t>
  </si>
  <si>
    <t>Schránka železobetonová, délka 2930 mm, š. 455 mm, v. 1510 mm viditelné plochy z pohledového betonu</t>
  </si>
  <si>
    <t>59321979Ra</t>
  </si>
  <si>
    <t>Trám železobetonový, délka 2930 mm, š. 870 mm, v. 565 mm, viditelné hrany zkodené 6/6 mm viditelné plochy z pohledového betonu</t>
  </si>
  <si>
    <t>59321979Rb</t>
  </si>
  <si>
    <t>Trám železobetonový, délka 2930 mm, š. 740 mm, v. 475 mm, viditelné hrany zkodené 6/6 mm viditelné plochy z pohledového betonu</t>
  </si>
  <si>
    <t>59321979Rc</t>
  </si>
  <si>
    <t>Trám železobetonový, délka 2950 mm, š. 565 mm, v. 420 mm, viditelné hrany zkodené 6/6 mm viditelné plochy z pohledového betonu</t>
  </si>
  <si>
    <t>59371901Ra</t>
  </si>
  <si>
    <t>Střešní deska železobetonová, délka 7005 mm, š. 1790 mm, v. 150 mm, viditelné hrany zkosené 6/6 mm pohledový beton, okapní nos, drážky s prostupy pro zabudování osvětlení</t>
  </si>
  <si>
    <t>59371901Rb</t>
  </si>
  <si>
    <t>Střešní deska železobetonová, délka 8645 mm, š. 3540 mm, v. 150 mm, viditelné hrany zkosené 6/6 mm pohledový beton, okapní nos, drážky s prostupy pro zabudování osvětlení</t>
  </si>
  <si>
    <t>D2a : 6</t>
  </si>
  <si>
    <t>59371901Rc</t>
  </si>
  <si>
    <t>Střešní deska železobetonová, délka 7000 mm, š. 6940 mm, v. 260 mm, viditelné hrany zkosené 6/6 mm pohledový beton, okapní nos, drážky s prostupy pro zabudování osvětlení</t>
  </si>
  <si>
    <t>59371901Rd</t>
  </si>
  <si>
    <t>Střešní deska železobetonová, délka 4000 mm, š. 3575 mm, v. 230 mm, viditelné hrany zkosené 6/6 mm pohledový beton, okapní nos, drážky s prostupy pro zabudování osvětlení</t>
  </si>
  <si>
    <t>59371901Re</t>
  </si>
  <si>
    <t>Střešní deska železobetonová, délka 5500 mm, š. 1400 mm, v. 200 mm, viditelné hrany zkosené 6/6 mm pohledový beton, okapní nos, drážky s prostupy pro zabudování osvětlení</t>
  </si>
  <si>
    <t>564861111</t>
  </si>
  <si>
    <t>Podklad ze štěrkodrti po zhutnění tloušťky 20 cm štěrkodrť frakce 0-32 mm</t>
  </si>
  <si>
    <t xml:space="preserve">drenáže řeky : </t>
  </si>
  <si>
    <t>D2.0 : 38,0*0,85*2</t>
  </si>
  <si>
    <t>D2.1 : 5,0*0,85*2</t>
  </si>
  <si>
    <t>564811111RT2a</t>
  </si>
  <si>
    <t>Podklad ze štěrkodrti po zhutnění tloušťky 5 cm štěrkodrť frakce 4-32 mm</t>
  </si>
  <si>
    <t>drenáže řeky - minerální mulč : 57,3*0,8*2</t>
  </si>
  <si>
    <t>D2.0 : 38,0*0,8*2</t>
  </si>
  <si>
    <t>D2.1 : 5,0*0,8*2</t>
  </si>
  <si>
    <t>564851111RT2a</t>
  </si>
  <si>
    <t>Podklad ze štěrkodrti po zhutnění tloušťky 15 cm štěrkodrť frakce 16-32 mm</t>
  </si>
  <si>
    <t>D2.0 : 38,0*0,95*2</t>
  </si>
  <si>
    <t>D2.1 : 5,0*0,95*2</t>
  </si>
  <si>
    <t>627452111</t>
  </si>
  <si>
    <t>Spárování maltou MCs zapuštěné rovné, zdí z cihel cementovou maltou</t>
  </si>
  <si>
    <t>ohradní zdi - boční stěmy : 0,6*2,75*5</t>
  </si>
  <si>
    <t>0,6*2,75*4</t>
  </si>
  <si>
    <t>632421120</t>
  </si>
  <si>
    <t>Potěr ručně zpracovaný,tl.10 mm samonivelační, pevnost 25 MPa</t>
  </si>
  <si>
    <t xml:space="preserve">uložení schránek na trámy : </t>
  </si>
  <si>
    <t>T1 : 2,93*0,87*28</t>
  </si>
  <si>
    <t>T3 : 2,95*0,565*19</t>
  </si>
  <si>
    <t>941955001</t>
  </si>
  <si>
    <t>Lešení lehké pomocné, výška podlahy do 1,2 m</t>
  </si>
  <si>
    <t>kolumbárium C1 : (8,0+1,0)*2*0,8</t>
  </si>
  <si>
    <t>kolumbárium C2 : (8,0+1,0)*2*0,8</t>
  </si>
  <si>
    <t>kolumbárium D1 : (8,0+1,0)*2*0,8*2</t>
  </si>
  <si>
    <t>kolumbárium D2 : (8,0+1,0)*2*0,8*2</t>
  </si>
  <si>
    <t>kolumbárium D3 : (8,0+1,0)*2*0,8*2</t>
  </si>
  <si>
    <t>kolumbárium D4 : (8,0+1,0)*2*0,8*2</t>
  </si>
  <si>
    <t>kolumbárium D5 : (8,0+1,0)*2*0,8*2</t>
  </si>
  <si>
    <t>kolumbárium D6 : (8,0+1,0)*2*0,8*2</t>
  </si>
  <si>
    <t>ohradní zdi : (1,5+23,0+27,0+13,0+12,5+0,6*4)*2*0,8</t>
  </si>
  <si>
    <t>953981104</t>
  </si>
  <si>
    <t>Chemické kotvy do betonu, hl. 125 mm, M 16, ampule</t>
  </si>
  <si>
    <t>kolumbárium C1 : 6*4</t>
  </si>
  <si>
    <t>kolumbárium C2 : 6*4</t>
  </si>
  <si>
    <t>kolumbárium D1 : 18*4</t>
  </si>
  <si>
    <t>kolumbárium D2 : 18*4</t>
  </si>
  <si>
    <t>kolumbárium D3 : 18*4</t>
  </si>
  <si>
    <t>kolumbárium D4 : 18*4</t>
  </si>
  <si>
    <t>kolumbárium D5 : 18*4</t>
  </si>
  <si>
    <t>kolumbárium D6 : 18*4</t>
  </si>
  <si>
    <t>altán s kašnou A : 4*4</t>
  </si>
  <si>
    <t>obřadní místo B : 10*4</t>
  </si>
  <si>
    <t>vstupní brána : 2*4</t>
  </si>
  <si>
    <t>95-901</t>
  </si>
  <si>
    <t>Vázička - viz v.č. 19b</t>
  </si>
  <si>
    <t>962032241</t>
  </si>
  <si>
    <t>Bourání zdiva z cihel pálených na MC</t>
  </si>
  <si>
    <t>ohradní zeď : 12,48*0,2*(1,5+1,8)*0,5</t>
  </si>
  <si>
    <t>962052211</t>
  </si>
  <si>
    <t>Bourání zdiva železobetonového nadzákladového</t>
  </si>
  <si>
    <t>ohradní zeď : 89,21*0,5*(1,5+1,8)*0,5</t>
  </si>
  <si>
    <t>998011001</t>
  </si>
  <si>
    <t>Přesun hmot pro budovy zděné výšky do 6 m</t>
  </si>
  <si>
    <t>Přesun hmot</t>
  </si>
  <si>
    <t>POL7_</t>
  </si>
  <si>
    <t>979999973</t>
  </si>
  <si>
    <t>Poplatek za uložení, zemina a kamení, (skup.170504)</t>
  </si>
  <si>
    <t>487,69*2*0,44</t>
  </si>
  <si>
    <t>979999987</t>
  </si>
  <si>
    <t>Poplatek za recyklaci směsi suti betonu, cihel, tašek a ker.výrobků, kusovost nad 1600 cm2 (170107)</t>
  </si>
  <si>
    <t>780,829-429,167-91,194</t>
  </si>
  <si>
    <t>979999995</t>
  </si>
  <si>
    <t>Poplatek za recyklaci asfaltu, kusovost do 1600 cm2, (skup.170302)</t>
  </si>
  <si>
    <t>345,43*0,264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</si>
  <si>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</si>
  <si>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</si>
  <si>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</si>
  <si>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</si>
  <si>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</si>
  <si>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</si>
  <si>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711212000</t>
  </si>
  <si>
    <t>Penetrace podkladu pod hydroizolační hmoty, včetně dodávky</t>
  </si>
  <si>
    <t>A-A : 0,8*1,456+0,8*2,5</t>
  </si>
  <si>
    <t>0,8*(6,525+1,0)+0,8*2,315</t>
  </si>
  <si>
    <t>0,8*(1,0+3,315+1,315+2,0+3,315)</t>
  </si>
  <si>
    <t>0,8*(4,19+1,0+3,315+2,315+1,0+8,945+1,0+6,997)</t>
  </si>
  <si>
    <t>E-E : 0,8*(0,8+3,854+0,85)</t>
  </si>
  <si>
    <t>0,8*(7,018+3,315+4,733)</t>
  </si>
  <si>
    <t>B-B : 7,5*1,2*6</t>
  </si>
  <si>
    <t>C-C : 7,5*1,2*6</t>
  </si>
  <si>
    <t>D-D : 5,7*1,2*2+0,6*1,2*6</t>
  </si>
  <si>
    <t>711212002</t>
  </si>
  <si>
    <t>Stěrka hydroizolační, vč. dodávky HI hmoty</t>
  </si>
  <si>
    <t>998711101</t>
  </si>
  <si>
    <t>Přesun hmot pro izolace proti vodě, výšky do 6 m</t>
  </si>
  <si>
    <t>767995103</t>
  </si>
  <si>
    <t>Výroba a montáž kov. atypických konstr. do 20 kg</t>
  </si>
  <si>
    <t>kg</t>
  </si>
  <si>
    <t xml:space="preserve">pásovina 200x200x20 : </t>
  </si>
  <si>
    <t>kolumbárium C1 : 0,2*0,2*160,0*6</t>
  </si>
  <si>
    <t>kolumbárium C2 : 0,2*0,2*160,0*6</t>
  </si>
  <si>
    <t>kolumbárium D1 : 0,2*0,2*160,0*18</t>
  </si>
  <si>
    <t>kolumbárium D2 : 0,2*0,2*160,0*18</t>
  </si>
  <si>
    <t>kolumbárium D3 : 0,2*0,2*160,0*18</t>
  </si>
  <si>
    <t>kolumbárium D4 : 0,2*0,2*160,0*18</t>
  </si>
  <si>
    <t>kolumbárium D5 : 0,2*0,2*160,0*18</t>
  </si>
  <si>
    <t>kolumbárium D6 : 0,2*0,2*160,0*18</t>
  </si>
  <si>
    <t>altán s kašnou A : 0,2*0,2*160,0*4</t>
  </si>
  <si>
    <t>767995105</t>
  </si>
  <si>
    <t>Výroba a montáž kov. atypických konstr. do 100 kg</t>
  </si>
  <si>
    <t xml:space="preserve">pásovina 500x500x20 : </t>
  </si>
  <si>
    <t>vstupní brána : 0,5*0,5*160,0*2</t>
  </si>
  <si>
    <t xml:space="preserve">pásovina 250x250x20 : </t>
  </si>
  <si>
    <t>obřadní místo B : 0,25*0,25*160,0*10</t>
  </si>
  <si>
    <t>767995106</t>
  </si>
  <si>
    <t>Výroba a montáž kov. atypických konstr. do 250 kg</t>
  </si>
  <si>
    <t xml:space="preserve">TR 82,5x10 - výpis prvků : </t>
  </si>
  <si>
    <t>O1 : 109,2</t>
  </si>
  <si>
    <t>O2 : 99,2</t>
  </si>
  <si>
    <t>O3 : 101,6</t>
  </si>
  <si>
    <t>O4 : 103,5</t>
  </si>
  <si>
    <t>O5 : 100,6</t>
  </si>
  <si>
    <t>O6 : 97,4</t>
  </si>
  <si>
    <t>O10 : 708,0</t>
  </si>
  <si>
    <t>O20 : 78,7</t>
  </si>
  <si>
    <t>767-Z1</t>
  </si>
  <si>
    <t>Chrlič tvaru V, 80x160x370 mm, balotinovaná ocel  tl. 2 mm, povrch. úprava, vč. lemu 320/200 mm kotvení vložením do cementové malty</t>
  </si>
  <si>
    <t>Z1 : 4</t>
  </si>
  <si>
    <t>767-Z10</t>
  </si>
  <si>
    <t xml:space="preserve">Oplocení odpad. hospodářství - v.č. 24, celk. rozměry 10x5,5x2,2 m, žár. pozink. ocel, nátěr matný RAL 9007, kotvení, panely s výplní tahokov do rámu z L profilů               </t>
  </si>
  <si>
    <t xml:space="preserve">ocel. sloupky 50x50 a 25x50 mm, výškově nastav. spodní část : </t>
  </si>
  <si>
    <t>Z10 : 1</t>
  </si>
  <si>
    <t>767-Z2</t>
  </si>
  <si>
    <t>Police 1 - horní řada, 235x2869 mm, balotinovaná nerez ocel tl. 3 mm, kotvení pomocí U a L profilů k prefa schránkám</t>
  </si>
  <si>
    <t>Z2 : 75</t>
  </si>
  <si>
    <t>767-Z3</t>
  </si>
  <si>
    <t>Police 2 - střední řada, 235x2869 mm, balotinovaná nerez ocel tl. 3 mm, kotvení pomocí U a L profilů k prefa schránkám</t>
  </si>
  <si>
    <t>Z3 : 75</t>
  </si>
  <si>
    <t>767-Z4</t>
  </si>
  <si>
    <t>Police 3 - spodní  řada, 235x2869 mm, balotinovaná nerez ocel tl. 3 mm, kotvení pomocí U a L profilů k prefa schránkám</t>
  </si>
  <si>
    <t>Z4 : 75</t>
  </si>
  <si>
    <t>767-Z5</t>
  </si>
  <si>
    <t>Oplocení - v.č. 21, výška 2,1 m, délka 19,83 m, žár. pozink. ocel, nátěr matný RAL 9007, kotvení svislé pásoviny 50x10 mm dl. 2,4 m - 153 ks, ztužení 25x10 mm dl. 19,9 m - 2 ks</t>
  </si>
  <si>
    <t>Z5 : 1</t>
  </si>
  <si>
    <t>767-Z6</t>
  </si>
  <si>
    <t>Průhled 1 -v ose cesty- v.č. 22, v. 2,12-2,15 m, dl. 1,51 m, žár.pozink. ocel, nátěr matný, RAL 9007 kotvení, svislé pásoviny 50x10 mm dl. 2,42-2,45- m -11 ks, ztužení 25x10 mm dl. 1,51 m - 2 ks</t>
  </si>
  <si>
    <t>Z6 : 1</t>
  </si>
  <si>
    <t>767-Z7</t>
  </si>
  <si>
    <t>Průhled 2 -v rohu hřbitova- v.č. 22, v. 2,15-2,18 m, dl. 1,51 m, žár.pozink. ocel, nátěr matný, RAL  9007, kotvení, svislé pásoviny 50x10 mm dl. 2,45-2,48- m -11 ks, ztužení 25x10 mm dl. 1,51 m - 2 ks</t>
  </si>
  <si>
    <t>Z7 : 1</t>
  </si>
  <si>
    <t>767-Z8</t>
  </si>
  <si>
    <t xml:space="preserve">Průhled 3 -ke Křemešníku- v.č. 22, v. 2,06-2,18 m, dl. 3,34 m, žár.pozink. ocel, nátěr matný, RAL  9007, kotvení, svislé pásoviny 50x10 mm dl. 2,36-2,48- m -22 ks + 2 ks 50x25 mm                     </t>
  </si>
  <si>
    <t xml:space="preserve">ztužení 25x10 mm 2x 0,67 m a pás. ve tvaru kruhu pr. 1,95 m a trojúhelníku 25x10 mm, dl. 2,33 a 2,24 m : </t>
  </si>
  <si>
    <t>Z8 : 1</t>
  </si>
  <si>
    <t>767-Z9</t>
  </si>
  <si>
    <t xml:space="preserve">Brána- v.č. 23, 4000x2500x50 mm, žár. pozink. ocel, nátěr matný, RAL 9007, kotvení, rám 50x50 mm  svislé pásoviny 50x10 mm, ztužení  2ks 25x10 mm                </t>
  </si>
  <si>
    <t>Z9 : 1</t>
  </si>
  <si>
    <t>13611248</t>
  </si>
  <si>
    <t>Plech hladký S235JR 20,00 x 1000 x 2000 mm</t>
  </si>
  <si>
    <t>(38,4*2+115,2*6+25,6+100,0+80,0)*0,001*1,08</t>
  </si>
  <si>
    <t>14125346Ra</t>
  </si>
  <si>
    <t>Trubka bezešvá hladká 11 353, rozměr 82,5 x 10,0 mm</t>
  </si>
  <si>
    <t>O1 : 2,035*3*1,08</t>
  </si>
  <si>
    <t>O2 : 1,85*3*1,08</t>
  </si>
  <si>
    <t>O3 : 1,895*3*1,08</t>
  </si>
  <si>
    <t>O4 : 1,93*3*1,08</t>
  </si>
  <si>
    <t>O5 : 1,875*3*1,08</t>
  </si>
  <si>
    <t>O6 : 1,815*3*1,08</t>
  </si>
  <si>
    <t>O10 : 1,65*24*1,08</t>
  </si>
  <si>
    <t>O20 : 2,2*2*1,08</t>
  </si>
  <si>
    <t>30995961Ra</t>
  </si>
  <si>
    <t xml:space="preserve">Přirážka pozinkování </t>
  </si>
  <si>
    <t>TR 82,5x10 : 1398,2</t>
  </si>
  <si>
    <t>998767101</t>
  </si>
  <si>
    <t>Přesun hmot pro zámečnické konstr., výšky do 6 m</t>
  </si>
  <si>
    <t>782131140RV1a</t>
  </si>
  <si>
    <t>Obklad stěn kamenem tvrdým, rovným tl. 2,5 a 3 cm včetně dodávky, žula světle šedá tl. 3 cm, povrch. úprava smirkováním</t>
  </si>
  <si>
    <t>K1 - epitafní deska 1 : 0,475*0,475*900</t>
  </si>
  <si>
    <t>K2 - epitafní deska 2 : 0,955*0,475*225</t>
  </si>
  <si>
    <t>K3 - obklad podnože kolumbária : 1,425*0,627*150</t>
  </si>
  <si>
    <t>782-801</t>
  </si>
  <si>
    <t>D+M oltář ze světle šedé žuly položený na beton. základ - v.č. 34 povrchová úprava smirkováním</t>
  </si>
  <si>
    <t>782-901</t>
  </si>
  <si>
    <t>Kotvení epitafních desek - v.č. 19</t>
  </si>
  <si>
    <t>kpl</t>
  </si>
  <si>
    <t>58381327Ra</t>
  </si>
  <si>
    <t>Kamenný blok 1,5x1,0x0,35-0,50 m, světle šedá žula</t>
  </si>
  <si>
    <t>998782101</t>
  </si>
  <si>
    <t>Přesun hmot pro obklady z kamene, výšky do 6 m</t>
  </si>
  <si>
    <t>783222100</t>
  </si>
  <si>
    <t>Nátěr syntetický kovových konstrukcí dvojnásobný RAL 9007</t>
  </si>
  <si>
    <t>TR 82,5x10 : (2,035+1,85+1,895+1,93+1,875+1,815)*2*3,14*0,082</t>
  </si>
  <si>
    <t>(1,65*24+2,2*2)*3,14*0,082</t>
  </si>
  <si>
    <t>783226100</t>
  </si>
  <si>
    <t>Nátěr syntetický kovových konstrukcí základní</t>
  </si>
  <si>
    <t>783897111R00a</t>
  </si>
  <si>
    <t>Hydrofobní nátěr beton. povrchů - tixitropní impregnační nátěr na bázi silanů ve vodní disperzi bez obsahu rozpouštědel</t>
  </si>
  <si>
    <t>betonové stříšky : 275,0</t>
  </si>
  <si>
    <t>799-001</t>
  </si>
  <si>
    <t>Kříž nerez, opláštění bronz. plechem, patní deska nerez 400/400/20 mm, křídla nerez 240/100/8 mm kotevní koš nerez, viz v.č. 35, včetně  montáže a dopravy na stavbu</t>
  </si>
  <si>
    <t>není součástí výkazu výměr - bude dodán mimo stavební zakázku : 1</t>
  </si>
  <si>
    <t xml:space="preserve">součástí výkazu výměr je základová kce a součinnost při montáži a osazení kříže : </t>
  </si>
  <si>
    <t>004111020R</t>
  </si>
  <si>
    <t>Vypracování projektové dokumentace - dílenská dokumentace prefa prvků</t>
  </si>
  <si>
    <t>1--001</t>
  </si>
  <si>
    <t>Vegetační úpravy - samostatný rozpočet</t>
  </si>
  <si>
    <t>C3 : 1,18</t>
  </si>
  <si>
    <t>C4 : 0,01</t>
  </si>
  <si>
    <t>C5 : 0,66</t>
  </si>
  <si>
    <t>D1 : 0,59</t>
  </si>
  <si>
    <t>D3 : 0,94</t>
  </si>
  <si>
    <t>D4 : 1,0</t>
  </si>
  <si>
    <t>K20 : 3,12</t>
  </si>
  <si>
    <t>K21 : 0,08</t>
  </si>
  <si>
    <t>K22 : 0,24</t>
  </si>
  <si>
    <t>K24 : 0,42</t>
  </si>
  <si>
    <t>K25 : 0,09</t>
  </si>
  <si>
    <t>180402111</t>
  </si>
  <si>
    <t>Založení trávníku parkového výsevem v rovině</t>
  </si>
  <si>
    <t>S4 - betonové prahy se zelenou spárou : 3,0*0,86*2</t>
  </si>
  <si>
    <t>S8 - štěrkový trávník - rozšíření cesty kolem stromu : 4,5</t>
  </si>
  <si>
    <t>181101111</t>
  </si>
  <si>
    <t>Úprava pláně v zářezech se zhutněním - ručně</t>
  </si>
  <si>
    <t>S1, S1a - minerální beton, tzv. mlat : 947,52</t>
  </si>
  <si>
    <t>S1b - minerální beton, tzv. mlat - kolem stromů : 5,0</t>
  </si>
  <si>
    <t>S2 - česaný beton : 247,58</t>
  </si>
  <si>
    <t>S2 - česaný beton - rampa : 1,505*(4,211+4,083)*0,5</t>
  </si>
  <si>
    <t>S3 - asfaltové cesty s traktováním drobnými žulovými kostkami : 339,76</t>
  </si>
  <si>
    <t>S4 - betonové prahy se zelenou spárou : 70,2</t>
  </si>
  <si>
    <t>S7 - propustná dlažba ze žulové kostky - plocha odpad. hospodářství : 50,0</t>
  </si>
  <si>
    <t>vyrovnávací stupeň 1 : 1,505*0,4</t>
  </si>
  <si>
    <t>vyrovnávací stupně 2 : 3,011*0,8</t>
  </si>
  <si>
    <t>181301101</t>
  </si>
  <si>
    <t>Rozprostření ornice, rovina, tl. do 10 cm do 500m2</t>
  </si>
  <si>
    <t>00572400</t>
  </si>
  <si>
    <t xml:space="preserve">Směs travní parková I. běžná zátěž </t>
  </si>
  <si>
    <t>9,66*0,03</t>
  </si>
  <si>
    <t>274313621</t>
  </si>
  <si>
    <t xml:space="preserve">Beton základových pasů prostý C 20/25 </t>
  </si>
  <si>
    <t>vyrovnávací stupeň 1 : 1,505*0,4*0,75</t>
  </si>
  <si>
    <t>vyrovnávací stupně 2 : 3,011*0,4*(0,6+0,75)</t>
  </si>
  <si>
    <t>vyrovnávací stupeň 1 : (1,505+0,4)*2*0,4</t>
  </si>
  <si>
    <t>vyrovnávací stupně 2 : (3,011+0,8)*2*0,4</t>
  </si>
  <si>
    <t>434121425</t>
  </si>
  <si>
    <t>Osazení želbet. stupňů na desku, broušených</t>
  </si>
  <si>
    <t>vyrovnávací stupeň 1 : 1,5</t>
  </si>
  <si>
    <t>vyrovnávací stupně 2 : 3,0*2</t>
  </si>
  <si>
    <t>593723030Ra</t>
  </si>
  <si>
    <t xml:space="preserve">Stupeň schodišťový prefa 1500 x 400 x 150 mm </t>
  </si>
  <si>
    <t>vyrovnávací stupeň 1 : 1</t>
  </si>
  <si>
    <t>vyrovnávací stupně 2 : 2*2</t>
  </si>
  <si>
    <t>564211111</t>
  </si>
  <si>
    <t>Podklad ze štěrkopísku po zhutnění tloušťky 5 cm</t>
  </si>
  <si>
    <t>564251111</t>
  </si>
  <si>
    <t>Podklad ze štěrkopísku po zhutnění tloušťky 15 cm</t>
  </si>
  <si>
    <t>564811111</t>
  </si>
  <si>
    <t>Podklad ze štěrkodrti po zhutnění tloušťky 5 cm štěrkodrť frakce 4-8 mm</t>
  </si>
  <si>
    <t>564851111</t>
  </si>
  <si>
    <t>Podklad ze štěrkodrti po zhutnění tloušťky 15 cm štěrkodrť frakce 0-63 mm</t>
  </si>
  <si>
    <t>Podklad ze štěrkodrti po zhutnění tloušťky 20 cm štěrkodrť frakce 16-32 mm</t>
  </si>
  <si>
    <t>Podklad ze štěrkodrti po zhutnění tloušťky 20 cm štěrkodrť frakce 0-63 mm</t>
  </si>
  <si>
    <t>564952113</t>
  </si>
  <si>
    <t>Podklad z mechanicky zpevněného kameniva tl. 17 cm</t>
  </si>
  <si>
    <t>564962111</t>
  </si>
  <si>
    <t>Podklad z mechanicky zpevněného kameniva tl. 20 cm</t>
  </si>
  <si>
    <t>567132115</t>
  </si>
  <si>
    <t>Podklad z kameniva zpev.cementem SC C8/10 tl.20 cm</t>
  </si>
  <si>
    <t>568111111</t>
  </si>
  <si>
    <t>Zřízení vrstvy z geotextilie skl.do 1:5, š.do 3 m</t>
  </si>
  <si>
    <t>573231125</t>
  </si>
  <si>
    <t>Postřik spojovací z KAE, množství zbytkového asfaltu 0,5 kg/m2</t>
  </si>
  <si>
    <t>S3 - asfaltové cesty s traktováním drobnými žulovými kostkami : 339,76*2</t>
  </si>
  <si>
    <t>577132111</t>
  </si>
  <si>
    <t>Beton asfalt. ACO 11+ obrusný, š.nad 3 m, tl. 4 cm plochy 201-1000 m2</t>
  </si>
  <si>
    <t>577172125</t>
  </si>
  <si>
    <t>Beton asfalt. ACL 16+ ložný, š. nad 3 m, tl. 8 cm plochy 201-1000 m2</t>
  </si>
  <si>
    <t>591211211</t>
  </si>
  <si>
    <t>Kladení dlažby drobné kostky, lože z drti tl. 5 cm</t>
  </si>
  <si>
    <t>591241111</t>
  </si>
  <si>
    <t>Kladení dlažby drobné kostky, lože z MC tl. 5 cm</t>
  </si>
  <si>
    <t>S3 - asfaltové cesty s traktováním drobnými žulovými kostkami : 4,24*0,3*9</t>
  </si>
  <si>
    <t>564831111R00a</t>
  </si>
  <si>
    <t>Směs frakcí kameniva - minerální beton ( dle rozboru), barva okrová  tloušťky 10 cm</t>
  </si>
  <si>
    <t>564861111R0X</t>
  </si>
  <si>
    <t>Podklad ze zeminy a štěrkodrti po zhutnění tloušťky 20 cm, 10-20 % objemu zemina ( kompost) 80-90 % objemu štěrk frakce 0-32 - 0-64 mm</t>
  </si>
  <si>
    <t>58380120.A</t>
  </si>
  <si>
    <t>Kostka dlažební žulová štípaná, drobná 80 až 100 mm, třída I</t>
  </si>
  <si>
    <t>11,448*1,02</t>
  </si>
  <si>
    <t>50,0*1,02</t>
  </si>
  <si>
    <t>69366198</t>
  </si>
  <si>
    <t>Geotextilie 300 g/m2 ze 100% PP</t>
  </si>
  <si>
    <t>120,2*1,15</t>
  </si>
  <si>
    <t>631319291</t>
  </si>
  <si>
    <t>Úprava (zdrsnění) čerstvého betonového povrchu ocelovým kartáčem</t>
  </si>
  <si>
    <t>247,58+6,24123</t>
  </si>
  <si>
    <t>631319175</t>
  </si>
  <si>
    <t>Příplatek za stržení povrchu mazaniny tl. 24 cm</t>
  </si>
  <si>
    <t>631351101</t>
  </si>
  <si>
    <t>Bednění stěn, rýh a otvorů v podlahách - zřízení</t>
  </si>
  <si>
    <t>S2 : (19,2+2,2)*2*0,15</t>
  </si>
  <si>
    <t>(18,0+2,2)*2*0,15*6</t>
  </si>
  <si>
    <t>(3,5+1,5)*2*0,15*12</t>
  </si>
  <si>
    <t>(2,0+0,15)*2*0,15*14</t>
  </si>
  <si>
    <t>(3,0+4,2)*2*0,15</t>
  </si>
  <si>
    <t>(3,0+0,4)*2*0,15</t>
  </si>
  <si>
    <t>(6,0+4,8)*2*0,15</t>
  </si>
  <si>
    <t>S2 - rampa : (1,5+4,15)*2*0,15</t>
  </si>
  <si>
    <t>631351102</t>
  </si>
  <si>
    <t>Bednění stěn, rýh a otvorů v podlahách -odstranění</t>
  </si>
  <si>
    <t>631361921</t>
  </si>
  <si>
    <t>Výztuž mazanin svařovanou sítí KH 30, drát d 6,0 mm, oko 100 x 100 mm</t>
  </si>
  <si>
    <t>S2 - česaný beton : 247,58*4,4*0,001*1,2</t>
  </si>
  <si>
    <t>S2 - česaný beton - rampa : 6,24123*4,4*0,001*1,2</t>
  </si>
  <si>
    <t>631315621R00a</t>
  </si>
  <si>
    <t>Mazanina betonová tl. 12 - 24 cm C 20/25 barva okrová</t>
  </si>
  <si>
    <t>S2 - česaný beton : 247,58*(0,12+0,15)*0,5</t>
  </si>
  <si>
    <t>S2 - česaný beton - rampa : 1,505*(4,211+4,083)*0,5*(0,12+0,15)*0,5</t>
  </si>
  <si>
    <t>917712111</t>
  </si>
  <si>
    <t>Osazení ležat. obrub. bet. bez opěr, lože z kamen.</t>
  </si>
  <si>
    <t>S4 - betonové prahy se zelenou spárou : 3,0*44*2</t>
  </si>
  <si>
    <t>917762111</t>
  </si>
  <si>
    <t>Osazení ležatého obrubníku betonového, s boční opěrou, do lože z betonu C 12/15</t>
  </si>
  <si>
    <t>lemující prefabrikáty : 3,0*4</t>
  </si>
  <si>
    <t>918101111</t>
  </si>
  <si>
    <t>Lože pod obrubníky nebo obruby dlažeb z C 12/15</t>
  </si>
  <si>
    <t>přechod trávník - mlat : (22,5+8,6+6,8)*0,06</t>
  </si>
  <si>
    <t>(18,1*2+4,2+2,4)*0,06</t>
  </si>
  <si>
    <t>(18,1*2+2,0+0,6)*0,06</t>
  </si>
  <si>
    <t>(18,1*2+4,0*2+11,7)*0,06</t>
  </si>
  <si>
    <t>18,1*2*0,06</t>
  </si>
  <si>
    <t>(18,1*2+7,4*2+11,7)*0,06</t>
  </si>
  <si>
    <t>(18,0+4,1*2)*3*0,06</t>
  </si>
  <si>
    <t>(2,9+2,7+3,4+3,2)*0,06</t>
  </si>
  <si>
    <t>(2,6+2,4+2,8*2)*0,06</t>
  </si>
  <si>
    <t>(2,0+1,8+2,8*2)*0,06</t>
  </si>
  <si>
    <t>(1,7+1,2+7,2*2)*0,06</t>
  </si>
  <si>
    <t>lemující prefabrikáty : 3,0*4*0,2</t>
  </si>
  <si>
    <t>953943121</t>
  </si>
  <si>
    <t>Osazení kovových předmětů do betonu, 1 kg / kus</t>
  </si>
  <si>
    <t xml:space="preserve">přechod trávník - mlat : </t>
  </si>
  <si>
    <t>pracny : 403</t>
  </si>
  <si>
    <t>953943124</t>
  </si>
  <si>
    <t>Osazení kovových předmětů do betonu, 30 kg / kus</t>
  </si>
  <si>
    <t>150/20 : 8*3+10+6+9+15+4*4</t>
  </si>
  <si>
    <t>13326036</t>
  </si>
  <si>
    <t>Tyč ocelová plochá S235JR, rozměr 150 x 20 mm</t>
  </si>
  <si>
    <t>402,4*23,55*0,001*1,08</t>
  </si>
  <si>
    <t>13611210</t>
  </si>
  <si>
    <t>Plech hladký S235JR 3,00 x 1000 x 2000 mm</t>
  </si>
  <si>
    <t>pracny : 0,18*0,15*24,0*403*0,001*1,08</t>
  </si>
  <si>
    <t>59217421Ra</t>
  </si>
  <si>
    <t>Betonový prefa prah  250 x 100 x 1000 mm, horní povrch tryskaný, spodní a boční lámaný</t>
  </si>
  <si>
    <t>264,0*1,01</t>
  </si>
  <si>
    <t>59217421Rb</t>
  </si>
  <si>
    <t>Betonový prefa most  dl. 3 m</t>
  </si>
  <si>
    <t>v.č. 33 : 4</t>
  </si>
  <si>
    <t>998222012</t>
  </si>
  <si>
    <t>Přesun hmot, zpevněné plochy, kryt z kameniva</t>
  </si>
  <si>
    <t>M21-001</t>
  </si>
  <si>
    <t>Veřejné osvětlení + NN samostatný rozpočet</t>
  </si>
  <si>
    <t>Agregovaná položka</t>
  </si>
  <si>
    <t>POL2_</t>
  </si>
  <si>
    <t>patky - lavičky : 0,25*0,5*0,7*90</t>
  </si>
  <si>
    <t>odpadkové koše : (0,8*0,52*0,15+0,4*0,4*0,4)*5</t>
  </si>
  <si>
    <t>8,507*10</t>
  </si>
  <si>
    <t>plocha pod odpad. koši : 0,8*0,52*5</t>
  </si>
  <si>
    <t>lavičky : 0,25*0,5*0,7*90</t>
  </si>
  <si>
    <t>odpadkové koše : 0,4*0,4*0,4*5</t>
  </si>
  <si>
    <t>lavičky : (0,25+0,5)*2*0,25*90</t>
  </si>
  <si>
    <t>odpadkové koše : 0,4*4*0,2*5</t>
  </si>
  <si>
    <t>596811111</t>
  </si>
  <si>
    <t>Kladení dlaždic kom.pro pěší, lože z kameniva těž.</t>
  </si>
  <si>
    <t>pod odpadkové koše : 0,8*0,52*5</t>
  </si>
  <si>
    <t>970051130</t>
  </si>
  <si>
    <t>Vrtání jádrové do ŽB do D 130 mm</t>
  </si>
  <si>
    <t>0,1*5</t>
  </si>
  <si>
    <t>59245340Ra</t>
  </si>
  <si>
    <t xml:space="preserve">Betonový prefabrikát 800x520x100 mm </t>
  </si>
  <si>
    <t>pod odpadkové koše : 0,8*0,52*5*1,05</t>
  </si>
  <si>
    <t>lavičky : 6*30</t>
  </si>
  <si>
    <t>13285296</t>
  </si>
  <si>
    <t>Tyč žebírková pro betonářskou výztuž B500B, d 12 mm</t>
  </si>
  <si>
    <t>lavičky : 0,4*6*30*0,89*0,001*1,08</t>
  </si>
  <si>
    <t>953981103</t>
  </si>
  <si>
    <t>Chemické kotvy do betonu, hl. 110 mm, M 12, ampule</t>
  </si>
  <si>
    <t>odpadkové koše : 4*5</t>
  </si>
  <si>
    <t>799-01</t>
  </si>
  <si>
    <t>Lavička 2,0 x 0,6 m, sedák z 45 mm masiv. trop. dřeva, povrch. úprava, stojiny prefa pohled. beton spoj. materiál, chemické kotvy, viz v.č. 25, osazení na připravené trny, doprava na stavbu</t>
  </si>
  <si>
    <t>799-02</t>
  </si>
  <si>
    <t>Odpadkový koš, obsak 40 l, pr. 325 mm, v. 800 mm, pozink., laserem řezaná válc. ocel tl. 6 mm antikorozní barva  RAL GRAPHITE GREY, viz v.č. 26, osazení na patky, doprava na stavbu</t>
  </si>
  <si>
    <t>kašna : 2,0*2,0*0,75</t>
  </si>
  <si>
    <t>strojovna : 4,0*3,5*2,4</t>
  </si>
  <si>
    <t>36,6*0,5</t>
  </si>
  <si>
    <t>132201210</t>
  </si>
  <si>
    <t>Hloubení rýh š.do 200 cm hor.3 do 50 m3,STROJNĚ</t>
  </si>
  <si>
    <t>rozvody : 5,6*0,5*0,8</t>
  </si>
  <si>
    <t>2,24*0,5</t>
  </si>
  <si>
    <t>36,6+2,24-1,4-0,266-14,012</t>
  </si>
  <si>
    <t>23,162*10</t>
  </si>
  <si>
    <t>rozvody : 5,6*0,5*0,5</t>
  </si>
  <si>
    <t>kašna : (1,3*1,3-0,6*0,6)*0,2</t>
  </si>
  <si>
    <t>175101101</t>
  </si>
  <si>
    <t>Obsyp potrubí bez prohození sypaniny s dodáním štěrkopísku frakce 0 - 22 mm</t>
  </si>
  <si>
    <t>rozvody : 5,6*0,5*0,15</t>
  </si>
  <si>
    <t>175101201</t>
  </si>
  <si>
    <t>Obsyp objektu bez prohození sypaniny</t>
  </si>
  <si>
    <t>kašna : (2,0*2,0-1,8*1,8)*0,55</t>
  </si>
  <si>
    <t>strojovna : (4,0*3,5-3,148*2,648)*2,4</t>
  </si>
  <si>
    <t>175101209</t>
  </si>
  <si>
    <t>Příplatek za prohození sypaniny pro obsyp objektu</t>
  </si>
  <si>
    <t>273313511</t>
  </si>
  <si>
    <t xml:space="preserve">Beton základových desek prostý C 12/15 </t>
  </si>
  <si>
    <t xml:space="preserve">podkladní beton : </t>
  </si>
  <si>
    <t>kašna : 1,3*1,3*0,1</t>
  </si>
  <si>
    <t>strijovna : 3,15*2,65*0,1</t>
  </si>
  <si>
    <t>273321321</t>
  </si>
  <si>
    <t>Železobeton základových desek C 20/25</t>
  </si>
  <si>
    <t>kašna : 3,14*0,9*0,9*0,5-0,169-0,266</t>
  </si>
  <si>
    <t>strojovna : 3,15*2,65*0,22</t>
  </si>
  <si>
    <t>273351215</t>
  </si>
  <si>
    <t>Bednění stěn základových desek - zřízení</t>
  </si>
  <si>
    <t>kašna : 1,3*4*0,3</t>
  </si>
  <si>
    <t>3,14*1,8*0,5+0,6*4*0,2</t>
  </si>
  <si>
    <t>strojovna : (3,15+2,65)*2*0,32</t>
  </si>
  <si>
    <t>0,3*4*0,22</t>
  </si>
  <si>
    <t>273351216</t>
  </si>
  <si>
    <t>Bednění stěn základových desek - odstranění</t>
  </si>
  <si>
    <t>273361821</t>
  </si>
  <si>
    <t>Výztuž základových desek z betonářské oceli B500B (10 505)</t>
  </si>
  <si>
    <t>2,673*90,0*0,001</t>
  </si>
  <si>
    <t>274354011</t>
  </si>
  <si>
    <t>Bednění kruhových prostupů základem do 0,01 m2, dl. 0,25 m</t>
  </si>
  <si>
    <t>strojovna : 2</t>
  </si>
  <si>
    <t>274354021</t>
  </si>
  <si>
    <t>Bednění kruhových prostupů základem do 0,02 m2, dl. 0,25 m</t>
  </si>
  <si>
    <t>strojovna : 1</t>
  </si>
  <si>
    <t>274354023</t>
  </si>
  <si>
    <t>Bednění prostupu základem do 0,02 m2, dl. 1,0 m</t>
  </si>
  <si>
    <t>kašna : 1</t>
  </si>
  <si>
    <t>274354041</t>
  </si>
  <si>
    <t>Bednění prostupu základem do 0,10 m2, dl. 0,25 m</t>
  </si>
  <si>
    <t>451572111</t>
  </si>
  <si>
    <t>Lože pod potrubí z kameniva těženého 0 - 4 mm</t>
  </si>
  <si>
    <t>899623161</t>
  </si>
  <si>
    <t>Obetonování potrubí nebo zdiva stok betonem C20/25</t>
  </si>
  <si>
    <t>strojovna : (3,15*2,65-2,65*2,15)*2,0</t>
  </si>
  <si>
    <t>3,15*2,65*0,2-0,6*0,6*0,2*2</t>
  </si>
  <si>
    <t>(1,8*1,8-0,6*0,6*2)*0,2</t>
  </si>
  <si>
    <t>899643111</t>
  </si>
  <si>
    <t>Bednění pro obetonování potrubí v otevřeném výkopu</t>
  </si>
  <si>
    <t>(3,15+2,65)*2*2,0+0,6*4*2*0,4</t>
  </si>
  <si>
    <t>899721112</t>
  </si>
  <si>
    <t>Fólie výstražná z PVC bílá, šířka 30 cm</t>
  </si>
  <si>
    <t>998144471</t>
  </si>
  <si>
    <t>Přesun hmot, jímky a nádrže pozemní výšky do 25 m</t>
  </si>
  <si>
    <t>Bronz. kašna pr. 1,8 m, v. 0,5 m se zakulacenými horními hranami R=10 mm), odlita z bronzu tl. 10 mm vč. bronz. dna tl. 10 mm, bronz. lem š. 100 mm, včetně montáže a dopravy na stavbu</t>
  </si>
  <si>
    <t>není součástí výkazu výměr - bude dodána mimo stavební zakázku : 1</t>
  </si>
  <si>
    <t xml:space="preserve">součástí výkazu výměr je součinnost při montáži a osazení kašny : </t>
  </si>
  <si>
    <t>Podružný elektrorozvaděč technologie RM1 v provedení jako sestava plastových rozvodnic na omítku krytí IP 55</t>
  </si>
  <si>
    <t>M21-002</t>
  </si>
  <si>
    <t>Stropní svítidlo strojovny 100 W s krycím sklem, IP 44, 230 V</t>
  </si>
  <si>
    <t>M21-003</t>
  </si>
  <si>
    <t>Drobný elektrounstalační materiál</t>
  </si>
  <si>
    <t>M21-004</t>
  </si>
  <si>
    <t>Elektroinstalační práce</t>
  </si>
  <si>
    <t>M21-005</t>
  </si>
  <si>
    <t>Revizní zpráva</t>
  </si>
  <si>
    <t>M35-001</t>
  </si>
  <si>
    <t>Montáž technologie</t>
  </si>
  <si>
    <t>M35-002</t>
  </si>
  <si>
    <t>Tlakové zkoušky</t>
  </si>
  <si>
    <t>hod</t>
  </si>
  <si>
    <t>M35-003</t>
  </si>
  <si>
    <t>Kompletace, uvedení do provozu</t>
  </si>
  <si>
    <t>M35-004</t>
  </si>
  <si>
    <t>Zaškolení obsluhy</t>
  </si>
  <si>
    <t>M99-001</t>
  </si>
  <si>
    <t>Návod na obsluhu a údržbu</t>
  </si>
  <si>
    <t>M99-002</t>
  </si>
  <si>
    <t>Vedlejší  náklady</t>
  </si>
  <si>
    <t>M99-003</t>
  </si>
  <si>
    <t>PD ve stupni realizační, dílenská dokumentace</t>
  </si>
  <si>
    <t>M99-004</t>
  </si>
  <si>
    <t>Autorský dozor</t>
  </si>
  <si>
    <t>M99-005</t>
  </si>
  <si>
    <t>Doprava</t>
  </si>
  <si>
    <t>M99-006</t>
  </si>
  <si>
    <t>Doprava - jednoplášťová strojovna technologie</t>
  </si>
  <si>
    <t>M99-007</t>
  </si>
  <si>
    <t>Kompozitní poklop 600x600 mm, B 125, vč. těsnění a uzamykání</t>
  </si>
  <si>
    <t>M99-008</t>
  </si>
  <si>
    <t>PP 1-plášťová 2-vstupová strojovna rechnologie, vnit. rozměry 2,5x2,0x2,0 m, integr.retenční nádrž 1,0x2,0x2,0 m, příčka, 2x vstup. komínek 600x600 mm, čer. jímka, žebříky, prostupy bez poklopu</t>
  </si>
  <si>
    <t>M99-009</t>
  </si>
  <si>
    <t>PP zachycovač nečistot s nerez sítem</t>
  </si>
  <si>
    <t>M99-010</t>
  </si>
  <si>
    <t>PP podstavec čerpadla</t>
  </si>
  <si>
    <t>M99-011</t>
  </si>
  <si>
    <t>PP svařovaná záchytná vana chemikálií pro 2 kanystry</t>
  </si>
  <si>
    <t>M99-012</t>
  </si>
  <si>
    <t>PP šachtička odvětrání s nerez krycí mřížkou</t>
  </si>
  <si>
    <t>M99-013</t>
  </si>
  <si>
    <t>Nerez odtoková armatura 300x300x100 mm s nerez krycí mřížkou, gravit. odtok DN 100 lem pro napojení hydroizolace vč. kotvení</t>
  </si>
  <si>
    <t>M99-014</t>
  </si>
  <si>
    <t>Odstředivé plast. čerpadlo filtrace s integr. zachycovačem nečistot, připojení DN 50/ DN 40 výkon 0,45 kW, Q=12 m3/h při 8 mvs, 230 V</t>
  </si>
  <si>
    <t>M99-015</t>
  </si>
  <si>
    <t>Pískový plast. filtr s bočním připojením 11/2", vnit. průměr D 500, průtok 9 m3/h</t>
  </si>
  <si>
    <t>M99-016</t>
  </si>
  <si>
    <t>Filtrační písek 0,6-1 mm</t>
  </si>
  <si>
    <t>M99-017</t>
  </si>
  <si>
    <t>Automatický ovládací 6-ti cestný ventil s bočním připojením na filtr, připojení 11/2"</t>
  </si>
  <si>
    <t>M99-018</t>
  </si>
  <si>
    <t>Automatická dávkovací stanice měření a udržování pH a koncentrace chloru</t>
  </si>
  <si>
    <t>M99-019</t>
  </si>
  <si>
    <t>Kanystr s korektorem pH, 20l</t>
  </si>
  <si>
    <t>M99-020</t>
  </si>
  <si>
    <t>Kanystr s chlornanem sodným, 20l</t>
  </si>
  <si>
    <t>M99-021</t>
  </si>
  <si>
    <t>Ponorné kalové čerpadlo, nerezové, výkon 0,25 kW, Q=6 m3/h při 3,7 mvs, 230 V</t>
  </si>
  <si>
    <t>M99-022</t>
  </si>
  <si>
    <t>Kabinetní jednoduchý změkčovací filtr s objemovým řízením s kapacitou 120°dHxm3</t>
  </si>
  <si>
    <t>M99-023</t>
  </si>
  <si>
    <t>Sestava dopouštění vč. By-passu -1" a nerez ponorných sond</t>
  </si>
  <si>
    <t>M99-024</t>
  </si>
  <si>
    <t>Elektromagnetický ventil 1", 230 V</t>
  </si>
  <si>
    <t>M99-025</t>
  </si>
  <si>
    <t>Kartušový filtr G 1 vč. filtrační vložky 50 mic</t>
  </si>
  <si>
    <t>M99-026</t>
  </si>
  <si>
    <t>Trubka PVC D 90, dl. 6 m, PN 10</t>
  </si>
  <si>
    <t>M99-027</t>
  </si>
  <si>
    <t>Trubka PVC D 63, dl. 5 m, PN 10</t>
  </si>
  <si>
    <t>M99-028</t>
  </si>
  <si>
    <t>Trubka PVC D 50, dl. 5 m, PN 10</t>
  </si>
  <si>
    <t>M99-029</t>
  </si>
  <si>
    <t xml:space="preserve">Kohout kulový D 90  PVC </t>
  </si>
  <si>
    <t>M99-030</t>
  </si>
  <si>
    <t xml:space="preserve">Kohout kulový D 63  PVC </t>
  </si>
  <si>
    <t>M99-031</t>
  </si>
  <si>
    <t xml:space="preserve">Kohout kulový D 50  PVC </t>
  </si>
  <si>
    <t>M99-032</t>
  </si>
  <si>
    <t xml:space="preserve">Ventil zpětný  D 50  PVC </t>
  </si>
  <si>
    <t>M99-033</t>
  </si>
  <si>
    <t>Koleno  D 90  PVC 90° lep</t>
  </si>
  <si>
    <t>M99-034</t>
  </si>
  <si>
    <t>Koleno  D 90  PVC 45° lep</t>
  </si>
  <si>
    <t>M99-035</t>
  </si>
  <si>
    <t>Koleno  D 50/90°  PVC PN 16</t>
  </si>
  <si>
    <t>M99-036</t>
  </si>
  <si>
    <t>Koleno  D 50/45°  PVC PN 16</t>
  </si>
  <si>
    <t>M99-037</t>
  </si>
  <si>
    <t>T-kus  D 90  PVC lep</t>
  </si>
  <si>
    <t>M99-038</t>
  </si>
  <si>
    <t>T-kus  D 50  PVC PN 16</t>
  </si>
  <si>
    <t>M99-039</t>
  </si>
  <si>
    <t>Nátrubek  D 90 x 3" int</t>
  </si>
  <si>
    <t>M99-040</t>
  </si>
  <si>
    <t>Šroubemí  D 63 x 2" ext PVC</t>
  </si>
  <si>
    <t>M99-041</t>
  </si>
  <si>
    <t>Šroubemí  D 50 x 6/4" ext těsn</t>
  </si>
  <si>
    <t>M99-042</t>
  </si>
  <si>
    <t>Redukce kr.  D 90 x 50 PVC</t>
  </si>
  <si>
    <t>M99-043</t>
  </si>
  <si>
    <t>Redukce kr.  D 110 x 90 PVC</t>
  </si>
  <si>
    <t>M99-044</t>
  </si>
  <si>
    <t>Kanal. trubka SN 4 DN 100 1m</t>
  </si>
  <si>
    <t>M99-045</t>
  </si>
  <si>
    <t>Trubka PP HT DN 100 1000 mm</t>
  </si>
  <si>
    <t>M99-046</t>
  </si>
  <si>
    <t>Trubka PP HT DN 100 250 mm</t>
  </si>
  <si>
    <t>M99-047</t>
  </si>
  <si>
    <t>Trubka PP HT DN 150 500 mm</t>
  </si>
  <si>
    <t>M99-048</t>
  </si>
  <si>
    <t>Koleno  DN 100 87°</t>
  </si>
  <si>
    <t>M99-049</t>
  </si>
  <si>
    <t>Koleno  DN 100 45°</t>
  </si>
  <si>
    <t>M99-050</t>
  </si>
  <si>
    <t>Jednoduchá odbočka PP HT 87° DN 150 DN 150</t>
  </si>
  <si>
    <t>M99-051</t>
  </si>
  <si>
    <t>Jednoduchá odbočka PP HT 87° DN 100 DN 100</t>
  </si>
  <si>
    <t>M99-052</t>
  </si>
  <si>
    <t>Jednoduchá odbočka PP HT 87° DN 100 DN 40</t>
  </si>
  <si>
    <t>M99-053</t>
  </si>
  <si>
    <t>Redukce  PP HT  DN 150 DN 100</t>
  </si>
  <si>
    <t>M99-054</t>
  </si>
  <si>
    <t>Koleno  PP HT  DN 100 87°</t>
  </si>
  <si>
    <t>M99-055</t>
  </si>
  <si>
    <t>Koleno  PP HT  DN 150 87°</t>
  </si>
  <si>
    <t>M99-056</t>
  </si>
  <si>
    <t>Čistič PVC</t>
  </si>
  <si>
    <t>l</t>
  </si>
  <si>
    <t>M99-057</t>
  </si>
  <si>
    <t>Teflonová páska</t>
  </si>
  <si>
    <t>M99-058</t>
  </si>
  <si>
    <t>Lepidlo PVC-U</t>
  </si>
  <si>
    <t>M99-059</t>
  </si>
  <si>
    <t>Kotvící materiál , úchyty</t>
  </si>
  <si>
    <t>831230010RABa</t>
  </si>
  <si>
    <t>Vodovod z trub polyetylénových - přeložka potrubí</t>
  </si>
  <si>
    <t>bude upřesněno při realizaci : 36,0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</si>
</sst>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7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F30" sqref="F3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SUMIF(F56:F80,A16,I56:I80)+SUMIF(F56:F80,"PSU",I56:I80)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SUMIF(F56:F80,A17,I56:I80)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SUMIF(F56:F80,A18,I56:I80)</f>
        <v>0</v>
      </c>
      <c r="J18" s="85"/>
    </row>
    <row r="19" spans="1:10" ht="23.25" customHeight="1" x14ac:dyDescent="0.2">
      <c r="A19" s="194" t="s">
        <v>108</v>
      </c>
      <c r="B19" s="38" t="s">
        <v>29</v>
      </c>
      <c r="C19" s="62"/>
      <c r="D19" s="63"/>
      <c r="E19" s="83"/>
      <c r="F19" s="84"/>
      <c r="G19" s="83"/>
      <c r="H19" s="84"/>
      <c r="I19" s="83">
        <f>SUMIF(F56:F80,A19,I56:I80)</f>
        <v>0</v>
      </c>
      <c r="J19" s="85"/>
    </row>
    <row r="20" spans="1:10" ht="23.25" customHeight="1" x14ac:dyDescent="0.2">
      <c r="A20" s="194" t="s">
        <v>109</v>
      </c>
      <c r="B20" s="38" t="s">
        <v>30</v>
      </c>
      <c r="C20" s="62"/>
      <c r="D20" s="63"/>
      <c r="E20" s="83"/>
      <c r="F20" s="84"/>
      <c r="G20" s="83"/>
      <c r="H20" s="84"/>
      <c r="I20" s="83">
        <f>SUMIF(F56:F80,A20,I56:I80)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'SO 001 0 Pol'!AE17+'SO 001 1 Pol'!AE470+'SO 001 2 Pol'!AE11+'SO 001 3 Pol'!AE160+'SO 001 4 Pol'!AE11+'SO 001 5 Pol'!AE47+'SO 001 6 Pol'!AE149+'SO 001 7 Pol'!AE12</f>
        <v>0</v>
      </c>
      <c r="G39" s="147">
        <f>'SO 001 0 Pol'!AF17+'SO 001 1 Pol'!AF470+'SO 001 2 Pol'!AF11+'SO 001 3 Pol'!AF160+'SO 001 4 Pol'!AF11+'SO 001 5 Pol'!AF47+'SO 001 6 Pol'!AF149+'SO 001 7 Pol'!AF12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'SO 001 0 Pol'!AE17+'SO 001 1 Pol'!AE470+'SO 001 2 Pol'!AE11+'SO 001 3 Pol'!AE160+'SO 001 4 Pol'!AE11+'SO 001 5 Pol'!AE47+'SO 001 6 Pol'!AE149+'SO 001 7 Pol'!AE12</f>
        <v>0</v>
      </c>
      <c r="G40" s="153">
        <f>'SO 001 0 Pol'!AF17+'SO 001 1 Pol'!AF470+'SO 001 2 Pol'!AF11+'SO 001 3 Pol'!AF160+'SO 001 4 Pol'!AF11+'SO 001 5 Pol'!AF47+'SO 001 6 Pol'!AF149+'SO 001 7 Pol'!AF12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'SO 001 0 Pol'!AE17</f>
        <v>0</v>
      </c>
      <c r="G41" s="148">
        <f>'SO 001 0 Pol'!AF17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'SO 001 1 Pol'!AE470</f>
        <v>0</v>
      </c>
      <c r="G42" s="148">
        <f>'SO 001 1 Pol'!AF470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52</v>
      </c>
      <c r="C43" s="145" t="s">
        <v>53</v>
      </c>
      <c r="D43" s="145"/>
      <c r="E43" s="145"/>
      <c r="F43" s="156">
        <f>'SO 001 2 Pol'!AE11</f>
        <v>0</v>
      </c>
      <c r="G43" s="148">
        <f>'SO 001 2 Pol'!AF11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55</v>
      </c>
      <c r="D44" s="145"/>
      <c r="E44" s="145"/>
      <c r="F44" s="156">
        <f>'SO 001 3 Pol'!AE160</f>
        <v>0</v>
      </c>
      <c r="G44" s="148">
        <f>'SO 001 3 Pol'!AF160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56</v>
      </c>
      <c r="C45" s="145" t="s">
        <v>57</v>
      </c>
      <c r="D45" s="145"/>
      <c r="E45" s="145"/>
      <c r="F45" s="156">
        <f>'SO 001 4 Pol'!AE11</f>
        <v>0</v>
      </c>
      <c r="G45" s="148">
        <f>'SO 001 4 Pol'!AF11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58</v>
      </c>
      <c r="C46" s="145" t="s">
        <v>59</v>
      </c>
      <c r="D46" s="145"/>
      <c r="E46" s="145"/>
      <c r="F46" s="156">
        <f>'SO 001 5 Pol'!AE47</f>
        <v>0</v>
      </c>
      <c r="G46" s="148">
        <f>'SO 001 5 Pol'!AF47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60</v>
      </c>
      <c r="C47" s="145" t="s">
        <v>61</v>
      </c>
      <c r="D47" s="145"/>
      <c r="E47" s="145"/>
      <c r="F47" s="156">
        <f>'SO 001 6 Pol'!AE149</f>
        <v>0</v>
      </c>
      <c r="G47" s="148">
        <f>'SO 001 6 Pol'!AF149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62</v>
      </c>
      <c r="C48" s="145" t="s">
        <v>63</v>
      </c>
      <c r="D48" s="145"/>
      <c r="E48" s="145"/>
      <c r="F48" s="156">
        <f>'SO 001 7 Pol'!AE12</f>
        <v>0</v>
      </c>
      <c r="G48" s="148">
        <f>'SO 001 7 Pol'!AF12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/>
      <c r="B49" s="157" t="s">
        <v>64</v>
      </c>
      <c r="C49" s="158"/>
      <c r="D49" s="158"/>
      <c r="E49" s="159"/>
      <c r="F49" s="160">
        <f>SUMIF(A39:A48,"=1",F39:F48)</f>
        <v>0</v>
      </c>
      <c r="G49" s="161">
        <f>SUMIF(A39:A48,"=1",G39:G48)</f>
        <v>0</v>
      </c>
      <c r="H49" s="161">
        <f>SUMIF(A39:A48,"=1",H39:H48)</f>
        <v>0</v>
      </c>
      <c r="I49" s="161">
        <f>SUMIF(A39:A48,"=1",I39:I48)</f>
        <v>0</v>
      </c>
      <c r="J49" s="162">
        <f>SUMIF(A39:A48,"=1",J39:J48)</f>
        <v>0</v>
      </c>
    </row>
    <row r="53" spans="1:10" ht="15.75" x14ac:dyDescent="0.25">
      <c r="B53" s="173" t="s">
        <v>66</v>
      </c>
    </row>
    <row r="55" spans="1:10" ht="25.5" customHeight="1" x14ac:dyDescent="0.2">
      <c r="A55" s="175"/>
      <c r="B55" s="178" t="s">
        <v>18</v>
      </c>
      <c r="C55" s="178" t="s">
        <v>6</v>
      </c>
      <c r="D55" s="179"/>
      <c r="E55" s="179"/>
      <c r="F55" s="180" t="s">
        <v>67</v>
      </c>
      <c r="G55" s="180"/>
      <c r="H55" s="180"/>
      <c r="I55" s="180" t="s">
        <v>31</v>
      </c>
      <c r="J55" s="180" t="s">
        <v>0</v>
      </c>
    </row>
    <row r="56" spans="1:10" ht="36.75" customHeight="1" x14ac:dyDescent="0.2">
      <c r="A56" s="176"/>
      <c r="B56" s="181" t="s">
        <v>50</v>
      </c>
      <c r="C56" s="182" t="s">
        <v>68</v>
      </c>
      <c r="D56" s="183"/>
      <c r="E56" s="183"/>
      <c r="F56" s="190" t="s">
        <v>26</v>
      </c>
      <c r="G56" s="191"/>
      <c r="H56" s="191"/>
      <c r="I56" s="191">
        <f>'SO 001 1 Pol'!G8+'SO 001 2 Pol'!G8+'SO 001 3 Pol'!G8+'SO 001 5 Pol'!G8+'SO 001 6 Pol'!G8</f>
        <v>0</v>
      </c>
      <c r="J56" s="187" t="str">
        <f>IF(I81=0,"",I56/I81*100)</f>
        <v/>
      </c>
    </row>
    <row r="57" spans="1:10" ht="36.75" customHeight="1" x14ac:dyDescent="0.2">
      <c r="A57" s="176"/>
      <c r="B57" s="181" t="s">
        <v>52</v>
      </c>
      <c r="C57" s="182" t="s">
        <v>69</v>
      </c>
      <c r="D57" s="183"/>
      <c r="E57" s="183"/>
      <c r="F57" s="190" t="s">
        <v>26</v>
      </c>
      <c r="G57" s="191"/>
      <c r="H57" s="191"/>
      <c r="I57" s="191">
        <f>'SO 001 1 Pol'!G121+'SO 001 3 Pol'!G40+'SO 001 5 Pol'!G18+'SO 001 6 Pol'!G36</f>
        <v>0</v>
      </c>
      <c r="J57" s="187" t="str">
        <f>IF(I81=0,"",I57/I81*100)</f>
        <v/>
      </c>
    </row>
    <row r="58" spans="1:10" ht="36.75" customHeight="1" x14ac:dyDescent="0.2">
      <c r="A58" s="176"/>
      <c r="B58" s="181" t="s">
        <v>54</v>
      </c>
      <c r="C58" s="182" t="s">
        <v>70</v>
      </c>
      <c r="D58" s="183"/>
      <c r="E58" s="183"/>
      <c r="F58" s="190" t="s">
        <v>26</v>
      </c>
      <c r="G58" s="191"/>
      <c r="H58" s="191"/>
      <c r="I58" s="191">
        <f>'SO 001 1 Pol'!G194</f>
        <v>0</v>
      </c>
      <c r="J58" s="187" t="str">
        <f>IF(I81=0,"",I58/I81*100)</f>
        <v/>
      </c>
    </row>
    <row r="59" spans="1:10" ht="36.75" customHeight="1" x14ac:dyDescent="0.2">
      <c r="A59" s="176"/>
      <c r="B59" s="181" t="s">
        <v>56</v>
      </c>
      <c r="C59" s="182" t="s">
        <v>71</v>
      </c>
      <c r="D59" s="183"/>
      <c r="E59" s="183"/>
      <c r="F59" s="190" t="s">
        <v>26</v>
      </c>
      <c r="G59" s="191"/>
      <c r="H59" s="191"/>
      <c r="I59" s="191">
        <f>'SO 001 1 Pol'!G268+'SO 001 3 Pol'!G48+'SO 001 6 Pol'!G60</f>
        <v>0</v>
      </c>
      <c r="J59" s="187" t="str">
        <f>IF(I81=0,"",I59/I81*100)</f>
        <v/>
      </c>
    </row>
    <row r="60" spans="1:10" ht="36.75" customHeight="1" x14ac:dyDescent="0.2">
      <c r="A60" s="176"/>
      <c r="B60" s="181" t="s">
        <v>58</v>
      </c>
      <c r="C60" s="182" t="s">
        <v>72</v>
      </c>
      <c r="D60" s="183"/>
      <c r="E60" s="183"/>
      <c r="F60" s="190" t="s">
        <v>26</v>
      </c>
      <c r="G60" s="191"/>
      <c r="H60" s="191"/>
      <c r="I60" s="191">
        <f>'SO 001 1 Pol'!G308+'SO 001 3 Pol'!G55+'SO 001 5 Pol'!G26</f>
        <v>0</v>
      </c>
      <c r="J60" s="187" t="str">
        <f>IF(I81=0,"",I60/I81*100)</f>
        <v/>
      </c>
    </row>
    <row r="61" spans="1:10" ht="36.75" customHeight="1" x14ac:dyDescent="0.2">
      <c r="A61" s="176"/>
      <c r="B61" s="181" t="s">
        <v>73</v>
      </c>
      <c r="C61" s="182" t="s">
        <v>74</v>
      </c>
      <c r="D61" s="183"/>
      <c r="E61" s="183"/>
      <c r="F61" s="190" t="s">
        <v>26</v>
      </c>
      <c r="G61" s="191"/>
      <c r="H61" s="191"/>
      <c r="I61" s="191">
        <f>'SO 001 1 Pol'!G321</f>
        <v>0</v>
      </c>
      <c r="J61" s="187" t="str">
        <f>IF(I81=0,"",I61/I81*100)</f>
        <v/>
      </c>
    </row>
    <row r="62" spans="1:10" ht="36.75" customHeight="1" x14ac:dyDescent="0.2">
      <c r="A62" s="176"/>
      <c r="B62" s="181" t="s">
        <v>75</v>
      </c>
      <c r="C62" s="182" t="s">
        <v>76</v>
      </c>
      <c r="D62" s="183"/>
      <c r="E62" s="183"/>
      <c r="F62" s="190" t="s">
        <v>26</v>
      </c>
      <c r="G62" s="191"/>
      <c r="H62" s="191"/>
      <c r="I62" s="191">
        <f>'SO 001 1 Pol'!G325+'SO 001 3 Pol'!G106</f>
        <v>0</v>
      </c>
      <c r="J62" s="187" t="str">
        <f>IF(I81=0,"",I62/I81*100)</f>
        <v/>
      </c>
    </row>
    <row r="63" spans="1:10" ht="36.75" customHeight="1" x14ac:dyDescent="0.2">
      <c r="A63" s="176"/>
      <c r="B63" s="181" t="s">
        <v>77</v>
      </c>
      <c r="C63" s="182" t="s">
        <v>78</v>
      </c>
      <c r="D63" s="183"/>
      <c r="E63" s="183"/>
      <c r="F63" s="190" t="s">
        <v>26</v>
      </c>
      <c r="G63" s="191"/>
      <c r="H63" s="191"/>
      <c r="I63" s="191">
        <f>'SO 001 6 Pol'!G63+'SO 001 7 Pol'!G8</f>
        <v>0</v>
      </c>
      <c r="J63" s="187" t="str">
        <f>IF(I81=0,"",I63/I81*100)</f>
        <v/>
      </c>
    </row>
    <row r="64" spans="1:10" ht="36.75" customHeight="1" x14ac:dyDescent="0.2">
      <c r="A64" s="176"/>
      <c r="B64" s="181" t="s">
        <v>79</v>
      </c>
      <c r="C64" s="182" t="s">
        <v>80</v>
      </c>
      <c r="D64" s="183"/>
      <c r="E64" s="183"/>
      <c r="F64" s="190" t="s">
        <v>26</v>
      </c>
      <c r="G64" s="191"/>
      <c r="H64" s="191"/>
      <c r="I64" s="191">
        <f>'SO 001 3 Pol'!G126+'SO 001 5 Pol'!G33</f>
        <v>0</v>
      </c>
      <c r="J64" s="187" t="str">
        <f>IF(I81=0,"",I64/I81*100)</f>
        <v/>
      </c>
    </row>
    <row r="65" spans="1:10" ht="36.75" customHeight="1" x14ac:dyDescent="0.2">
      <c r="A65" s="176"/>
      <c r="B65" s="181" t="s">
        <v>81</v>
      </c>
      <c r="C65" s="182" t="s">
        <v>82</v>
      </c>
      <c r="D65" s="183"/>
      <c r="E65" s="183"/>
      <c r="F65" s="190" t="s">
        <v>26</v>
      </c>
      <c r="G65" s="191"/>
      <c r="H65" s="191"/>
      <c r="I65" s="191">
        <f>'SO 001 1 Pol'!G330</f>
        <v>0</v>
      </c>
      <c r="J65" s="187" t="str">
        <f>IF(I81=0,"",I65/I81*100)</f>
        <v/>
      </c>
    </row>
    <row r="66" spans="1:10" ht="36.75" customHeight="1" x14ac:dyDescent="0.2">
      <c r="A66" s="176"/>
      <c r="B66" s="181" t="s">
        <v>83</v>
      </c>
      <c r="C66" s="182" t="s">
        <v>84</v>
      </c>
      <c r="D66" s="183"/>
      <c r="E66" s="183"/>
      <c r="F66" s="190" t="s">
        <v>26</v>
      </c>
      <c r="G66" s="191"/>
      <c r="H66" s="191"/>
      <c r="I66" s="191">
        <f>'SO 001 1 Pol'!G341+'SO 001 5 Pol'!G38</f>
        <v>0</v>
      </c>
      <c r="J66" s="187" t="str">
        <f>IF(I81=0,"",I66/I81*100)</f>
        <v/>
      </c>
    </row>
    <row r="67" spans="1:10" ht="36.75" customHeight="1" x14ac:dyDescent="0.2">
      <c r="A67" s="176"/>
      <c r="B67" s="181" t="s">
        <v>85</v>
      </c>
      <c r="C67" s="182" t="s">
        <v>86</v>
      </c>
      <c r="D67" s="183"/>
      <c r="E67" s="183"/>
      <c r="F67" s="190" t="s">
        <v>26</v>
      </c>
      <c r="G67" s="191"/>
      <c r="H67" s="191"/>
      <c r="I67" s="191">
        <f>'SO 001 1 Pol'!G355</f>
        <v>0</v>
      </c>
      <c r="J67" s="187" t="str">
        <f>IF(I81=0,"",I67/I81*100)</f>
        <v/>
      </c>
    </row>
    <row r="68" spans="1:10" ht="36.75" customHeight="1" x14ac:dyDescent="0.2">
      <c r="A68" s="176"/>
      <c r="B68" s="181" t="s">
        <v>87</v>
      </c>
      <c r="C68" s="182" t="s">
        <v>88</v>
      </c>
      <c r="D68" s="183"/>
      <c r="E68" s="183"/>
      <c r="F68" s="190" t="s">
        <v>26</v>
      </c>
      <c r="G68" s="191"/>
      <c r="H68" s="191"/>
      <c r="I68" s="191">
        <f>'SO 001 1 Pol'!G360+'SO 001 3 Pol'!G157+'SO 001 5 Pol'!G41+'SO 001 6 Pol'!G71</f>
        <v>0</v>
      </c>
      <c r="J68" s="187" t="str">
        <f>IF(I81=0,"",I68/I81*100)</f>
        <v/>
      </c>
    </row>
    <row r="69" spans="1:10" ht="36.75" customHeight="1" x14ac:dyDescent="0.2">
      <c r="A69" s="176"/>
      <c r="B69" s="181" t="s">
        <v>89</v>
      </c>
      <c r="C69" s="182" t="s">
        <v>90</v>
      </c>
      <c r="D69" s="183"/>
      <c r="E69" s="183"/>
      <c r="F69" s="190" t="s">
        <v>26</v>
      </c>
      <c r="G69" s="191"/>
      <c r="H69" s="191"/>
      <c r="I69" s="191">
        <f>'SO 001 1 Pol'!G362</f>
        <v>0</v>
      </c>
      <c r="J69" s="187" t="str">
        <f>IF(I81=0,"",I69/I81*100)</f>
        <v/>
      </c>
    </row>
    <row r="70" spans="1:10" ht="36.75" customHeight="1" x14ac:dyDescent="0.2">
      <c r="A70" s="176"/>
      <c r="B70" s="181" t="s">
        <v>91</v>
      </c>
      <c r="C70" s="182" t="s">
        <v>92</v>
      </c>
      <c r="D70" s="183"/>
      <c r="E70" s="183"/>
      <c r="F70" s="190" t="s">
        <v>27</v>
      </c>
      <c r="G70" s="191"/>
      <c r="H70" s="191"/>
      <c r="I70" s="191">
        <f>'SO 001 1 Pol'!G371</f>
        <v>0</v>
      </c>
      <c r="J70" s="187" t="str">
        <f>IF(I81=0,"",I70/I81*100)</f>
        <v/>
      </c>
    </row>
    <row r="71" spans="1:10" ht="36.75" customHeight="1" x14ac:dyDescent="0.2">
      <c r="A71" s="176"/>
      <c r="B71" s="181" t="s">
        <v>93</v>
      </c>
      <c r="C71" s="182" t="s">
        <v>94</v>
      </c>
      <c r="D71" s="183"/>
      <c r="E71" s="183"/>
      <c r="F71" s="190" t="s">
        <v>27</v>
      </c>
      <c r="G71" s="191"/>
      <c r="H71" s="191"/>
      <c r="I71" s="191">
        <f>'SO 001 1 Pol'!G384</f>
        <v>0</v>
      </c>
      <c r="J71" s="187" t="str">
        <f>IF(I81=0,"",I71/I81*100)</f>
        <v/>
      </c>
    </row>
    <row r="72" spans="1:10" ht="36.75" customHeight="1" x14ac:dyDescent="0.2">
      <c r="A72" s="176"/>
      <c r="B72" s="181" t="s">
        <v>95</v>
      </c>
      <c r="C72" s="182" t="s">
        <v>96</v>
      </c>
      <c r="D72" s="183"/>
      <c r="E72" s="183"/>
      <c r="F72" s="190" t="s">
        <v>27</v>
      </c>
      <c r="G72" s="191"/>
      <c r="H72" s="191"/>
      <c r="I72" s="191">
        <f>'SO 001 1 Pol'!G447</f>
        <v>0</v>
      </c>
      <c r="J72" s="187" t="str">
        <f>IF(I81=0,"",I72/I81*100)</f>
        <v/>
      </c>
    </row>
    <row r="73" spans="1:10" ht="36.75" customHeight="1" x14ac:dyDescent="0.2">
      <c r="A73" s="176"/>
      <c r="B73" s="181" t="s">
        <v>97</v>
      </c>
      <c r="C73" s="182" t="s">
        <v>98</v>
      </c>
      <c r="D73" s="183"/>
      <c r="E73" s="183"/>
      <c r="F73" s="190" t="s">
        <v>27</v>
      </c>
      <c r="G73" s="191"/>
      <c r="H73" s="191"/>
      <c r="I73" s="191">
        <f>'SO 001 1 Pol'!G456</f>
        <v>0</v>
      </c>
      <c r="J73" s="187" t="str">
        <f>IF(I81=0,"",I73/I81*100)</f>
        <v/>
      </c>
    </row>
    <row r="74" spans="1:10" ht="36.75" customHeight="1" x14ac:dyDescent="0.2">
      <c r="A74" s="176"/>
      <c r="B74" s="181" t="s">
        <v>99</v>
      </c>
      <c r="C74" s="182" t="s">
        <v>100</v>
      </c>
      <c r="D74" s="183"/>
      <c r="E74" s="183"/>
      <c r="F74" s="190" t="s">
        <v>27</v>
      </c>
      <c r="G74" s="191"/>
      <c r="H74" s="191"/>
      <c r="I74" s="191">
        <f>'SO 001 5 Pol'!G43</f>
        <v>0</v>
      </c>
      <c r="J74" s="187" t="str">
        <f>IF(I81=0,"",I74/I81*100)</f>
        <v/>
      </c>
    </row>
    <row r="75" spans="1:10" ht="36.75" customHeight="1" x14ac:dyDescent="0.2">
      <c r="A75" s="176"/>
      <c r="B75" s="181" t="s">
        <v>99</v>
      </c>
      <c r="C75" s="182" t="s">
        <v>101</v>
      </c>
      <c r="D75" s="183"/>
      <c r="E75" s="183"/>
      <c r="F75" s="190" t="s">
        <v>27</v>
      </c>
      <c r="G75" s="191"/>
      <c r="H75" s="191"/>
      <c r="I75" s="191">
        <f>'SO 001 1 Pol'!G463+'SO 001 6 Pol'!G73</f>
        <v>0</v>
      </c>
      <c r="J75" s="187" t="str">
        <f>IF(I81=0,"",I75/I81*100)</f>
        <v/>
      </c>
    </row>
    <row r="76" spans="1:10" ht="36.75" customHeight="1" x14ac:dyDescent="0.2">
      <c r="A76" s="176"/>
      <c r="B76" s="181" t="s">
        <v>102</v>
      </c>
      <c r="C76" s="182" t="s">
        <v>103</v>
      </c>
      <c r="D76" s="183"/>
      <c r="E76" s="183"/>
      <c r="F76" s="190" t="s">
        <v>28</v>
      </c>
      <c r="G76" s="191"/>
      <c r="H76" s="191"/>
      <c r="I76" s="191">
        <f>'SO 001 4 Pol'!G8+'SO 001 6 Pol'!G77</f>
        <v>0</v>
      </c>
      <c r="J76" s="187" t="str">
        <f>IF(I81=0,"",I76/I81*100)</f>
        <v/>
      </c>
    </row>
    <row r="77" spans="1:10" ht="36.75" customHeight="1" x14ac:dyDescent="0.2">
      <c r="A77" s="176"/>
      <c r="B77" s="181" t="s">
        <v>104</v>
      </c>
      <c r="C77" s="182" t="s">
        <v>105</v>
      </c>
      <c r="D77" s="183"/>
      <c r="E77" s="183"/>
      <c r="F77" s="190" t="s">
        <v>28</v>
      </c>
      <c r="G77" s="191"/>
      <c r="H77" s="191"/>
      <c r="I77" s="191">
        <f>'SO 001 6 Pol'!G83</f>
        <v>0</v>
      </c>
      <c r="J77" s="187" t="str">
        <f>IF(I81=0,"",I77/I81*100)</f>
        <v/>
      </c>
    </row>
    <row r="78" spans="1:10" ht="36.75" customHeight="1" x14ac:dyDescent="0.2">
      <c r="A78" s="176"/>
      <c r="B78" s="181" t="s">
        <v>106</v>
      </c>
      <c r="C78" s="182" t="s">
        <v>107</v>
      </c>
      <c r="D78" s="183"/>
      <c r="E78" s="183"/>
      <c r="F78" s="190" t="s">
        <v>28</v>
      </c>
      <c r="G78" s="191"/>
      <c r="H78" s="191"/>
      <c r="I78" s="191">
        <f>'SO 001 6 Pol'!G88</f>
        <v>0</v>
      </c>
      <c r="J78" s="187" t="str">
        <f>IF(I81=0,"",I78/I81*100)</f>
        <v/>
      </c>
    </row>
    <row r="79" spans="1:10" ht="36.75" customHeight="1" x14ac:dyDescent="0.2">
      <c r="A79" s="176"/>
      <c r="B79" s="181" t="s">
        <v>108</v>
      </c>
      <c r="C79" s="182" t="s">
        <v>29</v>
      </c>
      <c r="D79" s="183"/>
      <c r="E79" s="183"/>
      <c r="F79" s="190" t="s">
        <v>108</v>
      </c>
      <c r="G79" s="191"/>
      <c r="H79" s="191"/>
      <c r="I79" s="191">
        <f>'SO 001 0 Pol'!G8</f>
        <v>0</v>
      </c>
      <c r="J79" s="187" t="str">
        <f>IF(I81=0,"",I79/I81*100)</f>
        <v/>
      </c>
    </row>
    <row r="80" spans="1:10" ht="36.75" customHeight="1" x14ac:dyDescent="0.2">
      <c r="A80" s="176"/>
      <c r="B80" s="181" t="s">
        <v>109</v>
      </c>
      <c r="C80" s="182" t="s">
        <v>30</v>
      </c>
      <c r="D80" s="183"/>
      <c r="E80" s="183"/>
      <c r="F80" s="190" t="s">
        <v>109</v>
      </c>
      <c r="G80" s="191"/>
      <c r="H80" s="191"/>
      <c r="I80" s="191">
        <f>'SO 001 0 Pol'!G14+'SO 001 1 Pol'!G467</f>
        <v>0</v>
      </c>
      <c r="J80" s="187" t="str">
        <f>IF(I81=0,"",I80/I81*100)</f>
        <v/>
      </c>
    </row>
    <row r="81" spans="1:10" ht="25.5" customHeight="1" x14ac:dyDescent="0.2">
      <c r="A81" s="177"/>
      <c r="B81" s="184" t="s">
        <v>1</v>
      </c>
      <c r="C81" s="185"/>
      <c r="D81" s="186"/>
      <c r="E81" s="186"/>
      <c r="F81" s="192"/>
      <c r="G81" s="193"/>
      <c r="H81" s="193"/>
      <c r="I81" s="193">
        <f>SUM(I56:I80)</f>
        <v>0</v>
      </c>
      <c r="J81" s="188">
        <f>SUM(J56:J80)</f>
        <v>0</v>
      </c>
    </row>
    <row r="82" spans="1:10" x14ac:dyDescent="0.2">
      <c r="F82" s="133"/>
      <c r="G82" s="133"/>
      <c r="H82" s="133"/>
      <c r="I82" s="133"/>
      <c r="J82" s="189"/>
    </row>
    <row r="83" spans="1:10" x14ac:dyDescent="0.2">
      <c r="F83" s="133"/>
      <c r="G83" s="133"/>
      <c r="H83" s="133"/>
      <c r="I83" s="133"/>
      <c r="J83" s="189"/>
    </row>
    <row r="84" spans="1:10" x14ac:dyDescent="0.2">
      <c r="F84" s="133"/>
      <c r="G84" s="133"/>
      <c r="H84" s="133"/>
      <c r="I84" s="133"/>
      <c r="J84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111</v>
      </c>
      <c r="AG3" t="s">
        <v>112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113</v>
      </c>
    </row>
    <row r="5" spans="1:60" x14ac:dyDescent="0.2">
      <c r="D5" s="10"/>
    </row>
    <row r="6" spans="1:60" ht="38.25" x14ac:dyDescent="0.2">
      <c r="A6" s="206" t="s">
        <v>114</v>
      </c>
      <c r="B6" s="208" t="s">
        <v>115</v>
      </c>
      <c r="C6" s="208" t="s">
        <v>116</v>
      </c>
      <c r="D6" s="207" t="s">
        <v>117</v>
      </c>
      <c r="E6" s="206" t="s">
        <v>118</v>
      </c>
      <c r="F6" s="205" t="s">
        <v>119</v>
      </c>
      <c r="G6" s="206" t="s">
        <v>31</v>
      </c>
      <c r="H6" s="209" t="s">
        <v>32</v>
      </c>
      <c r="I6" s="209" t="s">
        <v>120</v>
      </c>
      <c r="J6" s="209" t="s">
        <v>33</v>
      </c>
      <c r="K6" s="209" t="s">
        <v>121</v>
      </c>
      <c r="L6" s="209" t="s">
        <v>122</v>
      </c>
      <c r="M6" s="209" t="s">
        <v>123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209" t="s">
        <v>129</v>
      </c>
      <c r="T6" s="209" t="s">
        <v>130</v>
      </c>
      <c r="U6" s="209" t="s">
        <v>131</v>
      </c>
      <c r="V6" s="209" t="s">
        <v>132</v>
      </c>
      <c r="W6" s="209" t="s">
        <v>133</v>
      </c>
      <c r="X6" s="209" t="s">
        <v>134</v>
      </c>
      <c r="Y6" s="209" t="s">
        <v>135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136</v>
      </c>
      <c r="B8" s="235" t="s">
        <v>108</v>
      </c>
      <c r="C8" s="253" t="s">
        <v>29</v>
      </c>
      <c r="D8" s="236"/>
      <c r="E8" s="237"/>
      <c r="F8" s="238"/>
      <c r="G8" s="239">
        <f>SUMIF(AG9:AG13,"&lt;&gt;NOR",G9:G13)</f>
        <v>0</v>
      </c>
      <c r="H8" s="233"/>
      <c r="I8" s="233">
        <f>SUM(I9:I13)</f>
        <v>0</v>
      </c>
      <c r="J8" s="233"/>
      <c r="K8" s="233">
        <f>SUM(K9:K13)</f>
        <v>0</v>
      </c>
      <c r="L8" s="233"/>
      <c r="M8" s="233">
        <f>SUM(M9:M13)</f>
        <v>0</v>
      </c>
      <c r="N8" s="232"/>
      <c r="O8" s="232">
        <f>SUM(O9:O13)</f>
        <v>0</v>
      </c>
      <c r="P8" s="232"/>
      <c r="Q8" s="232">
        <f>SUM(Q9:Q13)</f>
        <v>0</v>
      </c>
      <c r="R8" s="233"/>
      <c r="S8" s="233"/>
      <c r="T8" s="233"/>
      <c r="U8" s="233"/>
      <c r="V8" s="233">
        <f>SUM(V9:V13)</f>
        <v>0</v>
      </c>
      <c r="W8" s="233"/>
      <c r="X8" s="233"/>
      <c r="Y8" s="233"/>
      <c r="AG8" t="s">
        <v>137</v>
      </c>
    </row>
    <row r="9" spans="1:60" outlineLevel="1" x14ac:dyDescent="0.2">
      <c r="A9" s="247">
        <v>1</v>
      </c>
      <c r="B9" s="248" t="s">
        <v>138</v>
      </c>
      <c r="C9" s="254" t="s">
        <v>139</v>
      </c>
      <c r="D9" s="249" t="s">
        <v>140</v>
      </c>
      <c r="E9" s="250">
        <v>1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141</v>
      </c>
      <c r="T9" s="230" t="s">
        <v>142</v>
      </c>
      <c r="U9" s="230">
        <v>0</v>
      </c>
      <c r="V9" s="230">
        <f>ROUND(E9*U9,2)</f>
        <v>0</v>
      </c>
      <c r="W9" s="230"/>
      <c r="X9" s="230" t="s">
        <v>143</v>
      </c>
      <c r="Y9" s="230" t="s">
        <v>144</v>
      </c>
      <c r="Z9" s="210"/>
      <c r="AA9" s="210"/>
      <c r="AB9" s="210"/>
      <c r="AC9" s="210"/>
      <c r="AD9" s="210"/>
      <c r="AE9" s="210"/>
      <c r="AF9" s="210"/>
      <c r="AG9" s="210" t="s">
        <v>145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7">
        <v>2</v>
      </c>
      <c r="B10" s="248" t="s">
        <v>146</v>
      </c>
      <c r="C10" s="254" t="s">
        <v>147</v>
      </c>
      <c r="D10" s="249" t="s">
        <v>140</v>
      </c>
      <c r="E10" s="250">
        <v>1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141</v>
      </c>
      <c r="T10" s="230" t="s">
        <v>142</v>
      </c>
      <c r="U10" s="230">
        <v>0</v>
      </c>
      <c r="V10" s="230">
        <f>ROUND(E10*U10,2)</f>
        <v>0</v>
      </c>
      <c r="W10" s="230"/>
      <c r="X10" s="230" t="s">
        <v>143</v>
      </c>
      <c r="Y10" s="230" t="s">
        <v>144</v>
      </c>
      <c r="Z10" s="210"/>
      <c r="AA10" s="210"/>
      <c r="AB10" s="210"/>
      <c r="AC10" s="210"/>
      <c r="AD10" s="210"/>
      <c r="AE10" s="210"/>
      <c r="AF10" s="210"/>
      <c r="AG10" s="210" t="s">
        <v>145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7">
        <v>3</v>
      </c>
      <c r="B11" s="248" t="s">
        <v>148</v>
      </c>
      <c r="C11" s="254" t="s">
        <v>149</v>
      </c>
      <c r="D11" s="249" t="s">
        <v>140</v>
      </c>
      <c r="E11" s="250">
        <v>1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141</v>
      </c>
      <c r="T11" s="230" t="s">
        <v>142</v>
      </c>
      <c r="U11" s="230">
        <v>0</v>
      </c>
      <c r="V11" s="230">
        <f>ROUND(E11*U11,2)</f>
        <v>0</v>
      </c>
      <c r="W11" s="230"/>
      <c r="X11" s="230" t="s">
        <v>143</v>
      </c>
      <c r="Y11" s="230" t="s">
        <v>144</v>
      </c>
      <c r="Z11" s="210"/>
      <c r="AA11" s="210"/>
      <c r="AB11" s="210"/>
      <c r="AC11" s="210"/>
      <c r="AD11" s="210"/>
      <c r="AE11" s="210"/>
      <c r="AF11" s="210"/>
      <c r="AG11" s="210" t="s">
        <v>145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150</v>
      </c>
      <c r="C12" s="254" t="s">
        <v>151</v>
      </c>
      <c r="D12" s="249" t="s">
        <v>140</v>
      </c>
      <c r="E12" s="250">
        <v>1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141</v>
      </c>
      <c r="T12" s="230" t="s">
        <v>142</v>
      </c>
      <c r="U12" s="230">
        <v>0</v>
      </c>
      <c r="V12" s="230">
        <f>ROUND(E12*U12,2)</f>
        <v>0</v>
      </c>
      <c r="W12" s="230"/>
      <c r="X12" s="230" t="s">
        <v>143</v>
      </c>
      <c r="Y12" s="230" t="s">
        <v>144</v>
      </c>
      <c r="Z12" s="210"/>
      <c r="AA12" s="210"/>
      <c r="AB12" s="210"/>
      <c r="AC12" s="210"/>
      <c r="AD12" s="210"/>
      <c r="AE12" s="210"/>
      <c r="AF12" s="210"/>
      <c r="AG12" s="210" t="s">
        <v>145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5</v>
      </c>
      <c r="B13" s="248" t="s">
        <v>152</v>
      </c>
      <c r="C13" s="254" t="s">
        <v>153</v>
      </c>
      <c r="D13" s="249" t="s">
        <v>140</v>
      </c>
      <c r="E13" s="250">
        <v>1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141</v>
      </c>
      <c r="T13" s="230" t="s">
        <v>142</v>
      </c>
      <c r="U13" s="230">
        <v>0</v>
      </c>
      <c r="V13" s="230">
        <f>ROUND(E13*U13,2)</f>
        <v>0</v>
      </c>
      <c r="W13" s="230"/>
      <c r="X13" s="230" t="s">
        <v>143</v>
      </c>
      <c r="Y13" s="230" t="s">
        <v>144</v>
      </c>
      <c r="Z13" s="210"/>
      <c r="AA13" s="210"/>
      <c r="AB13" s="210"/>
      <c r="AC13" s="210"/>
      <c r="AD13" s="210"/>
      <c r="AE13" s="210"/>
      <c r="AF13" s="210"/>
      <c r="AG13" s="210" t="s">
        <v>145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4" t="s">
        <v>136</v>
      </c>
      <c r="B14" s="235" t="s">
        <v>109</v>
      </c>
      <c r="C14" s="253" t="s">
        <v>30</v>
      </c>
      <c r="D14" s="236"/>
      <c r="E14" s="237"/>
      <c r="F14" s="238"/>
      <c r="G14" s="239">
        <f>SUMIF(AG15:AG15,"&lt;&gt;NOR",G15:G15)</f>
        <v>0</v>
      </c>
      <c r="H14" s="233"/>
      <c r="I14" s="233">
        <f>SUM(I15:I15)</f>
        <v>0</v>
      </c>
      <c r="J14" s="233"/>
      <c r="K14" s="233">
        <f>SUM(K15:K15)</f>
        <v>0</v>
      </c>
      <c r="L14" s="233"/>
      <c r="M14" s="233">
        <f>SUM(M15:M15)</f>
        <v>0</v>
      </c>
      <c r="N14" s="232"/>
      <c r="O14" s="232">
        <f>SUM(O15:O15)</f>
        <v>0</v>
      </c>
      <c r="P14" s="232"/>
      <c r="Q14" s="232">
        <f>SUM(Q15:Q15)</f>
        <v>0</v>
      </c>
      <c r="R14" s="233"/>
      <c r="S14" s="233"/>
      <c r="T14" s="233"/>
      <c r="U14" s="233"/>
      <c r="V14" s="233">
        <f>SUM(V15:V15)</f>
        <v>0</v>
      </c>
      <c r="W14" s="233"/>
      <c r="X14" s="233"/>
      <c r="Y14" s="233"/>
      <c r="AG14" t="s">
        <v>137</v>
      </c>
    </row>
    <row r="15" spans="1:60" outlineLevel="1" x14ac:dyDescent="0.2">
      <c r="A15" s="241">
        <v>6</v>
      </c>
      <c r="B15" s="242" t="s">
        <v>154</v>
      </c>
      <c r="C15" s="255" t="s">
        <v>155</v>
      </c>
      <c r="D15" s="243" t="s">
        <v>140</v>
      </c>
      <c r="E15" s="244">
        <v>1</v>
      </c>
      <c r="F15" s="245"/>
      <c r="G15" s="246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141</v>
      </c>
      <c r="T15" s="230" t="s">
        <v>142</v>
      </c>
      <c r="U15" s="230">
        <v>0</v>
      </c>
      <c r="V15" s="230">
        <f>ROUND(E15*U15,2)</f>
        <v>0</v>
      </c>
      <c r="W15" s="230"/>
      <c r="X15" s="230" t="s">
        <v>143</v>
      </c>
      <c r="Y15" s="230" t="s">
        <v>144</v>
      </c>
      <c r="Z15" s="210"/>
      <c r="AA15" s="210"/>
      <c r="AB15" s="210"/>
      <c r="AC15" s="210"/>
      <c r="AD15" s="210"/>
      <c r="AE15" s="210"/>
      <c r="AF15" s="210"/>
      <c r="AG15" s="210" t="s">
        <v>145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3"/>
      <c r="B16" s="4"/>
      <c r="C16" s="256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15</v>
      </c>
      <c r="AF16">
        <v>21</v>
      </c>
      <c r="AG16" t="s">
        <v>122</v>
      </c>
    </row>
    <row r="17" spans="1:33" x14ac:dyDescent="0.2">
      <c r="A17" s="213"/>
      <c r="B17" s="214" t="s">
        <v>31</v>
      </c>
      <c r="C17" s="257"/>
      <c r="D17" s="215"/>
      <c r="E17" s="216"/>
      <c r="F17" s="216"/>
      <c r="G17" s="240">
        <f>G8+G14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156</v>
      </c>
    </row>
    <row r="18" spans="1:33" x14ac:dyDescent="0.2">
      <c r="A18" s="3"/>
      <c r="B18" s="4"/>
      <c r="C18" s="25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3"/>
      <c r="B19" s="4"/>
      <c r="C19" s="25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17" t="s">
        <v>157</v>
      </c>
      <c r="B20" s="217"/>
      <c r="C20" s="258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18"/>
      <c r="B21" s="219"/>
      <c r="C21" s="259"/>
      <c r="D21" s="219"/>
      <c r="E21" s="219"/>
      <c r="F21" s="219"/>
      <c r="G21" s="22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158</v>
      </c>
    </row>
    <row r="22" spans="1:33" x14ac:dyDescent="0.2">
      <c r="A22" s="221"/>
      <c r="B22" s="222"/>
      <c r="C22" s="260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21"/>
      <c r="B23" s="222"/>
      <c r="C23" s="260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21"/>
      <c r="B24" s="222"/>
      <c r="C24" s="260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24"/>
      <c r="B25" s="225"/>
      <c r="C25" s="261"/>
      <c r="D25" s="225"/>
      <c r="E25" s="225"/>
      <c r="F25" s="225"/>
      <c r="G25" s="2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3"/>
      <c r="B26" s="4"/>
      <c r="C26" s="25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C27" s="262"/>
      <c r="D27" s="10"/>
      <c r="AG27" t="s">
        <v>159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0:C20"/>
    <mergeCell ref="A21:G2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111</v>
      </c>
      <c r="AG3" t="s">
        <v>112</v>
      </c>
    </row>
    <row r="4" spans="1:60" ht="24.95" customHeight="1" x14ac:dyDescent="0.2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113</v>
      </c>
    </row>
    <row r="5" spans="1:60" x14ac:dyDescent="0.2">
      <c r="D5" s="10"/>
    </row>
    <row r="6" spans="1:60" ht="38.25" x14ac:dyDescent="0.2">
      <c r="A6" s="206" t="s">
        <v>114</v>
      </c>
      <c r="B6" s="208" t="s">
        <v>115</v>
      </c>
      <c r="C6" s="208" t="s">
        <v>116</v>
      </c>
      <c r="D6" s="207" t="s">
        <v>117</v>
      </c>
      <c r="E6" s="206" t="s">
        <v>118</v>
      </c>
      <c r="F6" s="205" t="s">
        <v>119</v>
      </c>
      <c r="G6" s="206" t="s">
        <v>31</v>
      </c>
      <c r="H6" s="209" t="s">
        <v>32</v>
      </c>
      <c r="I6" s="209" t="s">
        <v>120</v>
      </c>
      <c r="J6" s="209" t="s">
        <v>33</v>
      </c>
      <c r="K6" s="209" t="s">
        <v>121</v>
      </c>
      <c r="L6" s="209" t="s">
        <v>122</v>
      </c>
      <c r="M6" s="209" t="s">
        <v>123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209" t="s">
        <v>129</v>
      </c>
      <c r="T6" s="209" t="s">
        <v>130</v>
      </c>
      <c r="U6" s="209" t="s">
        <v>131</v>
      </c>
      <c r="V6" s="209" t="s">
        <v>132</v>
      </c>
      <c r="W6" s="209" t="s">
        <v>133</v>
      </c>
      <c r="X6" s="209" t="s">
        <v>134</v>
      </c>
      <c r="Y6" s="209" t="s">
        <v>135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136</v>
      </c>
      <c r="B8" s="235" t="s">
        <v>50</v>
      </c>
      <c r="C8" s="253" t="s">
        <v>68</v>
      </c>
      <c r="D8" s="236"/>
      <c r="E8" s="237"/>
      <c r="F8" s="238"/>
      <c r="G8" s="239">
        <f>SUMIF(AG9:AG120,"&lt;&gt;NOR",G9:G120)</f>
        <v>0</v>
      </c>
      <c r="H8" s="233"/>
      <c r="I8" s="233">
        <f>SUM(I9:I120)</f>
        <v>0</v>
      </c>
      <c r="J8" s="233"/>
      <c r="K8" s="233">
        <f>SUM(K9:K120)</f>
        <v>0</v>
      </c>
      <c r="L8" s="233"/>
      <c r="M8" s="233">
        <f>SUM(M9:M120)</f>
        <v>0</v>
      </c>
      <c r="N8" s="232"/>
      <c r="O8" s="232">
        <f>SUM(O9:O120)</f>
        <v>20</v>
      </c>
      <c r="P8" s="232"/>
      <c r="Q8" s="232">
        <f>SUM(Q9:Q120)</f>
        <v>596.15000000000009</v>
      </c>
      <c r="R8" s="233"/>
      <c r="S8" s="233"/>
      <c r="T8" s="233"/>
      <c r="U8" s="233"/>
      <c r="V8" s="233">
        <f>SUM(V9:V120)</f>
        <v>527.55999999999995</v>
      </c>
      <c r="W8" s="233"/>
      <c r="X8" s="233"/>
      <c r="Y8" s="233"/>
      <c r="AG8" t="s">
        <v>137</v>
      </c>
    </row>
    <row r="9" spans="1:60" outlineLevel="1" x14ac:dyDescent="0.2">
      <c r="A9" s="241">
        <v>1</v>
      </c>
      <c r="B9" s="242" t="s">
        <v>160</v>
      </c>
      <c r="C9" s="255" t="s">
        <v>161</v>
      </c>
      <c r="D9" s="243" t="s">
        <v>162</v>
      </c>
      <c r="E9" s="244">
        <v>142.26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19.63</v>
      </c>
      <c r="R9" s="230"/>
      <c r="S9" s="230" t="s">
        <v>141</v>
      </c>
      <c r="T9" s="230" t="s">
        <v>163</v>
      </c>
      <c r="U9" s="230">
        <v>0.16</v>
      </c>
      <c r="V9" s="230">
        <f>ROUND(E9*U9,2)</f>
        <v>22.76</v>
      </c>
      <c r="W9" s="230"/>
      <c r="X9" s="230" t="s">
        <v>164</v>
      </c>
      <c r="Y9" s="230" t="s">
        <v>144</v>
      </c>
      <c r="Z9" s="210"/>
      <c r="AA9" s="210"/>
      <c r="AB9" s="210"/>
      <c r="AC9" s="210"/>
      <c r="AD9" s="210"/>
      <c r="AE9" s="210"/>
      <c r="AF9" s="210"/>
      <c r="AG9" s="210" t="s">
        <v>165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5" t="s">
        <v>166</v>
      </c>
      <c r="D10" s="263"/>
      <c r="E10" s="264">
        <v>142.26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167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1">
        <v>2</v>
      </c>
      <c r="B11" s="242" t="s">
        <v>168</v>
      </c>
      <c r="C11" s="255" t="s">
        <v>169</v>
      </c>
      <c r="D11" s="243" t="s">
        <v>162</v>
      </c>
      <c r="E11" s="244">
        <v>487.69</v>
      </c>
      <c r="F11" s="245"/>
      <c r="G11" s="246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0.44</v>
      </c>
      <c r="Q11" s="229">
        <f>ROUND(E11*P11,2)</f>
        <v>214.58</v>
      </c>
      <c r="R11" s="230"/>
      <c r="S11" s="230" t="s">
        <v>141</v>
      </c>
      <c r="T11" s="230" t="s">
        <v>163</v>
      </c>
      <c r="U11" s="230">
        <v>4.8000000000000001E-2</v>
      </c>
      <c r="V11" s="230">
        <f>ROUND(E11*U11,2)</f>
        <v>23.41</v>
      </c>
      <c r="W11" s="230"/>
      <c r="X11" s="230" t="s">
        <v>164</v>
      </c>
      <c r="Y11" s="230" t="s">
        <v>144</v>
      </c>
      <c r="Z11" s="210"/>
      <c r="AA11" s="210"/>
      <c r="AB11" s="210"/>
      <c r="AC11" s="210"/>
      <c r="AD11" s="210"/>
      <c r="AE11" s="210"/>
      <c r="AF11" s="210"/>
      <c r="AG11" s="210" t="s">
        <v>165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5" t="s">
        <v>170</v>
      </c>
      <c r="D12" s="263"/>
      <c r="E12" s="264">
        <v>341.66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167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65" t="s">
        <v>171</v>
      </c>
      <c r="D13" s="263"/>
      <c r="E13" s="264">
        <v>146.03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167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1">
        <v>3</v>
      </c>
      <c r="B14" s="242" t="s">
        <v>172</v>
      </c>
      <c r="C14" s="255" t="s">
        <v>173</v>
      </c>
      <c r="D14" s="243" t="s">
        <v>162</v>
      </c>
      <c r="E14" s="244">
        <v>487.69</v>
      </c>
      <c r="F14" s="245"/>
      <c r="G14" s="246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0.44</v>
      </c>
      <c r="Q14" s="229">
        <f>ROUND(E14*P14,2)</f>
        <v>214.58</v>
      </c>
      <c r="R14" s="230"/>
      <c r="S14" s="230" t="s">
        <v>141</v>
      </c>
      <c r="T14" s="230" t="s">
        <v>163</v>
      </c>
      <c r="U14" s="230">
        <v>7.2999999999999995E-2</v>
      </c>
      <c r="V14" s="230">
        <f>ROUND(E14*U14,2)</f>
        <v>35.6</v>
      </c>
      <c r="W14" s="230"/>
      <c r="X14" s="230" t="s">
        <v>164</v>
      </c>
      <c r="Y14" s="230" t="s">
        <v>144</v>
      </c>
      <c r="Z14" s="210"/>
      <c r="AA14" s="210"/>
      <c r="AB14" s="210"/>
      <c r="AC14" s="210"/>
      <c r="AD14" s="210"/>
      <c r="AE14" s="210"/>
      <c r="AF14" s="210"/>
      <c r="AG14" s="210" t="s">
        <v>165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5" t="s">
        <v>170</v>
      </c>
      <c r="D15" s="263"/>
      <c r="E15" s="264">
        <v>341.66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167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65" t="s">
        <v>171</v>
      </c>
      <c r="D16" s="263"/>
      <c r="E16" s="264">
        <v>146.03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167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1">
        <v>4</v>
      </c>
      <c r="B17" s="242" t="s">
        <v>174</v>
      </c>
      <c r="C17" s="255" t="s">
        <v>175</v>
      </c>
      <c r="D17" s="243" t="s">
        <v>162</v>
      </c>
      <c r="E17" s="244">
        <v>345.43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0.26400000000000001</v>
      </c>
      <c r="Q17" s="229">
        <f>ROUND(E17*P17,2)</f>
        <v>91.19</v>
      </c>
      <c r="R17" s="230"/>
      <c r="S17" s="230" t="s">
        <v>141</v>
      </c>
      <c r="T17" s="230" t="s">
        <v>163</v>
      </c>
      <c r="U17" s="230">
        <v>8.6999999999999994E-2</v>
      </c>
      <c r="V17" s="230">
        <f>ROUND(E17*U17,2)</f>
        <v>30.05</v>
      </c>
      <c r="W17" s="230"/>
      <c r="X17" s="230" t="s">
        <v>164</v>
      </c>
      <c r="Y17" s="230" t="s">
        <v>144</v>
      </c>
      <c r="Z17" s="210"/>
      <c r="AA17" s="210"/>
      <c r="AB17" s="210"/>
      <c r="AC17" s="210"/>
      <c r="AD17" s="210"/>
      <c r="AE17" s="210"/>
      <c r="AF17" s="210"/>
      <c r="AG17" s="210" t="s">
        <v>165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5" t="s">
        <v>170</v>
      </c>
      <c r="D18" s="263"/>
      <c r="E18" s="264">
        <v>341.66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167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65" t="s">
        <v>176</v>
      </c>
      <c r="D19" s="263"/>
      <c r="E19" s="264">
        <v>3.77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167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7">
        <v>5</v>
      </c>
      <c r="B20" s="248" t="s">
        <v>177</v>
      </c>
      <c r="C20" s="254" t="s">
        <v>178</v>
      </c>
      <c r="D20" s="249" t="s">
        <v>179</v>
      </c>
      <c r="E20" s="250">
        <v>63.52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0.22</v>
      </c>
      <c r="Q20" s="229">
        <f>ROUND(E20*P20,2)</f>
        <v>13.97</v>
      </c>
      <c r="R20" s="230"/>
      <c r="S20" s="230" t="s">
        <v>141</v>
      </c>
      <c r="T20" s="230" t="s">
        <v>163</v>
      </c>
      <c r="U20" s="230">
        <v>0.14299999999999999</v>
      </c>
      <c r="V20" s="230">
        <f>ROUND(E20*U20,2)</f>
        <v>9.08</v>
      </c>
      <c r="W20" s="230"/>
      <c r="X20" s="230" t="s">
        <v>164</v>
      </c>
      <c r="Y20" s="230" t="s">
        <v>144</v>
      </c>
      <c r="Z20" s="210"/>
      <c r="AA20" s="210"/>
      <c r="AB20" s="210"/>
      <c r="AC20" s="210"/>
      <c r="AD20" s="210"/>
      <c r="AE20" s="210"/>
      <c r="AF20" s="210"/>
      <c r="AG20" s="210" t="s">
        <v>165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7">
        <v>6</v>
      </c>
      <c r="B21" s="248" t="s">
        <v>180</v>
      </c>
      <c r="C21" s="254" t="s">
        <v>181</v>
      </c>
      <c r="D21" s="249" t="s">
        <v>179</v>
      </c>
      <c r="E21" s="250">
        <v>156.28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0.27</v>
      </c>
      <c r="Q21" s="229">
        <f>ROUND(E21*P21,2)</f>
        <v>42.2</v>
      </c>
      <c r="R21" s="230"/>
      <c r="S21" s="230" t="s">
        <v>141</v>
      </c>
      <c r="T21" s="230" t="s">
        <v>163</v>
      </c>
      <c r="U21" s="230">
        <v>0.123</v>
      </c>
      <c r="V21" s="230">
        <f>ROUND(E21*U21,2)</f>
        <v>19.22</v>
      </c>
      <c r="W21" s="230"/>
      <c r="X21" s="230" t="s">
        <v>164</v>
      </c>
      <c r="Y21" s="230" t="s">
        <v>144</v>
      </c>
      <c r="Z21" s="210"/>
      <c r="AA21" s="210"/>
      <c r="AB21" s="210"/>
      <c r="AC21" s="210"/>
      <c r="AD21" s="210"/>
      <c r="AE21" s="210"/>
      <c r="AF21" s="210"/>
      <c r="AG21" s="210" t="s">
        <v>165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1">
        <v>7</v>
      </c>
      <c r="B22" s="242" t="s">
        <v>182</v>
      </c>
      <c r="C22" s="255" t="s">
        <v>183</v>
      </c>
      <c r="D22" s="243" t="s">
        <v>184</v>
      </c>
      <c r="E22" s="244">
        <v>231</v>
      </c>
      <c r="F22" s="245"/>
      <c r="G22" s="246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141</v>
      </c>
      <c r="T22" s="230" t="s">
        <v>163</v>
      </c>
      <c r="U22" s="230">
        <v>9.7000000000000003E-2</v>
      </c>
      <c r="V22" s="230">
        <f>ROUND(E22*U22,2)</f>
        <v>22.41</v>
      </c>
      <c r="W22" s="230"/>
      <c r="X22" s="230" t="s">
        <v>164</v>
      </c>
      <c r="Y22" s="230" t="s">
        <v>144</v>
      </c>
      <c r="Z22" s="210"/>
      <c r="AA22" s="210"/>
      <c r="AB22" s="210"/>
      <c r="AC22" s="210"/>
      <c r="AD22" s="210"/>
      <c r="AE22" s="210"/>
      <c r="AF22" s="210"/>
      <c r="AG22" s="210" t="s">
        <v>165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65" t="s">
        <v>185</v>
      </c>
      <c r="D23" s="263"/>
      <c r="E23" s="264">
        <v>231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167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1">
        <v>8</v>
      </c>
      <c r="B24" s="242" t="s">
        <v>186</v>
      </c>
      <c r="C24" s="255" t="s">
        <v>187</v>
      </c>
      <c r="D24" s="243" t="s">
        <v>184</v>
      </c>
      <c r="E24" s="244">
        <v>621.64850000000001</v>
      </c>
      <c r="F24" s="245"/>
      <c r="G24" s="246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141</v>
      </c>
      <c r="T24" s="230" t="s">
        <v>163</v>
      </c>
      <c r="U24" s="230">
        <v>0.223</v>
      </c>
      <c r="V24" s="230">
        <f>ROUND(E24*U24,2)</f>
        <v>138.63</v>
      </c>
      <c r="W24" s="230"/>
      <c r="X24" s="230" t="s">
        <v>164</v>
      </c>
      <c r="Y24" s="230" t="s">
        <v>144</v>
      </c>
      <c r="Z24" s="210"/>
      <c r="AA24" s="210"/>
      <c r="AB24" s="210"/>
      <c r="AC24" s="210"/>
      <c r="AD24" s="210"/>
      <c r="AE24" s="210"/>
      <c r="AF24" s="210"/>
      <c r="AG24" s="210" t="s">
        <v>165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5" t="s">
        <v>188</v>
      </c>
      <c r="D25" s="263"/>
      <c r="E25" s="264">
        <v>21.43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167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5" t="s">
        <v>189</v>
      </c>
      <c r="D26" s="263"/>
      <c r="E26" s="264">
        <v>21.48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167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5" t="s">
        <v>190</v>
      </c>
      <c r="D27" s="263"/>
      <c r="E27" s="264">
        <v>16.46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167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5" t="s">
        <v>191</v>
      </c>
      <c r="D28" s="263"/>
      <c r="E28" s="264">
        <v>5.62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167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5" t="s">
        <v>192</v>
      </c>
      <c r="D29" s="263"/>
      <c r="E29" s="264">
        <v>13.4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167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5" t="s">
        <v>193</v>
      </c>
      <c r="D30" s="263"/>
      <c r="E30" s="264">
        <v>14.88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167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65" t="s">
        <v>194</v>
      </c>
      <c r="D31" s="263"/>
      <c r="E31" s="264">
        <v>18.13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167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65" t="s">
        <v>195</v>
      </c>
      <c r="D32" s="263"/>
      <c r="E32" s="264">
        <v>22.05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167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5" t="s">
        <v>196</v>
      </c>
      <c r="D33" s="263"/>
      <c r="E33" s="264">
        <v>20.25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167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5" t="s">
        <v>197</v>
      </c>
      <c r="D34" s="263"/>
      <c r="E34" s="264">
        <v>18.21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167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5" t="s">
        <v>198</v>
      </c>
      <c r="D35" s="263"/>
      <c r="E35" s="264">
        <v>2.56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167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65" t="s">
        <v>199</v>
      </c>
      <c r="D36" s="263"/>
      <c r="E36" s="264">
        <v>52.28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167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5" t="s">
        <v>200</v>
      </c>
      <c r="D37" s="263"/>
      <c r="E37" s="264">
        <v>46.33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167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5" t="s">
        <v>201</v>
      </c>
      <c r="D38" s="263"/>
      <c r="E38" s="264">
        <v>7.07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167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5" t="s">
        <v>202</v>
      </c>
      <c r="D39" s="263"/>
      <c r="E39" s="264">
        <v>0.27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167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5" t="s">
        <v>203</v>
      </c>
      <c r="D40" s="263"/>
      <c r="E40" s="264">
        <v>32.950000000000003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167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5" t="s">
        <v>204</v>
      </c>
      <c r="D41" s="263"/>
      <c r="E41" s="264">
        <v>17.510000000000002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167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5" t="s">
        <v>205</v>
      </c>
      <c r="D42" s="263"/>
      <c r="E42" s="264">
        <v>0.39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167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5" t="s">
        <v>206</v>
      </c>
      <c r="D43" s="263"/>
      <c r="E43" s="264">
        <v>11.14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167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5" t="s">
        <v>207</v>
      </c>
      <c r="D44" s="263"/>
      <c r="E44" s="264">
        <v>4.3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167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5" t="s">
        <v>208</v>
      </c>
      <c r="D45" s="263"/>
      <c r="E45" s="264">
        <v>5.35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167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5" t="s">
        <v>209</v>
      </c>
      <c r="D46" s="263"/>
      <c r="E46" s="264">
        <v>9.15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167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5" t="s">
        <v>210</v>
      </c>
      <c r="D47" s="263"/>
      <c r="E47" s="264">
        <v>4.1500000000000004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167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5" t="s">
        <v>211</v>
      </c>
      <c r="D48" s="263"/>
      <c r="E48" s="264">
        <v>0.34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167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5" t="s">
        <v>212</v>
      </c>
      <c r="D49" s="263"/>
      <c r="E49" s="264">
        <v>0.62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167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5" t="s">
        <v>213</v>
      </c>
      <c r="D50" s="263"/>
      <c r="E50" s="264">
        <v>9.93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167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5" t="s">
        <v>214</v>
      </c>
      <c r="D51" s="263"/>
      <c r="E51" s="264">
        <v>17.84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167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65" t="s">
        <v>215</v>
      </c>
      <c r="D52" s="263"/>
      <c r="E52" s="264">
        <v>5.44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167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5" t="s">
        <v>216</v>
      </c>
      <c r="D53" s="263"/>
      <c r="E53" s="264">
        <v>2.64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167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5" t="s">
        <v>217</v>
      </c>
      <c r="D54" s="263"/>
      <c r="E54" s="264">
        <v>9.4499999999999993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167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65" t="s">
        <v>218</v>
      </c>
      <c r="D55" s="263"/>
      <c r="E55" s="264">
        <v>9.14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167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65" t="s">
        <v>219</v>
      </c>
      <c r="D56" s="263"/>
      <c r="E56" s="264">
        <v>9.92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167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65" t="s">
        <v>220</v>
      </c>
      <c r="D57" s="263"/>
      <c r="E57" s="264">
        <v>7.94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167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5" t="s">
        <v>221</v>
      </c>
      <c r="D58" s="263"/>
      <c r="E58" s="264">
        <v>6.7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167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5" t="s">
        <v>222</v>
      </c>
      <c r="D59" s="263"/>
      <c r="E59" s="264">
        <v>8.09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167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65" t="s">
        <v>223</v>
      </c>
      <c r="D60" s="263"/>
      <c r="E60" s="264">
        <v>6.8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167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65" t="s">
        <v>224</v>
      </c>
      <c r="D61" s="263"/>
      <c r="E61" s="264">
        <v>5.16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167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7"/>
      <c r="B62" s="228"/>
      <c r="C62" s="265" t="s">
        <v>225</v>
      </c>
      <c r="D62" s="263"/>
      <c r="E62" s="264">
        <v>12.42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167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65" t="s">
        <v>226</v>
      </c>
      <c r="D63" s="263"/>
      <c r="E63" s="264">
        <v>10.77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167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5" t="s">
        <v>227</v>
      </c>
      <c r="D64" s="263"/>
      <c r="E64" s="264">
        <v>7.29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167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65" t="s">
        <v>228</v>
      </c>
      <c r="D65" s="263"/>
      <c r="E65" s="264">
        <v>2.5299999999999998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167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5" t="s">
        <v>229</v>
      </c>
      <c r="D66" s="263"/>
      <c r="E66" s="264">
        <v>9.9700000000000006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167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5" t="s">
        <v>230</v>
      </c>
      <c r="D67" s="263"/>
      <c r="E67" s="264">
        <v>7.06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167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65" t="s">
        <v>231</v>
      </c>
      <c r="D68" s="263"/>
      <c r="E68" s="264">
        <v>3.78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167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65" t="s">
        <v>232</v>
      </c>
      <c r="D69" s="263"/>
      <c r="E69" s="264">
        <v>16.41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167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65" t="s">
        <v>233</v>
      </c>
      <c r="D70" s="263"/>
      <c r="E70" s="264">
        <v>2.14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167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7"/>
      <c r="B71" s="228"/>
      <c r="C71" s="265" t="s">
        <v>234</v>
      </c>
      <c r="D71" s="263"/>
      <c r="E71" s="264">
        <v>0.5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167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7"/>
      <c r="B72" s="228"/>
      <c r="C72" s="265" t="s">
        <v>235</v>
      </c>
      <c r="D72" s="263"/>
      <c r="E72" s="264">
        <v>1.74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167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5" t="s">
        <v>236</v>
      </c>
      <c r="D73" s="263"/>
      <c r="E73" s="264">
        <v>9.6999999999999993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167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65" t="s">
        <v>237</v>
      </c>
      <c r="D74" s="263"/>
      <c r="E74" s="264">
        <v>0.76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167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65" t="s">
        <v>238</v>
      </c>
      <c r="D75" s="263"/>
      <c r="E75" s="264">
        <v>0.89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167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65" t="s">
        <v>239</v>
      </c>
      <c r="D76" s="263"/>
      <c r="E76" s="264">
        <v>10.45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167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65" t="s">
        <v>240</v>
      </c>
      <c r="D77" s="263"/>
      <c r="E77" s="264">
        <v>57.79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167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65" t="s">
        <v>241</v>
      </c>
      <c r="D78" s="263"/>
      <c r="E78" s="264">
        <v>6.7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167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65" t="s">
        <v>242</v>
      </c>
      <c r="D79" s="263"/>
      <c r="E79" s="264">
        <v>166.5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167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3" x14ac:dyDescent="0.2">
      <c r="A80" s="227"/>
      <c r="B80" s="228"/>
      <c r="C80" s="265" t="s">
        <v>243</v>
      </c>
      <c r="D80" s="263"/>
      <c r="E80" s="264">
        <v>59.878500000000003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167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65" t="s">
        <v>244</v>
      </c>
      <c r="D81" s="263"/>
      <c r="E81" s="264">
        <v>-231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167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1">
        <v>9</v>
      </c>
      <c r="B82" s="242" t="s">
        <v>245</v>
      </c>
      <c r="C82" s="255" t="s">
        <v>246</v>
      </c>
      <c r="D82" s="243" t="s">
        <v>184</v>
      </c>
      <c r="E82" s="244">
        <v>310.8245</v>
      </c>
      <c r="F82" s="245"/>
      <c r="G82" s="246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30"/>
      <c r="S82" s="230" t="s">
        <v>141</v>
      </c>
      <c r="T82" s="230" t="s">
        <v>163</v>
      </c>
      <c r="U82" s="230">
        <v>8.7999999999999995E-2</v>
      </c>
      <c r="V82" s="230">
        <f>ROUND(E82*U82,2)</f>
        <v>27.35</v>
      </c>
      <c r="W82" s="230"/>
      <c r="X82" s="230" t="s">
        <v>164</v>
      </c>
      <c r="Y82" s="230" t="s">
        <v>144</v>
      </c>
      <c r="Z82" s="210"/>
      <c r="AA82" s="210"/>
      <c r="AB82" s="210"/>
      <c r="AC82" s="210"/>
      <c r="AD82" s="210"/>
      <c r="AE82" s="210"/>
      <c r="AF82" s="210"/>
      <c r="AG82" s="210" t="s">
        <v>165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5" t="s">
        <v>247</v>
      </c>
      <c r="D83" s="263"/>
      <c r="E83" s="264">
        <v>310.8245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167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1">
        <v>10</v>
      </c>
      <c r="B84" s="242" t="s">
        <v>248</v>
      </c>
      <c r="C84" s="255" t="s">
        <v>249</v>
      </c>
      <c r="D84" s="243" t="s">
        <v>184</v>
      </c>
      <c r="E84" s="244">
        <v>42.69</v>
      </c>
      <c r="F84" s="245"/>
      <c r="G84" s="246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30"/>
      <c r="S84" s="230" t="s">
        <v>141</v>
      </c>
      <c r="T84" s="230" t="s">
        <v>163</v>
      </c>
      <c r="U84" s="230">
        <v>0.26666000000000001</v>
      </c>
      <c r="V84" s="230">
        <f>ROUND(E84*U84,2)</f>
        <v>11.38</v>
      </c>
      <c r="W84" s="230"/>
      <c r="X84" s="230" t="s">
        <v>164</v>
      </c>
      <c r="Y84" s="230" t="s">
        <v>144</v>
      </c>
      <c r="Z84" s="210"/>
      <c r="AA84" s="210"/>
      <c r="AB84" s="210"/>
      <c r="AC84" s="210"/>
      <c r="AD84" s="210"/>
      <c r="AE84" s="210"/>
      <c r="AF84" s="210"/>
      <c r="AG84" s="210" t="s">
        <v>165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65" t="s">
        <v>250</v>
      </c>
      <c r="D85" s="263"/>
      <c r="E85" s="264">
        <v>20.85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167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65" t="s">
        <v>251</v>
      </c>
      <c r="D86" s="263"/>
      <c r="E86" s="264">
        <v>14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167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7"/>
      <c r="B87" s="228"/>
      <c r="C87" s="265" t="s">
        <v>252</v>
      </c>
      <c r="D87" s="263"/>
      <c r="E87" s="264">
        <v>7.84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167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1">
        <v>11</v>
      </c>
      <c r="B88" s="242" t="s">
        <v>253</v>
      </c>
      <c r="C88" s="255" t="s">
        <v>254</v>
      </c>
      <c r="D88" s="243" t="s">
        <v>184</v>
      </c>
      <c r="E88" s="244">
        <v>21.344999999999999</v>
      </c>
      <c r="F88" s="245"/>
      <c r="G88" s="246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30"/>
      <c r="S88" s="230" t="s">
        <v>141</v>
      </c>
      <c r="T88" s="230" t="s">
        <v>163</v>
      </c>
      <c r="U88" s="230">
        <v>4.3099999999999999E-2</v>
      </c>
      <c r="V88" s="230">
        <f>ROUND(E88*U88,2)</f>
        <v>0.92</v>
      </c>
      <c r="W88" s="230"/>
      <c r="X88" s="230" t="s">
        <v>164</v>
      </c>
      <c r="Y88" s="230" t="s">
        <v>144</v>
      </c>
      <c r="Z88" s="210"/>
      <c r="AA88" s="210"/>
      <c r="AB88" s="210"/>
      <c r="AC88" s="210"/>
      <c r="AD88" s="210"/>
      <c r="AE88" s="210"/>
      <c r="AF88" s="210"/>
      <c r="AG88" s="210" t="s">
        <v>165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7"/>
      <c r="B89" s="228"/>
      <c r="C89" s="265" t="s">
        <v>255</v>
      </c>
      <c r="D89" s="263"/>
      <c r="E89" s="264">
        <v>21.344999999999999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167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1">
        <v>12</v>
      </c>
      <c r="B90" s="242" t="s">
        <v>256</v>
      </c>
      <c r="C90" s="255" t="s">
        <v>257</v>
      </c>
      <c r="D90" s="243" t="s">
        <v>184</v>
      </c>
      <c r="E90" s="244">
        <v>272.50700000000001</v>
      </c>
      <c r="F90" s="245"/>
      <c r="G90" s="246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30"/>
      <c r="S90" s="230" t="s">
        <v>141</v>
      </c>
      <c r="T90" s="230" t="s">
        <v>163</v>
      </c>
      <c r="U90" s="230">
        <v>0.156</v>
      </c>
      <c r="V90" s="230">
        <f>ROUND(E90*U90,2)</f>
        <v>42.51</v>
      </c>
      <c r="W90" s="230"/>
      <c r="X90" s="230" t="s">
        <v>164</v>
      </c>
      <c r="Y90" s="230" t="s">
        <v>144</v>
      </c>
      <c r="Z90" s="210"/>
      <c r="AA90" s="210"/>
      <c r="AB90" s="210"/>
      <c r="AC90" s="210"/>
      <c r="AD90" s="210"/>
      <c r="AE90" s="210"/>
      <c r="AF90" s="210"/>
      <c r="AG90" s="210" t="s">
        <v>165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65" t="s">
        <v>258</v>
      </c>
      <c r="D91" s="263"/>
      <c r="E91" s="264">
        <v>297.35000000000002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167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27"/>
      <c r="B92" s="228"/>
      <c r="C92" s="265" t="s">
        <v>259</v>
      </c>
      <c r="D92" s="263"/>
      <c r="E92" s="264">
        <v>-24.843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167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1">
        <v>13</v>
      </c>
      <c r="B93" s="242" t="s">
        <v>260</v>
      </c>
      <c r="C93" s="255" t="s">
        <v>261</v>
      </c>
      <c r="D93" s="243" t="s">
        <v>184</v>
      </c>
      <c r="E93" s="244">
        <v>136.2535</v>
      </c>
      <c r="F93" s="245"/>
      <c r="G93" s="246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30"/>
      <c r="S93" s="230" t="s">
        <v>141</v>
      </c>
      <c r="T93" s="230" t="s">
        <v>163</v>
      </c>
      <c r="U93" s="230">
        <v>8.4000000000000005E-2</v>
      </c>
      <c r="V93" s="230">
        <f>ROUND(E93*U93,2)</f>
        <v>11.45</v>
      </c>
      <c r="W93" s="230"/>
      <c r="X93" s="230" t="s">
        <v>164</v>
      </c>
      <c r="Y93" s="230" t="s">
        <v>144</v>
      </c>
      <c r="Z93" s="210"/>
      <c r="AA93" s="210"/>
      <c r="AB93" s="210"/>
      <c r="AC93" s="210"/>
      <c r="AD93" s="210"/>
      <c r="AE93" s="210"/>
      <c r="AF93" s="210"/>
      <c r="AG93" s="210" t="s">
        <v>165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7"/>
      <c r="B94" s="228"/>
      <c r="C94" s="265" t="s">
        <v>262</v>
      </c>
      <c r="D94" s="263"/>
      <c r="E94" s="264">
        <v>136.2535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167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1">
        <v>14</v>
      </c>
      <c r="B95" s="242" t="s">
        <v>263</v>
      </c>
      <c r="C95" s="255" t="s">
        <v>264</v>
      </c>
      <c r="D95" s="243" t="s">
        <v>184</v>
      </c>
      <c r="E95" s="244">
        <v>11.7095</v>
      </c>
      <c r="F95" s="245"/>
      <c r="G95" s="246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30"/>
      <c r="S95" s="230" t="s">
        <v>141</v>
      </c>
      <c r="T95" s="230" t="s">
        <v>163</v>
      </c>
      <c r="U95" s="230">
        <v>3.5329999999999999</v>
      </c>
      <c r="V95" s="230">
        <f>ROUND(E95*U95,2)</f>
        <v>41.37</v>
      </c>
      <c r="W95" s="230"/>
      <c r="X95" s="230" t="s">
        <v>164</v>
      </c>
      <c r="Y95" s="230" t="s">
        <v>144</v>
      </c>
      <c r="Z95" s="210"/>
      <c r="AA95" s="210"/>
      <c r="AB95" s="210"/>
      <c r="AC95" s="210"/>
      <c r="AD95" s="210"/>
      <c r="AE95" s="210"/>
      <c r="AF95" s="210"/>
      <c r="AG95" s="210" t="s">
        <v>165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7"/>
      <c r="B96" s="228"/>
      <c r="C96" s="265" t="s">
        <v>265</v>
      </c>
      <c r="D96" s="263"/>
      <c r="E96" s="264">
        <v>8.5280000000000005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167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7"/>
      <c r="B97" s="228"/>
      <c r="C97" s="265" t="s">
        <v>266</v>
      </c>
      <c r="D97" s="263"/>
      <c r="E97" s="264">
        <v>0.96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167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65" t="s">
        <v>267</v>
      </c>
      <c r="D98" s="263"/>
      <c r="E98" s="264">
        <v>1.2615000000000001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167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65" t="s">
        <v>268</v>
      </c>
      <c r="D99" s="263"/>
      <c r="E99" s="264">
        <v>0.96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167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1">
        <v>15</v>
      </c>
      <c r="B100" s="242" t="s">
        <v>269</v>
      </c>
      <c r="C100" s="255" t="s">
        <v>270</v>
      </c>
      <c r="D100" s="243" t="s">
        <v>184</v>
      </c>
      <c r="E100" s="244">
        <v>158.09350000000001</v>
      </c>
      <c r="F100" s="245"/>
      <c r="G100" s="246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30"/>
      <c r="S100" s="230" t="s">
        <v>141</v>
      </c>
      <c r="T100" s="230" t="s">
        <v>163</v>
      </c>
      <c r="U100" s="230">
        <v>0.34499999999999997</v>
      </c>
      <c r="V100" s="230">
        <f>ROUND(E100*U100,2)</f>
        <v>54.54</v>
      </c>
      <c r="W100" s="230"/>
      <c r="X100" s="230" t="s">
        <v>164</v>
      </c>
      <c r="Y100" s="230" t="s">
        <v>144</v>
      </c>
      <c r="Z100" s="210"/>
      <c r="AA100" s="210"/>
      <c r="AB100" s="210"/>
      <c r="AC100" s="210"/>
      <c r="AD100" s="210"/>
      <c r="AE100" s="210"/>
      <c r="AF100" s="210"/>
      <c r="AG100" s="210" t="s">
        <v>165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65" t="s">
        <v>271</v>
      </c>
      <c r="D101" s="263"/>
      <c r="E101" s="264">
        <v>14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167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65" t="s">
        <v>272</v>
      </c>
      <c r="D102" s="263"/>
      <c r="E102" s="264">
        <v>7.84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167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7"/>
      <c r="B103" s="228"/>
      <c r="C103" s="265" t="s">
        <v>262</v>
      </c>
      <c r="D103" s="263"/>
      <c r="E103" s="264">
        <v>136.2535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167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1">
        <v>16</v>
      </c>
      <c r="B104" s="242" t="s">
        <v>273</v>
      </c>
      <c r="C104" s="255" t="s">
        <v>274</v>
      </c>
      <c r="D104" s="243" t="s">
        <v>184</v>
      </c>
      <c r="E104" s="244">
        <v>38.26</v>
      </c>
      <c r="F104" s="245"/>
      <c r="G104" s="246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30"/>
      <c r="S104" s="230" t="s">
        <v>141</v>
      </c>
      <c r="T104" s="230" t="s">
        <v>163</v>
      </c>
      <c r="U104" s="230">
        <v>7.3999999999999996E-2</v>
      </c>
      <c r="V104" s="230">
        <f>ROUND(E104*U104,2)</f>
        <v>2.83</v>
      </c>
      <c r="W104" s="230"/>
      <c r="X104" s="230" t="s">
        <v>164</v>
      </c>
      <c r="Y104" s="230" t="s">
        <v>144</v>
      </c>
      <c r="Z104" s="210"/>
      <c r="AA104" s="210"/>
      <c r="AB104" s="210"/>
      <c r="AC104" s="210"/>
      <c r="AD104" s="210"/>
      <c r="AE104" s="210"/>
      <c r="AF104" s="210"/>
      <c r="AG104" s="210" t="s">
        <v>165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27"/>
      <c r="B105" s="228"/>
      <c r="C105" s="265" t="s">
        <v>275</v>
      </c>
      <c r="D105" s="263"/>
      <c r="E105" s="264">
        <v>38.26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167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1">
        <v>17</v>
      </c>
      <c r="B106" s="242" t="s">
        <v>276</v>
      </c>
      <c r="C106" s="255" t="s">
        <v>277</v>
      </c>
      <c r="D106" s="243" t="s">
        <v>184</v>
      </c>
      <c r="E106" s="244">
        <v>936.846</v>
      </c>
      <c r="F106" s="245"/>
      <c r="G106" s="246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30"/>
      <c r="S106" s="230" t="s">
        <v>141</v>
      </c>
      <c r="T106" s="230" t="s">
        <v>163</v>
      </c>
      <c r="U106" s="230">
        <v>1.0999999999999999E-2</v>
      </c>
      <c r="V106" s="230">
        <f>ROUND(E106*U106,2)</f>
        <v>10.31</v>
      </c>
      <c r="W106" s="230"/>
      <c r="X106" s="230" t="s">
        <v>164</v>
      </c>
      <c r="Y106" s="230" t="s">
        <v>144</v>
      </c>
      <c r="Z106" s="210"/>
      <c r="AA106" s="210"/>
      <c r="AB106" s="210"/>
      <c r="AC106" s="210"/>
      <c r="AD106" s="210"/>
      <c r="AE106" s="210"/>
      <c r="AF106" s="210"/>
      <c r="AG106" s="210" t="s">
        <v>165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65" t="s">
        <v>278</v>
      </c>
      <c r="D107" s="263"/>
      <c r="E107" s="264">
        <v>936.846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167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1">
        <v>18</v>
      </c>
      <c r="B108" s="242" t="s">
        <v>279</v>
      </c>
      <c r="C108" s="255" t="s">
        <v>280</v>
      </c>
      <c r="D108" s="243" t="s">
        <v>184</v>
      </c>
      <c r="E108" s="244">
        <v>9368.4599999999991</v>
      </c>
      <c r="F108" s="245"/>
      <c r="G108" s="246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0</v>
      </c>
      <c r="O108" s="229">
        <f>ROUND(E108*N108,2)</f>
        <v>0</v>
      </c>
      <c r="P108" s="229">
        <v>0</v>
      </c>
      <c r="Q108" s="229">
        <f>ROUND(E108*P108,2)</f>
        <v>0</v>
      </c>
      <c r="R108" s="230"/>
      <c r="S108" s="230" t="s">
        <v>141</v>
      </c>
      <c r="T108" s="230" t="s">
        <v>163</v>
      </c>
      <c r="U108" s="230">
        <v>0</v>
      </c>
      <c r="V108" s="230">
        <f>ROUND(E108*U108,2)</f>
        <v>0</v>
      </c>
      <c r="W108" s="230"/>
      <c r="X108" s="230" t="s">
        <v>164</v>
      </c>
      <c r="Y108" s="230" t="s">
        <v>144</v>
      </c>
      <c r="Z108" s="210"/>
      <c r="AA108" s="210"/>
      <c r="AB108" s="210"/>
      <c r="AC108" s="210"/>
      <c r="AD108" s="210"/>
      <c r="AE108" s="210"/>
      <c r="AF108" s="210"/>
      <c r="AG108" s="210" t="s">
        <v>165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65" t="s">
        <v>281</v>
      </c>
      <c r="D109" s="263"/>
      <c r="E109" s="264">
        <v>9368.4599999999991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167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7">
        <v>19</v>
      </c>
      <c r="B110" s="248" t="s">
        <v>282</v>
      </c>
      <c r="C110" s="254" t="s">
        <v>283</v>
      </c>
      <c r="D110" s="249" t="s">
        <v>184</v>
      </c>
      <c r="E110" s="250">
        <v>19.13</v>
      </c>
      <c r="F110" s="251"/>
      <c r="G110" s="252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0</v>
      </c>
      <c r="O110" s="229">
        <f>ROUND(E110*N110,2)</f>
        <v>0</v>
      </c>
      <c r="P110" s="229">
        <v>0</v>
      </c>
      <c r="Q110" s="229">
        <f>ROUND(E110*P110,2)</f>
        <v>0</v>
      </c>
      <c r="R110" s="230"/>
      <c r="S110" s="230" t="s">
        <v>141</v>
      </c>
      <c r="T110" s="230" t="s">
        <v>163</v>
      </c>
      <c r="U110" s="230">
        <v>0.65200000000000002</v>
      </c>
      <c r="V110" s="230">
        <f>ROUND(E110*U110,2)</f>
        <v>12.47</v>
      </c>
      <c r="W110" s="230"/>
      <c r="X110" s="230" t="s">
        <v>164</v>
      </c>
      <c r="Y110" s="230" t="s">
        <v>144</v>
      </c>
      <c r="Z110" s="210"/>
      <c r="AA110" s="210"/>
      <c r="AB110" s="210"/>
      <c r="AC110" s="210"/>
      <c r="AD110" s="210"/>
      <c r="AE110" s="210"/>
      <c r="AF110" s="210"/>
      <c r="AG110" s="210" t="s">
        <v>165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1">
        <v>20</v>
      </c>
      <c r="B111" s="242" t="s">
        <v>284</v>
      </c>
      <c r="C111" s="255" t="s">
        <v>285</v>
      </c>
      <c r="D111" s="243" t="s">
        <v>184</v>
      </c>
      <c r="E111" s="244">
        <v>11.71</v>
      </c>
      <c r="F111" s="245"/>
      <c r="G111" s="246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30"/>
      <c r="S111" s="230" t="s">
        <v>141</v>
      </c>
      <c r="T111" s="230" t="s">
        <v>163</v>
      </c>
      <c r="U111" s="230">
        <v>0.20200000000000001</v>
      </c>
      <c r="V111" s="230">
        <f>ROUND(E111*U111,2)</f>
        <v>2.37</v>
      </c>
      <c r="W111" s="230"/>
      <c r="X111" s="230" t="s">
        <v>164</v>
      </c>
      <c r="Y111" s="230" t="s">
        <v>144</v>
      </c>
      <c r="Z111" s="210"/>
      <c r="AA111" s="210"/>
      <c r="AB111" s="210"/>
      <c r="AC111" s="210"/>
      <c r="AD111" s="210"/>
      <c r="AE111" s="210"/>
      <c r="AF111" s="210"/>
      <c r="AG111" s="210" t="s">
        <v>165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65" t="s">
        <v>286</v>
      </c>
      <c r="D112" s="263"/>
      <c r="E112" s="264">
        <v>10.8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167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65" t="s">
        <v>287</v>
      </c>
      <c r="D113" s="263"/>
      <c r="E113" s="264">
        <v>0.91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167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1">
        <v>21</v>
      </c>
      <c r="B114" s="242" t="s">
        <v>288</v>
      </c>
      <c r="C114" s="255" t="s">
        <v>289</v>
      </c>
      <c r="D114" s="243" t="s">
        <v>184</v>
      </c>
      <c r="E114" s="244">
        <v>7.74</v>
      </c>
      <c r="F114" s="245"/>
      <c r="G114" s="246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30"/>
      <c r="S114" s="230" t="s">
        <v>141</v>
      </c>
      <c r="T114" s="230" t="s">
        <v>163</v>
      </c>
      <c r="U114" s="230">
        <v>1.1499999999999999</v>
      </c>
      <c r="V114" s="230">
        <f>ROUND(E114*U114,2)</f>
        <v>8.9</v>
      </c>
      <c r="W114" s="230"/>
      <c r="X114" s="230" t="s">
        <v>164</v>
      </c>
      <c r="Y114" s="230" t="s">
        <v>144</v>
      </c>
      <c r="Z114" s="210"/>
      <c r="AA114" s="210"/>
      <c r="AB114" s="210"/>
      <c r="AC114" s="210"/>
      <c r="AD114" s="210"/>
      <c r="AE114" s="210"/>
      <c r="AF114" s="210"/>
      <c r="AG114" s="210" t="s">
        <v>165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7"/>
      <c r="B115" s="228"/>
      <c r="C115" s="265" t="s">
        <v>290</v>
      </c>
      <c r="D115" s="263"/>
      <c r="E115" s="264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167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65" t="s">
        <v>291</v>
      </c>
      <c r="D116" s="263"/>
      <c r="E116" s="264">
        <v>6.84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167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7"/>
      <c r="B117" s="228"/>
      <c r="C117" s="265" t="s">
        <v>292</v>
      </c>
      <c r="D117" s="263"/>
      <c r="E117" s="264">
        <v>0.9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167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47">
        <v>22</v>
      </c>
      <c r="B118" s="248" t="s">
        <v>293</v>
      </c>
      <c r="C118" s="254" t="s">
        <v>294</v>
      </c>
      <c r="D118" s="249" t="s">
        <v>184</v>
      </c>
      <c r="E118" s="250">
        <v>936.846</v>
      </c>
      <c r="F118" s="251"/>
      <c r="G118" s="252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30"/>
      <c r="S118" s="230" t="s">
        <v>141</v>
      </c>
      <c r="T118" s="230" t="s">
        <v>163</v>
      </c>
      <c r="U118" s="230">
        <v>0</v>
      </c>
      <c r="V118" s="230">
        <f>ROUND(E118*U118,2)</f>
        <v>0</v>
      </c>
      <c r="W118" s="230"/>
      <c r="X118" s="230" t="s">
        <v>164</v>
      </c>
      <c r="Y118" s="230" t="s">
        <v>144</v>
      </c>
      <c r="Z118" s="210"/>
      <c r="AA118" s="210"/>
      <c r="AB118" s="210"/>
      <c r="AC118" s="210"/>
      <c r="AD118" s="210"/>
      <c r="AE118" s="210"/>
      <c r="AF118" s="210"/>
      <c r="AG118" s="210" t="s">
        <v>165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1">
        <v>23</v>
      </c>
      <c r="B119" s="242" t="s">
        <v>295</v>
      </c>
      <c r="C119" s="255" t="s">
        <v>296</v>
      </c>
      <c r="D119" s="243" t="s">
        <v>297</v>
      </c>
      <c r="E119" s="244">
        <v>20</v>
      </c>
      <c r="F119" s="245"/>
      <c r="G119" s="246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29">
        <v>1</v>
      </c>
      <c r="O119" s="229">
        <f>ROUND(E119*N119,2)</f>
        <v>20</v>
      </c>
      <c r="P119" s="229">
        <v>0</v>
      </c>
      <c r="Q119" s="229">
        <f>ROUND(E119*P119,2)</f>
        <v>0</v>
      </c>
      <c r="R119" s="230"/>
      <c r="S119" s="230" t="s">
        <v>298</v>
      </c>
      <c r="T119" s="230" t="s">
        <v>142</v>
      </c>
      <c r="U119" s="230">
        <v>0</v>
      </c>
      <c r="V119" s="230">
        <f>ROUND(E119*U119,2)</f>
        <v>0</v>
      </c>
      <c r="W119" s="230"/>
      <c r="X119" s="230" t="s">
        <v>299</v>
      </c>
      <c r="Y119" s="230" t="s">
        <v>144</v>
      </c>
      <c r="Z119" s="210"/>
      <c r="AA119" s="210"/>
      <c r="AB119" s="210"/>
      <c r="AC119" s="210"/>
      <c r="AD119" s="210"/>
      <c r="AE119" s="210"/>
      <c r="AF119" s="210"/>
      <c r="AG119" s="210" t="s">
        <v>300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27"/>
      <c r="B120" s="228"/>
      <c r="C120" s="265" t="s">
        <v>301</v>
      </c>
      <c r="D120" s="263"/>
      <c r="E120" s="264">
        <v>20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167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234" t="s">
        <v>136</v>
      </c>
      <c r="B121" s="235" t="s">
        <v>52</v>
      </c>
      <c r="C121" s="253" t="s">
        <v>69</v>
      </c>
      <c r="D121" s="236"/>
      <c r="E121" s="237"/>
      <c r="F121" s="238"/>
      <c r="G121" s="239">
        <f>SUMIF(AG122:AG193,"&lt;&gt;NOR",G122:G193)</f>
        <v>0</v>
      </c>
      <c r="H121" s="233"/>
      <c r="I121" s="233">
        <f>SUM(I122:I193)</f>
        <v>0</v>
      </c>
      <c r="J121" s="233"/>
      <c r="K121" s="233">
        <f>SUM(K122:K193)</f>
        <v>0</v>
      </c>
      <c r="L121" s="233"/>
      <c r="M121" s="233">
        <f>SUM(M122:M193)</f>
        <v>0</v>
      </c>
      <c r="N121" s="232"/>
      <c r="O121" s="232">
        <f>SUM(O122:O193)</f>
        <v>891.31999999999994</v>
      </c>
      <c r="P121" s="232"/>
      <c r="Q121" s="232">
        <f>SUM(Q122:Q193)</f>
        <v>0</v>
      </c>
      <c r="R121" s="233"/>
      <c r="S121" s="233"/>
      <c r="T121" s="233"/>
      <c r="U121" s="233"/>
      <c r="V121" s="233">
        <f>SUM(V122:V193)</f>
        <v>563.40000000000009</v>
      </c>
      <c r="W121" s="233"/>
      <c r="X121" s="233"/>
      <c r="Y121" s="233"/>
      <c r="AG121" t="s">
        <v>137</v>
      </c>
    </row>
    <row r="122" spans="1:60" ht="22.5" outlineLevel="1" x14ac:dyDescent="0.2">
      <c r="A122" s="241">
        <v>24</v>
      </c>
      <c r="B122" s="242" t="s">
        <v>302</v>
      </c>
      <c r="C122" s="255" t="s">
        <v>303</v>
      </c>
      <c r="D122" s="243" t="s">
        <v>184</v>
      </c>
      <c r="E122" s="244">
        <v>21.84</v>
      </c>
      <c r="F122" s="245"/>
      <c r="G122" s="246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1.665</v>
      </c>
      <c r="O122" s="229">
        <f>ROUND(E122*N122,2)</f>
        <v>36.36</v>
      </c>
      <c r="P122" s="229">
        <v>0</v>
      </c>
      <c r="Q122" s="229">
        <f>ROUND(E122*P122,2)</f>
        <v>0</v>
      </c>
      <c r="R122" s="230"/>
      <c r="S122" s="230" t="s">
        <v>141</v>
      </c>
      <c r="T122" s="230" t="s">
        <v>163</v>
      </c>
      <c r="U122" s="230">
        <v>0.92</v>
      </c>
      <c r="V122" s="230">
        <f>ROUND(E122*U122,2)</f>
        <v>20.09</v>
      </c>
      <c r="W122" s="230"/>
      <c r="X122" s="230" t="s">
        <v>164</v>
      </c>
      <c r="Y122" s="230" t="s">
        <v>144</v>
      </c>
      <c r="Z122" s="210"/>
      <c r="AA122" s="210"/>
      <c r="AB122" s="210"/>
      <c r="AC122" s="210"/>
      <c r="AD122" s="210"/>
      <c r="AE122" s="210"/>
      <c r="AF122" s="210"/>
      <c r="AG122" s="210" t="s">
        <v>165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65" t="s">
        <v>251</v>
      </c>
      <c r="D123" s="263"/>
      <c r="E123" s="264">
        <v>14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167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7"/>
      <c r="B124" s="228"/>
      <c r="C124" s="265" t="s">
        <v>252</v>
      </c>
      <c r="D124" s="263"/>
      <c r="E124" s="264">
        <v>7.84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167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1">
        <v>25</v>
      </c>
      <c r="B125" s="242" t="s">
        <v>304</v>
      </c>
      <c r="C125" s="255" t="s">
        <v>305</v>
      </c>
      <c r="D125" s="243" t="s">
        <v>162</v>
      </c>
      <c r="E125" s="244">
        <v>251.32990000000001</v>
      </c>
      <c r="F125" s="245"/>
      <c r="G125" s="246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29">
        <v>1.8000000000000001E-4</v>
      </c>
      <c r="O125" s="229">
        <f>ROUND(E125*N125,2)</f>
        <v>0.05</v>
      </c>
      <c r="P125" s="229">
        <v>0</v>
      </c>
      <c r="Q125" s="229">
        <f>ROUND(E125*P125,2)</f>
        <v>0</v>
      </c>
      <c r="R125" s="230"/>
      <c r="S125" s="230" t="s">
        <v>141</v>
      </c>
      <c r="T125" s="230" t="s">
        <v>163</v>
      </c>
      <c r="U125" s="230">
        <v>7.4999999999999997E-2</v>
      </c>
      <c r="V125" s="230">
        <f>ROUND(E125*U125,2)</f>
        <v>18.850000000000001</v>
      </c>
      <c r="W125" s="230"/>
      <c r="X125" s="230" t="s">
        <v>164</v>
      </c>
      <c r="Y125" s="230" t="s">
        <v>144</v>
      </c>
      <c r="Z125" s="210"/>
      <c r="AA125" s="210"/>
      <c r="AB125" s="210"/>
      <c r="AC125" s="210"/>
      <c r="AD125" s="210"/>
      <c r="AE125" s="210"/>
      <c r="AF125" s="210"/>
      <c r="AG125" s="210" t="s">
        <v>165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27"/>
      <c r="B126" s="228"/>
      <c r="C126" s="265" t="s">
        <v>306</v>
      </c>
      <c r="D126" s="263"/>
      <c r="E126" s="264">
        <v>56.766599999999997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167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27"/>
      <c r="B127" s="228"/>
      <c r="C127" s="265" t="s">
        <v>307</v>
      </c>
      <c r="D127" s="263"/>
      <c r="E127" s="264">
        <v>0.6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167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65" t="s">
        <v>308</v>
      </c>
      <c r="D128" s="263"/>
      <c r="E128" s="264">
        <v>57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167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65" t="s">
        <v>309</v>
      </c>
      <c r="D129" s="263"/>
      <c r="E129" s="264">
        <v>27.675000000000001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167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65" t="s">
        <v>310</v>
      </c>
      <c r="D130" s="263"/>
      <c r="E130" s="264">
        <v>22.809100000000001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167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27"/>
      <c r="B131" s="228"/>
      <c r="C131" s="265" t="s">
        <v>311</v>
      </c>
      <c r="D131" s="263"/>
      <c r="E131" s="264">
        <v>13.968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167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7"/>
      <c r="B132" s="228"/>
      <c r="C132" s="265" t="s">
        <v>312</v>
      </c>
      <c r="D132" s="263"/>
      <c r="E132" s="264">
        <v>8.2712000000000003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167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7"/>
      <c r="B133" s="228"/>
      <c r="C133" s="265" t="s">
        <v>313</v>
      </c>
      <c r="D133" s="263"/>
      <c r="E133" s="264">
        <v>39.6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167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27"/>
      <c r="B134" s="228"/>
      <c r="C134" s="265" t="s">
        <v>314</v>
      </c>
      <c r="D134" s="263"/>
      <c r="E134" s="264">
        <v>24.64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167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41">
        <v>26</v>
      </c>
      <c r="B135" s="242" t="s">
        <v>315</v>
      </c>
      <c r="C135" s="255" t="s">
        <v>316</v>
      </c>
      <c r="D135" s="243" t="s">
        <v>184</v>
      </c>
      <c r="E135" s="244">
        <v>17.884229999999999</v>
      </c>
      <c r="F135" s="245"/>
      <c r="G135" s="246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29">
        <v>1.63</v>
      </c>
      <c r="O135" s="229">
        <f>ROUND(E135*N135,2)</f>
        <v>29.15</v>
      </c>
      <c r="P135" s="229">
        <v>0</v>
      </c>
      <c r="Q135" s="229">
        <f>ROUND(E135*P135,2)</f>
        <v>0</v>
      </c>
      <c r="R135" s="230"/>
      <c r="S135" s="230" t="s">
        <v>141</v>
      </c>
      <c r="T135" s="230" t="s">
        <v>163</v>
      </c>
      <c r="U135" s="230">
        <v>0.92</v>
      </c>
      <c r="V135" s="230">
        <f>ROUND(E135*U135,2)</f>
        <v>16.45</v>
      </c>
      <c r="W135" s="230"/>
      <c r="X135" s="230" t="s">
        <v>164</v>
      </c>
      <c r="Y135" s="230" t="s">
        <v>144</v>
      </c>
      <c r="Z135" s="210"/>
      <c r="AA135" s="210"/>
      <c r="AB135" s="210"/>
      <c r="AC135" s="210"/>
      <c r="AD135" s="210"/>
      <c r="AE135" s="210"/>
      <c r="AF135" s="210"/>
      <c r="AG135" s="210" t="s">
        <v>165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27"/>
      <c r="B136" s="228"/>
      <c r="C136" s="265" t="s">
        <v>317</v>
      </c>
      <c r="D136" s="263"/>
      <c r="E136" s="264">
        <v>4.1299099999999997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167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65" t="s">
        <v>318</v>
      </c>
      <c r="D137" s="263"/>
      <c r="E137" s="264">
        <v>6.65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167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7"/>
      <c r="B138" s="228"/>
      <c r="C138" s="265" t="s">
        <v>319</v>
      </c>
      <c r="D138" s="263"/>
      <c r="E138" s="264">
        <v>1.0674999999999999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167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27"/>
      <c r="B139" s="228"/>
      <c r="C139" s="265" t="s">
        <v>320</v>
      </c>
      <c r="D139" s="263"/>
      <c r="E139" s="264">
        <v>3.5106299999999999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167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65" t="s">
        <v>321</v>
      </c>
      <c r="D140" s="263"/>
      <c r="E140" s="264">
        <v>1.85392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167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27"/>
      <c r="B141" s="228"/>
      <c r="C141" s="265" t="s">
        <v>322</v>
      </c>
      <c r="D141" s="263"/>
      <c r="E141" s="264">
        <v>0.67227999999999999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167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41">
        <v>27</v>
      </c>
      <c r="B142" s="242" t="s">
        <v>323</v>
      </c>
      <c r="C142" s="255" t="s">
        <v>324</v>
      </c>
      <c r="D142" s="243" t="s">
        <v>184</v>
      </c>
      <c r="E142" s="244">
        <v>13.32159</v>
      </c>
      <c r="F142" s="245"/>
      <c r="G142" s="246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29">
        <v>1.665</v>
      </c>
      <c r="O142" s="229">
        <f>ROUND(E142*N142,2)</f>
        <v>22.18</v>
      </c>
      <c r="P142" s="229">
        <v>0</v>
      </c>
      <c r="Q142" s="229">
        <f>ROUND(E142*P142,2)</f>
        <v>0</v>
      </c>
      <c r="R142" s="230"/>
      <c r="S142" s="230" t="s">
        <v>141</v>
      </c>
      <c r="T142" s="230" t="s">
        <v>163</v>
      </c>
      <c r="U142" s="230">
        <v>0.92</v>
      </c>
      <c r="V142" s="230">
        <f>ROUND(E142*U142,2)</f>
        <v>12.26</v>
      </c>
      <c r="W142" s="230"/>
      <c r="X142" s="230" t="s">
        <v>164</v>
      </c>
      <c r="Y142" s="230" t="s">
        <v>144</v>
      </c>
      <c r="Z142" s="210"/>
      <c r="AA142" s="210"/>
      <c r="AB142" s="210"/>
      <c r="AC142" s="210"/>
      <c r="AD142" s="210"/>
      <c r="AE142" s="210"/>
      <c r="AF142" s="210"/>
      <c r="AG142" s="210" t="s">
        <v>165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65" t="s">
        <v>325</v>
      </c>
      <c r="D143" s="263"/>
      <c r="E143" s="264">
        <v>2.7953299999999999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167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7"/>
      <c r="B144" s="228"/>
      <c r="C144" s="265" t="s">
        <v>326</v>
      </c>
      <c r="D144" s="263"/>
      <c r="E144" s="264">
        <v>6.6000000000000003E-2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167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7"/>
      <c r="B145" s="228"/>
      <c r="C145" s="265" t="s">
        <v>327</v>
      </c>
      <c r="D145" s="263"/>
      <c r="E145" s="264">
        <v>4.75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167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65" t="s">
        <v>328</v>
      </c>
      <c r="D146" s="263"/>
      <c r="E146" s="264">
        <v>2.0499999999999998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167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27"/>
      <c r="B147" s="228"/>
      <c r="C147" s="265" t="s">
        <v>329</v>
      </c>
      <c r="D147" s="263"/>
      <c r="E147" s="264">
        <v>1.14856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167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65" t="s">
        <v>330</v>
      </c>
      <c r="D148" s="263"/>
      <c r="E148" s="264">
        <v>2.0952000000000002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167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7"/>
      <c r="B149" s="228"/>
      <c r="C149" s="265" t="s">
        <v>331</v>
      </c>
      <c r="D149" s="263"/>
      <c r="E149" s="264">
        <v>0.41649999999999998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167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1">
        <v>28</v>
      </c>
      <c r="B150" s="242" t="s">
        <v>332</v>
      </c>
      <c r="C150" s="255" t="s">
        <v>333</v>
      </c>
      <c r="D150" s="243" t="s">
        <v>179</v>
      </c>
      <c r="E150" s="244">
        <v>107.77</v>
      </c>
      <c r="F150" s="245"/>
      <c r="G150" s="246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21</v>
      </c>
      <c r="M150" s="230">
        <f>G150*(1+L150/100)</f>
        <v>0</v>
      </c>
      <c r="N150" s="229">
        <v>0</v>
      </c>
      <c r="O150" s="229">
        <f>ROUND(E150*N150,2)</f>
        <v>0</v>
      </c>
      <c r="P150" s="229">
        <v>0</v>
      </c>
      <c r="Q150" s="229">
        <f>ROUND(E150*P150,2)</f>
        <v>0</v>
      </c>
      <c r="R150" s="230"/>
      <c r="S150" s="230" t="s">
        <v>141</v>
      </c>
      <c r="T150" s="230" t="s">
        <v>163</v>
      </c>
      <c r="U150" s="230">
        <v>4.5699999999999998E-2</v>
      </c>
      <c r="V150" s="230">
        <f>ROUND(E150*U150,2)</f>
        <v>4.93</v>
      </c>
      <c r="W150" s="230"/>
      <c r="X150" s="230" t="s">
        <v>164</v>
      </c>
      <c r="Y150" s="230" t="s">
        <v>144</v>
      </c>
      <c r="Z150" s="210"/>
      <c r="AA150" s="210"/>
      <c r="AB150" s="210"/>
      <c r="AC150" s="210"/>
      <c r="AD150" s="210"/>
      <c r="AE150" s="210"/>
      <c r="AF150" s="210"/>
      <c r="AG150" s="210" t="s">
        <v>165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7"/>
      <c r="B151" s="228"/>
      <c r="C151" s="265" t="s">
        <v>334</v>
      </c>
      <c r="D151" s="263"/>
      <c r="E151" s="264">
        <v>28.67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167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65" t="s">
        <v>335</v>
      </c>
      <c r="D152" s="263"/>
      <c r="E152" s="264">
        <v>58.55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167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7"/>
      <c r="B153" s="228"/>
      <c r="C153" s="265" t="s">
        <v>336</v>
      </c>
      <c r="D153" s="263"/>
      <c r="E153" s="264">
        <v>10.81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167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7"/>
      <c r="B154" s="228"/>
      <c r="C154" s="265" t="s">
        <v>337</v>
      </c>
      <c r="D154" s="263"/>
      <c r="E154" s="264">
        <v>5.82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167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7"/>
      <c r="B155" s="228"/>
      <c r="C155" s="265" t="s">
        <v>338</v>
      </c>
      <c r="D155" s="263"/>
      <c r="E155" s="264">
        <v>3.92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167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1">
        <v>29</v>
      </c>
      <c r="B156" s="242" t="s">
        <v>339</v>
      </c>
      <c r="C156" s="255" t="s">
        <v>340</v>
      </c>
      <c r="D156" s="243" t="s">
        <v>184</v>
      </c>
      <c r="E156" s="244">
        <v>291.78854000000001</v>
      </c>
      <c r="F156" s="245"/>
      <c r="G156" s="246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29">
        <v>2.5249999999999999</v>
      </c>
      <c r="O156" s="229">
        <f>ROUND(E156*N156,2)</f>
        <v>736.77</v>
      </c>
      <c r="P156" s="229">
        <v>0</v>
      </c>
      <c r="Q156" s="229">
        <f>ROUND(E156*P156,2)</f>
        <v>0</v>
      </c>
      <c r="R156" s="230"/>
      <c r="S156" s="230" t="s">
        <v>141</v>
      </c>
      <c r="T156" s="230" t="s">
        <v>163</v>
      </c>
      <c r="U156" s="230">
        <v>0.47699999999999998</v>
      </c>
      <c r="V156" s="230">
        <f>ROUND(E156*U156,2)</f>
        <v>139.18</v>
      </c>
      <c r="W156" s="230"/>
      <c r="X156" s="230" t="s">
        <v>164</v>
      </c>
      <c r="Y156" s="230" t="s">
        <v>144</v>
      </c>
      <c r="Z156" s="210"/>
      <c r="AA156" s="210"/>
      <c r="AB156" s="210"/>
      <c r="AC156" s="210"/>
      <c r="AD156" s="210"/>
      <c r="AE156" s="210"/>
      <c r="AF156" s="210"/>
      <c r="AG156" s="210" t="s">
        <v>165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33.75" outlineLevel="2" x14ac:dyDescent="0.2">
      <c r="A157" s="227"/>
      <c r="B157" s="228"/>
      <c r="C157" s="265" t="s">
        <v>341</v>
      </c>
      <c r="D157" s="263"/>
      <c r="E157" s="264">
        <v>27.528960000000001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167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3" x14ac:dyDescent="0.2">
      <c r="A158" s="227"/>
      <c r="B158" s="228"/>
      <c r="C158" s="265" t="s">
        <v>342</v>
      </c>
      <c r="D158" s="263"/>
      <c r="E158" s="264">
        <v>21.231539999999999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167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3" x14ac:dyDescent="0.2">
      <c r="A159" s="227"/>
      <c r="B159" s="228"/>
      <c r="C159" s="265" t="s">
        <v>343</v>
      </c>
      <c r="D159" s="263"/>
      <c r="E159" s="264">
        <v>17.144600000000001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167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3" x14ac:dyDescent="0.2">
      <c r="A160" s="227"/>
      <c r="B160" s="228"/>
      <c r="C160" s="265" t="s">
        <v>344</v>
      </c>
      <c r="D160" s="263"/>
      <c r="E160" s="264">
        <v>35.591099999999997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167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33.75" outlineLevel="3" x14ac:dyDescent="0.2">
      <c r="A161" s="227"/>
      <c r="B161" s="228"/>
      <c r="C161" s="265" t="s">
        <v>345</v>
      </c>
      <c r="D161" s="263"/>
      <c r="E161" s="264">
        <v>15.26413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167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27"/>
      <c r="B162" s="228"/>
      <c r="C162" s="265" t="s">
        <v>346</v>
      </c>
      <c r="D162" s="263"/>
      <c r="E162" s="264">
        <v>17.865100000000002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167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27"/>
      <c r="B163" s="228"/>
      <c r="C163" s="265" t="s">
        <v>347</v>
      </c>
      <c r="D163" s="263"/>
      <c r="E163" s="264">
        <v>64.8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167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7"/>
      <c r="B164" s="228"/>
      <c r="C164" s="265" t="s">
        <v>348</v>
      </c>
      <c r="D164" s="263"/>
      <c r="E164" s="264">
        <v>64.8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167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33.75" outlineLevel="3" x14ac:dyDescent="0.2">
      <c r="A165" s="227"/>
      <c r="B165" s="228"/>
      <c r="C165" s="265" t="s">
        <v>349</v>
      </c>
      <c r="D165" s="263"/>
      <c r="E165" s="264">
        <v>26.049600000000002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167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7"/>
      <c r="B166" s="228"/>
      <c r="C166" s="265" t="s">
        <v>350</v>
      </c>
      <c r="D166" s="263"/>
      <c r="E166" s="264">
        <v>1.5135000000000001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167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1">
        <v>30</v>
      </c>
      <c r="B167" s="242" t="s">
        <v>351</v>
      </c>
      <c r="C167" s="255" t="s">
        <v>352</v>
      </c>
      <c r="D167" s="243" t="s">
        <v>162</v>
      </c>
      <c r="E167" s="244">
        <v>183.7296</v>
      </c>
      <c r="F167" s="245"/>
      <c r="G167" s="246">
        <f>ROUND(E167*F167,2)</f>
        <v>0</v>
      </c>
      <c r="H167" s="231"/>
      <c r="I167" s="230">
        <f>ROUND(E167*H167,2)</f>
        <v>0</v>
      </c>
      <c r="J167" s="231"/>
      <c r="K167" s="230">
        <f>ROUND(E167*J167,2)</f>
        <v>0</v>
      </c>
      <c r="L167" s="230">
        <v>21</v>
      </c>
      <c r="M167" s="230">
        <f>G167*(1+L167/100)</f>
        <v>0</v>
      </c>
      <c r="N167" s="229">
        <v>3.916E-2</v>
      </c>
      <c r="O167" s="229">
        <f>ROUND(E167*N167,2)</f>
        <v>7.19</v>
      </c>
      <c r="P167" s="229">
        <v>0</v>
      </c>
      <c r="Q167" s="229">
        <f>ROUND(E167*P167,2)</f>
        <v>0</v>
      </c>
      <c r="R167" s="230"/>
      <c r="S167" s="230" t="s">
        <v>141</v>
      </c>
      <c r="T167" s="230" t="s">
        <v>163</v>
      </c>
      <c r="U167" s="230">
        <v>1.05</v>
      </c>
      <c r="V167" s="230">
        <f>ROUND(E167*U167,2)</f>
        <v>192.92</v>
      </c>
      <c r="W167" s="230"/>
      <c r="X167" s="230" t="s">
        <v>164</v>
      </c>
      <c r="Y167" s="230" t="s">
        <v>144</v>
      </c>
      <c r="Z167" s="210"/>
      <c r="AA167" s="210"/>
      <c r="AB167" s="210"/>
      <c r="AC167" s="210"/>
      <c r="AD167" s="210"/>
      <c r="AE167" s="210"/>
      <c r="AF167" s="210"/>
      <c r="AG167" s="210" t="s">
        <v>165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2" x14ac:dyDescent="0.2">
      <c r="A168" s="227"/>
      <c r="B168" s="228"/>
      <c r="C168" s="265" t="s">
        <v>353</v>
      </c>
      <c r="D168" s="263"/>
      <c r="E168" s="264">
        <v>180.96960000000001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167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27"/>
      <c r="B169" s="228"/>
      <c r="C169" s="265" t="s">
        <v>354</v>
      </c>
      <c r="D169" s="263"/>
      <c r="E169" s="264">
        <v>2.76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167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7">
        <v>31</v>
      </c>
      <c r="B170" s="248" t="s">
        <v>355</v>
      </c>
      <c r="C170" s="254" t="s">
        <v>356</v>
      </c>
      <c r="D170" s="249" t="s">
        <v>162</v>
      </c>
      <c r="E170" s="250">
        <v>183.73</v>
      </c>
      <c r="F170" s="251"/>
      <c r="G170" s="252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21</v>
      </c>
      <c r="M170" s="230">
        <f>G170*(1+L170/100)</f>
        <v>0</v>
      </c>
      <c r="N170" s="229">
        <v>0</v>
      </c>
      <c r="O170" s="229">
        <f>ROUND(E170*N170,2)</f>
        <v>0</v>
      </c>
      <c r="P170" s="229">
        <v>0</v>
      </c>
      <c r="Q170" s="229">
        <f>ROUND(E170*P170,2)</f>
        <v>0</v>
      </c>
      <c r="R170" s="230"/>
      <c r="S170" s="230" t="s">
        <v>141</v>
      </c>
      <c r="T170" s="230" t="s">
        <v>163</v>
      </c>
      <c r="U170" s="230">
        <v>0.32</v>
      </c>
      <c r="V170" s="230">
        <f>ROUND(E170*U170,2)</f>
        <v>58.79</v>
      </c>
      <c r="W170" s="230"/>
      <c r="X170" s="230" t="s">
        <v>164</v>
      </c>
      <c r="Y170" s="230" t="s">
        <v>144</v>
      </c>
      <c r="Z170" s="210"/>
      <c r="AA170" s="210"/>
      <c r="AB170" s="210"/>
      <c r="AC170" s="210"/>
      <c r="AD170" s="210"/>
      <c r="AE170" s="210"/>
      <c r="AF170" s="210"/>
      <c r="AG170" s="210" t="s">
        <v>165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1">
        <v>32</v>
      </c>
      <c r="B171" s="242" t="s">
        <v>357</v>
      </c>
      <c r="C171" s="255" t="s">
        <v>358</v>
      </c>
      <c r="D171" s="243" t="s">
        <v>359</v>
      </c>
      <c r="E171" s="244">
        <v>1</v>
      </c>
      <c r="F171" s="245"/>
      <c r="G171" s="246">
        <f>ROUND(E171*F171,2)</f>
        <v>0</v>
      </c>
      <c r="H171" s="231"/>
      <c r="I171" s="230">
        <f>ROUND(E171*H171,2)</f>
        <v>0</v>
      </c>
      <c r="J171" s="231"/>
      <c r="K171" s="230">
        <f>ROUND(E171*J171,2)</f>
        <v>0</v>
      </c>
      <c r="L171" s="230">
        <v>21</v>
      </c>
      <c r="M171" s="230">
        <f>G171*(1+L171/100)</f>
        <v>0</v>
      </c>
      <c r="N171" s="229">
        <v>0.23150000000000001</v>
      </c>
      <c r="O171" s="229">
        <f>ROUND(E171*N171,2)</f>
        <v>0.23</v>
      </c>
      <c r="P171" s="229">
        <v>0</v>
      </c>
      <c r="Q171" s="229">
        <f>ROUND(E171*P171,2)</f>
        <v>0</v>
      </c>
      <c r="R171" s="230"/>
      <c r="S171" s="230" t="s">
        <v>141</v>
      </c>
      <c r="T171" s="230" t="s">
        <v>163</v>
      </c>
      <c r="U171" s="230">
        <v>2.2589999999999999</v>
      </c>
      <c r="V171" s="230">
        <f>ROUND(E171*U171,2)</f>
        <v>2.2599999999999998</v>
      </c>
      <c r="W171" s="230"/>
      <c r="X171" s="230" t="s">
        <v>164</v>
      </c>
      <c r="Y171" s="230" t="s">
        <v>144</v>
      </c>
      <c r="Z171" s="210"/>
      <c r="AA171" s="210"/>
      <c r="AB171" s="210"/>
      <c r="AC171" s="210"/>
      <c r="AD171" s="210"/>
      <c r="AE171" s="210"/>
      <c r="AF171" s="210"/>
      <c r="AG171" s="210" t="s">
        <v>165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27"/>
      <c r="B172" s="228"/>
      <c r="C172" s="265" t="s">
        <v>360</v>
      </c>
      <c r="D172" s="263"/>
      <c r="E172" s="264">
        <v>1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167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1">
        <v>33</v>
      </c>
      <c r="B173" s="242" t="s">
        <v>361</v>
      </c>
      <c r="C173" s="255" t="s">
        <v>362</v>
      </c>
      <c r="D173" s="243" t="s">
        <v>184</v>
      </c>
      <c r="E173" s="244">
        <v>0.21024999999999999</v>
      </c>
      <c r="F173" s="245"/>
      <c r="G173" s="246">
        <f>ROUND(E173*F173,2)</f>
        <v>0</v>
      </c>
      <c r="H173" s="231"/>
      <c r="I173" s="230">
        <f>ROUND(E173*H173,2)</f>
        <v>0</v>
      </c>
      <c r="J173" s="231"/>
      <c r="K173" s="230">
        <f>ROUND(E173*J173,2)</f>
        <v>0</v>
      </c>
      <c r="L173" s="230">
        <v>21</v>
      </c>
      <c r="M173" s="230">
        <f>G173*(1+L173/100)</f>
        <v>0</v>
      </c>
      <c r="N173" s="229">
        <v>2.5249999999999999</v>
      </c>
      <c r="O173" s="229">
        <f>ROUND(E173*N173,2)</f>
        <v>0.53</v>
      </c>
      <c r="P173" s="229">
        <v>0</v>
      </c>
      <c r="Q173" s="229">
        <f>ROUND(E173*P173,2)</f>
        <v>0</v>
      </c>
      <c r="R173" s="230"/>
      <c r="S173" s="230" t="s">
        <v>141</v>
      </c>
      <c r="T173" s="230" t="s">
        <v>163</v>
      </c>
      <c r="U173" s="230">
        <v>0.47699999999999998</v>
      </c>
      <c r="V173" s="230">
        <f>ROUND(E173*U173,2)</f>
        <v>0.1</v>
      </c>
      <c r="W173" s="230"/>
      <c r="X173" s="230" t="s">
        <v>164</v>
      </c>
      <c r="Y173" s="230" t="s">
        <v>144</v>
      </c>
      <c r="Z173" s="210"/>
      <c r="AA173" s="210"/>
      <c r="AB173" s="210"/>
      <c r="AC173" s="210"/>
      <c r="AD173" s="210"/>
      <c r="AE173" s="210"/>
      <c r="AF173" s="210"/>
      <c r="AG173" s="210" t="s">
        <v>165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27"/>
      <c r="B174" s="228"/>
      <c r="C174" s="265" t="s">
        <v>363</v>
      </c>
      <c r="D174" s="263"/>
      <c r="E174" s="264">
        <v>0.21024999999999999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167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1">
        <v>34</v>
      </c>
      <c r="B175" s="242" t="s">
        <v>364</v>
      </c>
      <c r="C175" s="255" t="s">
        <v>365</v>
      </c>
      <c r="D175" s="243" t="s">
        <v>184</v>
      </c>
      <c r="E175" s="244">
        <v>21.007999999999999</v>
      </c>
      <c r="F175" s="245"/>
      <c r="G175" s="246">
        <f>ROUND(E175*F175,2)</f>
        <v>0</v>
      </c>
      <c r="H175" s="231"/>
      <c r="I175" s="230">
        <f>ROUND(E175*H175,2)</f>
        <v>0</v>
      </c>
      <c r="J175" s="231"/>
      <c r="K175" s="230">
        <f>ROUND(E175*J175,2)</f>
        <v>0</v>
      </c>
      <c r="L175" s="230">
        <v>21</v>
      </c>
      <c r="M175" s="230">
        <f>G175*(1+L175/100)</f>
        <v>0</v>
      </c>
      <c r="N175" s="229">
        <v>2.5249999999999999</v>
      </c>
      <c r="O175" s="229">
        <f>ROUND(E175*N175,2)</f>
        <v>53.05</v>
      </c>
      <c r="P175" s="229">
        <v>0</v>
      </c>
      <c r="Q175" s="229">
        <f>ROUND(E175*P175,2)</f>
        <v>0</v>
      </c>
      <c r="R175" s="230"/>
      <c r="S175" s="230" t="s">
        <v>141</v>
      </c>
      <c r="T175" s="230" t="s">
        <v>163</v>
      </c>
      <c r="U175" s="230">
        <v>0.47699999999999998</v>
      </c>
      <c r="V175" s="230">
        <f>ROUND(E175*U175,2)</f>
        <v>10.02</v>
      </c>
      <c r="W175" s="230"/>
      <c r="X175" s="230" t="s">
        <v>164</v>
      </c>
      <c r="Y175" s="230" t="s">
        <v>144</v>
      </c>
      <c r="Z175" s="210"/>
      <c r="AA175" s="210"/>
      <c r="AB175" s="210"/>
      <c r="AC175" s="210"/>
      <c r="AD175" s="210"/>
      <c r="AE175" s="210"/>
      <c r="AF175" s="210"/>
      <c r="AG175" s="210" t="s">
        <v>165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27"/>
      <c r="B176" s="228"/>
      <c r="C176" s="265" t="s">
        <v>366</v>
      </c>
      <c r="D176" s="263"/>
      <c r="E176" s="264">
        <v>11.52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167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27"/>
      <c r="B177" s="228"/>
      <c r="C177" s="265" t="s">
        <v>367</v>
      </c>
      <c r="D177" s="263"/>
      <c r="E177" s="264">
        <v>2.048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167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27"/>
      <c r="B178" s="228"/>
      <c r="C178" s="265" t="s">
        <v>368</v>
      </c>
      <c r="D178" s="263"/>
      <c r="E178" s="264">
        <v>6.48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167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27"/>
      <c r="B179" s="228"/>
      <c r="C179" s="265" t="s">
        <v>266</v>
      </c>
      <c r="D179" s="263"/>
      <c r="E179" s="264">
        <v>0.96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167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1">
        <v>35</v>
      </c>
      <c r="B180" s="242" t="s">
        <v>369</v>
      </c>
      <c r="C180" s="255" t="s">
        <v>370</v>
      </c>
      <c r="D180" s="243" t="s">
        <v>162</v>
      </c>
      <c r="E180" s="244">
        <v>43.29</v>
      </c>
      <c r="F180" s="245"/>
      <c r="G180" s="246">
        <f>ROUND(E180*F180,2)</f>
        <v>0</v>
      </c>
      <c r="H180" s="231"/>
      <c r="I180" s="230">
        <f>ROUND(E180*H180,2)</f>
        <v>0</v>
      </c>
      <c r="J180" s="231"/>
      <c r="K180" s="230">
        <f>ROUND(E180*J180,2)</f>
        <v>0</v>
      </c>
      <c r="L180" s="230">
        <v>21</v>
      </c>
      <c r="M180" s="230">
        <f>G180*(1+L180/100)</f>
        <v>0</v>
      </c>
      <c r="N180" s="229">
        <v>3.9199999999999999E-2</v>
      </c>
      <c r="O180" s="229">
        <f>ROUND(E180*N180,2)</f>
        <v>1.7</v>
      </c>
      <c r="P180" s="229">
        <v>0</v>
      </c>
      <c r="Q180" s="229">
        <f>ROUND(E180*P180,2)</f>
        <v>0</v>
      </c>
      <c r="R180" s="230"/>
      <c r="S180" s="230" t="s">
        <v>141</v>
      </c>
      <c r="T180" s="230" t="s">
        <v>163</v>
      </c>
      <c r="U180" s="230">
        <v>1.05</v>
      </c>
      <c r="V180" s="230">
        <f>ROUND(E180*U180,2)</f>
        <v>45.45</v>
      </c>
      <c r="W180" s="230"/>
      <c r="X180" s="230" t="s">
        <v>164</v>
      </c>
      <c r="Y180" s="230" t="s">
        <v>144</v>
      </c>
      <c r="Z180" s="210"/>
      <c r="AA180" s="210"/>
      <c r="AB180" s="210"/>
      <c r="AC180" s="210"/>
      <c r="AD180" s="210"/>
      <c r="AE180" s="210"/>
      <c r="AF180" s="210"/>
      <c r="AG180" s="210" t="s">
        <v>165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27"/>
      <c r="B181" s="228"/>
      <c r="C181" s="265" t="s">
        <v>371</v>
      </c>
      <c r="D181" s="263"/>
      <c r="E181" s="264">
        <v>28.08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167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7"/>
      <c r="B182" s="228"/>
      <c r="C182" s="265" t="s">
        <v>372</v>
      </c>
      <c r="D182" s="263"/>
      <c r="E182" s="264">
        <v>3.84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167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27"/>
      <c r="B183" s="228"/>
      <c r="C183" s="265" t="s">
        <v>373</v>
      </c>
      <c r="D183" s="263"/>
      <c r="E183" s="264">
        <v>10.8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167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27"/>
      <c r="B184" s="228"/>
      <c r="C184" s="265" t="s">
        <v>374</v>
      </c>
      <c r="D184" s="263"/>
      <c r="E184" s="264">
        <v>0.56999999999999995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167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7">
        <v>36</v>
      </c>
      <c r="B185" s="248" t="s">
        <v>375</v>
      </c>
      <c r="C185" s="254" t="s">
        <v>376</v>
      </c>
      <c r="D185" s="249" t="s">
        <v>162</v>
      </c>
      <c r="E185" s="250">
        <v>43.29</v>
      </c>
      <c r="F185" s="251"/>
      <c r="G185" s="252">
        <f>ROUND(E185*F185,2)</f>
        <v>0</v>
      </c>
      <c r="H185" s="231"/>
      <c r="I185" s="230">
        <f>ROUND(E185*H185,2)</f>
        <v>0</v>
      </c>
      <c r="J185" s="231"/>
      <c r="K185" s="230">
        <f>ROUND(E185*J185,2)</f>
        <v>0</v>
      </c>
      <c r="L185" s="230">
        <v>21</v>
      </c>
      <c r="M185" s="230">
        <f>G185*(1+L185/100)</f>
        <v>0</v>
      </c>
      <c r="N185" s="229">
        <v>0</v>
      </c>
      <c r="O185" s="229">
        <f>ROUND(E185*N185,2)</f>
        <v>0</v>
      </c>
      <c r="P185" s="229">
        <v>0</v>
      </c>
      <c r="Q185" s="229">
        <f>ROUND(E185*P185,2)</f>
        <v>0</v>
      </c>
      <c r="R185" s="230"/>
      <c r="S185" s="230" t="s">
        <v>141</v>
      </c>
      <c r="T185" s="230" t="s">
        <v>163</v>
      </c>
      <c r="U185" s="230">
        <v>0.32</v>
      </c>
      <c r="V185" s="230">
        <f>ROUND(E185*U185,2)</f>
        <v>13.85</v>
      </c>
      <c r="W185" s="230"/>
      <c r="X185" s="230" t="s">
        <v>164</v>
      </c>
      <c r="Y185" s="230" t="s">
        <v>144</v>
      </c>
      <c r="Z185" s="210"/>
      <c r="AA185" s="210"/>
      <c r="AB185" s="210"/>
      <c r="AC185" s="210"/>
      <c r="AD185" s="210"/>
      <c r="AE185" s="210"/>
      <c r="AF185" s="210"/>
      <c r="AG185" s="210" t="s">
        <v>165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1">
        <v>37</v>
      </c>
      <c r="B186" s="242" t="s">
        <v>377</v>
      </c>
      <c r="C186" s="255" t="s">
        <v>378</v>
      </c>
      <c r="D186" s="243" t="s">
        <v>359</v>
      </c>
      <c r="E186" s="244">
        <v>51</v>
      </c>
      <c r="F186" s="245"/>
      <c r="G186" s="246">
        <f>ROUND(E186*F186,2)</f>
        <v>0</v>
      </c>
      <c r="H186" s="231"/>
      <c r="I186" s="230">
        <f>ROUND(E186*H186,2)</f>
        <v>0</v>
      </c>
      <c r="J186" s="231"/>
      <c r="K186" s="230">
        <f>ROUND(E186*J186,2)</f>
        <v>0</v>
      </c>
      <c r="L186" s="230">
        <v>21</v>
      </c>
      <c r="M186" s="230">
        <f>G186*(1+L186/100)</f>
        <v>0</v>
      </c>
      <c r="N186" s="229">
        <v>3.0899999999999999E-3</v>
      </c>
      <c r="O186" s="229">
        <f>ROUND(E186*N186,2)</f>
        <v>0.16</v>
      </c>
      <c r="P186" s="229">
        <v>0</v>
      </c>
      <c r="Q186" s="229">
        <f>ROUND(E186*P186,2)</f>
        <v>0</v>
      </c>
      <c r="R186" s="230"/>
      <c r="S186" s="230" t="s">
        <v>141</v>
      </c>
      <c r="T186" s="230" t="s">
        <v>163</v>
      </c>
      <c r="U186" s="230">
        <v>0.55400000000000005</v>
      </c>
      <c r="V186" s="230">
        <f>ROUND(E186*U186,2)</f>
        <v>28.25</v>
      </c>
      <c r="W186" s="230"/>
      <c r="X186" s="230" t="s">
        <v>164</v>
      </c>
      <c r="Y186" s="230" t="s">
        <v>144</v>
      </c>
      <c r="Z186" s="210"/>
      <c r="AA186" s="210"/>
      <c r="AB186" s="210"/>
      <c r="AC186" s="210"/>
      <c r="AD186" s="210"/>
      <c r="AE186" s="210"/>
      <c r="AF186" s="210"/>
      <c r="AG186" s="210" t="s">
        <v>165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27"/>
      <c r="B187" s="228"/>
      <c r="C187" s="265" t="s">
        <v>379</v>
      </c>
      <c r="D187" s="263"/>
      <c r="E187" s="264">
        <v>51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167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1">
        <v>38</v>
      </c>
      <c r="B188" s="242" t="s">
        <v>380</v>
      </c>
      <c r="C188" s="255" t="s">
        <v>381</v>
      </c>
      <c r="D188" s="243" t="s">
        <v>179</v>
      </c>
      <c r="E188" s="244">
        <v>108.8477</v>
      </c>
      <c r="F188" s="245"/>
      <c r="G188" s="246">
        <f>ROUND(E188*F188,2)</f>
        <v>0</v>
      </c>
      <c r="H188" s="231"/>
      <c r="I188" s="230">
        <f>ROUND(E188*H188,2)</f>
        <v>0</v>
      </c>
      <c r="J188" s="231"/>
      <c r="K188" s="230">
        <f>ROUND(E188*J188,2)</f>
        <v>0</v>
      </c>
      <c r="L188" s="230">
        <v>21</v>
      </c>
      <c r="M188" s="230">
        <f>G188*(1+L188/100)</f>
        <v>0</v>
      </c>
      <c r="N188" s="229">
        <v>8.0000000000000004E-4</v>
      </c>
      <c r="O188" s="229">
        <f>ROUND(E188*N188,2)</f>
        <v>0.09</v>
      </c>
      <c r="P188" s="229">
        <v>0</v>
      </c>
      <c r="Q188" s="229">
        <f>ROUND(E188*P188,2)</f>
        <v>0</v>
      </c>
      <c r="R188" s="230" t="s">
        <v>382</v>
      </c>
      <c r="S188" s="230" t="s">
        <v>141</v>
      </c>
      <c r="T188" s="230" t="s">
        <v>163</v>
      </c>
      <c r="U188" s="230">
        <v>0</v>
      </c>
      <c r="V188" s="230">
        <f>ROUND(E188*U188,2)</f>
        <v>0</v>
      </c>
      <c r="W188" s="230"/>
      <c r="X188" s="230" t="s">
        <v>299</v>
      </c>
      <c r="Y188" s="230" t="s">
        <v>144</v>
      </c>
      <c r="Z188" s="210"/>
      <c r="AA188" s="210"/>
      <c r="AB188" s="210"/>
      <c r="AC188" s="210"/>
      <c r="AD188" s="210"/>
      <c r="AE188" s="210"/>
      <c r="AF188" s="210"/>
      <c r="AG188" s="210" t="s">
        <v>300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27"/>
      <c r="B189" s="228"/>
      <c r="C189" s="265" t="s">
        <v>383</v>
      </c>
      <c r="D189" s="263"/>
      <c r="E189" s="264">
        <v>108.8477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167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41">
        <v>39</v>
      </c>
      <c r="B190" s="242" t="s">
        <v>384</v>
      </c>
      <c r="C190" s="255" t="s">
        <v>385</v>
      </c>
      <c r="D190" s="243" t="s">
        <v>359</v>
      </c>
      <c r="E190" s="244">
        <v>1</v>
      </c>
      <c r="F190" s="245"/>
      <c r="G190" s="246">
        <f>ROUND(E190*F190,2)</f>
        <v>0</v>
      </c>
      <c r="H190" s="231"/>
      <c r="I190" s="230">
        <f>ROUND(E190*H190,2)</f>
        <v>0</v>
      </c>
      <c r="J190" s="231"/>
      <c r="K190" s="230">
        <f>ROUND(E190*J190,2)</f>
        <v>0</v>
      </c>
      <c r="L190" s="230">
        <v>21</v>
      </c>
      <c r="M190" s="230">
        <f>G190*(1+L190/100)</f>
        <v>0</v>
      </c>
      <c r="N190" s="229">
        <v>3.8</v>
      </c>
      <c r="O190" s="229">
        <f>ROUND(E190*N190,2)</f>
        <v>3.8</v>
      </c>
      <c r="P190" s="229">
        <v>0</v>
      </c>
      <c r="Q190" s="229">
        <f>ROUND(E190*P190,2)</f>
        <v>0</v>
      </c>
      <c r="R190" s="230"/>
      <c r="S190" s="230" t="s">
        <v>298</v>
      </c>
      <c r="T190" s="230" t="s">
        <v>142</v>
      </c>
      <c r="U190" s="230">
        <v>0</v>
      </c>
      <c r="V190" s="230">
        <f>ROUND(E190*U190,2)</f>
        <v>0</v>
      </c>
      <c r="W190" s="230"/>
      <c r="X190" s="230" t="s">
        <v>299</v>
      </c>
      <c r="Y190" s="230" t="s">
        <v>144</v>
      </c>
      <c r="Z190" s="210"/>
      <c r="AA190" s="210"/>
      <c r="AB190" s="210"/>
      <c r="AC190" s="210"/>
      <c r="AD190" s="210"/>
      <c r="AE190" s="210"/>
      <c r="AF190" s="210"/>
      <c r="AG190" s="210" t="s">
        <v>300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27"/>
      <c r="B191" s="228"/>
      <c r="C191" s="265" t="s">
        <v>386</v>
      </c>
      <c r="D191" s="263"/>
      <c r="E191" s="264">
        <v>1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167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1">
        <v>40</v>
      </c>
      <c r="B192" s="242" t="s">
        <v>387</v>
      </c>
      <c r="C192" s="255" t="s">
        <v>388</v>
      </c>
      <c r="D192" s="243" t="s">
        <v>162</v>
      </c>
      <c r="E192" s="244">
        <v>301.596</v>
      </c>
      <c r="F192" s="245"/>
      <c r="G192" s="246">
        <f>ROUND(E192*F192,2)</f>
        <v>0</v>
      </c>
      <c r="H192" s="231"/>
      <c r="I192" s="230">
        <f>ROUND(E192*H192,2)</f>
        <v>0</v>
      </c>
      <c r="J192" s="231"/>
      <c r="K192" s="230">
        <f>ROUND(E192*J192,2)</f>
        <v>0</v>
      </c>
      <c r="L192" s="230">
        <v>21</v>
      </c>
      <c r="M192" s="230">
        <f>G192*(1+L192/100)</f>
        <v>0</v>
      </c>
      <c r="N192" s="229">
        <v>2.0000000000000001E-4</v>
      </c>
      <c r="O192" s="229">
        <f>ROUND(E192*N192,2)</f>
        <v>0.06</v>
      </c>
      <c r="P192" s="229">
        <v>0</v>
      </c>
      <c r="Q192" s="229">
        <f>ROUND(E192*P192,2)</f>
        <v>0</v>
      </c>
      <c r="R192" s="230" t="s">
        <v>382</v>
      </c>
      <c r="S192" s="230" t="s">
        <v>141</v>
      </c>
      <c r="T192" s="230" t="s">
        <v>163</v>
      </c>
      <c r="U192" s="230">
        <v>0</v>
      </c>
      <c r="V192" s="230">
        <f>ROUND(E192*U192,2)</f>
        <v>0</v>
      </c>
      <c r="W192" s="230"/>
      <c r="X192" s="230" t="s">
        <v>299</v>
      </c>
      <c r="Y192" s="230" t="s">
        <v>144</v>
      </c>
      <c r="Z192" s="210"/>
      <c r="AA192" s="210"/>
      <c r="AB192" s="210"/>
      <c r="AC192" s="210"/>
      <c r="AD192" s="210"/>
      <c r="AE192" s="210"/>
      <c r="AF192" s="210"/>
      <c r="AG192" s="210" t="s">
        <v>300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27"/>
      <c r="B193" s="228"/>
      <c r="C193" s="265" t="s">
        <v>389</v>
      </c>
      <c r="D193" s="263"/>
      <c r="E193" s="264">
        <v>301.596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167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x14ac:dyDescent="0.2">
      <c r="A194" s="234" t="s">
        <v>136</v>
      </c>
      <c r="B194" s="235" t="s">
        <v>54</v>
      </c>
      <c r="C194" s="253" t="s">
        <v>70</v>
      </c>
      <c r="D194" s="236"/>
      <c r="E194" s="237"/>
      <c r="F194" s="238"/>
      <c r="G194" s="239">
        <f>SUMIF(AG195:AG267,"&lt;&gt;NOR",G195:G267)</f>
        <v>0</v>
      </c>
      <c r="H194" s="233"/>
      <c r="I194" s="233">
        <f>SUM(I195:I267)</f>
        <v>0</v>
      </c>
      <c r="J194" s="233"/>
      <c r="K194" s="233">
        <f>SUM(K195:K267)</f>
        <v>0</v>
      </c>
      <c r="L194" s="233"/>
      <c r="M194" s="233">
        <f>SUM(M195:M267)</f>
        <v>0</v>
      </c>
      <c r="N194" s="232"/>
      <c r="O194" s="232">
        <f>SUM(O195:O267)</f>
        <v>242.73</v>
      </c>
      <c r="P194" s="232"/>
      <c r="Q194" s="232">
        <f>SUM(Q195:Q267)</f>
        <v>0</v>
      </c>
      <c r="R194" s="233"/>
      <c r="S194" s="233"/>
      <c r="T194" s="233"/>
      <c r="U194" s="233"/>
      <c r="V194" s="233">
        <f>SUM(V195:V267)</f>
        <v>761.28</v>
      </c>
      <c r="W194" s="233"/>
      <c r="X194" s="233"/>
      <c r="Y194" s="233"/>
      <c r="AG194" t="s">
        <v>137</v>
      </c>
    </row>
    <row r="195" spans="1:60" ht="22.5" outlineLevel="1" x14ac:dyDescent="0.2">
      <c r="A195" s="241">
        <v>41</v>
      </c>
      <c r="B195" s="242" t="s">
        <v>390</v>
      </c>
      <c r="C195" s="255" t="s">
        <v>391</v>
      </c>
      <c r="D195" s="243" t="s">
        <v>162</v>
      </c>
      <c r="E195" s="244">
        <v>172.95</v>
      </c>
      <c r="F195" s="245"/>
      <c r="G195" s="246">
        <f>ROUND(E195*F195,2)</f>
        <v>0</v>
      </c>
      <c r="H195" s="231"/>
      <c r="I195" s="230">
        <f>ROUND(E195*H195,2)</f>
        <v>0</v>
      </c>
      <c r="J195" s="231"/>
      <c r="K195" s="230">
        <f>ROUND(E195*J195,2)</f>
        <v>0</v>
      </c>
      <c r="L195" s="230">
        <v>21</v>
      </c>
      <c r="M195" s="230">
        <f>G195*(1+L195/100)</f>
        <v>0</v>
      </c>
      <c r="N195" s="229">
        <v>0.63200000000000001</v>
      </c>
      <c r="O195" s="229">
        <f>ROUND(E195*N195,2)</f>
        <v>109.3</v>
      </c>
      <c r="P195" s="229">
        <v>0</v>
      </c>
      <c r="Q195" s="229">
        <f>ROUND(E195*P195,2)</f>
        <v>0</v>
      </c>
      <c r="R195" s="230"/>
      <c r="S195" s="230" t="s">
        <v>141</v>
      </c>
      <c r="T195" s="230" t="s">
        <v>163</v>
      </c>
      <c r="U195" s="230">
        <v>1.5044999999999999</v>
      </c>
      <c r="V195" s="230">
        <f>ROUND(E195*U195,2)</f>
        <v>260.2</v>
      </c>
      <c r="W195" s="230"/>
      <c r="X195" s="230" t="s">
        <v>164</v>
      </c>
      <c r="Y195" s="230" t="s">
        <v>144</v>
      </c>
      <c r="Z195" s="210"/>
      <c r="AA195" s="210"/>
      <c r="AB195" s="210"/>
      <c r="AC195" s="210"/>
      <c r="AD195" s="210"/>
      <c r="AE195" s="210"/>
      <c r="AF195" s="210"/>
      <c r="AG195" s="210" t="s">
        <v>165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27"/>
      <c r="B196" s="228"/>
      <c r="C196" s="265" t="s">
        <v>392</v>
      </c>
      <c r="D196" s="263"/>
      <c r="E196" s="264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167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27"/>
      <c r="B197" s="228"/>
      <c r="C197" s="265" t="s">
        <v>393</v>
      </c>
      <c r="D197" s="263"/>
      <c r="E197" s="264">
        <v>8.25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167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27"/>
      <c r="B198" s="228"/>
      <c r="C198" s="265" t="s">
        <v>394</v>
      </c>
      <c r="D198" s="263"/>
      <c r="E198" s="264">
        <v>51.05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167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27"/>
      <c r="B199" s="228"/>
      <c r="C199" s="265" t="s">
        <v>395</v>
      </c>
      <c r="D199" s="263"/>
      <c r="E199" s="264">
        <v>60.26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167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27"/>
      <c r="B200" s="228"/>
      <c r="C200" s="265" t="s">
        <v>396</v>
      </c>
      <c r="D200" s="263"/>
      <c r="E200" s="264"/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167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65" t="s">
        <v>397</v>
      </c>
      <c r="D201" s="263"/>
      <c r="E201" s="264">
        <v>34.67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167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27"/>
      <c r="B202" s="228"/>
      <c r="C202" s="265" t="s">
        <v>398</v>
      </c>
      <c r="D202" s="263"/>
      <c r="E202" s="264">
        <v>18.72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167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1">
        <v>42</v>
      </c>
      <c r="B203" s="242" t="s">
        <v>399</v>
      </c>
      <c r="C203" s="255" t="s">
        <v>400</v>
      </c>
      <c r="D203" s="243" t="s">
        <v>162</v>
      </c>
      <c r="E203" s="244">
        <v>428.22</v>
      </c>
      <c r="F203" s="245"/>
      <c r="G203" s="246">
        <f>ROUND(E203*F203,2)</f>
        <v>0</v>
      </c>
      <c r="H203" s="231"/>
      <c r="I203" s="230">
        <f>ROUND(E203*H203,2)</f>
        <v>0</v>
      </c>
      <c r="J203" s="231"/>
      <c r="K203" s="230">
        <f>ROUND(E203*J203,2)</f>
        <v>0</v>
      </c>
      <c r="L203" s="230">
        <v>21</v>
      </c>
      <c r="M203" s="230">
        <f>G203*(1+L203/100)</f>
        <v>0</v>
      </c>
      <c r="N203" s="229">
        <v>0.22040000000000001</v>
      </c>
      <c r="O203" s="229">
        <f>ROUND(E203*N203,2)</f>
        <v>94.38</v>
      </c>
      <c r="P203" s="229">
        <v>0</v>
      </c>
      <c r="Q203" s="229">
        <f>ROUND(E203*P203,2)</f>
        <v>0</v>
      </c>
      <c r="R203" s="230"/>
      <c r="S203" s="230" t="s">
        <v>141</v>
      </c>
      <c r="T203" s="230" t="s">
        <v>163</v>
      </c>
      <c r="U203" s="230">
        <v>0.90100000000000002</v>
      </c>
      <c r="V203" s="230">
        <f>ROUND(E203*U203,2)</f>
        <v>385.83</v>
      </c>
      <c r="W203" s="230"/>
      <c r="X203" s="230" t="s">
        <v>164</v>
      </c>
      <c r="Y203" s="230" t="s">
        <v>144</v>
      </c>
      <c r="Z203" s="210"/>
      <c r="AA203" s="210"/>
      <c r="AB203" s="210"/>
      <c r="AC203" s="210"/>
      <c r="AD203" s="210"/>
      <c r="AE203" s="210"/>
      <c r="AF203" s="210"/>
      <c r="AG203" s="210" t="s">
        <v>165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2" x14ac:dyDescent="0.2">
      <c r="A204" s="227"/>
      <c r="B204" s="228"/>
      <c r="C204" s="265" t="s">
        <v>401</v>
      </c>
      <c r="D204" s="263"/>
      <c r="E204" s="264">
        <v>22.58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167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3" x14ac:dyDescent="0.2">
      <c r="A205" s="227"/>
      <c r="B205" s="228"/>
      <c r="C205" s="265" t="s">
        <v>402</v>
      </c>
      <c r="D205" s="263"/>
      <c r="E205" s="264">
        <v>22.58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167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65" t="s">
        <v>403</v>
      </c>
      <c r="D206" s="263"/>
      <c r="E206" s="264">
        <v>45.16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167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7"/>
      <c r="B207" s="228"/>
      <c r="C207" s="265" t="s">
        <v>404</v>
      </c>
      <c r="D207" s="263"/>
      <c r="E207" s="264">
        <v>45.16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167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65" t="s">
        <v>405</v>
      </c>
      <c r="D208" s="263"/>
      <c r="E208" s="264">
        <v>45.16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167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7"/>
      <c r="B209" s="228"/>
      <c r="C209" s="265" t="s">
        <v>406</v>
      </c>
      <c r="D209" s="263"/>
      <c r="E209" s="264">
        <v>45.16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167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27"/>
      <c r="B210" s="228"/>
      <c r="C210" s="265" t="s">
        <v>407</v>
      </c>
      <c r="D210" s="263"/>
      <c r="E210" s="264">
        <v>45.16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167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27"/>
      <c r="B211" s="228"/>
      <c r="C211" s="265" t="s">
        <v>408</v>
      </c>
      <c r="D211" s="263"/>
      <c r="E211" s="264">
        <v>45.16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167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27"/>
      <c r="B212" s="228"/>
      <c r="C212" s="265" t="s">
        <v>409</v>
      </c>
      <c r="D212" s="263"/>
      <c r="E212" s="264">
        <v>112.1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167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33.75" outlineLevel="1" x14ac:dyDescent="0.2">
      <c r="A213" s="241">
        <v>43</v>
      </c>
      <c r="B213" s="242" t="s">
        <v>410</v>
      </c>
      <c r="C213" s="255" t="s">
        <v>411</v>
      </c>
      <c r="D213" s="243" t="s">
        <v>359</v>
      </c>
      <c r="E213" s="244">
        <v>22</v>
      </c>
      <c r="F213" s="245"/>
      <c r="G213" s="246">
        <f>ROUND(E213*F213,2)</f>
        <v>0</v>
      </c>
      <c r="H213" s="231"/>
      <c r="I213" s="230">
        <f>ROUND(E213*H213,2)</f>
        <v>0</v>
      </c>
      <c r="J213" s="231"/>
      <c r="K213" s="230">
        <f>ROUND(E213*J213,2)</f>
        <v>0</v>
      </c>
      <c r="L213" s="230">
        <v>21</v>
      </c>
      <c r="M213" s="230">
        <f>G213*(1+L213/100)</f>
        <v>0</v>
      </c>
      <c r="N213" s="229">
        <v>1.465E-2</v>
      </c>
      <c r="O213" s="229">
        <f>ROUND(E213*N213,2)</f>
        <v>0.32</v>
      </c>
      <c r="P213" s="229">
        <v>0</v>
      </c>
      <c r="Q213" s="229">
        <f>ROUND(E213*P213,2)</f>
        <v>0</v>
      </c>
      <c r="R213" s="230"/>
      <c r="S213" s="230" t="s">
        <v>141</v>
      </c>
      <c r="T213" s="230" t="s">
        <v>163</v>
      </c>
      <c r="U213" s="230">
        <v>0.62</v>
      </c>
      <c r="V213" s="230">
        <f>ROUND(E213*U213,2)</f>
        <v>13.64</v>
      </c>
      <c r="W213" s="230"/>
      <c r="X213" s="230" t="s">
        <v>164</v>
      </c>
      <c r="Y213" s="230" t="s">
        <v>144</v>
      </c>
      <c r="Z213" s="210"/>
      <c r="AA213" s="210"/>
      <c r="AB213" s="210"/>
      <c r="AC213" s="210"/>
      <c r="AD213" s="210"/>
      <c r="AE213" s="210"/>
      <c r="AF213" s="210"/>
      <c r="AG213" s="210" t="s">
        <v>165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27"/>
      <c r="B214" s="228"/>
      <c r="C214" s="265" t="s">
        <v>412</v>
      </c>
      <c r="D214" s="263"/>
      <c r="E214" s="264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167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27"/>
      <c r="B215" s="228"/>
      <c r="C215" s="265" t="s">
        <v>413</v>
      </c>
      <c r="D215" s="263"/>
      <c r="E215" s="264">
        <v>18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167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65" t="s">
        <v>414</v>
      </c>
      <c r="D216" s="263"/>
      <c r="E216" s="264">
        <v>3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167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27"/>
      <c r="B217" s="228"/>
      <c r="C217" s="265" t="s">
        <v>415</v>
      </c>
      <c r="D217" s="263"/>
      <c r="E217" s="264">
        <v>1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167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3.75" outlineLevel="1" x14ac:dyDescent="0.2">
      <c r="A218" s="241">
        <v>44</v>
      </c>
      <c r="B218" s="242" t="s">
        <v>416</v>
      </c>
      <c r="C218" s="255" t="s">
        <v>417</v>
      </c>
      <c r="D218" s="243" t="s">
        <v>359</v>
      </c>
      <c r="E218" s="244">
        <v>72</v>
      </c>
      <c r="F218" s="245"/>
      <c r="G218" s="246">
        <f>ROUND(E218*F218,2)</f>
        <v>0</v>
      </c>
      <c r="H218" s="231"/>
      <c r="I218" s="230">
        <f>ROUND(E218*H218,2)</f>
        <v>0</v>
      </c>
      <c r="J218" s="231"/>
      <c r="K218" s="230">
        <f>ROUND(E218*J218,2)</f>
        <v>0</v>
      </c>
      <c r="L218" s="230">
        <v>21</v>
      </c>
      <c r="M218" s="230">
        <f>G218*(1+L218/100)</f>
        <v>0</v>
      </c>
      <c r="N218" s="229">
        <v>2.513E-2</v>
      </c>
      <c r="O218" s="229">
        <f>ROUND(E218*N218,2)</f>
        <v>1.81</v>
      </c>
      <c r="P218" s="229">
        <v>0</v>
      </c>
      <c r="Q218" s="229">
        <f>ROUND(E218*P218,2)</f>
        <v>0</v>
      </c>
      <c r="R218" s="230"/>
      <c r="S218" s="230" t="s">
        <v>141</v>
      </c>
      <c r="T218" s="230" t="s">
        <v>163</v>
      </c>
      <c r="U218" s="230">
        <v>1.2829999999999999</v>
      </c>
      <c r="V218" s="230">
        <f>ROUND(E218*U218,2)</f>
        <v>92.38</v>
      </c>
      <c r="W218" s="230"/>
      <c r="X218" s="230" t="s">
        <v>164</v>
      </c>
      <c r="Y218" s="230" t="s">
        <v>144</v>
      </c>
      <c r="Z218" s="210"/>
      <c r="AA218" s="210"/>
      <c r="AB218" s="210"/>
      <c r="AC218" s="210"/>
      <c r="AD218" s="210"/>
      <c r="AE218" s="210"/>
      <c r="AF218" s="210"/>
      <c r="AG218" s="210" t="s">
        <v>165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27"/>
      <c r="B219" s="228"/>
      <c r="C219" s="265" t="s">
        <v>412</v>
      </c>
      <c r="D219" s="263"/>
      <c r="E219" s="264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167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27"/>
      <c r="B220" s="228"/>
      <c r="C220" s="265" t="s">
        <v>418</v>
      </c>
      <c r="D220" s="263"/>
      <c r="E220" s="264">
        <v>3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167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27"/>
      <c r="B221" s="228"/>
      <c r="C221" s="265" t="s">
        <v>419</v>
      </c>
      <c r="D221" s="263"/>
      <c r="E221" s="264">
        <v>3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167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27"/>
      <c r="B222" s="228"/>
      <c r="C222" s="265" t="s">
        <v>420</v>
      </c>
      <c r="D222" s="263"/>
      <c r="E222" s="264">
        <v>3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167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27"/>
      <c r="B223" s="228"/>
      <c r="C223" s="265" t="s">
        <v>421</v>
      </c>
      <c r="D223" s="263"/>
      <c r="E223" s="264">
        <v>3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167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27"/>
      <c r="B224" s="228"/>
      <c r="C224" s="265" t="s">
        <v>422</v>
      </c>
      <c r="D224" s="263"/>
      <c r="E224" s="264">
        <v>3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167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27"/>
      <c r="B225" s="228"/>
      <c r="C225" s="265" t="s">
        <v>423</v>
      </c>
      <c r="D225" s="263"/>
      <c r="E225" s="264">
        <v>3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167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7"/>
      <c r="B226" s="228"/>
      <c r="C226" s="265" t="s">
        <v>424</v>
      </c>
      <c r="D226" s="263"/>
      <c r="E226" s="264">
        <v>9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167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27"/>
      <c r="B227" s="228"/>
      <c r="C227" s="265" t="s">
        <v>425</v>
      </c>
      <c r="D227" s="263"/>
      <c r="E227" s="264">
        <v>1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167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27"/>
      <c r="B228" s="228"/>
      <c r="C228" s="265" t="s">
        <v>426</v>
      </c>
      <c r="D228" s="263"/>
      <c r="E228" s="264">
        <v>2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167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27"/>
      <c r="B229" s="228"/>
      <c r="C229" s="265" t="s">
        <v>427</v>
      </c>
      <c r="D229" s="263"/>
      <c r="E229" s="264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167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27"/>
      <c r="B230" s="228"/>
      <c r="C230" s="265" t="s">
        <v>428</v>
      </c>
      <c r="D230" s="263"/>
      <c r="E230" s="264">
        <v>28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167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27"/>
      <c r="B231" s="228"/>
      <c r="C231" s="265" t="s">
        <v>429</v>
      </c>
      <c r="D231" s="263"/>
      <c r="E231" s="264">
        <v>14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167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41">
        <v>45</v>
      </c>
      <c r="B232" s="242" t="s">
        <v>430</v>
      </c>
      <c r="C232" s="255" t="s">
        <v>431</v>
      </c>
      <c r="D232" s="243" t="s">
        <v>179</v>
      </c>
      <c r="E232" s="244">
        <v>76.900000000000006</v>
      </c>
      <c r="F232" s="245"/>
      <c r="G232" s="246">
        <f>ROUND(E232*F232,2)</f>
        <v>0</v>
      </c>
      <c r="H232" s="231"/>
      <c r="I232" s="230">
        <f>ROUND(E232*H232,2)</f>
        <v>0</v>
      </c>
      <c r="J232" s="231"/>
      <c r="K232" s="230">
        <f>ROUND(E232*J232,2)</f>
        <v>0</v>
      </c>
      <c r="L232" s="230">
        <v>21</v>
      </c>
      <c r="M232" s="230">
        <f>G232*(1+L232/100)</f>
        <v>0</v>
      </c>
      <c r="N232" s="229">
        <v>2.0000000000000001E-4</v>
      </c>
      <c r="O232" s="229">
        <f>ROUND(E232*N232,2)</f>
        <v>0.02</v>
      </c>
      <c r="P232" s="229">
        <v>0</v>
      </c>
      <c r="Q232" s="229">
        <f>ROUND(E232*P232,2)</f>
        <v>0</v>
      </c>
      <c r="R232" s="230"/>
      <c r="S232" s="230" t="s">
        <v>298</v>
      </c>
      <c r="T232" s="230" t="s">
        <v>163</v>
      </c>
      <c r="U232" s="230">
        <v>0.12</v>
      </c>
      <c r="V232" s="230">
        <f>ROUND(E232*U232,2)</f>
        <v>9.23</v>
      </c>
      <c r="W232" s="230"/>
      <c r="X232" s="230" t="s">
        <v>164</v>
      </c>
      <c r="Y232" s="230" t="s">
        <v>144</v>
      </c>
      <c r="Z232" s="210"/>
      <c r="AA232" s="210"/>
      <c r="AB232" s="210"/>
      <c r="AC232" s="210"/>
      <c r="AD232" s="210"/>
      <c r="AE232" s="210"/>
      <c r="AF232" s="210"/>
      <c r="AG232" s="210" t="s">
        <v>165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27"/>
      <c r="B233" s="228"/>
      <c r="C233" s="265" t="s">
        <v>432</v>
      </c>
      <c r="D233" s="263"/>
      <c r="E233" s="264">
        <v>5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167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27"/>
      <c r="B234" s="228"/>
      <c r="C234" s="265" t="s">
        <v>433</v>
      </c>
      <c r="D234" s="263"/>
      <c r="E234" s="264">
        <v>5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167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27"/>
      <c r="B235" s="228"/>
      <c r="C235" s="265" t="s">
        <v>434</v>
      </c>
      <c r="D235" s="263"/>
      <c r="E235" s="264">
        <v>10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167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27"/>
      <c r="B236" s="228"/>
      <c r="C236" s="265" t="s">
        <v>435</v>
      </c>
      <c r="D236" s="263"/>
      <c r="E236" s="264">
        <v>10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167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27"/>
      <c r="B237" s="228"/>
      <c r="C237" s="265" t="s">
        <v>436</v>
      </c>
      <c r="D237" s="263"/>
      <c r="E237" s="264">
        <v>10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167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27"/>
      <c r="B238" s="228"/>
      <c r="C238" s="265" t="s">
        <v>437</v>
      </c>
      <c r="D238" s="263"/>
      <c r="E238" s="264">
        <v>10</v>
      </c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167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27"/>
      <c r="B239" s="228"/>
      <c r="C239" s="265" t="s">
        <v>438</v>
      </c>
      <c r="D239" s="263"/>
      <c r="E239" s="264">
        <v>10</v>
      </c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167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27"/>
      <c r="B240" s="228"/>
      <c r="C240" s="265" t="s">
        <v>439</v>
      </c>
      <c r="D240" s="263"/>
      <c r="E240" s="264">
        <v>10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167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27"/>
      <c r="B241" s="228"/>
      <c r="C241" s="265" t="s">
        <v>440</v>
      </c>
      <c r="D241" s="263"/>
      <c r="E241" s="264">
        <v>3.2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167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27"/>
      <c r="B242" s="228"/>
      <c r="C242" s="265" t="s">
        <v>441</v>
      </c>
      <c r="D242" s="263"/>
      <c r="E242" s="264">
        <v>3.7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167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33.75" outlineLevel="1" x14ac:dyDescent="0.2">
      <c r="A243" s="241">
        <v>46</v>
      </c>
      <c r="B243" s="242" t="s">
        <v>442</v>
      </c>
      <c r="C243" s="255" t="s">
        <v>443</v>
      </c>
      <c r="D243" s="243" t="s">
        <v>359</v>
      </c>
      <c r="E243" s="244">
        <v>3</v>
      </c>
      <c r="F243" s="245"/>
      <c r="G243" s="246">
        <f>ROUND(E243*F243,2)</f>
        <v>0</v>
      </c>
      <c r="H243" s="231"/>
      <c r="I243" s="230">
        <f>ROUND(E243*H243,2)</f>
        <v>0</v>
      </c>
      <c r="J243" s="231"/>
      <c r="K243" s="230">
        <f>ROUND(E243*J243,2)</f>
        <v>0</v>
      </c>
      <c r="L243" s="230">
        <v>21</v>
      </c>
      <c r="M243" s="230">
        <f>G243*(1+L243/100)</f>
        <v>0</v>
      </c>
      <c r="N243" s="229">
        <v>0.22</v>
      </c>
      <c r="O243" s="229">
        <f>ROUND(E243*N243,2)</f>
        <v>0.66</v>
      </c>
      <c r="P243" s="229">
        <v>0</v>
      </c>
      <c r="Q243" s="229">
        <f>ROUND(E243*P243,2)</f>
        <v>0</v>
      </c>
      <c r="R243" s="230"/>
      <c r="S243" s="230" t="s">
        <v>298</v>
      </c>
      <c r="T243" s="230" t="s">
        <v>142</v>
      </c>
      <c r="U243" s="230">
        <v>0</v>
      </c>
      <c r="V243" s="230">
        <f>ROUND(E243*U243,2)</f>
        <v>0</v>
      </c>
      <c r="W243" s="230"/>
      <c r="X243" s="230" t="s">
        <v>299</v>
      </c>
      <c r="Y243" s="230" t="s">
        <v>144</v>
      </c>
      <c r="Z243" s="210"/>
      <c r="AA243" s="210"/>
      <c r="AB243" s="210"/>
      <c r="AC243" s="210"/>
      <c r="AD243" s="210"/>
      <c r="AE243" s="210"/>
      <c r="AF243" s="210"/>
      <c r="AG243" s="210" t="s">
        <v>300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27"/>
      <c r="B244" s="228"/>
      <c r="C244" s="265" t="s">
        <v>418</v>
      </c>
      <c r="D244" s="263"/>
      <c r="E244" s="264">
        <v>3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167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33.75" outlineLevel="1" x14ac:dyDescent="0.2">
      <c r="A245" s="241">
        <v>47</v>
      </c>
      <c r="B245" s="242" t="s">
        <v>444</v>
      </c>
      <c r="C245" s="255" t="s">
        <v>445</v>
      </c>
      <c r="D245" s="243" t="s">
        <v>359</v>
      </c>
      <c r="E245" s="244">
        <v>3</v>
      </c>
      <c r="F245" s="245"/>
      <c r="G245" s="246">
        <f>ROUND(E245*F245,2)</f>
        <v>0</v>
      </c>
      <c r="H245" s="231"/>
      <c r="I245" s="230">
        <f>ROUND(E245*H245,2)</f>
        <v>0</v>
      </c>
      <c r="J245" s="231"/>
      <c r="K245" s="230">
        <f>ROUND(E245*J245,2)</f>
        <v>0</v>
      </c>
      <c r="L245" s="230">
        <v>21</v>
      </c>
      <c r="M245" s="230">
        <f>G245*(1+L245/100)</f>
        <v>0</v>
      </c>
      <c r="N245" s="229">
        <v>0.20899999999999999</v>
      </c>
      <c r="O245" s="229">
        <f>ROUND(E245*N245,2)</f>
        <v>0.63</v>
      </c>
      <c r="P245" s="229">
        <v>0</v>
      </c>
      <c r="Q245" s="229">
        <f>ROUND(E245*P245,2)</f>
        <v>0</v>
      </c>
      <c r="R245" s="230"/>
      <c r="S245" s="230" t="s">
        <v>298</v>
      </c>
      <c r="T245" s="230" t="s">
        <v>142</v>
      </c>
      <c r="U245" s="230">
        <v>0</v>
      </c>
      <c r="V245" s="230">
        <f>ROUND(E245*U245,2)</f>
        <v>0</v>
      </c>
      <c r="W245" s="230"/>
      <c r="X245" s="230" t="s">
        <v>299</v>
      </c>
      <c r="Y245" s="230" t="s">
        <v>144</v>
      </c>
      <c r="Z245" s="210"/>
      <c r="AA245" s="210"/>
      <c r="AB245" s="210"/>
      <c r="AC245" s="210"/>
      <c r="AD245" s="210"/>
      <c r="AE245" s="210"/>
      <c r="AF245" s="210"/>
      <c r="AG245" s="210" t="s">
        <v>300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27"/>
      <c r="B246" s="228"/>
      <c r="C246" s="265" t="s">
        <v>419</v>
      </c>
      <c r="D246" s="263"/>
      <c r="E246" s="264">
        <v>3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167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33.75" outlineLevel="1" x14ac:dyDescent="0.2">
      <c r="A247" s="241">
        <v>48</v>
      </c>
      <c r="B247" s="242" t="s">
        <v>446</v>
      </c>
      <c r="C247" s="255" t="s">
        <v>447</v>
      </c>
      <c r="D247" s="243" t="s">
        <v>359</v>
      </c>
      <c r="E247" s="244">
        <v>3</v>
      </c>
      <c r="F247" s="245"/>
      <c r="G247" s="246">
        <f>ROUND(E247*F247,2)</f>
        <v>0</v>
      </c>
      <c r="H247" s="231"/>
      <c r="I247" s="230">
        <f>ROUND(E247*H247,2)</f>
        <v>0</v>
      </c>
      <c r="J247" s="231"/>
      <c r="K247" s="230">
        <f>ROUND(E247*J247,2)</f>
        <v>0</v>
      </c>
      <c r="L247" s="230">
        <v>21</v>
      </c>
      <c r="M247" s="230">
        <f>G247*(1+L247/100)</f>
        <v>0</v>
      </c>
      <c r="N247" s="229">
        <v>0.21199999999999999</v>
      </c>
      <c r="O247" s="229">
        <f>ROUND(E247*N247,2)</f>
        <v>0.64</v>
      </c>
      <c r="P247" s="229">
        <v>0</v>
      </c>
      <c r="Q247" s="229">
        <f>ROUND(E247*P247,2)</f>
        <v>0</v>
      </c>
      <c r="R247" s="230"/>
      <c r="S247" s="230" t="s">
        <v>298</v>
      </c>
      <c r="T247" s="230" t="s">
        <v>142</v>
      </c>
      <c r="U247" s="230">
        <v>0</v>
      </c>
      <c r="V247" s="230">
        <f>ROUND(E247*U247,2)</f>
        <v>0</v>
      </c>
      <c r="W247" s="230"/>
      <c r="X247" s="230" t="s">
        <v>299</v>
      </c>
      <c r="Y247" s="230" t="s">
        <v>144</v>
      </c>
      <c r="Z247" s="210"/>
      <c r="AA247" s="210"/>
      <c r="AB247" s="210"/>
      <c r="AC247" s="210"/>
      <c r="AD247" s="210"/>
      <c r="AE247" s="210"/>
      <c r="AF247" s="210"/>
      <c r="AG247" s="210" t="s">
        <v>300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27"/>
      <c r="B248" s="228"/>
      <c r="C248" s="265" t="s">
        <v>420</v>
      </c>
      <c r="D248" s="263"/>
      <c r="E248" s="264">
        <v>3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167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33.75" outlineLevel="1" x14ac:dyDescent="0.2">
      <c r="A249" s="241">
        <v>49</v>
      </c>
      <c r="B249" s="242" t="s">
        <v>448</v>
      </c>
      <c r="C249" s="255" t="s">
        <v>449</v>
      </c>
      <c r="D249" s="243" t="s">
        <v>359</v>
      </c>
      <c r="E249" s="244">
        <v>3</v>
      </c>
      <c r="F249" s="245"/>
      <c r="G249" s="246">
        <f>ROUND(E249*F249,2)</f>
        <v>0</v>
      </c>
      <c r="H249" s="231"/>
      <c r="I249" s="230">
        <f>ROUND(E249*H249,2)</f>
        <v>0</v>
      </c>
      <c r="J249" s="231"/>
      <c r="K249" s="230">
        <f>ROUND(E249*J249,2)</f>
        <v>0</v>
      </c>
      <c r="L249" s="230">
        <v>21</v>
      </c>
      <c r="M249" s="230">
        <f>G249*(1+L249/100)</f>
        <v>0</v>
      </c>
      <c r="N249" s="229">
        <v>0.214</v>
      </c>
      <c r="O249" s="229">
        <f>ROUND(E249*N249,2)</f>
        <v>0.64</v>
      </c>
      <c r="P249" s="229">
        <v>0</v>
      </c>
      <c r="Q249" s="229">
        <f>ROUND(E249*P249,2)</f>
        <v>0</v>
      </c>
      <c r="R249" s="230"/>
      <c r="S249" s="230" t="s">
        <v>298</v>
      </c>
      <c r="T249" s="230" t="s">
        <v>142</v>
      </c>
      <c r="U249" s="230">
        <v>0</v>
      </c>
      <c r="V249" s="230">
        <f>ROUND(E249*U249,2)</f>
        <v>0</v>
      </c>
      <c r="W249" s="230"/>
      <c r="X249" s="230" t="s">
        <v>299</v>
      </c>
      <c r="Y249" s="230" t="s">
        <v>144</v>
      </c>
      <c r="Z249" s="210"/>
      <c r="AA249" s="210"/>
      <c r="AB249" s="210"/>
      <c r="AC249" s="210"/>
      <c r="AD249" s="210"/>
      <c r="AE249" s="210"/>
      <c r="AF249" s="210"/>
      <c r="AG249" s="210" t="s">
        <v>300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27"/>
      <c r="B250" s="228"/>
      <c r="C250" s="265" t="s">
        <v>421</v>
      </c>
      <c r="D250" s="263"/>
      <c r="E250" s="264">
        <v>3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167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33.75" outlineLevel="1" x14ac:dyDescent="0.2">
      <c r="A251" s="241">
        <v>50</v>
      </c>
      <c r="B251" s="242" t="s">
        <v>450</v>
      </c>
      <c r="C251" s="255" t="s">
        <v>451</v>
      </c>
      <c r="D251" s="243" t="s">
        <v>359</v>
      </c>
      <c r="E251" s="244">
        <v>3</v>
      </c>
      <c r="F251" s="245"/>
      <c r="G251" s="246">
        <f>ROUND(E251*F251,2)</f>
        <v>0</v>
      </c>
      <c r="H251" s="231"/>
      <c r="I251" s="230">
        <f>ROUND(E251*H251,2)</f>
        <v>0</v>
      </c>
      <c r="J251" s="231"/>
      <c r="K251" s="230">
        <f>ROUND(E251*J251,2)</f>
        <v>0</v>
      </c>
      <c r="L251" s="230">
        <v>21</v>
      </c>
      <c r="M251" s="230">
        <f>G251*(1+L251/100)</f>
        <v>0</v>
      </c>
      <c r="N251" s="229">
        <v>0.21099999999999999</v>
      </c>
      <c r="O251" s="229">
        <f>ROUND(E251*N251,2)</f>
        <v>0.63</v>
      </c>
      <c r="P251" s="229">
        <v>0</v>
      </c>
      <c r="Q251" s="229">
        <f>ROUND(E251*P251,2)</f>
        <v>0</v>
      </c>
      <c r="R251" s="230"/>
      <c r="S251" s="230" t="s">
        <v>298</v>
      </c>
      <c r="T251" s="230" t="s">
        <v>142</v>
      </c>
      <c r="U251" s="230">
        <v>0</v>
      </c>
      <c r="V251" s="230">
        <f>ROUND(E251*U251,2)</f>
        <v>0</v>
      </c>
      <c r="W251" s="230"/>
      <c r="X251" s="230" t="s">
        <v>299</v>
      </c>
      <c r="Y251" s="230" t="s">
        <v>144</v>
      </c>
      <c r="Z251" s="210"/>
      <c r="AA251" s="210"/>
      <c r="AB251" s="210"/>
      <c r="AC251" s="210"/>
      <c r="AD251" s="210"/>
      <c r="AE251" s="210"/>
      <c r="AF251" s="210"/>
      <c r="AG251" s="210" t="s">
        <v>300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27"/>
      <c r="B252" s="228"/>
      <c r="C252" s="265" t="s">
        <v>422</v>
      </c>
      <c r="D252" s="263"/>
      <c r="E252" s="264">
        <v>3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167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33.75" outlineLevel="1" x14ac:dyDescent="0.2">
      <c r="A253" s="241">
        <v>51</v>
      </c>
      <c r="B253" s="242" t="s">
        <v>452</v>
      </c>
      <c r="C253" s="255" t="s">
        <v>453</v>
      </c>
      <c r="D253" s="243" t="s">
        <v>359</v>
      </c>
      <c r="E253" s="244">
        <v>3</v>
      </c>
      <c r="F253" s="245"/>
      <c r="G253" s="246">
        <f>ROUND(E253*F253,2)</f>
        <v>0</v>
      </c>
      <c r="H253" s="231"/>
      <c r="I253" s="230">
        <f>ROUND(E253*H253,2)</f>
        <v>0</v>
      </c>
      <c r="J253" s="231"/>
      <c r="K253" s="230">
        <f>ROUND(E253*J253,2)</f>
        <v>0</v>
      </c>
      <c r="L253" s="230">
        <v>21</v>
      </c>
      <c r="M253" s="230">
        <f>G253*(1+L253/100)</f>
        <v>0</v>
      </c>
      <c r="N253" s="229">
        <v>0.20699999999999999</v>
      </c>
      <c r="O253" s="229">
        <f>ROUND(E253*N253,2)</f>
        <v>0.62</v>
      </c>
      <c r="P253" s="229">
        <v>0</v>
      </c>
      <c r="Q253" s="229">
        <f>ROUND(E253*P253,2)</f>
        <v>0</v>
      </c>
      <c r="R253" s="230"/>
      <c r="S253" s="230" t="s">
        <v>298</v>
      </c>
      <c r="T253" s="230" t="s">
        <v>142</v>
      </c>
      <c r="U253" s="230">
        <v>0</v>
      </c>
      <c r="V253" s="230">
        <f>ROUND(E253*U253,2)</f>
        <v>0</v>
      </c>
      <c r="W253" s="230"/>
      <c r="X253" s="230" t="s">
        <v>299</v>
      </c>
      <c r="Y253" s="230" t="s">
        <v>144</v>
      </c>
      <c r="Z253" s="210"/>
      <c r="AA253" s="210"/>
      <c r="AB253" s="210"/>
      <c r="AC253" s="210"/>
      <c r="AD253" s="210"/>
      <c r="AE253" s="210"/>
      <c r="AF253" s="210"/>
      <c r="AG253" s="210" t="s">
        <v>300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27"/>
      <c r="B254" s="228"/>
      <c r="C254" s="265" t="s">
        <v>423</v>
      </c>
      <c r="D254" s="263"/>
      <c r="E254" s="264">
        <v>3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167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33.75" outlineLevel="1" x14ac:dyDescent="0.2">
      <c r="A255" s="241">
        <v>52</v>
      </c>
      <c r="B255" s="242" t="s">
        <v>454</v>
      </c>
      <c r="C255" s="255" t="s">
        <v>455</v>
      </c>
      <c r="D255" s="243" t="s">
        <v>359</v>
      </c>
      <c r="E255" s="244">
        <v>18</v>
      </c>
      <c r="F255" s="245"/>
      <c r="G255" s="246">
        <f>ROUND(E255*F255,2)</f>
        <v>0</v>
      </c>
      <c r="H255" s="231"/>
      <c r="I255" s="230">
        <f>ROUND(E255*H255,2)</f>
        <v>0</v>
      </c>
      <c r="J255" s="231"/>
      <c r="K255" s="230">
        <f>ROUND(E255*J255,2)</f>
        <v>0</v>
      </c>
      <c r="L255" s="230">
        <v>21</v>
      </c>
      <c r="M255" s="230">
        <f>G255*(1+L255/100)</f>
        <v>0</v>
      </c>
      <c r="N255" s="229">
        <v>0.19800000000000001</v>
      </c>
      <c r="O255" s="229">
        <f>ROUND(E255*N255,2)</f>
        <v>3.56</v>
      </c>
      <c r="P255" s="229">
        <v>0</v>
      </c>
      <c r="Q255" s="229">
        <f>ROUND(E255*P255,2)</f>
        <v>0</v>
      </c>
      <c r="R255" s="230"/>
      <c r="S255" s="230" t="s">
        <v>298</v>
      </c>
      <c r="T255" s="230" t="s">
        <v>142</v>
      </c>
      <c r="U255" s="230">
        <v>0</v>
      </c>
      <c r="V255" s="230">
        <f>ROUND(E255*U255,2)</f>
        <v>0</v>
      </c>
      <c r="W255" s="230"/>
      <c r="X255" s="230" t="s">
        <v>299</v>
      </c>
      <c r="Y255" s="230" t="s">
        <v>144</v>
      </c>
      <c r="Z255" s="210"/>
      <c r="AA255" s="210"/>
      <c r="AB255" s="210"/>
      <c r="AC255" s="210"/>
      <c r="AD255" s="210"/>
      <c r="AE255" s="210"/>
      <c r="AF255" s="210"/>
      <c r="AG255" s="210" t="s">
        <v>300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27"/>
      <c r="B256" s="228"/>
      <c r="C256" s="265" t="s">
        <v>413</v>
      </c>
      <c r="D256" s="263"/>
      <c r="E256" s="264">
        <v>18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167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33.75" outlineLevel="1" x14ac:dyDescent="0.2">
      <c r="A257" s="241">
        <v>53</v>
      </c>
      <c r="B257" s="242" t="s">
        <v>456</v>
      </c>
      <c r="C257" s="255" t="s">
        <v>457</v>
      </c>
      <c r="D257" s="243" t="s">
        <v>359</v>
      </c>
      <c r="E257" s="244">
        <v>10</v>
      </c>
      <c r="F257" s="245"/>
      <c r="G257" s="246">
        <f>ROUND(E257*F257,2)</f>
        <v>0</v>
      </c>
      <c r="H257" s="231"/>
      <c r="I257" s="230">
        <f>ROUND(E257*H257,2)</f>
        <v>0</v>
      </c>
      <c r="J257" s="231"/>
      <c r="K257" s="230">
        <f>ROUND(E257*J257,2)</f>
        <v>0</v>
      </c>
      <c r="L257" s="230">
        <v>21</v>
      </c>
      <c r="M257" s="230">
        <f>G257*(1+L257/100)</f>
        <v>0</v>
      </c>
      <c r="N257" s="229">
        <v>0.3</v>
      </c>
      <c r="O257" s="229">
        <f>ROUND(E257*N257,2)</f>
        <v>3</v>
      </c>
      <c r="P257" s="229">
        <v>0</v>
      </c>
      <c r="Q257" s="229">
        <f>ROUND(E257*P257,2)</f>
        <v>0</v>
      </c>
      <c r="R257" s="230"/>
      <c r="S257" s="230" t="s">
        <v>298</v>
      </c>
      <c r="T257" s="230" t="s">
        <v>142</v>
      </c>
      <c r="U257" s="230">
        <v>0</v>
      </c>
      <c r="V257" s="230">
        <f>ROUND(E257*U257,2)</f>
        <v>0</v>
      </c>
      <c r="W257" s="230"/>
      <c r="X257" s="230" t="s">
        <v>299</v>
      </c>
      <c r="Y257" s="230" t="s">
        <v>144</v>
      </c>
      <c r="Z257" s="210"/>
      <c r="AA257" s="210"/>
      <c r="AB257" s="210"/>
      <c r="AC257" s="210"/>
      <c r="AD257" s="210"/>
      <c r="AE257" s="210"/>
      <c r="AF257" s="210"/>
      <c r="AG257" s="210" t="s">
        <v>300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27"/>
      <c r="B258" s="228"/>
      <c r="C258" s="265" t="s">
        <v>424</v>
      </c>
      <c r="D258" s="263"/>
      <c r="E258" s="264">
        <v>9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167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27"/>
      <c r="B259" s="228"/>
      <c r="C259" s="265" t="s">
        <v>425</v>
      </c>
      <c r="D259" s="263"/>
      <c r="E259" s="264">
        <v>1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167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33.75" outlineLevel="1" x14ac:dyDescent="0.2">
      <c r="A260" s="241">
        <v>54</v>
      </c>
      <c r="B260" s="242" t="s">
        <v>458</v>
      </c>
      <c r="C260" s="255" t="s">
        <v>459</v>
      </c>
      <c r="D260" s="243" t="s">
        <v>359</v>
      </c>
      <c r="E260" s="244">
        <v>4</v>
      </c>
      <c r="F260" s="245"/>
      <c r="G260" s="246">
        <f>ROUND(E260*F260,2)</f>
        <v>0</v>
      </c>
      <c r="H260" s="231"/>
      <c r="I260" s="230">
        <f>ROUND(E260*H260,2)</f>
        <v>0</v>
      </c>
      <c r="J260" s="231"/>
      <c r="K260" s="230">
        <f>ROUND(E260*J260,2)</f>
        <v>0</v>
      </c>
      <c r="L260" s="230">
        <v>21</v>
      </c>
      <c r="M260" s="230">
        <f>G260*(1+L260/100)</f>
        <v>0</v>
      </c>
      <c r="N260" s="229">
        <v>0.19700000000000001</v>
      </c>
      <c r="O260" s="229">
        <f>ROUND(E260*N260,2)</f>
        <v>0.79</v>
      </c>
      <c r="P260" s="229">
        <v>0</v>
      </c>
      <c r="Q260" s="229">
        <f>ROUND(E260*P260,2)</f>
        <v>0</v>
      </c>
      <c r="R260" s="230"/>
      <c r="S260" s="230" t="s">
        <v>298</v>
      </c>
      <c r="T260" s="230" t="s">
        <v>142</v>
      </c>
      <c r="U260" s="230">
        <v>0</v>
      </c>
      <c r="V260" s="230">
        <f>ROUND(E260*U260,2)</f>
        <v>0</v>
      </c>
      <c r="W260" s="230"/>
      <c r="X260" s="230" t="s">
        <v>299</v>
      </c>
      <c r="Y260" s="230" t="s">
        <v>144</v>
      </c>
      <c r="Z260" s="210"/>
      <c r="AA260" s="210"/>
      <c r="AB260" s="210"/>
      <c r="AC260" s="210"/>
      <c r="AD260" s="210"/>
      <c r="AE260" s="210"/>
      <c r="AF260" s="210"/>
      <c r="AG260" s="210" t="s">
        <v>300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27"/>
      <c r="B261" s="228"/>
      <c r="C261" s="265" t="s">
        <v>414</v>
      </c>
      <c r="D261" s="263"/>
      <c r="E261" s="264">
        <v>3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167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27"/>
      <c r="B262" s="228"/>
      <c r="C262" s="265" t="s">
        <v>415</v>
      </c>
      <c r="D262" s="263"/>
      <c r="E262" s="264">
        <v>1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167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33.75" outlineLevel="1" x14ac:dyDescent="0.2">
      <c r="A263" s="241">
        <v>55</v>
      </c>
      <c r="B263" s="242" t="s">
        <v>460</v>
      </c>
      <c r="C263" s="255" t="s">
        <v>461</v>
      </c>
      <c r="D263" s="243" t="s">
        <v>359</v>
      </c>
      <c r="E263" s="244">
        <v>2</v>
      </c>
      <c r="F263" s="245"/>
      <c r="G263" s="246">
        <f>ROUND(E263*F263,2)</f>
        <v>0</v>
      </c>
      <c r="H263" s="231"/>
      <c r="I263" s="230">
        <f>ROUND(E263*H263,2)</f>
        <v>0</v>
      </c>
      <c r="J263" s="231"/>
      <c r="K263" s="230">
        <f>ROUND(E263*J263,2)</f>
        <v>0</v>
      </c>
      <c r="L263" s="230">
        <v>21</v>
      </c>
      <c r="M263" s="230">
        <f>G263*(1+L263/100)</f>
        <v>0</v>
      </c>
      <c r="N263" s="229">
        <v>0.91300000000000003</v>
      </c>
      <c r="O263" s="229">
        <f>ROUND(E263*N263,2)</f>
        <v>1.83</v>
      </c>
      <c r="P263" s="229">
        <v>0</v>
      </c>
      <c r="Q263" s="229">
        <f>ROUND(E263*P263,2)</f>
        <v>0</v>
      </c>
      <c r="R263" s="230"/>
      <c r="S263" s="230" t="s">
        <v>298</v>
      </c>
      <c r="T263" s="230" t="s">
        <v>142</v>
      </c>
      <c r="U263" s="230">
        <v>0</v>
      </c>
      <c r="V263" s="230">
        <f>ROUND(E263*U263,2)</f>
        <v>0</v>
      </c>
      <c r="W263" s="230"/>
      <c r="X263" s="230" t="s">
        <v>299</v>
      </c>
      <c r="Y263" s="230" t="s">
        <v>144</v>
      </c>
      <c r="Z263" s="210"/>
      <c r="AA263" s="210"/>
      <c r="AB263" s="210"/>
      <c r="AC263" s="210"/>
      <c r="AD263" s="210"/>
      <c r="AE263" s="210"/>
      <c r="AF263" s="210"/>
      <c r="AG263" s="210" t="s">
        <v>300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27"/>
      <c r="B264" s="228"/>
      <c r="C264" s="265" t="s">
        <v>426</v>
      </c>
      <c r="D264" s="263"/>
      <c r="E264" s="264">
        <v>2</v>
      </c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167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33.75" outlineLevel="1" x14ac:dyDescent="0.2">
      <c r="A265" s="241">
        <v>56</v>
      </c>
      <c r="B265" s="242" t="s">
        <v>462</v>
      </c>
      <c r="C265" s="255" t="s">
        <v>463</v>
      </c>
      <c r="D265" s="243" t="s">
        <v>359</v>
      </c>
      <c r="E265" s="244">
        <v>42</v>
      </c>
      <c r="F265" s="245"/>
      <c r="G265" s="246">
        <f>ROUND(E265*F265,2)</f>
        <v>0</v>
      </c>
      <c r="H265" s="231"/>
      <c r="I265" s="230">
        <f>ROUND(E265*H265,2)</f>
        <v>0</v>
      </c>
      <c r="J265" s="231"/>
      <c r="K265" s="230">
        <f>ROUND(E265*J265,2)</f>
        <v>0</v>
      </c>
      <c r="L265" s="230">
        <v>21</v>
      </c>
      <c r="M265" s="230">
        <f>G265*(1+L265/100)</f>
        <v>0</v>
      </c>
      <c r="N265" s="229">
        <v>0.56899999999999995</v>
      </c>
      <c r="O265" s="229">
        <f>ROUND(E265*N265,2)</f>
        <v>23.9</v>
      </c>
      <c r="P265" s="229">
        <v>0</v>
      </c>
      <c r="Q265" s="229">
        <f>ROUND(E265*P265,2)</f>
        <v>0</v>
      </c>
      <c r="R265" s="230"/>
      <c r="S265" s="230" t="s">
        <v>298</v>
      </c>
      <c r="T265" s="230" t="s">
        <v>142</v>
      </c>
      <c r="U265" s="230">
        <v>0</v>
      </c>
      <c r="V265" s="230">
        <f>ROUND(E265*U265,2)</f>
        <v>0</v>
      </c>
      <c r="W265" s="230"/>
      <c r="X265" s="230" t="s">
        <v>299</v>
      </c>
      <c r="Y265" s="230" t="s">
        <v>144</v>
      </c>
      <c r="Z265" s="210"/>
      <c r="AA265" s="210"/>
      <c r="AB265" s="210"/>
      <c r="AC265" s="210"/>
      <c r="AD265" s="210"/>
      <c r="AE265" s="210"/>
      <c r="AF265" s="210"/>
      <c r="AG265" s="210" t="s">
        <v>300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27"/>
      <c r="B266" s="228"/>
      <c r="C266" s="265" t="s">
        <v>428</v>
      </c>
      <c r="D266" s="263"/>
      <c r="E266" s="264">
        <v>28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167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27"/>
      <c r="B267" s="228"/>
      <c r="C267" s="265" t="s">
        <v>429</v>
      </c>
      <c r="D267" s="263"/>
      <c r="E267" s="264">
        <v>14</v>
      </c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167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x14ac:dyDescent="0.2">
      <c r="A268" s="234" t="s">
        <v>136</v>
      </c>
      <c r="B268" s="235" t="s">
        <v>56</v>
      </c>
      <c r="C268" s="253" t="s">
        <v>71</v>
      </c>
      <c r="D268" s="236"/>
      <c r="E268" s="237"/>
      <c r="F268" s="238"/>
      <c r="G268" s="239">
        <f>SUMIF(AG269:AG307,"&lt;&gt;NOR",G269:G307)</f>
        <v>0</v>
      </c>
      <c r="H268" s="233"/>
      <c r="I268" s="233">
        <f>SUM(I269:I307)</f>
        <v>0</v>
      </c>
      <c r="J268" s="233"/>
      <c r="K268" s="233">
        <f>SUM(K269:K307)</f>
        <v>0</v>
      </c>
      <c r="L268" s="233"/>
      <c r="M268" s="233">
        <f>SUM(M269:M307)</f>
        <v>0</v>
      </c>
      <c r="N268" s="232"/>
      <c r="O268" s="232">
        <f>SUM(O269:O307)</f>
        <v>480.75000000000006</v>
      </c>
      <c r="P268" s="232"/>
      <c r="Q268" s="232">
        <f>SUM(Q269:Q307)</f>
        <v>0</v>
      </c>
      <c r="R268" s="233"/>
      <c r="S268" s="233"/>
      <c r="T268" s="233"/>
      <c r="U268" s="233"/>
      <c r="V268" s="233">
        <f>SUM(V269:V307)</f>
        <v>306.74</v>
      </c>
      <c r="W268" s="233"/>
      <c r="X268" s="233"/>
      <c r="Y268" s="233"/>
      <c r="AG268" t="s">
        <v>137</v>
      </c>
    </row>
    <row r="269" spans="1:60" ht="33.75" outlineLevel="1" x14ac:dyDescent="0.2">
      <c r="A269" s="241">
        <v>57</v>
      </c>
      <c r="B269" s="242" t="s">
        <v>464</v>
      </c>
      <c r="C269" s="255" t="s">
        <v>465</v>
      </c>
      <c r="D269" s="243" t="s">
        <v>359</v>
      </c>
      <c r="E269" s="244">
        <v>122</v>
      </c>
      <c r="F269" s="245"/>
      <c r="G269" s="246">
        <f>ROUND(E269*F269,2)</f>
        <v>0</v>
      </c>
      <c r="H269" s="231"/>
      <c r="I269" s="230">
        <f>ROUND(E269*H269,2)</f>
        <v>0</v>
      </c>
      <c r="J269" s="231"/>
      <c r="K269" s="230">
        <f>ROUND(E269*J269,2)</f>
        <v>0</v>
      </c>
      <c r="L269" s="230">
        <v>21</v>
      </c>
      <c r="M269" s="230">
        <f>G269*(1+L269/100)</f>
        <v>0</v>
      </c>
      <c r="N269" s="229">
        <v>2.376E-2</v>
      </c>
      <c r="O269" s="229">
        <f>ROUND(E269*N269,2)</f>
        <v>2.9</v>
      </c>
      <c r="P269" s="229">
        <v>0</v>
      </c>
      <c r="Q269" s="229">
        <f>ROUND(E269*P269,2)</f>
        <v>0</v>
      </c>
      <c r="R269" s="230"/>
      <c r="S269" s="230" t="s">
        <v>141</v>
      </c>
      <c r="T269" s="230" t="s">
        <v>163</v>
      </c>
      <c r="U269" s="230">
        <v>1.744</v>
      </c>
      <c r="V269" s="230">
        <f>ROUND(E269*U269,2)</f>
        <v>212.77</v>
      </c>
      <c r="W269" s="230"/>
      <c r="X269" s="230" t="s">
        <v>164</v>
      </c>
      <c r="Y269" s="230" t="s">
        <v>144</v>
      </c>
      <c r="Z269" s="210"/>
      <c r="AA269" s="210"/>
      <c r="AB269" s="210"/>
      <c r="AC269" s="210"/>
      <c r="AD269" s="210"/>
      <c r="AE269" s="210"/>
      <c r="AF269" s="210"/>
      <c r="AG269" s="210" t="s">
        <v>165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27"/>
      <c r="B270" s="228"/>
      <c r="C270" s="265" t="s">
        <v>466</v>
      </c>
      <c r="D270" s="263"/>
      <c r="E270" s="264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167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27"/>
      <c r="B271" s="228"/>
      <c r="C271" s="265" t="s">
        <v>467</v>
      </c>
      <c r="D271" s="263"/>
      <c r="E271" s="264">
        <v>28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167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27"/>
      <c r="B272" s="228"/>
      <c r="C272" s="265" t="s">
        <v>468</v>
      </c>
      <c r="D272" s="263"/>
      <c r="E272" s="264">
        <v>19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167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27"/>
      <c r="B273" s="228"/>
      <c r="C273" s="265" t="s">
        <v>469</v>
      </c>
      <c r="D273" s="263"/>
      <c r="E273" s="264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167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27"/>
      <c r="B274" s="228"/>
      <c r="C274" s="265" t="s">
        <v>470</v>
      </c>
      <c r="D274" s="263"/>
      <c r="E274" s="264">
        <v>75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167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41">
        <v>58</v>
      </c>
      <c r="B275" s="242" t="s">
        <v>471</v>
      </c>
      <c r="C275" s="255" t="s">
        <v>472</v>
      </c>
      <c r="D275" s="243" t="s">
        <v>184</v>
      </c>
      <c r="E275" s="244">
        <v>3.94285</v>
      </c>
      <c r="F275" s="245"/>
      <c r="G275" s="246">
        <f>ROUND(E275*F275,2)</f>
        <v>0</v>
      </c>
      <c r="H275" s="231"/>
      <c r="I275" s="230">
        <f>ROUND(E275*H275,2)</f>
        <v>0</v>
      </c>
      <c r="J275" s="231"/>
      <c r="K275" s="230">
        <f>ROUND(E275*J275,2)</f>
        <v>0</v>
      </c>
      <c r="L275" s="230">
        <v>21</v>
      </c>
      <c r="M275" s="230">
        <f>G275*(1+L275/100)</f>
        <v>0</v>
      </c>
      <c r="N275" s="229">
        <v>2.5698099999999999</v>
      </c>
      <c r="O275" s="229">
        <f>ROUND(E275*N275,2)</f>
        <v>10.130000000000001</v>
      </c>
      <c r="P275" s="229">
        <v>0</v>
      </c>
      <c r="Q275" s="229">
        <f>ROUND(E275*P275,2)</f>
        <v>0</v>
      </c>
      <c r="R275" s="230"/>
      <c r="S275" s="230" t="s">
        <v>298</v>
      </c>
      <c r="T275" s="230" t="s">
        <v>163</v>
      </c>
      <c r="U275" s="230">
        <v>3.9289999999999998</v>
      </c>
      <c r="V275" s="230">
        <f>ROUND(E275*U275,2)</f>
        <v>15.49</v>
      </c>
      <c r="W275" s="230"/>
      <c r="X275" s="230" t="s">
        <v>164</v>
      </c>
      <c r="Y275" s="230" t="s">
        <v>144</v>
      </c>
      <c r="Z275" s="210"/>
      <c r="AA275" s="210"/>
      <c r="AB275" s="210"/>
      <c r="AC275" s="210"/>
      <c r="AD275" s="210"/>
      <c r="AE275" s="210"/>
      <c r="AF275" s="210"/>
      <c r="AG275" s="210" t="s">
        <v>165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27"/>
      <c r="B276" s="228"/>
      <c r="C276" s="265" t="s">
        <v>473</v>
      </c>
      <c r="D276" s="263"/>
      <c r="E276" s="264">
        <v>1.03043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167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3" x14ac:dyDescent="0.2">
      <c r="A277" s="227"/>
      <c r="B277" s="228"/>
      <c r="C277" s="265" t="s">
        <v>474</v>
      </c>
      <c r="D277" s="263"/>
      <c r="E277" s="264">
        <v>2.9116499999999998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167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27"/>
      <c r="B278" s="228"/>
      <c r="C278" s="265" t="s">
        <v>475</v>
      </c>
      <c r="D278" s="263"/>
      <c r="E278" s="264">
        <v>7.6999999999999996E-4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167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33.75" outlineLevel="1" x14ac:dyDescent="0.2">
      <c r="A279" s="241">
        <v>59</v>
      </c>
      <c r="B279" s="242" t="s">
        <v>476</v>
      </c>
      <c r="C279" s="255" t="s">
        <v>477</v>
      </c>
      <c r="D279" s="243" t="s">
        <v>359</v>
      </c>
      <c r="E279" s="244">
        <v>45</v>
      </c>
      <c r="F279" s="245"/>
      <c r="G279" s="246">
        <f>ROUND(E279*F279,2)</f>
        <v>0</v>
      </c>
      <c r="H279" s="231"/>
      <c r="I279" s="230">
        <f>ROUND(E279*H279,2)</f>
        <v>0</v>
      </c>
      <c r="J279" s="231"/>
      <c r="K279" s="230">
        <f>ROUND(E279*J279,2)</f>
        <v>0</v>
      </c>
      <c r="L279" s="230">
        <v>21</v>
      </c>
      <c r="M279" s="230">
        <f>G279*(1+L279/100)</f>
        <v>0</v>
      </c>
      <c r="N279" s="229">
        <v>2.376E-2</v>
      </c>
      <c r="O279" s="229">
        <f>ROUND(E279*N279,2)</f>
        <v>1.07</v>
      </c>
      <c r="P279" s="229">
        <v>0</v>
      </c>
      <c r="Q279" s="229">
        <f>ROUND(E279*P279,2)</f>
        <v>0</v>
      </c>
      <c r="R279" s="230"/>
      <c r="S279" s="230" t="s">
        <v>298</v>
      </c>
      <c r="T279" s="230" t="s">
        <v>142</v>
      </c>
      <c r="U279" s="230">
        <v>1.744</v>
      </c>
      <c r="V279" s="230">
        <f>ROUND(E279*U279,2)</f>
        <v>78.48</v>
      </c>
      <c r="W279" s="230"/>
      <c r="X279" s="230" t="s">
        <v>164</v>
      </c>
      <c r="Y279" s="230" t="s">
        <v>144</v>
      </c>
      <c r="Z279" s="210"/>
      <c r="AA279" s="210"/>
      <c r="AB279" s="210"/>
      <c r="AC279" s="210"/>
      <c r="AD279" s="210"/>
      <c r="AE279" s="210"/>
      <c r="AF279" s="210"/>
      <c r="AG279" s="210" t="s">
        <v>165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27"/>
      <c r="B280" s="228"/>
      <c r="C280" s="265" t="s">
        <v>466</v>
      </c>
      <c r="D280" s="263"/>
      <c r="E280" s="264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167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27"/>
      <c r="B281" s="228"/>
      <c r="C281" s="265" t="s">
        <v>478</v>
      </c>
      <c r="D281" s="263"/>
      <c r="E281" s="264">
        <v>28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167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27"/>
      <c r="B282" s="228"/>
      <c r="C282" s="265" t="s">
        <v>479</v>
      </c>
      <c r="D282" s="263"/>
      <c r="E282" s="264"/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167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27"/>
      <c r="B283" s="228"/>
      <c r="C283" s="265" t="s">
        <v>480</v>
      </c>
      <c r="D283" s="263"/>
      <c r="E283" s="264">
        <v>2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167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27"/>
      <c r="B284" s="228"/>
      <c r="C284" s="265" t="s">
        <v>481</v>
      </c>
      <c r="D284" s="263"/>
      <c r="E284" s="264">
        <v>6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167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27"/>
      <c r="B285" s="228"/>
      <c r="C285" s="265" t="s">
        <v>482</v>
      </c>
      <c r="D285" s="263"/>
      <c r="E285" s="264">
        <v>6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167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27"/>
      <c r="B286" s="228"/>
      <c r="C286" s="265" t="s">
        <v>483</v>
      </c>
      <c r="D286" s="263"/>
      <c r="E286" s="264">
        <v>1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167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27"/>
      <c r="B287" s="228"/>
      <c r="C287" s="265" t="s">
        <v>484</v>
      </c>
      <c r="D287" s="263"/>
      <c r="E287" s="264">
        <v>1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167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27"/>
      <c r="B288" s="228"/>
      <c r="C288" s="265" t="s">
        <v>485</v>
      </c>
      <c r="D288" s="263"/>
      <c r="E288" s="264">
        <v>1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167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33.75" outlineLevel="1" x14ac:dyDescent="0.2">
      <c r="A289" s="241">
        <v>60</v>
      </c>
      <c r="B289" s="242" t="s">
        <v>486</v>
      </c>
      <c r="C289" s="255" t="s">
        <v>487</v>
      </c>
      <c r="D289" s="243" t="s">
        <v>359</v>
      </c>
      <c r="E289" s="244">
        <v>75</v>
      </c>
      <c r="F289" s="245"/>
      <c r="G289" s="246">
        <f>ROUND(E289*F289,2)</f>
        <v>0</v>
      </c>
      <c r="H289" s="231"/>
      <c r="I289" s="230">
        <f>ROUND(E289*H289,2)</f>
        <v>0</v>
      </c>
      <c r="J289" s="231"/>
      <c r="K289" s="230">
        <f>ROUND(E289*J289,2)</f>
        <v>0</v>
      </c>
      <c r="L289" s="230">
        <v>21</v>
      </c>
      <c r="M289" s="230">
        <f>G289*(1+L289/100)</f>
        <v>0</v>
      </c>
      <c r="N289" s="229">
        <v>2.0379999999999998</v>
      </c>
      <c r="O289" s="229">
        <f>ROUND(E289*N289,2)</f>
        <v>152.85</v>
      </c>
      <c r="P289" s="229">
        <v>0</v>
      </c>
      <c r="Q289" s="229">
        <f>ROUND(E289*P289,2)</f>
        <v>0</v>
      </c>
      <c r="R289" s="230"/>
      <c r="S289" s="230" t="s">
        <v>298</v>
      </c>
      <c r="T289" s="230" t="s">
        <v>142</v>
      </c>
      <c r="U289" s="230">
        <v>0</v>
      </c>
      <c r="V289" s="230">
        <f>ROUND(E289*U289,2)</f>
        <v>0</v>
      </c>
      <c r="W289" s="230"/>
      <c r="X289" s="230" t="s">
        <v>299</v>
      </c>
      <c r="Y289" s="230" t="s">
        <v>144</v>
      </c>
      <c r="Z289" s="210"/>
      <c r="AA289" s="210"/>
      <c r="AB289" s="210"/>
      <c r="AC289" s="210"/>
      <c r="AD289" s="210"/>
      <c r="AE289" s="210"/>
      <c r="AF289" s="210"/>
      <c r="AG289" s="210" t="s">
        <v>300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27"/>
      <c r="B290" s="228"/>
      <c r="C290" s="265" t="s">
        <v>470</v>
      </c>
      <c r="D290" s="263"/>
      <c r="E290" s="264">
        <v>75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167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33.75" outlineLevel="1" x14ac:dyDescent="0.2">
      <c r="A291" s="241">
        <v>61</v>
      </c>
      <c r="B291" s="242" t="s">
        <v>488</v>
      </c>
      <c r="C291" s="255" t="s">
        <v>489</v>
      </c>
      <c r="D291" s="243" t="s">
        <v>359</v>
      </c>
      <c r="E291" s="244">
        <v>28</v>
      </c>
      <c r="F291" s="245"/>
      <c r="G291" s="246">
        <f>ROUND(E291*F291,2)</f>
        <v>0</v>
      </c>
      <c r="H291" s="231"/>
      <c r="I291" s="230">
        <f>ROUND(E291*H291,2)</f>
        <v>0</v>
      </c>
      <c r="J291" s="231"/>
      <c r="K291" s="230">
        <f>ROUND(E291*J291,2)</f>
        <v>0</v>
      </c>
      <c r="L291" s="230">
        <v>21</v>
      </c>
      <c r="M291" s="230">
        <f>G291*(1+L291/100)</f>
        <v>0</v>
      </c>
      <c r="N291" s="229">
        <v>3.7450000000000001</v>
      </c>
      <c r="O291" s="229">
        <f>ROUND(E291*N291,2)</f>
        <v>104.86</v>
      </c>
      <c r="P291" s="229">
        <v>0</v>
      </c>
      <c r="Q291" s="229">
        <f>ROUND(E291*P291,2)</f>
        <v>0</v>
      </c>
      <c r="R291" s="230"/>
      <c r="S291" s="230" t="s">
        <v>298</v>
      </c>
      <c r="T291" s="230" t="s">
        <v>142</v>
      </c>
      <c r="U291" s="230">
        <v>0</v>
      </c>
      <c r="V291" s="230">
        <f>ROUND(E291*U291,2)</f>
        <v>0</v>
      </c>
      <c r="W291" s="230"/>
      <c r="X291" s="230" t="s">
        <v>299</v>
      </c>
      <c r="Y291" s="230" t="s">
        <v>144</v>
      </c>
      <c r="Z291" s="210"/>
      <c r="AA291" s="210"/>
      <c r="AB291" s="210"/>
      <c r="AC291" s="210"/>
      <c r="AD291" s="210"/>
      <c r="AE291" s="210"/>
      <c r="AF291" s="210"/>
      <c r="AG291" s="210" t="s">
        <v>300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27"/>
      <c r="B292" s="228"/>
      <c r="C292" s="265" t="s">
        <v>478</v>
      </c>
      <c r="D292" s="263"/>
      <c r="E292" s="264">
        <v>28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167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33.75" outlineLevel="1" x14ac:dyDescent="0.2">
      <c r="A293" s="241">
        <v>62</v>
      </c>
      <c r="B293" s="242" t="s">
        <v>490</v>
      </c>
      <c r="C293" s="255" t="s">
        <v>491</v>
      </c>
      <c r="D293" s="243" t="s">
        <v>359</v>
      </c>
      <c r="E293" s="244">
        <v>28</v>
      </c>
      <c r="F293" s="245"/>
      <c r="G293" s="246">
        <f>ROUND(E293*F293,2)</f>
        <v>0</v>
      </c>
      <c r="H293" s="231"/>
      <c r="I293" s="230">
        <f>ROUND(E293*H293,2)</f>
        <v>0</v>
      </c>
      <c r="J293" s="231"/>
      <c r="K293" s="230">
        <f>ROUND(E293*J293,2)</f>
        <v>0</v>
      </c>
      <c r="L293" s="230">
        <v>21</v>
      </c>
      <c r="M293" s="230">
        <f>G293*(1+L293/100)</f>
        <v>0</v>
      </c>
      <c r="N293" s="229">
        <v>2.6779999999999999</v>
      </c>
      <c r="O293" s="229">
        <f>ROUND(E293*N293,2)</f>
        <v>74.98</v>
      </c>
      <c r="P293" s="229">
        <v>0</v>
      </c>
      <c r="Q293" s="229">
        <f>ROUND(E293*P293,2)</f>
        <v>0</v>
      </c>
      <c r="R293" s="230"/>
      <c r="S293" s="230" t="s">
        <v>298</v>
      </c>
      <c r="T293" s="230" t="s">
        <v>142</v>
      </c>
      <c r="U293" s="230">
        <v>0</v>
      </c>
      <c r="V293" s="230">
        <f>ROUND(E293*U293,2)</f>
        <v>0</v>
      </c>
      <c r="W293" s="230"/>
      <c r="X293" s="230" t="s">
        <v>299</v>
      </c>
      <c r="Y293" s="230" t="s">
        <v>144</v>
      </c>
      <c r="Z293" s="210"/>
      <c r="AA293" s="210"/>
      <c r="AB293" s="210"/>
      <c r="AC293" s="210"/>
      <c r="AD293" s="210"/>
      <c r="AE293" s="210"/>
      <c r="AF293" s="210"/>
      <c r="AG293" s="210" t="s">
        <v>300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27"/>
      <c r="B294" s="228"/>
      <c r="C294" s="265" t="s">
        <v>467</v>
      </c>
      <c r="D294" s="263"/>
      <c r="E294" s="264">
        <v>28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167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33.75" outlineLevel="1" x14ac:dyDescent="0.2">
      <c r="A295" s="241">
        <v>63</v>
      </c>
      <c r="B295" s="242" t="s">
        <v>492</v>
      </c>
      <c r="C295" s="255" t="s">
        <v>493</v>
      </c>
      <c r="D295" s="243" t="s">
        <v>359</v>
      </c>
      <c r="E295" s="244">
        <v>19</v>
      </c>
      <c r="F295" s="245"/>
      <c r="G295" s="246">
        <f>ROUND(E295*F295,2)</f>
        <v>0</v>
      </c>
      <c r="H295" s="231"/>
      <c r="I295" s="230">
        <f>ROUND(E295*H295,2)</f>
        <v>0</v>
      </c>
      <c r="J295" s="231"/>
      <c r="K295" s="230">
        <f>ROUND(E295*J295,2)</f>
        <v>0</v>
      </c>
      <c r="L295" s="230">
        <v>21</v>
      </c>
      <c r="M295" s="230">
        <f>G295*(1+L295/100)</f>
        <v>0</v>
      </c>
      <c r="N295" s="229">
        <v>1.82</v>
      </c>
      <c r="O295" s="229">
        <f>ROUND(E295*N295,2)</f>
        <v>34.58</v>
      </c>
      <c r="P295" s="229">
        <v>0</v>
      </c>
      <c r="Q295" s="229">
        <f>ROUND(E295*P295,2)</f>
        <v>0</v>
      </c>
      <c r="R295" s="230"/>
      <c r="S295" s="230" t="s">
        <v>298</v>
      </c>
      <c r="T295" s="230" t="s">
        <v>142</v>
      </c>
      <c r="U295" s="230">
        <v>0</v>
      </c>
      <c r="V295" s="230">
        <f>ROUND(E295*U295,2)</f>
        <v>0</v>
      </c>
      <c r="W295" s="230"/>
      <c r="X295" s="230" t="s">
        <v>299</v>
      </c>
      <c r="Y295" s="230" t="s">
        <v>144</v>
      </c>
      <c r="Z295" s="210"/>
      <c r="AA295" s="210"/>
      <c r="AB295" s="210"/>
      <c r="AC295" s="210"/>
      <c r="AD295" s="210"/>
      <c r="AE295" s="210"/>
      <c r="AF295" s="210"/>
      <c r="AG295" s="210" t="s">
        <v>300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27"/>
      <c r="B296" s="228"/>
      <c r="C296" s="265" t="s">
        <v>468</v>
      </c>
      <c r="D296" s="263"/>
      <c r="E296" s="264">
        <v>19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167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45" outlineLevel="1" x14ac:dyDescent="0.2">
      <c r="A297" s="241">
        <v>64</v>
      </c>
      <c r="B297" s="242" t="s">
        <v>494</v>
      </c>
      <c r="C297" s="255" t="s">
        <v>495</v>
      </c>
      <c r="D297" s="243" t="s">
        <v>359</v>
      </c>
      <c r="E297" s="244">
        <v>2</v>
      </c>
      <c r="F297" s="245"/>
      <c r="G297" s="246">
        <f>ROUND(E297*F297,2)</f>
        <v>0</v>
      </c>
      <c r="H297" s="231"/>
      <c r="I297" s="230">
        <f>ROUND(E297*H297,2)</f>
        <v>0</v>
      </c>
      <c r="J297" s="231"/>
      <c r="K297" s="230">
        <f>ROUND(E297*J297,2)</f>
        <v>0</v>
      </c>
      <c r="L297" s="230">
        <v>21</v>
      </c>
      <c r="M297" s="230">
        <f>G297*(1+L297/100)</f>
        <v>0</v>
      </c>
      <c r="N297" s="229">
        <v>4.1079999999999997</v>
      </c>
      <c r="O297" s="229">
        <f>ROUND(E297*N297,2)</f>
        <v>8.2200000000000006</v>
      </c>
      <c r="P297" s="229">
        <v>0</v>
      </c>
      <c r="Q297" s="229">
        <f>ROUND(E297*P297,2)</f>
        <v>0</v>
      </c>
      <c r="R297" s="230"/>
      <c r="S297" s="230" t="s">
        <v>298</v>
      </c>
      <c r="T297" s="230" t="s">
        <v>142</v>
      </c>
      <c r="U297" s="230">
        <v>0</v>
      </c>
      <c r="V297" s="230">
        <f>ROUND(E297*U297,2)</f>
        <v>0</v>
      </c>
      <c r="W297" s="230"/>
      <c r="X297" s="230" t="s">
        <v>299</v>
      </c>
      <c r="Y297" s="230" t="s">
        <v>144</v>
      </c>
      <c r="Z297" s="210"/>
      <c r="AA297" s="210"/>
      <c r="AB297" s="210"/>
      <c r="AC297" s="210"/>
      <c r="AD297" s="210"/>
      <c r="AE297" s="210"/>
      <c r="AF297" s="210"/>
      <c r="AG297" s="210" t="s">
        <v>300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27"/>
      <c r="B298" s="228"/>
      <c r="C298" s="265" t="s">
        <v>480</v>
      </c>
      <c r="D298" s="263"/>
      <c r="E298" s="264">
        <v>2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167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45" outlineLevel="1" x14ac:dyDescent="0.2">
      <c r="A299" s="241">
        <v>65</v>
      </c>
      <c r="B299" s="242" t="s">
        <v>496</v>
      </c>
      <c r="C299" s="255" t="s">
        <v>497</v>
      </c>
      <c r="D299" s="243" t="s">
        <v>359</v>
      </c>
      <c r="E299" s="244">
        <v>12</v>
      </c>
      <c r="F299" s="245"/>
      <c r="G299" s="246">
        <f>ROUND(E299*F299,2)</f>
        <v>0</v>
      </c>
      <c r="H299" s="231"/>
      <c r="I299" s="230">
        <f>ROUND(E299*H299,2)</f>
        <v>0</v>
      </c>
      <c r="J299" s="231"/>
      <c r="K299" s="230">
        <f>ROUND(E299*J299,2)</f>
        <v>0</v>
      </c>
      <c r="L299" s="230">
        <v>21</v>
      </c>
      <c r="M299" s="230">
        <f>G299*(1+L299/100)</f>
        <v>0</v>
      </c>
      <c r="N299" s="229">
        <v>4.1079999999999997</v>
      </c>
      <c r="O299" s="229">
        <f>ROUND(E299*N299,2)</f>
        <v>49.3</v>
      </c>
      <c r="P299" s="229">
        <v>0</v>
      </c>
      <c r="Q299" s="229">
        <f>ROUND(E299*P299,2)</f>
        <v>0</v>
      </c>
      <c r="R299" s="230"/>
      <c r="S299" s="230" t="s">
        <v>298</v>
      </c>
      <c r="T299" s="230" t="s">
        <v>142</v>
      </c>
      <c r="U299" s="230">
        <v>0</v>
      </c>
      <c r="V299" s="230">
        <f>ROUND(E299*U299,2)</f>
        <v>0</v>
      </c>
      <c r="W299" s="230"/>
      <c r="X299" s="230" t="s">
        <v>299</v>
      </c>
      <c r="Y299" s="230" t="s">
        <v>144</v>
      </c>
      <c r="Z299" s="210"/>
      <c r="AA299" s="210"/>
      <c r="AB299" s="210"/>
      <c r="AC299" s="210"/>
      <c r="AD299" s="210"/>
      <c r="AE299" s="210"/>
      <c r="AF299" s="210"/>
      <c r="AG299" s="210" t="s">
        <v>300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27"/>
      <c r="B300" s="228"/>
      <c r="C300" s="265" t="s">
        <v>481</v>
      </c>
      <c r="D300" s="263"/>
      <c r="E300" s="264">
        <v>6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167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27"/>
      <c r="B301" s="228"/>
      <c r="C301" s="265" t="s">
        <v>498</v>
      </c>
      <c r="D301" s="263"/>
      <c r="E301" s="264">
        <v>6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167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45" outlineLevel="1" x14ac:dyDescent="0.2">
      <c r="A302" s="241">
        <v>66</v>
      </c>
      <c r="B302" s="242" t="s">
        <v>499</v>
      </c>
      <c r="C302" s="255" t="s">
        <v>500</v>
      </c>
      <c r="D302" s="243" t="s">
        <v>359</v>
      </c>
      <c r="E302" s="244">
        <v>1</v>
      </c>
      <c r="F302" s="245"/>
      <c r="G302" s="246">
        <f>ROUND(E302*F302,2)</f>
        <v>0</v>
      </c>
      <c r="H302" s="231"/>
      <c r="I302" s="230">
        <f>ROUND(E302*H302,2)</f>
        <v>0</v>
      </c>
      <c r="J302" s="231"/>
      <c r="K302" s="230">
        <f>ROUND(E302*J302,2)</f>
        <v>0</v>
      </c>
      <c r="L302" s="230">
        <v>21</v>
      </c>
      <c r="M302" s="230">
        <f>G302*(1+L302/100)</f>
        <v>0</v>
      </c>
      <c r="N302" s="229">
        <v>31.577000000000002</v>
      </c>
      <c r="O302" s="229">
        <f>ROUND(E302*N302,2)</f>
        <v>31.58</v>
      </c>
      <c r="P302" s="229">
        <v>0</v>
      </c>
      <c r="Q302" s="229">
        <f>ROUND(E302*P302,2)</f>
        <v>0</v>
      </c>
      <c r="R302" s="230"/>
      <c r="S302" s="230" t="s">
        <v>298</v>
      </c>
      <c r="T302" s="230" t="s">
        <v>142</v>
      </c>
      <c r="U302" s="230">
        <v>0</v>
      </c>
      <c r="V302" s="230">
        <f>ROUND(E302*U302,2)</f>
        <v>0</v>
      </c>
      <c r="W302" s="230"/>
      <c r="X302" s="230" t="s">
        <v>299</v>
      </c>
      <c r="Y302" s="230" t="s">
        <v>144</v>
      </c>
      <c r="Z302" s="210"/>
      <c r="AA302" s="210"/>
      <c r="AB302" s="210"/>
      <c r="AC302" s="210"/>
      <c r="AD302" s="210"/>
      <c r="AE302" s="210"/>
      <c r="AF302" s="210"/>
      <c r="AG302" s="210" t="s">
        <v>300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27"/>
      <c r="B303" s="228"/>
      <c r="C303" s="265" t="s">
        <v>483</v>
      </c>
      <c r="D303" s="263"/>
      <c r="E303" s="264">
        <v>1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167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45" outlineLevel="1" x14ac:dyDescent="0.2">
      <c r="A304" s="241">
        <v>67</v>
      </c>
      <c r="B304" s="242" t="s">
        <v>501</v>
      </c>
      <c r="C304" s="255" t="s">
        <v>502</v>
      </c>
      <c r="D304" s="243" t="s">
        <v>359</v>
      </c>
      <c r="E304" s="244">
        <v>1</v>
      </c>
      <c r="F304" s="245"/>
      <c r="G304" s="246">
        <f>ROUND(E304*F304,2)</f>
        <v>0</v>
      </c>
      <c r="H304" s="231"/>
      <c r="I304" s="230">
        <f>ROUND(E304*H304,2)</f>
        <v>0</v>
      </c>
      <c r="J304" s="231"/>
      <c r="K304" s="230">
        <f>ROUND(E304*J304,2)</f>
        <v>0</v>
      </c>
      <c r="L304" s="230">
        <v>21</v>
      </c>
      <c r="M304" s="230">
        <f>G304*(1+L304/100)</f>
        <v>0</v>
      </c>
      <c r="N304" s="229">
        <v>7.2169999999999996</v>
      </c>
      <c r="O304" s="229">
        <f>ROUND(E304*N304,2)</f>
        <v>7.22</v>
      </c>
      <c r="P304" s="229">
        <v>0</v>
      </c>
      <c r="Q304" s="229">
        <f>ROUND(E304*P304,2)</f>
        <v>0</v>
      </c>
      <c r="R304" s="230"/>
      <c r="S304" s="230" t="s">
        <v>298</v>
      </c>
      <c r="T304" s="230" t="s">
        <v>142</v>
      </c>
      <c r="U304" s="230">
        <v>0</v>
      </c>
      <c r="V304" s="230">
        <f>ROUND(E304*U304,2)</f>
        <v>0</v>
      </c>
      <c r="W304" s="230"/>
      <c r="X304" s="230" t="s">
        <v>299</v>
      </c>
      <c r="Y304" s="230" t="s">
        <v>144</v>
      </c>
      <c r="Z304" s="210"/>
      <c r="AA304" s="210"/>
      <c r="AB304" s="210"/>
      <c r="AC304" s="210"/>
      <c r="AD304" s="210"/>
      <c r="AE304" s="210"/>
      <c r="AF304" s="210"/>
      <c r="AG304" s="210" t="s">
        <v>300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27"/>
      <c r="B305" s="228"/>
      <c r="C305" s="265" t="s">
        <v>484</v>
      </c>
      <c r="D305" s="263"/>
      <c r="E305" s="264">
        <v>1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167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45" outlineLevel="1" x14ac:dyDescent="0.2">
      <c r="A306" s="241">
        <v>68</v>
      </c>
      <c r="B306" s="242" t="s">
        <v>503</v>
      </c>
      <c r="C306" s="255" t="s">
        <v>504</v>
      </c>
      <c r="D306" s="243" t="s">
        <v>359</v>
      </c>
      <c r="E306" s="244">
        <v>1</v>
      </c>
      <c r="F306" s="245"/>
      <c r="G306" s="246">
        <f>ROUND(E306*F306,2)</f>
        <v>0</v>
      </c>
      <c r="H306" s="231"/>
      <c r="I306" s="230">
        <f>ROUND(E306*H306,2)</f>
        <v>0</v>
      </c>
      <c r="J306" s="231"/>
      <c r="K306" s="230">
        <f>ROUND(E306*J306,2)</f>
        <v>0</v>
      </c>
      <c r="L306" s="230">
        <v>21</v>
      </c>
      <c r="M306" s="230">
        <f>G306*(1+L306/100)</f>
        <v>0</v>
      </c>
      <c r="N306" s="229">
        <v>3.06</v>
      </c>
      <c r="O306" s="229">
        <f>ROUND(E306*N306,2)</f>
        <v>3.06</v>
      </c>
      <c r="P306" s="229">
        <v>0</v>
      </c>
      <c r="Q306" s="229">
        <f>ROUND(E306*P306,2)</f>
        <v>0</v>
      </c>
      <c r="R306" s="230"/>
      <c r="S306" s="230" t="s">
        <v>298</v>
      </c>
      <c r="T306" s="230" t="s">
        <v>142</v>
      </c>
      <c r="U306" s="230">
        <v>0</v>
      </c>
      <c r="V306" s="230">
        <f>ROUND(E306*U306,2)</f>
        <v>0</v>
      </c>
      <c r="W306" s="230"/>
      <c r="X306" s="230" t="s">
        <v>299</v>
      </c>
      <c r="Y306" s="230" t="s">
        <v>144</v>
      </c>
      <c r="Z306" s="210"/>
      <c r="AA306" s="210"/>
      <c r="AB306" s="210"/>
      <c r="AC306" s="210"/>
      <c r="AD306" s="210"/>
      <c r="AE306" s="210"/>
      <c r="AF306" s="210"/>
      <c r="AG306" s="210" t="s">
        <v>300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27"/>
      <c r="B307" s="228"/>
      <c r="C307" s="265" t="s">
        <v>485</v>
      </c>
      <c r="D307" s="263"/>
      <c r="E307" s="264">
        <v>1</v>
      </c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167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x14ac:dyDescent="0.2">
      <c r="A308" s="234" t="s">
        <v>136</v>
      </c>
      <c r="B308" s="235" t="s">
        <v>58</v>
      </c>
      <c r="C308" s="253" t="s">
        <v>72</v>
      </c>
      <c r="D308" s="236"/>
      <c r="E308" s="237"/>
      <c r="F308" s="238"/>
      <c r="G308" s="239">
        <f>SUMIF(AG309:AG320,"&lt;&gt;NOR",G309:G320)</f>
        <v>0</v>
      </c>
      <c r="H308" s="233"/>
      <c r="I308" s="233">
        <f>SUM(I309:I320)</f>
        <v>0</v>
      </c>
      <c r="J308" s="233"/>
      <c r="K308" s="233">
        <f>SUM(K309:K320)</f>
        <v>0</v>
      </c>
      <c r="L308" s="233"/>
      <c r="M308" s="233">
        <f>SUM(M309:M320)</f>
        <v>0</v>
      </c>
      <c r="N308" s="232"/>
      <c r="O308" s="232">
        <f>SUM(O309:O320)</f>
        <v>80.650000000000006</v>
      </c>
      <c r="P308" s="232"/>
      <c r="Q308" s="232">
        <f>SUM(Q309:Q320)</f>
        <v>0</v>
      </c>
      <c r="R308" s="233"/>
      <c r="S308" s="233"/>
      <c r="T308" s="233"/>
      <c r="U308" s="233"/>
      <c r="V308" s="233">
        <f>SUM(V309:V320)</f>
        <v>7.61</v>
      </c>
      <c r="W308" s="233"/>
      <c r="X308" s="233"/>
      <c r="Y308" s="233"/>
      <c r="AG308" t="s">
        <v>137</v>
      </c>
    </row>
    <row r="309" spans="1:60" ht="22.5" outlineLevel="1" x14ac:dyDescent="0.2">
      <c r="A309" s="241">
        <v>69</v>
      </c>
      <c r="B309" s="242" t="s">
        <v>505</v>
      </c>
      <c r="C309" s="255" t="s">
        <v>506</v>
      </c>
      <c r="D309" s="243" t="s">
        <v>162</v>
      </c>
      <c r="E309" s="244">
        <v>73.099999999999994</v>
      </c>
      <c r="F309" s="245"/>
      <c r="G309" s="246">
        <f>ROUND(E309*F309,2)</f>
        <v>0</v>
      </c>
      <c r="H309" s="231"/>
      <c r="I309" s="230">
        <f>ROUND(E309*H309,2)</f>
        <v>0</v>
      </c>
      <c r="J309" s="231"/>
      <c r="K309" s="230">
        <f>ROUND(E309*J309,2)</f>
        <v>0</v>
      </c>
      <c r="L309" s="230">
        <v>21</v>
      </c>
      <c r="M309" s="230">
        <f>G309*(1+L309/100)</f>
        <v>0</v>
      </c>
      <c r="N309" s="229">
        <v>0.441</v>
      </c>
      <c r="O309" s="229">
        <f>ROUND(E309*N309,2)</f>
        <v>32.24</v>
      </c>
      <c r="P309" s="229">
        <v>0</v>
      </c>
      <c r="Q309" s="229">
        <f>ROUND(E309*P309,2)</f>
        <v>0</v>
      </c>
      <c r="R309" s="230"/>
      <c r="S309" s="230" t="s">
        <v>141</v>
      </c>
      <c r="T309" s="230" t="s">
        <v>163</v>
      </c>
      <c r="U309" s="230">
        <v>2.9000000000000001E-2</v>
      </c>
      <c r="V309" s="230">
        <f>ROUND(E309*U309,2)</f>
        <v>2.12</v>
      </c>
      <c r="W309" s="230"/>
      <c r="X309" s="230" t="s">
        <v>164</v>
      </c>
      <c r="Y309" s="230" t="s">
        <v>144</v>
      </c>
      <c r="Z309" s="210"/>
      <c r="AA309" s="210"/>
      <c r="AB309" s="210"/>
      <c r="AC309" s="210"/>
      <c r="AD309" s="210"/>
      <c r="AE309" s="210"/>
      <c r="AF309" s="210"/>
      <c r="AG309" s="210" t="s">
        <v>165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27"/>
      <c r="B310" s="228"/>
      <c r="C310" s="265" t="s">
        <v>507</v>
      </c>
      <c r="D310" s="263"/>
      <c r="E310" s="264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167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27"/>
      <c r="B311" s="228"/>
      <c r="C311" s="265" t="s">
        <v>508</v>
      </c>
      <c r="D311" s="263"/>
      <c r="E311" s="264">
        <v>64.599999999999994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167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27"/>
      <c r="B312" s="228"/>
      <c r="C312" s="265" t="s">
        <v>509</v>
      </c>
      <c r="D312" s="263"/>
      <c r="E312" s="264">
        <v>8.5</v>
      </c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167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2.5" outlineLevel="1" x14ac:dyDescent="0.2">
      <c r="A313" s="241">
        <v>70</v>
      </c>
      <c r="B313" s="242" t="s">
        <v>510</v>
      </c>
      <c r="C313" s="255" t="s">
        <v>511</v>
      </c>
      <c r="D313" s="243" t="s">
        <v>162</v>
      </c>
      <c r="E313" s="244">
        <v>160.47999999999999</v>
      </c>
      <c r="F313" s="245"/>
      <c r="G313" s="246">
        <f>ROUND(E313*F313,2)</f>
        <v>0</v>
      </c>
      <c r="H313" s="231"/>
      <c r="I313" s="230">
        <f>ROUND(E313*H313,2)</f>
        <v>0</v>
      </c>
      <c r="J313" s="231"/>
      <c r="K313" s="230">
        <f>ROUND(E313*J313,2)</f>
        <v>0</v>
      </c>
      <c r="L313" s="230">
        <v>21</v>
      </c>
      <c r="M313" s="230">
        <f>G313*(1+L313/100)</f>
        <v>0</v>
      </c>
      <c r="N313" s="229">
        <v>0.126</v>
      </c>
      <c r="O313" s="229">
        <f>ROUND(E313*N313,2)</f>
        <v>20.22</v>
      </c>
      <c r="P313" s="229">
        <v>0</v>
      </c>
      <c r="Q313" s="229">
        <f>ROUND(E313*P313,2)</f>
        <v>0</v>
      </c>
      <c r="R313" s="230"/>
      <c r="S313" s="230" t="s">
        <v>298</v>
      </c>
      <c r="T313" s="230" t="s">
        <v>163</v>
      </c>
      <c r="U313" s="230">
        <v>2.1000000000000001E-2</v>
      </c>
      <c r="V313" s="230">
        <f>ROUND(E313*U313,2)</f>
        <v>3.37</v>
      </c>
      <c r="W313" s="230"/>
      <c r="X313" s="230" t="s">
        <v>164</v>
      </c>
      <c r="Y313" s="230" t="s">
        <v>144</v>
      </c>
      <c r="Z313" s="210"/>
      <c r="AA313" s="210"/>
      <c r="AB313" s="210"/>
      <c r="AC313" s="210"/>
      <c r="AD313" s="210"/>
      <c r="AE313" s="210"/>
      <c r="AF313" s="210"/>
      <c r="AG313" s="210" t="s">
        <v>165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27"/>
      <c r="B314" s="228"/>
      <c r="C314" s="265" t="s">
        <v>512</v>
      </c>
      <c r="D314" s="263"/>
      <c r="E314" s="264">
        <v>91.68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167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27"/>
      <c r="B315" s="228"/>
      <c r="C315" s="265" t="s">
        <v>513</v>
      </c>
      <c r="D315" s="263"/>
      <c r="E315" s="264">
        <v>60.8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167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27"/>
      <c r="B316" s="228"/>
      <c r="C316" s="265" t="s">
        <v>514</v>
      </c>
      <c r="D316" s="263"/>
      <c r="E316" s="264">
        <v>8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167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2.5" outlineLevel="1" x14ac:dyDescent="0.2">
      <c r="A317" s="241">
        <v>71</v>
      </c>
      <c r="B317" s="242" t="s">
        <v>515</v>
      </c>
      <c r="C317" s="255" t="s">
        <v>516</v>
      </c>
      <c r="D317" s="243" t="s">
        <v>162</v>
      </c>
      <c r="E317" s="244">
        <v>81.7</v>
      </c>
      <c r="F317" s="245"/>
      <c r="G317" s="246">
        <f>ROUND(E317*F317,2)</f>
        <v>0</v>
      </c>
      <c r="H317" s="231"/>
      <c r="I317" s="230">
        <f>ROUND(E317*H317,2)</f>
        <v>0</v>
      </c>
      <c r="J317" s="231"/>
      <c r="K317" s="230">
        <f>ROUND(E317*J317,2)</f>
        <v>0</v>
      </c>
      <c r="L317" s="230">
        <v>21</v>
      </c>
      <c r="M317" s="230">
        <f>G317*(1+L317/100)</f>
        <v>0</v>
      </c>
      <c r="N317" s="229">
        <v>0.34499999999999997</v>
      </c>
      <c r="O317" s="229">
        <f>ROUND(E317*N317,2)</f>
        <v>28.19</v>
      </c>
      <c r="P317" s="229">
        <v>0</v>
      </c>
      <c r="Q317" s="229">
        <f>ROUND(E317*P317,2)</f>
        <v>0</v>
      </c>
      <c r="R317" s="230"/>
      <c r="S317" s="230" t="s">
        <v>298</v>
      </c>
      <c r="T317" s="230" t="s">
        <v>163</v>
      </c>
      <c r="U317" s="230">
        <v>2.5999999999999999E-2</v>
      </c>
      <c r="V317" s="230">
        <f>ROUND(E317*U317,2)</f>
        <v>2.12</v>
      </c>
      <c r="W317" s="230"/>
      <c r="X317" s="230" t="s">
        <v>164</v>
      </c>
      <c r="Y317" s="230" t="s">
        <v>144</v>
      </c>
      <c r="Z317" s="210"/>
      <c r="AA317" s="210"/>
      <c r="AB317" s="210"/>
      <c r="AC317" s="210"/>
      <c r="AD317" s="210"/>
      <c r="AE317" s="210"/>
      <c r="AF317" s="210"/>
      <c r="AG317" s="210" t="s">
        <v>165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27"/>
      <c r="B318" s="228"/>
      <c r="C318" s="265" t="s">
        <v>507</v>
      </c>
      <c r="D318" s="263"/>
      <c r="E318" s="264"/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167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27"/>
      <c r="B319" s="228"/>
      <c r="C319" s="265" t="s">
        <v>517</v>
      </c>
      <c r="D319" s="263"/>
      <c r="E319" s="264">
        <v>72.2</v>
      </c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167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27"/>
      <c r="B320" s="228"/>
      <c r="C320" s="265" t="s">
        <v>518</v>
      </c>
      <c r="D320" s="263"/>
      <c r="E320" s="264">
        <v>9.5</v>
      </c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167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x14ac:dyDescent="0.2">
      <c r="A321" s="234" t="s">
        <v>136</v>
      </c>
      <c r="B321" s="235" t="s">
        <v>73</v>
      </c>
      <c r="C321" s="253" t="s">
        <v>74</v>
      </c>
      <c r="D321" s="236"/>
      <c r="E321" s="237"/>
      <c r="F321" s="238"/>
      <c r="G321" s="239">
        <f>SUMIF(AG322:AG324,"&lt;&gt;NOR",G322:G324)</f>
        <v>0</v>
      </c>
      <c r="H321" s="233"/>
      <c r="I321" s="233">
        <f>SUM(I322:I324)</f>
        <v>0</v>
      </c>
      <c r="J321" s="233"/>
      <c r="K321" s="233">
        <f>SUM(K322:K324)</f>
        <v>0</v>
      </c>
      <c r="L321" s="233"/>
      <c r="M321" s="233">
        <f>SUM(M322:M324)</f>
        <v>0</v>
      </c>
      <c r="N321" s="232"/>
      <c r="O321" s="232">
        <f>SUM(O322:O324)</f>
        <v>0.26</v>
      </c>
      <c r="P321" s="232"/>
      <c r="Q321" s="232">
        <f>SUM(Q322:Q324)</f>
        <v>0</v>
      </c>
      <c r="R321" s="233"/>
      <c r="S321" s="233"/>
      <c r="T321" s="233"/>
      <c r="U321" s="233"/>
      <c r="V321" s="233">
        <f>SUM(V322:V324)</f>
        <v>9.33</v>
      </c>
      <c r="W321" s="233"/>
      <c r="X321" s="233"/>
      <c r="Y321" s="233"/>
      <c r="AG321" t="s">
        <v>137</v>
      </c>
    </row>
    <row r="322" spans="1:60" ht="22.5" outlineLevel="1" x14ac:dyDescent="0.2">
      <c r="A322" s="241">
        <v>72</v>
      </c>
      <c r="B322" s="242" t="s">
        <v>519</v>
      </c>
      <c r="C322" s="255" t="s">
        <v>520</v>
      </c>
      <c r="D322" s="243" t="s">
        <v>162</v>
      </c>
      <c r="E322" s="244">
        <v>14.85</v>
      </c>
      <c r="F322" s="245"/>
      <c r="G322" s="246">
        <f>ROUND(E322*F322,2)</f>
        <v>0</v>
      </c>
      <c r="H322" s="231"/>
      <c r="I322" s="230">
        <f>ROUND(E322*H322,2)</f>
        <v>0</v>
      </c>
      <c r="J322" s="231"/>
      <c r="K322" s="230">
        <f>ROUND(E322*J322,2)</f>
        <v>0</v>
      </c>
      <c r="L322" s="230">
        <v>21</v>
      </c>
      <c r="M322" s="230">
        <f>G322*(1+L322/100)</f>
        <v>0</v>
      </c>
      <c r="N322" s="229">
        <v>1.7219999999999999E-2</v>
      </c>
      <c r="O322" s="229">
        <f>ROUND(E322*N322,2)</f>
        <v>0.26</v>
      </c>
      <c r="P322" s="229">
        <v>0</v>
      </c>
      <c r="Q322" s="229">
        <f>ROUND(E322*P322,2)</f>
        <v>0</v>
      </c>
      <c r="R322" s="230"/>
      <c r="S322" s="230" t="s">
        <v>141</v>
      </c>
      <c r="T322" s="230" t="s">
        <v>163</v>
      </c>
      <c r="U322" s="230">
        <v>0.628</v>
      </c>
      <c r="V322" s="230">
        <f>ROUND(E322*U322,2)</f>
        <v>9.33</v>
      </c>
      <c r="W322" s="230"/>
      <c r="X322" s="230" t="s">
        <v>164</v>
      </c>
      <c r="Y322" s="230" t="s">
        <v>144</v>
      </c>
      <c r="Z322" s="210"/>
      <c r="AA322" s="210"/>
      <c r="AB322" s="210"/>
      <c r="AC322" s="210"/>
      <c r="AD322" s="210"/>
      <c r="AE322" s="210"/>
      <c r="AF322" s="210"/>
      <c r="AG322" s="210" t="s">
        <v>165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27"/>
      <c r="B323" s="228"/>
      <c r="C323" s="265" t="s">
        <v>521</v>
      </c>
      <c r="D323" s="263"/>
      <c r="E323" s="264">
        <v>8.25</v>
      </c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167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27"/>
      <c r="B324" s="228"/>
      <c r="C324" s="265" t="s">
        <v>522</v>
      </c>
      <c r="D324" s="263"/>
      <c r="E324" s="264">
        <v>6.6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167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x14ac:dyDescent="0.2">
      <c r="A325" s="234" t="s">
        <v>136</v>
      </c>
      <c r="B325" s="235" t="s">
        <v>75</v>
      </c>
      <c r="C325" s="253" t="s">
        <v>76</v>
      </c>
      <c r="D325" s="236"/>
      <c r="E325" s="237"/>
      <c r="F325" s="238"/>
      <c r="G325" s="239">
        <f>SUMIF(AG326:AG329,"&lt;&gt;NOR",G326:G329)</f>
        <v>0</v>
      </c>
      <c r="H325" s="233"/>
      <c r="I325" s="233">
        <f>SUM(I326:I329)</f>
        <v>0</v>
      </c>
      <c r="J325" s="233"/>
      <c r="K325" s="233">
        <f>SUM(K326:K329)</f>
        <v>0</v>
      </c>
      <c r="L325" s="233"/>
      <c r="M325" s="233">
        <f>SUM(M326:M329)</f>
        <v>0</v>
      </c>
      <c r="N325" s="232"/>
      <c r="O325" s="232">
        <f>SUM(O326:O329)</f>
        <v>1.86</v>
      </c>
      <c r="P325" s="232"/>
      <c r="Q325" s="232">
        <f>SUM(Q326:Q329)</f>
        <v>0</v>
      </c>
      <c r="R325" s="233"/>
      <c r="S325" s="233"/>
      <c r="T325" s="233"/>
      <c r="U325" s="233"/>
      <c r="V325" s="233">
        <f>SUM(V326:V329)</f>
        <v>38.33</v>
      </c>
      <c r="W325" s="233"/>
      <c r="X325" s="233"/>
      <c r="Y325" s="233"/>
      <c r="AG325" t="s">
        <v>137</v>
      </c>
    </row>
    <row r="326" spans="1:60" ht="22.5" outlineLevel="1" x14ac:dyDescent="0.2">
      <c r="A326" s="241">
        <v>73</v>
      </c>
      <c r="B326" s="242" t="s">
        <v>523</v>
      </c>
      <c r="C326" s="255" t="s">
        <v>524</v>
      </c>
      <c r="D326" s="243" t="s">
        <v>162</v>
      </c>
      <c r="E326" s="244">
        <v>103.04304999999999</v>
      </c>
      <c r="F326" s="245"/>
      <c r="G326" s="246">
        <f>ROUND(E326*F326,2)</f>
        <v>0</v>
      </c>
      <c r="H326" s="231"/>
      <c r="I326" s="230">
        <f>ROUND(E326*H326,2)</f>
        <v>0</v>
      </c>
      <c r="J326" s="231"/>
      <c r="K326" s="230">
        <f>ROUND(E326*J326,2)</f>
        <v>0</v>
      </c>
      <c r="L326" s="230">
        <v>21</v>
      </c>
      <c r="M326" s="230">
        <f>G326*(1+L326/100)</f>
        <v>0</v>
      </c>
      <c r="N326" s="229">
        <v>1.806E-2</v>
      </c>
      <c r="O326" s="229">
        <f>ROUND(E326*N326,2)</f>
        <v>1.86</v>
      </c>
      <c r="P326" s="229">
        <v>0</v>
      </c>
      <c r="Q326" s="229">
        <f>ROUND(E326*P326,2)</f>
        <v>0</v>
      </c>
      <c r="R326" s="230"/>
      <c r="S326" s="230" t="s">
        <v>141</v>
      </c>
      <c r="T326" s="230" t="s">
        <v>163</v>
      </c>
      <c r="U326" s="230">
        <v>0.372</v>
      </c>
      <c r="V326" s="230">
        <f>ROUND(E326*U326,2)</f>
        <v>38.33</v>
      </c>
      <c r="W326" s="230"/>
      <c r="X326" s="230" t="s">
        <v>164</v>
      </c>
      <c r="Y326" s="230" t="s">
        <v>144</v>
      </c>
      <c r="Z326" s="210"/>
      <c r="AA326" s="210"/>
      <c r="AB326" s="210"/>
      <c r="AC326" s="210"/>
      <c r="AD326" s="210"/>
      <c r="AE326" s="210"/>
      <c r="AF326" s="210"/>
      <c r="AG326" s="210" t="s">
        <v>165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27"/>
      <c r="B327" s="228"/>
      <c r="C327" s="265" t="s">
        <v>525</v>
      </c>
      <c r="D327" s="263"/>
      <c r="E327" s="264"/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167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27"/>
      <c r="B328" s="228"/>
      <c r="C328" s="265" t="s">
        <v>526</v>
      </c>
      <c r="D328" s="263"/>
      <c r="E328" s="264">
        <v>71.374799999999993</v>
      </c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167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27"/>
      <c r="B329" s="228"/>
      <c r="C329" s="265" t="s">
        <v>527</v>
      </c>
      <c r="D329" s="263"/>
      <c r="E329" s="264">
        <v>31.66825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167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x14ac:dyDescent="0.2">
      <c r="A330" s="234" t="s">
        <v>136</v>
      </c>
      <c r="B330" s="235" t="s">
        <v>81</v>
      </c>
      <c r="C330" s="253" t="s">
        <v>82</v>
      </c>
      <c r="D330" s="236"/>
      <c r="E330" s="237"/>
      <c r="F330" s="238"/>
      <c r="G330" s="239">
        <f>SUMIF(AG331:AG340,"&lt;&gt;NOR",G331:G340)</f>
        <v>0</v>
      </c>
      <c r="H330" s="233"/>
      <c r="I330" s="233">
        <f>SUM(I331:I340)</f>
        <v>0</v>
      </c>
      <c r="J330" s="233"/>
      <c r="K330" s="233">
        <f>SUM(K331:K340)</f>
        <v>0</v>
      </c>
      <c r="L330" s="233"/>
      <c r="M330" s="233">
        <f>SUM(M331:M340)</f>
        <v>0</v>
      </c>
      <c r="N330" s="232"/>
      <c r="O330" s="232">
        <f>SUM(O331:O340)</f>
        <v>0.4</v>
      </c>
      <c r="P330" s="232"/>
      <c r="Q330" s="232">
        <f>SUM(Q331:Q340)</f>
        <v>0</v>
      </c>
      <c r="R330" s="233"/>
      <c r="S330" s="233"/>
      <c r="T330" s="233"/>
      <c r="U330" s="233"/>
      <c r="V330" s="233">
        <f>SUM(V331:V340)</f>
        <v>58.17</v>
      </c>
      <c r="W330" s="233"/>
      <c r="X330" s="233"/>
      <c r="Y330" s="233"/>
      <c r="AG330" t="s">
        <v>137</v>
      </c>
    </row>
    <row r="331" spans="1:60" outlineLevel="1" x14ac:dyDescent="0.2">
      <c r="A331" s="241">
        <v>74</v>
      </c>
      <c r="B331" s="242" t="s">
        <v>528</v>
      </c>
      <c r="C331" s="255" t="s">
        <v>529</v>
      </c>
      <c r="D331" s="243" t="s">
        <v>162</v>
      </c>
      <c r="E331" s="244">
        <v>328.64</v>
      </c>
      <c r="F331" s="245"/>
      <c r="G331" s="246">
        <f>ROUND(E331*F331,2)</f>
        <v>0</v>
      </c>
      <c r="H331" s="231"/>
      <c r="I331" s="230">
        <f>ROUND(E331*H331,2)</f>
        <v>0</v>
      </c>
      <c r="J331" s="231"/>
      <c r="K331" s="230">
        <f>ROUND(E331*J331,2)</f>
        <v>0</v>
      </c>
      <c r="L331" s="230">
        <v>21</v>
      </c>
      <c r="M331" s="230">
        <f>G331*(1+L331/100)</f>
        <v>0</v>
      </c>
      <c r="N331" s="229">
        <v>1.2099999999999999E-3</v>
      </c>
      <c r="O331" s="229">
        <f>ROUND(E331*N331,2)</f>
        <v>0.4</v>
      </c>
      <c r="P331" s="229">
        <v>0</v>
      </c>
      <c r="Q331" s="229">
        <f>ROUND(E331*P331,2)</f>
        <v>0</v>
      </c>
      <c r="R331" s="230"/>
      <c r="S331" s="230" t="s">
        <v>141</v>
      </c>
      <c r="T331" s="230" t="s">
        <v>163</v>
      </c>
      <c r="U331" s="230">
        <v>0.17699999999999999</v>
      </c>
      <c r="V331" s="230">
        <f>ROUND(E331*U331,2)</f>
        <v>58.17</v>
      </c>
      <c r="W331" s="230"/>
      <c r="X331" s="230" t="s">
        <v>164</v>
      </c>
      <c r="Y331" s="230" t="s">
        <v>144</v>
      </c>
      <c r="Z331" s="210"/>
      <c r="AA331" s="210"/>
      <c r="AB331" s="210"/>
      <c r="AC331" s="210"/>
      <c r="AD331" s="210"/>
      <c r="AE331" s="210"/>
      <c r="AF331" s="210"/>
      <c r="AG331" s="210" t="s">
        <v>165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27"/>
      <c r="B332" s="228"/>
      <c r="C332" s="265" t="s">
        <v>530</v>
      </c>
      <c r="D332" s="263"/>
      <c r="E332" s="264">
        <v>14.4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167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27"/>
      <c r="B333" s="228"/>
      <c r="C333" s="265" t="s">
        <v>531</v>
      </c>
      <c r="D333" s="263"/>
      <c r="E333" s="264">
        <v>14.4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167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27"/>
      <c r="B334" s="228"/>
      <c r="C334" s="265" t="s">
        <v>532</v>
      </c>
      <c r="D334" s="263"/>
      <c r="E334" s="264">
        <v>28.8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167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27"/>
      <c r="B335" s="228"/>
      <c r="C335" s="265" t="s">
        <v>533</v>
      </c>
      <c r="D335" s="263"/>
      <c r="E335" s="264">
        <v>28.8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167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27"/>
      <c r="B336" s="228"/>
      <c r="C336" s="265" t="s">
        <v>534</v>
      </c>
      <c r="D336" s="263"/>
      <c r="E336" s="264">
        <v>28.8</v>
      </c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167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27"/>
      <c r="B337" s="228"/>
      <c r="C337" s="265" t="s">
        <v>535</v>
      </c>
      <c r="D337" s="263"/>
      <c r="E337" s="264">
        <v>28.8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167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27"/>
      <c r="B338" s="228"/>
      <c r="C338" s="265" t="s">
        <v>536</v>
      </c>
      <c r="D338" s="263"/>
      <c r="E338" s="264">
        <v>28.8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167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27"/>
      <c r="B339" s="228"/>
      <c r="C339" s="265" t="s">
        <v>537</v>
      </c>
      <c r="D339" s="263"/>
      <c r="E339" s="264">
        <v>28.8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167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27"/>
      <c r="B340" s="228"/>
      <c r="C340" s="265" t="s">
        <v>538</v>
      </c>
      <c r="D340" s="263"/>
      <c r="E340" s="264">
        <v>127.04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167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5.5" x14ac:dyDescent="0.2">
      <c r="A341" s="234" t="s">
        <v>136</v>
      </c>
      <c r="B341" s="235" t="s">
        <v>83</v>
      </c>
      <c r="C341" s="253" t="s">
        <v>84</v>
      </c>
      <c r="D341" s="236"/>
      <c r="E341" s="237"/>
      <c r="F341" s="238"/>
      <c r="G341" s="239">
        <f>SUMIF(AG342:AG354,"&lt;&gt;NOR",G342:G354)</f>
        <v>0</v>
      </c>
      <c r="H341" s="233"/>
      <c r="I341" s="233">
        <f>SUM(I342:I354)</f>
        <v>0</v>
      </c>
      <c r="J341" s="233"/>
      <c r="K341" s="233">
        <f>SUM(K342:K354)</f>
        <v>0</v>
      </c>
      <c r="L341" s="233"/>
      <c r="M341" s="233">
        <f>SUM(M342:M354)</f>
        <v>0</v>
      </c>
      <c r="N341" s="232"/>
      <c r="O341" s="232">
        <f>SUM(O342:O354)</f>
        <v>0</v>
      </c>
      <c r="P341" s="232"/>
      <c r="Q341" s="232">
        <f>SUM(Q342:Q354)</f>
        <v>0</v>
      </c>
      <c r="R341" s="233"/>
      <c r="S341" s="233"/>
      <c r="T341" s="233"/>
      <c r="U341" s="233"/>
      <c r="V341" s="233">
        <f>SUM(V342:V354)</f>
        <v>85.95</v>
      </c>
      <c r="W341" s="233"/>
      <c r="X341" s="233"/>
      <c r="Y341" s="233"/>
      <c r="AG341" t="s">
        <v>137</v>
      </c>
    </row>
    <row r="342" spans="1:60" outlineLevel="1" x14ac:dyDescent="0.2">
      <c r="A342" s="241">
        <v>75</v>
      </c>
      <c r="B342" s="242" t="s">
        <v>539</v>
      </c>
      <c r="C342" s="255" t="s">
        <v>540</v>
      </c>
      <c r="D342" s="243" t="s">
        <v>359</v>
      </c>
      <c r="E342" s="244">
        <v>544</v>
      </c>
      <c r="F342" s="245"/>
      <c r="G342" s="246">
        <f>ROUND(E342*F342,2)</f>
        <v>0</v>
      </c>
      <c r="H342" s="231"/>
      <c r="I342" s="230">
        <f>ROUND(E342*H342,2)</f>
        <v>0</v>
      </c>
      <c r="J342" s="231"/>
      <c r="K342" s="230">
        <f>ROUND(E342*J342,2)</f>
        <v>0</v>
      </c>
      <c r="L342" s="230">
        <v>21</v>
      </c>
      <c r="M342" s="230">
        <f>G342*(1+L342/100)</f>
        <v>0</v>
      </c>
      <c r="N342" s="229">
        <v>0</v>
      </c>
      <c r="O342" s="229">
        <f>ROUND(E342*N342,2)</f>
        <v>0</v>
      </c>
      <c r="P342" s="229">
        <v>0</v>
      </c>
      <c r="Q342" s="229">
        <f>ROUND(E342*P342,2)</f>
        <v>0</v>
      </c>
      <c r="R342" s="230"/>
      <c r="S342" s="230" t="s">
        <v>141</v>
      </c>
      <c r="T342" s="230" t="s">
        <v>163</v>
      </c>
      <c r="U342" s="230">
        <v>0.158</v>
      </c>
      <c r="V342" s="230">
        <f>ROUND(E342*U342,2)</f>
        <v>85.95</v>
      </c>
      <c r="W342" s="230"/>
      <c r="X342" s="230" t="s">
        <v>164</v>
      </c>
      <c r="Y342" s="230" t="s">
        <v>144</v>
      </c>
      <c r="Z342" s="210"/>
      <c r="AA342" s="210"/>
      <c r="AB342" s="210"/>
      <c r="AC342" s="210"/>
      <c r="AD342" s="210"/>
      <c r="AE342" s="210"/>
      <c r="AF342" s="210"/>
      <c r="AG342" s="210" t="s">
        <v>165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27"/>
      <c r="B343" s="228"/>
      <c r="C343" s="265" t="s">
        <v>541</v>
      </c>
      <c r="D343" s="263"/>
      <c r="E343" s="264">
        <v>24</v>
      </c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167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27"/>
      <c r="B344" s="228"/>
      <c r="C344" s="265" t="s">
        <v>542</v>
      </c>
      <c r="D344" s="263"/>
      <c r="E344" s="264">
        <v>24</v>
      </c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167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27"/>
      <c r="B345" s="228"/>
      <c r="C345" s="265" t="s">
        <v>543</v>
      </c>
      <c r="D345" s="263"/>
      <c r="E345" s="264">
        <v>72</v>
      </c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167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27"/>
      <c r="B346" s="228"/>
      <c r="C346" s="265" t="s">
        <v>544</v>
      </c>
      <c r="D346" s="263"/>
      <c r="E346" s="264">
        <v>72</v>
      </c>
      <c r="F346" s="230"/>
      <c r="G346" s="23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167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27"/>
      <c r="B347" s="228"/>
      <c r="C347" s="265" t="s">
        <v>545</v>
      </c>
      <c r="D347" s="263"/>
      <c r="E347" s="264">
        <v>72</v>
      </c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167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27"/>
      <c r="B348" s="228"/>
      <c r="C348" s="265" t="s">
        <v>546</v>
      </c>
      <c r="D348" s="263"/>
      <c r="E348" s="264">
        <v>72</v>
      </c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167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27"/>
      <c r="B349" s="228"/>
      <c r="C349" s="265" t="s">
        <v>547</v>
      </c>
      <c r="D349" s="263"/>
      <c r="E349" s="264">
        <v>72</v>
      </c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167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27"/>
      <c r="B350" s="228"/>
      <c r="C350" s="265" t="s">
        <v>548</v>
      </c>
      <c r="D350" s="263"/>
      <c r="E350" s="264">
        <v>72</v>
      </c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167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27"/>
      <c r="B351" s="228"/>
      <c r="C351" s="265" t="s">
        <v>549</v>
      </c>
      <c r="D351" s="263"/>
      <c r="E351" s="264">
        <v>16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167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27"/>
      <c r="B352" s="228"/>
      <c r="C352" s="265" t="s">
        <v>550</v>
      </c>
      <c r="D352" s="263"/>
      <c r="E352" s="264">
        <v>40</v>
      </c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167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27"/>
      <c r="B353" s="228"/>
      <c r="C353" s="265" t="s">
        <v>551</v>
      </c>
      <c r="D353" s="263"/>
      <c r="E353" s="264">
        <v>8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167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47">
        <v>76</v>
      </c>
      <c r="B354" s="248" t="s">
        <v>552</v>
      </c>
      <c r="C354" s="254" t="s">
        <v>553</v>
      </c>
      <c r="D354" s="249" t="s">
        <v>359</v>
      </c>
      <c r="E354" s="250">
        <v>1200</v>
      </c>
      <c r="F354" s="251"/>
      <c r="G354" s="252">
        <f>ROUND(E354*F354,2)</f>
        <v>0</v>
      </c>
      <c r="H354" s="231"/>
      <c r="I354" s="230">
        <f>ROUND(E354*H354,2)</f>
        <v>0</v>
      </c>
      <c r="J354" s="231"/>
      <c r="K354" s="230">
        <f>ROUND(E354*J354,2)</f>
        <v>0</v>
      </c>
      <c r="L354" s="230">
        <v>21</v>
      </c>
      <c r="M354" s="230">
        <f>G354*(1+L354/100)</f>
        <v>0</v>
      </c>
      <c r="N354" s="229">
        <v>0</v>
      </c>
      <c r="O354" s="229">
        <f>ROUND(E354*N354,2)</f>
        <v>0</v>
      </c>
      <c r="P354" s="229">
        <v>0</v>
      </c>
      <c r="Q354" s="229">
        <f>ROUND(E354*P354,2)</f>
        <v>0</v>
      </c>
      <c r="R354" s="230"/>
      <c r="S354" s="230" t="s">
        <v>298</v>
      </c>
      <c r="T354" s="230" t="s">
        <v>142</v>
      </c>
      <c r="U354" s="230">
        <v>0</v>
      </c>
      <c r="V354" s="230">
        <f>ROUND(E354*U354,2)</f>
        <v>0</v>
      </c>
      <c r="W354" s="230"/>
      <c r="X354" s="230" t="s">
        <v>164</v>
      </c>
      <c r="Y354" s="230" t="s">
        <v>144</v>
      </c>
      <c r="Z354" s="210"/>
      <c r="AA354" s="210"/>
      <c r="AB354" s="210"/>
      <c r="AC354" s="210"/>
      <c r="AD354" s="210"/>
      <c r="AE354" s="210"/>
      <c r="AF354" s="210"/>
      <c r="AG354" s="210" t="s">
        <v>165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x14ac:dyDescent="0.2">
      <c r="A355" s="234" t="s">
        <v>136</v>
      </c>
      <c r="B355" s="235" t="s">
        <v>85</v>
      </c>
      <c r="C355" s="253" t="s">
        <v>86</v>
      </c>
      <c r="D355" s="236"/>
      <c r="E355" s="237"/>
      <c r="F355" s="238"/>
      <c r="G355" s="239">
        <f>SUMIF(AG356:AG359,"&lt;&gt;NOR",G356:G359)</f>
        <v>0</v>
      </c>
      <c r="H355" s="233"/>
      <c r="I355" s="233">
        <f>SUM(I356:I359)</f>
        <v>0</v>
      </c>
      <c r="J355" s="233"/>
      <c r="K355" s="233">
        <f>SUM(K356:K359)</f>
        <v>0</v>
      </c>
      <c r="L355" s="233"/>
      <c r="M355" s="233">
        <f>SUM(M356:M359)</f>
        <v>0</v>
      </c>
      <c r="N355" s="232"/>
      <c r="O355" s="232">
        <f>SUM(O356:O359)</f>
        <v>0.12</v>
      </c>
      <c r="P355" s="232"/>
      <c r="Q355" s="232">
        <f>SUM(Q356:Q359)</f>
        <v>184.67</v>
      </c>
      <c r="R355" s="233"/>
      <c r="S355" s="233"/>
      <c r="T355" s="233"/>
      <c r="U355" s="233"/>
      <c r="V355" s="233">
        <f>SUM(V356:V359)</f>
        <v>632.6</v>
      </c>
      <c r="W355" s="233"/>
      <c r="X355" s="233"/>
      <c r="Y355" s="233"/>
      <c r="AG355" t="s">
        <v>137</v>
      </c>
    </row>
    <row r="356" spans="1:60" outlineLevel="1" x14ac:dyDescent="0.2">
      <c r="A356" s="241">
        <v>77</v>
      </c>
      <c r="B356" s="242" t="s">
        <v>554</v>
      </c>
      <c r="C356" s="255" t="s">
        <v>555</v>
      </c>
      <c r="D356" s="243" t="s">
        <v>184</v>
      </c>
      <c r="E356" s="244">
        <v>4.1184000000000003</v>
      </c>
      <c r="F356" s="245"/>
      <c r="G356" s="246">
        <f>ROUND(E356*F356,2)</f>
        <v>0</v>
      </c>
      <c r="H356" s="231"/>
      <c r="I356" s="230">
        <f>ROUND(E356*H356,2)</f>
        <v>0</v>
      </c>
      <c r="J356" s="231"/>
      <c r="K356" s="230">
        <f>ROUND(E356*J356,2)</f>
        <v>0</v>
      </c>
      <c r="L356" s="230">
        <v>21</v>
      </c>
      <c r="M356" s="230">
        <f>G356*(1+L356/100)</f>
        <v>0</v>
      </c>
      <c r="N356" s="229">
        <v>1.2800000000000001E-3</v>
      </c>
      <c r="O356" s="229">
        <f>ROUND(E356*N356,2)</f>
        <v>0.01</v>
      </c>
      <c r="P356" s="229">
        <v>1.95</v>
      </c>
      <c r="Q356" s="229">
        <f>ROUND(E356*P356,2)</f>
        <v>8.0299999999999994</v>
      </c>
      <c r="R356" s="230"/>
      <c r="S356" s="230" t="s">
        <v>141</v>
      </c>
      <c r="T356" s="230" t="s">
        <v>163</v>
      </c>
      <c r="U356" s="230">
        <v>1.7010000000000001</v>
      </c>
      <c r="V356" s="230">
        <f>ROUND(E356*U356,2)</f>
        <v>7.01</v>
      </c>
      <c r="W356" s="230"/>
      <c r="X356" s="230" t="s">
        <v>164</v>
      </c>
      <c r="Y356" s="230" t="s">
        <v>144</v>
      </c>
      <c r="Z356" s="210"/>
      <c r="AA356" s="210"/>
      <c r="AB356" s="210"/>
      <c r="AC356" s="210"/>
      <c r="AD356" s="210"/>
      <c r="AE356" s="210"/>
      <c r="AF356" s="210"/>
      <c r="AG356" s="210" t="s">
        <v>165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27"/>
      <c r="B357" s="228"/>
      <c r="C357" s="265" t="s">
        <v>556</v>
      </c>
      <c r="D357" s="263"/>
      <c r="E357" s="264">
        <v>4.1184000000000003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167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41">
        <v>78</v>
      </c>
      <c r="B358" s="242" t="s">
        <v>557</v>
      </c>
      <c r="C358" s="255" t="s">
        <v>558</v>
      </c>
      <c r="D358" s="243" t="s">
        <v>184</v>
      </c>
      <c r="E358" s="244">
        <v>73.598249999999993</v>
      </c>
      <c r="F358" s="245"/>
      <c r="G358" s="246">
        <f>ROUND(E358*F358,2)</f>
        <v>0</v>
      </c>
      <c r="H358" s="231"/>
      <c r="I358" s="230">
        <f>ROUND(E358*H358,2)</f>
        <v>0</v>
      </c>
      <c r="J358" s="231"/>
      <c r="K358" s="230">
        <f>ROUND(E358*J358,2)</f>
        <v>0</v>
      </c>
      <c r="L358" s="230">
        <v>21</v>
      </c>
      <c r="M358" s="230">
        <f>G358*(1+L358/100)</f>
        <v>0</v>
      </c>
      <c r="N358" s="229">
        <v>1.47E-3</v>
      </c>
      <c r="O358" s="229">
        <f>ROUND(E358*N358,2)</f>
        <v>0.11</v>
      </c>
      <c r="P358" s="229">
        <v>2.4</v>
      </c>
      <c r="Q358" s="229">
        <f>ROUND(E358*P358,2)</f>
        <v>176.64</v>
      </c>
      <c r="R358" s="230"/>
      <c r="S358" s="230" t="s">
        <v>141</v>
      </c>
      <c r="T358" s="230" t="s">
        <v>163</v>
      </c>
      <c r="U358" s="230">
        <v>8.5</v>
      </c>
      <c r="V358" s="230">
        <f>ROUND(E358*U358,2)</f>
        <v>625.59</v>
      </c>
      <c r="W358" s="230"/>
      <c r="X358" s="230" t="s">
        <v>164</v>
      </c>
      <c r="Y358" s="230" t="s">
        <v>144</v>
      </c>
      <c r="Z358" s="210"/>
      <c r="AA358" s="210"/>
      <c r="AB358" s="210"/>
      <c r="AC358" s="210"/>
      <c r="AD358" s="210"/>
      <c r="AE358" s="210"/>
      <c r="AF358" s="210"/>
      <c r="AG358" s="210" t="s">
        <v>165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27"/>
      <c r="B359" s="228"/>
      <c r="C359" s="265" t="s">
        <v>559</v>
      </c>
      <c r="D359" s="263"/>
      <c r="E359" s="264">
        <v>73.598249999999993</v>
      </c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167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x14ac:dyDescent="0.2">
      <c r="A360" s="234" t="s">
        <v>136</v>
      </c>
      <c r="B360" s="235" t="s">
        <v>87</v>
      </c>
      <c r="C360" s="253" t="s">
        <v>88</v>
      </c>
      <c r="D360" s="236"/>
      <c r="E360" s="237"/>
      <c r="F360" s="238"/>
      <c r="G360" s="239">
        <f>SUMIF(AG361:AG361,"&lt;&gt;NOR",G361:G361)</f>
        <v>0</v>
      </c>
      <c r="H360" s="233"/>
      <c r="I360" s="233">
        <f>SUM(I361:I361)</f>
        <v>0</v>
      </c>
      <c r="J360" s="233"/>
      <c r="K360" s="233">
        <f>SUM(K361:K361)</f>
        <v>0</v>
      </c>
      <c r="L360" s="233"/>
      <c r="M360" s="233">
        <f>SUM(M361:M361)</f>
        <v>0</v>
      </c>
      <c r="N360" s="232"/>
      <c r="O360" s="232">
        <f>SUM(O361:O361)</f>
        <v>0</v>
      </c>
      <c r="P360" s="232"/>
      <c r="Q360" s="232">
        <f>SUM(Q361:Q361)</f>
        <v>0</v>
      </c>
      <c r="R360" s="233"/>
      <c r="S360" s="233"/>
      <c r="T360" s="233"/>
      <c r="U360" s="233"/>
      <c r="V360" s="233">
        <f>SUM(V361:V361)</f>
        <v>1463.78</v>
      </c>
      <c r="W360" s="233"/>
      <c r="X360" s="233"/>
      <c r="Y360" s="233"/>
      <c r="AG360" t="s">
        <v>137</v>
      </c>
    </row>
    <row r="361" spans="1:60" outlineLevel="1" x14ac:dyDescent="0.2">
      <c r="A361" s="247">
        <v>79</v>
      </c>
      <c r="B361" s="248" t="s">
        <v>560</v>
      </c>
      <c r="C361" s="254" t="s">
        <v>561</v>
      </c>
      <c r="D361" s="249" t="s">
        <v>297</v>
      </c>
      <c r="E361" s="250">
        <v>1718.0493300000001</v>
      </c>
      <c r="F361" s="251"/>
      <c r="G361" s="252">
        <f>ROUND(E361*F361,2)</f>
        <v>0</v>
      </c>
      <c r="H361" s="231"/>
      <c r="I361" s="230">
        <f>ROUND(E361*H361,2)</f>
        <v>0</v>
      </c>
      <c r="J361" s="231"/>
      <c r="K361" s="230">
        <f>ROUND(E361*J361,2)</f>
        <v>0</v>
      </c>
      <c r="L361" s="230">
        <v>21</v>
      </c>
      <c r="M361" s="230">
        <f>G361*(1+L361/100)</f>
        <v>0</v>
      </c>
      <c r="N361" s="229">
        <v>0</v>
      </c>
      <c r="O361" s="229">
        <f>ROUND(E361*N361,2)</f>
        <v>0</v>
      </c>
      <c r="P361" s="229">
        <v>0</v>
      </c>
      <c r="Q361" s="229">
        <f>ROUND(E361*P361,2)</f>
        <v>0</v>
      </c>
      <c r="R361" s="230"/>
      <c r="S361" s="230" t="s">
        <v>141</v>
      </c>
      <c r="T361" s="230" t="s">
        <v>163</v>
      </c>
      <c r="U361" s="230">
        <v>0.85199999999999998</v>
      </c>
      <c r="V361" s="230">
        <f>ROUND(E361*U361,2)</f>
        <v>1463.78</v>
      </c>
      <c r="W361" s="230"/>
      <c r="X361" s="230" t="s">
        <v>562</v>
      </c>
      <c r="Y361" s="230" t="s">
        <v>144</v>
      </c>
      <c r="Z361" s="210"/>
      <c r="AA361" s="210"/>
      <c r="AB361" s="210"/>
      <c r="AC361" s="210"/>
      <c r="AD361" s="210"/>
      <c r="AE361" s="210"/>
      <c r="AF361" s="210"/>
      <c r="AG361" s="210" t="s">
        <v>563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x14ac:dyDescent="0.2">
      <c r="A362" s="234" t="s">
        <v>136</v>
      </c>
      <c r="B362" s="235" t="s">
        <v>89</v>
      </c>
      <c r="C362" s="253" t="s">
        <v>90</v>
      </c>
      <c r="D362" s="236"/>
      <c r="E362" s="237"/>
      <c r="F362" s="238"/>
      <c r="G362" s="239">
        <f>SUMIF(AG363:AG370,"&lt;&gt;NOR",G363:G370)</f>
        <v>0</v>
      </c>
      <c r="H362" s="233"/>
      <c r="I362" s="233">
        <f>SUM(I363:I370)</f>
        <v>0</v>
      </c>
      <c r="J362" s="233"/>
      <c r="K362" s="233">
        <f>SUM(K363:K370)</f>
        <v>0</v>
      </c>
      <c r="L362" s="233"/>
      <c r="M362" s="233">
        <f>SUM(M363:M370)</f>
        <v>0</v>
      </c>
      <c r="N362" s="232"/>
      <c r="O362" s="232">
        <f>SUM(O363:O370)</f>
        <v>0</v>
      </c>
      <c r="P362" s="232"/>
      <c r="Q362" s="232">
        <f>SUM(Q363:Q370)</f>
        <v>0</v>
      </c>
      <c r="R362" s="233"/>
      <c r="S362" s="233"/>
      <c r="T362" s="233"/>
      <c r="U362" s="233"/>
      <c r="V362" s="233">
        <f>SUM(V363:V370)</f>
        <v>382.61</v>
      </c>
      <c r="W362" s="233"/>
      <c r="X362" s="233"/>
      <c r="Y362" s="233"/>
      <c r="AG362" t="s">
        <v>137</v>
      </c>
    </row>
    <row r="363" spans="1:60" outlineLevel="1" x14ac:dyDescent="0.2">
      <c r="A363" s="241">
        <v>80</v>
      </c>
      <c r="B363" s="242" t="s">
        <v>564</v>
      </c>
      <c r="C363" s="255" t="s">
        <v>565</v>
      </c>
      <c r="D363" s="243" t="s">
        <v>297</v>
      </c>
      <c r="E363" s="244">
        <v>429.16719999999998</v>
      </c>
      <c r="F363" s="245"/>
      <c r="G363" s="246">
        <f>ROUND(E363*F363,2)</f>
        <v>0</v>
      </c>
      <c r="H363" s="231"/>
      <c r="I363" s="230">
        <f>ROUND(E363*H363,2)</f>
        <v>0</v>
      </c>
      <c r="J363" s="231"/>
      <c r="K363" s="230">
        <f>ROUND(E363*J363,2)</f>
        <v>0</v>
      </c>
      <c r="L363" s="230">
        <v>21</v>
      </c>
      <c r="M363" s="230">
        <f>G363*(1+L363/100)</f>
        <v>0</v>
      </c>
      <c r="N363" s="229">
        <v>0</v>
      </c>
      <c r="O363" s="229">
        <f>ROUND(E363*N363,2)</f>
        <v>0</v>
      </c>
      <c r="P363" s="229">
        <v>0</v>
      </c>
      <c r="Q363" s="229">
        <f>ROUND(E363*P363,2)</f>
        <v>0</v>
      </c>
      <c r="R363" s="230"/>
      <c r="S363" s="230" t="s">
        <v>141</v>
      </c>
      <c r="T363" s="230" t="s">
        <v>163</v>
      </c>
      <c r="U363" s="230">
        <v>0</v>
      </c>
      <c r="V363" s="230">
        <f>ROUND(E363*U363,2)</f>
        <v>0</v>
      </c>
      <c r="W363" s="230"/>
      <c r="X363" s="230" t="s">
        <v>164</v>
      </c>
      <c r="Y363" s="230" t="s">
        <v>144</v>
      </c>
      <c r="Z363" s="210"/>
      <c r="AA363" s="210"/>
      <c r="AB363" s="210"/>
      <c r="AC363" s="210"/>
      <c r="AD363" s="210"/>
      <c r="AE363" s="210"/>
      <c r="AF363" s="210"/>
      <c r="AG363" s="210" t="s">
        <v>165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27"/>
      <c r="B364" s="228"/>
      <c r="C364" s="265" t="s">
        <v>566</v>
      </c>
      <c r="D364" s="263"/>
      <c r="E364" s="264">
        <v>429.16719999999998</v>
      </c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167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ht="22.5" outlineLevel="1" x14ac:dyDescent="0.2">
      <c r="A365" s="241">
        <v>81</v>
      </c>
      <c r="B365" s="242" t="s">
        <v>567</v>
      </c>
      <c r="C365" s="255" t="s">
        <v>568</v>
      </c>
      <c r="D365" s="243" t="s">
        <v>297</v>
      </c>
      <c r="E365" s="244">
        <v>260.46800000000002</v>
      </c>
      <c r="F365" s="245"/>
      <c r="G365" s="246">
        <f>ROUND(E365*F365,2)</f>
        <v>0</v>
      </c>
      <c r="H365" s="231"/>
      <c r="I365" s="230">
        <f>ROUND(E365*H365,2)</f>
        <v>0</v>
      </c>
      <c r="J365" s="231"/>
      <c r="K365" s="230">
        <f>ROUND(E365*J365,2)</f>
        <v>0</v>
      </c>
      <c r="L365" s="230">
        <v>21</v>
      </c>
      <c r="M365" s="230">
        <f>G365*(1+L365/100)</f>
        <v>0</v>
      </c>
      <c r="N365" s="229">
        <v>0</v>
      </c>
      <c r="O365" s="229">
        <f>ROUND(E365*N365,2)</f>
        <v>0</v>
      </c>
      <c r="P365" s="229">
        <v>0</v>
      </c>
      <c r="Q365" s="229">
        <f>ROUND(E365*P365,2)</f>
        <v>0</v>
      </c>
      <c r="R365" s="230"/>
      <c r="S365" s="230" t="s">
        <v>141</v>
      </c>
      <c r="T365" s="230" t="s">
        <v>163</v>
      </c>
      <c r="U365" s="230">
        <v>0</v>
      </c>
      <c r="V365" s="230">
        <f>ROUND(E365*U365,2)</f>
        <v>0</v>
      </c>
      <c r="W365" s="230"/>
      <c r="X365" s="230" t="s">
        <v>164</v>
      </c>
      <c r="Y365" s="230" t="s">
        <v>144</v>
      </c>
      <c r="Z365" s="210"/>
      <c r="AA365" s="210"/>
      <c r="AB365" s="210"/>
      <c r="AC365" s="210"/>
      <c r="AD365" s="210"/>
      <c r="AE365" s="210"/>
      <c r="AF365" s="210"/>
      <c r="AG365" s="210" t="s">
        <v>165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27"/>
      <c r="B366" s="228"/>
      <c r="C366" s="265" t="s">
        <v>569</v>
      </c>
      <c r="D366" s="263"/>
      <c r="E366" s="264">
        <v>260.46800000000002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167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1" x14ac:dyDescent="0.2">
      <c r="A367" s="241">
        <v>82</v>
      </c>
      <c r="B367" s="242" t="s">
        <v>570</v>
      </c>
      <c r="C367" s="255" t="s">
        <v>571</v>
      </c>
      <c r="D367" s="243" t="s">
        <v>297</v>
      </c>
      <c r="E367" s="244">
        <v>91.193520000000007</v>
      </c>
      <c r="F367" s="245"/>
      <c r="G367" s="246">
        <f>ROUND(E367*F367,2)</f>
        <v>0</v>
      </c>
      <c r="H367" s="231"/>
      <c r="I367" s="230">
        <f>ROUND(E367*H367,2)</f>
        <v>0</v>
      </c>
      <c r="J367" s="231"/>
      <c r="K367" s="230">
        <f>ROUND(E367*J367,2)</f>
        <v>0</v>
      </c>
      <c r="L367" s="230">
        <v>21</v>
      </c>
      <c r="M367" s="230">
        <f>G367*(1+L367/100)</f>
        <v>0</v>
      </c>
      <c r="N367" s="229">
        <v>0</v>
      </c>
      <c r="O367" s="229">
        <f>ROUND(E367*N367,2)</f>
        <v>0</v>
      </c>
      <c r="P367" s="229">
        <v>0</v>
      </c>
      <c r="Q367" s="229">
        <f>ROUND(E367*P367,2)</f>
        <v>0</v>
      </c>
      <c r="R367" s="230"/>
      <c r="S367" s="230" t="s">
        <v>141</v>
      </c>
      <c r="T367" s="230" t="s">
        <v>163</v>
      </c>
      <c r="U367" s="230">
        <v>0</v>
      </c>
      <c r="V367" s="230">
        <f>ROUND(E367*U367,2)</f>
        <v>0</v>
      </c>
      <c r="W367" s="230"/>
      <c r="X367" s="230" t="s">
        <v>164</v>
      </c>
      <c r="Y367" s="230" t="s">
        <v>144</v>
      </c>
      <c r="Z367" s="210"/>
      <c r="AA367" s="210"/>
      <c r="AB367" s="210"/>
      <c r="AC367" s="210"/>
      <c r="AD367" s="210"/>
      <c r="AE367" s="210"/>
      <c r="AF367" s="210"/>
      <c r="AG367" s="210" t="s">
        <v>165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27"/>
      <c r="B368" s="228"/>
      <c r="C368" s="265" t="s">
        <v>572</v>
      </c>
      <c r="D368" s="263"/>
      <c r="E368" s="264">
        <v>91.193520000000007</v>
      </c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167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47">
        <v>83</v>
      </c>
      <c r="B369" s="248" t="s">
        <v>573</v>
      </c>
      <c r="C369" s="254" t="s">
        <v>574</v>
      </c>
      <c r="D369" s="249" t="s">
        <v>297</v>
      </c>
      <c r="E369" s="250">
        <v>780.82928000000004</v>
      </c>
      <c r="F369" s="251"/>
      <c r="G369" s="252">
        <f>ROUND(E369*F369,2)</f>
        <v>0</v>
      </c>
      <c r="H369" s="231"/>
      <c r="I369" s="230">
        <f>ROUND(E369*H369,2)</f>
        <v>0</v>
      </c>
      <c r="J369" s="231"/>
      <c r="K369" s="230">
        <f>ROUND(E369*J369,2)</f>
        <v>0</v>
      </c>
      <c r="L369" s="230">
        <v>21</v>
      </c>
      <c r="M369" s="230">
        <f>G369*(1+L369/100)</f>
        <v>0</v>
      </c>
      <c r="N369" s="229">
        <v>0</v>
      </c>
      <c r="O369" s="229">
        <f>ROUND(E369*N369,2)</f>
        <v>0</v>
      </c>
      <c r="P369" s="229">
        <v>0</v>
      </c>
      <c r="Q369" s="229">
        <f>ROUND(E369*P369,2)</f>
        <v>0</v>
      </c>
      <c r="R369" s="230"/>
      <c r="S369" s="230" t="s">
        <v>141</v>
      </c>
      <c r="T369" s="230" t="s">
        <v>163</v>
      </c>
      <c r="U369" s="230">
        <v>0.49</v>
      </c>
      <c r="V369" s="230">
        <f>ROUND(E369*U369,2)</f>
        <v>382.61</v>
      </c>
      <c r="W369" s="230"/>
      <c r="X369" s="230" t="s">
        <v>575</v>
      </c>
      <c r="Y369" s="230" t="s">
        <v>144</v>
      </c>
      <c r="Z369" s="210"/>
      <c r="AA369" s="210"/>
      <c r="AB369" s="210"/>
      <c r="AC369" s="210"/>
      <c r="AD369" s="210"/>
      <c r="AE369" s="210"/>
      <c r="AF369" s="210"/>
      <c r="AG369" s="210" t="s">
        <v>576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47">
        <v>84</v>
      </c>
      <c r="B370" s="248" t="s">
        <v>577</v>
      </c>
      <c r="C370" s="254" t="s">
        <v>578</v>
      </c>
      <c r="D370" s="249" t="s">
        <v>297</v>
      </c>
      <c r="E370" s="250">
        <v>15616.5856</v>
      </c>
      <c r="F370" s="251"/>
      <c r="G370" s="252">
        <f>ROUND(E370*F370,2)</f>
        <v>0</v>
      </c>
      <c r="H370" s="231"/>
      <c r="I370" s="230">
        <f>ROUND(E370*H370,2)</f>
        <v>0</v>
      </c>
      <c r="J370" s="231"/>
      <c r="K370" s="230">
        <f>ROUND(E370*J370,2)</f>
        <v>0</v>
      </c>
      <c r="L370" s="230">
        <v>21</v>
      </c>
      <c r="M370" s="230">
        <f>G370*(1+L370/100)</f>
        <v>0</v>
      </c>
      <c r="N370" s="229">
        <v>0</v>
      </c>
      <c r="O370" s="229">
        <f>ROUND(E370*N370,2)</f>
        <v>0</v>
      </c>
      <c r="P370" s="229">
        <v>0</v>
      </c>
      <c r="Q370" s="229">
        <f>ROUND(E370*P370,2)</f>
        <v>0</v>
      </c>
      <c r="R370" s="230"/>
      <c r="S370" s="230" t="s">
        <v>141</v>
      </c>
      <c r="T370" s="230" t="s">
        <v>163</v>
      </c>
      <c r="U370" s="230">
        <v>0</v>
      </c>
      <c r="V370" s="230">
        <f>ROUND(E370*U370,2)</f>
        <v>0</v>
      </c>
      <c r="W370" s="230"/>
      <c r="X370" s="230" t="s">
        <v>575</v>
      </c>
      <c r="Y370" s="230" t="s">
        <v>144</v>
      </c>
      <c r="Z370" s="210"/>
      <c r="AA370" s="210"/>
      <c r="AB370" s="210"/>
      <c r="AC370" s="210"/>
      <c r="AD370" s="210"/>
      <c r="AE370" s="210"/>
      <c r="AF370" s="210"/>
      <c r="AG370" s="210" t="s">
        <v>576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x14ac:dyDescent="0.2">
      <c r="A371" s="234" t="s">
        <v>136</v>
      </c>
      <c r="B371" s="235" t="s">
        <v>91</v>
      </c>
      <c r="C371" s="253" t="s">
        <v>92</v>
      </c>
      <c r="D371" s="236"/>
      <c r="E371" s="237"/>
      <c r="F371" s="238"/>
      <c r="G371" s="239">
        <f>SUMIF(AG372:AG383,"&lt;&gt;NOR",G372:G383)</f>
        <v>0</v>
      </c>
      <c r="H371" s="233"/>
      <c r="I371" s="233">
        <f>SUM(I372:I383)</f>
        <v>0</v>
      </c>
      <c r="J371" s="233"/>
      <c r="K371" s="233">
        <f>SUM(K372:K383)</f>
        <v>0</v>
      </c>
      <c r="L371" s="233"/>
      <c r="M371" s="233">
        <f>SUM(M372:M383)</f>
        <v>0</v>
      </c>
      <c r="N371" s="232"/>
      <c r="O371" s="232">
        <f>SUM(O372:O383)</f>
        <v>0.72000000000000008</v>
      </c>
      <c r="P371" s="232"/>
      <c r="Q371" s="232">
        <f>SUM(Q372:Q383)</f>
        <v>0</v>
      </c>
      <c r="R371" s="233"/>
      <c r="S371" s="233"/>
      <c r="T371" s="233"/>
      <c r="U371" s="233"/>
      <c r="V371" s="233">
        <f>SUM(V372:V383)</f>
        <v>90.049999999999983</v>
      </c>
      <c r="W371" s="233"/>
      <c r="X371" s="233"/>
      <c r="Y371" s="233"/>
      <c r="AG371" t="s">
        <v>137</v>
      </c>
    </row>
    <row r="372" spans="1:60" ht="22.5" outlineLevel="1" x14ac:dyDescent="0.2">
      <c r="A372" s="241">
        <v>85</v>
      </c>
      <c r="B372" s="242" t="s">
        <v>579</v>
      </c>
      <c r="C372" s="255" t="s">
        <v>580</v>
      </c>
      <c r="D372" s="243" t="s">
        <v>162</v>
      </c>
      <c r="E372" s="244">
        <v>185.25839999999999</v>
      </c>
      <c r="F372" s="245"/>
      <c r="G372" s="246">
        <f>ROUND(E372*F372,2)</f>
        <v>0</v>
      </c>
      <c r="H372" s="231"/>
      <c r="I372" s="230">
        <f>ROUND(E372*H372,2)</f>
        <v>0</v>
      </c>
      <c r="J372" s="231"/>
      <c r="K372" s="230">
        <f>ROUND(E372*J372,2)</f>
        <v>0</v>
      </c>
      <c r="L372" s="230">
        <v>21</v>
      </c>
      <c r="M372" s="230">
        <f>G372*(1+L372/100)</f>
        <v>0</v>
      </c>
      <c r="N372" s="229">
        <v>2.1000000000000001E-4</v>
      </c>
      <c r="O372" s="229">
        <f>ROUND(E372*N372,2)</f>
        <v>0.04</v>
      </c>
      <c r="P372" s="229">
        <v>0</v>
      </c>
      <c r="Q372" s="229">
        <f>ROUND(E372*P372,2)</f>
        <v>0</v>
      </c>
      <c r="R372" s="230"/>
      <c r="S372" s="230" t="s">
        <v>141</v>
      </c>
      <c r="T372" s="230" t="s">
        <v>163</v>
      </c>
      <c r="U372" s="230">
        <v>9.5000000000000001E-2</v>
      </c>
      <c r="V372" s="230">
        <f>ROUND(E372*U372,2)</f>
        <v>17.600000000000001</v>
      </c>
      <c r="W372" s="230"/>
      <c r="X372" s="230" t="s">
        <v>164</v>
      </c>
      <c r="Y372" s="230" t="s">
        <v>144</v>
      </c>
      <c r="Z372" s="210"/>
      <c r="AA372" s="210"/>
      <c r="AB372" s="210"/>
      <c r="AC372" s="210"/>
      <c r="AD372" s="210"/>
      <c r="AE372" s="210"/>
      <c r="AF372" s="210"/>
      <c r="AG372" s="210" t="s">
        <v>165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27"/>
      <c r="B373" s="228"/>
      <c r="C373" s="265" t="s">
        <v>581</v>
      </c>
      <c r="D373" s="263"/>
      <c r="E373" s="264">
        <v>3.1648000000000001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167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27"/>
      <c r="B374" s="228"/>
      <c r="C374" s="265" t="s">
        <v>582</v>
      </c>
      <c r="D374" s="263"/>
      <c r="E374" s="264">
        <v>7.8719999999999999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167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27"/>
      <c r="B375" s="228"/>
      <c r="C375" s="265" t="s">
        <v>583</v>
      </c>
      <c r="D375" s="263"/>
      <c r="E375" s="264">
        <v>8.7560000000000002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167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27"/>
      <c r="B376" s="228"/>
      <c r="C376" s="265" t="s">
        <v>584</v>
      </c>
      <c r="D376" s="263"/>
      <c r="E376" s="264">
        <v>23.009599999999999</v>
      </c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167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27"/>
      <c r="B377" s="228"/>
      <c r="C377" s="265" t="s">
        <v>585</v>
      </c>
      <c r="D377" s="263"/>
      <c r="E377" s="264">
        <v>4.4032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167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27"/>
      <c r="B378" s="228"/>
      <c r="C378" s="265" t="s">
        <v>586</v>
      </c>
      <c r="D378" s="263"/>
      <c r="E378" s="264">
        <v>12.0528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167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27"/>
      <c r="B379" s="228"/>
      <c r="C379" s="265" t="s">
        <v>587</v>
      </c>
      <c r="D379" s="263"/>
      <c r="E379" s="264">
        <v>54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167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27"/>
      <c r="B380" s="228"/>
      <c r="C380" s="265" t="s">
        <v>588</v>
      </c>
      <c r="D380" s="263"/>
      <c r="E380" s="264">
        <v>54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167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27"/>
      <c r="B381" s="228"/>
      <c r="C381" s="265" t="s">
        <v>589</v>
      </c>
      <c r="D381" s="263"/>
      <c r="E381" s="264">
        <v>18</v>
      </c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167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47">
        <v>86</v>
      </c>
      <c r="B382" s="248" t="s">
        <v>590</v>
      </c>
      <c r="C382" s="254" t="s">
        <v>591</v>
      </c>
      <c r="D382" s="249" t="s">
        <v>162</v>
      </c>
      <c r="E382" s="250">
        <v>185.25800000000001</v>
      </c>
      <c r="F382" s="251"/>
      <c r="G382" s="252">
        <f>ROUND(E382*F382,2)</f>
        <v>0</v>
      </c>
      <c r="H382" s="231"/>
      <c r="I382" s="230">
        <f>ROUND(E382*H382,2)</f>
        <v>0</v>
      </c>
      <c r="J382" s="231"/>
      <c r="K382" s="230">
        <f>ROUND(E382*J382,2)</f>
        <v>0</v>
      </c>
      <c r="L382" s="230">
        <v>21</v>
      </c>
      <c r="M382" s="230">
        <f>G382*(1+L382/100)</f>
        <v>0</v>
      </c>
      <c r="N382" s="229">
        <v>3.6800000000000001E-3</v>
      </c>
      <c r="O382" s="229">
        <f>ROUND(E382*N382,2)</f>
        <v>0.68</v>
      </c>
      <c r="P382" s="229">
        <v>0</v>
      </c>
      <c r="Q382" s="229">
        <f>ROUND(E382*P382,2)</f>
        <v>0</v>
      </c>
      <c r="R382" s="230"/>
      <c r="S382" s="230" t="s">
        <v>141</v>
      </c>
      <c r="T382" s="230" t="s">
        <v>163</v>
      </c>
      <c r="U382" s="230">
        <v>0.38500000000000001</v>
      </c>
      <c r="V382" s="230">
        <f>ROUND(E382*U382,2)</f>
        <v>71.319999999999993</v>
      </c>
      <c r="W382" s="230"/>
      <c r="X382" s="230" t="s">
        <v>164</v>
      </c>
      <c r="Y382" s="230" t="s">
        <v>144</v>
      </c>
      <c r="Z382" s="210"/>
      <c r="AA382" s="210"/>
      <c r="AB382" s="210"/>
      <c r="AC382" s="210"/>
      <c r="AD382" s="210"/>
      <c r="AE382" s="210"/>
      <c r="AF382" s="210"/>
      <c r="AG382" s="210" t="s">
        <v>165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47">
        <v>87</v>
      </c>
      <c r="B383" s="248" t="s">
        <v>592</v>
      </c>
      <c r="C383" s="254" t="s">
        <v>593</v>
      </c>
      <c r="D383" s="249" t="s">
        <v>297</v>
      </c>
      <c r="E383" s="250">
        <v>0.72065000000000001</v>
      </c>
      <c r="F383" s="251"/>
      <c r="G383" s="252">
        <f>ROUND(E383*F383,2)</f>
        <v>0</v>
      </c>
      <c r="H383" s="231"/>
      <c r="I383" s="230">
        <f>ROUND(E383*H383,2)</f>
        <v>0</v>
      </c>
      <c r="J383" s="231"/>
      <c r="K383" s="230">
        <f>ROUND(E383*J383,2)</f>
        <v>0</v>
      </c>
      <c r="L383" s="230">
        <v>21</v>
      </c>
      <c r="M383" s="230">
        <f>G383*(1+L383/100)</f>
        <v>0</v>
      </c>
      <c r="N383" s="229">
        <v>0</v>
      </c>
      <c r="O383" s="229">
        <f>ROUND(E383*N383,2)</f>
        <v>0</v>
      </c>
      <c r="P383" s="229">
        <v>0</v>
      </c>
      <c r="Q383" s="229">
        <f>ROUND(E383*P383,2)</f>
        <v>0</v>
      </c>
      <c r="R383" s="230"/>
      <c r="S383" s="230" t="s">
        <v>141</v>
      </c>
      <c r="T383" s="230" t="s">
        <v>163</v>
      </c>
      <c r="U383" s="230">
        <v>1.5669999999999999</v>
      </c>
      <c r="V383" s="230">
        <f>ROUND(E383*U383,2)</f>
        <v>1.1299999999999999</v>
      </c>
      <c r="W383" s="230"/>
      <c r="X383" s="230" t="s">
        <v>562</v>
      </c>
      <c r="Y383" s="230" t="s">
        <v>144</v>
      </c>
      <c r="Z383" s="210"/>
      <c r="AA383" s="210"/>
      <c r="AB383" s="210"/>
      <c r="AC383" s="210"/>
      <c r="AD383" s="210"/>
      <c r="AE383" s="210"/>
      <c r="AF383" s="210"/>
      <c r="AG383" s="210" t="s">
        <v>563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x14ac:dyDescent="0.2">
      <c r="A384" s="234" t="s">
        <v>136</v>
      </c>
      <c r="B384" s="235" t="s">
        <v>93</v>
      </c>
      <c r="C384" s="253" t="s">
        <v>94</v>
      </c>
      <c r="D384" s="236"/>
      <c r="E384" s="237"/>
      <c r="F384" s="238"/>
      <c r="G384" s="239">
        <f>SUMIF(AG385:AG446,"&lt;&gt;NOR",G385:G446)</f>
        <v>0</v>
      </c>
      <c r="H384" s="233"/>
      <c r="I384" s="233">
        <f>SUM(I385:I446)</f>
        <v>0</v>
      </c>
      <c r="J384" s="233"/>
      <c r="K384" s="233">
        <f>SUM(K385:K446)</f>
        <v>0</v>
      </c>
      <c r="L384" s="233"/>
      <c r="M384" s="233">
        <f>SUM(M385:M446)</f>
        <v>0</v>
      </c>
      <c r="N384" s="232"/>
      <c r="O384" s="232">
        <f>SUM(O385:O446)</f>
        <v>3.17</v>
      </c>
      <c r="P384" s="232"/>
      <c r="Q384" s="232">
        <f>SUM(Q385:Q446)</f>
        <v>0</v>
      </c>
      <c r="R384" s="233"/>
      <c r="S384" s="233"/>
      <c r="T384" s="233"/>
      <c r="U384" s="233"/>
      <c r="V384" s="233">
        <f>SUM(V385:V446)</f>
        <v>273.76</v>
      </c>
      <c r="W384" s="233"/>
      <c r="X384" s="233"/>
      <c r="Y384" s="233"/>
      <c r="AG384" t="s">
        <v>137</v>
      </c>
    </row>
    <row r="385" spans="1:60" outlineLevel="1" x14ac:dyDescent="0.2">
      <c r="A385" s="241">
        <v>88</v>
      </c>
      <c r="B385" s="242" t="s">
        <v>594</v>
      </c>
      <c r="C385" s="255" t="s">
        <v>595</v>
      </c>
      <c r="D385" s="243" t="s">
        <v>596</v>
      </c>
      <c r="E385" s="244">
        <v>793.6</v>
      </c>
      <c r="F385" s="245"/>
      <c r="G385" s="246">
        <f>ROUND(E385*F385,2)</f>
        <v>0</v>
      </c>
      <c r="H385" s="231"/>
      <c r="I385" s="230">
        <f>ROUND(E385*H385,2)</f>
        <v>0</v>
      </c>
      <c r="J385" s="231"/>
      <c r="K385" s="230">
        <f>ROUND(E385*J385,2)</f>
        <v>0</v>
      </c>
      <c r="L385" s="230">
        <v>21</v>
      </c>
      <c r="M385" s="230">
        <f>G385*(1+L385/100)</f>
        <v>0</v>
      </c>
      <c r="N385" s="229">
        <v>6.0000000000000002E-5</v>
      </c>
      <c r="O385" s="229">
        <f>ROUND(E385*N385,2)</f>
        <v>0.05</v>
      </c>
      <c r="P385" s="229">
        <v>0</v>
      </c>
      <c r="Q385" s="229">
        <f>ROUND(E385*P385,2)</f>
        <v>0</v>
      </c>
      <c r="R385" s="230"/>
      <c r="S385" s="230" t="s">
        <v>141</v>
      </c>
      <c r="T385" s="230" t="s">
        <v>163</v>
      </c>
      <c r="U385" s="230">
        <v>0.221</v>
      </c>
      <c r="V385" s="230">
        <f>ROUND(E385*U385,2)</f>
        <v>175.39</v>
      </c>
      <c r="W385" s="230"/>
      <c r="X385" s="230" t="s">
        <v>164</v>
      </c>
      <c r="Y385" s="230" t="s">
        <v>144</v>
      </c>
      <c r="Z385" s="210"/>
      <c r="AA385" s="210"/>
      <c r="AB385" s="210"/>
      <c r="AC385" s="210"/>
      <c r="AD385" s="210"/>
      <c r="AE385" s="210"/>
      <c r="AF385" s="210"/>
      <c r="AG385" s="210" t="s">
        <v>165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27"/>
      <c r="B386" s="228"/>
      <c r="C386" s="265" t="s">
        <v>597</v>
      </c>
      <c r="D386" s="263"/>
      <c r="E386" s="264"/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167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27"/>
      <c r="B387" s="228"/>
      <c r="C387" s="265" t="s">
        <v>598</v>
      </c>
      <c r="D387" s="263"/>
      <c r="E387" s="264">
        <v>38.4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167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27"/>
      <c r="B388" s="228"/>
      <c r="C388" s="265" t="s">
        <v>599</v>
      </c>
      <c r="D388" s="263"/>
      <c r="E388" s="264">
        <v>38.4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167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27"/>
      <c r="B389" s="228"/>
      <c r="C389" s="265" t="s">
        <v>600</v>
      </c>
      <c r="D389" s="263"/>
      <c r="E389" s="264">
        <v>115.2</v>
      </c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167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27"/>
      <c r="B390" s="228"/>
      <c r="C390" s="265" t="s">
        <v>601</v>
      </c>
      <c r="D390" s="263"/>
      <c r="E390" s="264">
        <v>115.2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167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27"/>
      <c r="B391" s="228"/>
      <c r="C391" s="265" t="s">
        <v>602</v>
      </c>
      <c r="D391" s="263"/>
      <c r="E391" s="264">
        <v>115.2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167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27"/>
      <c r="B392" s="228"/>
      <c r="C392" s="265" t="s">
        <v>603</v>
      </c>
      <c r="D392" s="263"/>
      <c r="E392" s="264">
        <v>115.2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167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27"/>
      <c r="B393" s="228"/>
      <c r="C393" s="265" t="s">
        <v>604</v>
      </c>
      <c r="D393" s="263"/>
      <c r="E393" s="264">
        <v>115.2</v>
      </c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167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27"/>
      <c r="B394" s="228"/>
      <c r="C394" s="265" t="s">
        <v>605</v>
      </c>
      <c r="D394" s="263"/>
      <c r="E394" s="264">
        <v>115.2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167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27"/>
      <c r="B395" s="228"/>
      <c r="C395" s="265" t="s">
        <v>606</v>
      </c>
      <c r="D395" s="263"/>
      <c r="E395" s="264">
        <v>25.6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167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41">
        <v>89</v>
      </c>
      <c r="B396" s="242" t="s">
        <v>607</v>
      </c>
      <c r="C396" s="255" t="s">
        <v>608</v>
      </c>
      <c r="D396" s="243" t="s">
        <v>596</v>
      </c>
      <c r="E396" s="244">
        <v>180</v>
      </c>
      <c r="F396" s="245"/>
      <c r="G396" s="246">
        <f>ROUND(E396*F396,2)</f>
        <v>0</v>
      </c>
      <c r="H396" s="231"/>
      <c r="I396" s="230">
        <f>ROUND(E396*H396,2)</f>
        <v>0</v>
      </c>
      <c r="J396" s="231"/>
      <c r="K396" s="230">
        <f>ROUND(E396*J396,2)</f>
        <v>0</v>
      </c>
      <c r="L396" s="230">
        <v>21</v>
      </c>
      <c r="M396" s="230">
        <f>G396*(1+L396/100)</f>
        <v>0</v>
      </c>
      <c r="N396" s="229">
        <v>5.0000000000000002E-5</v>
      </c>
      <c r="O396" s="229">
        <f>ROUND(E396*N396,2)</f>
        <v>0.01</v>
      </c>
      <c r="P396" s="229">
        <v>0</v>
      </c>
      <c r="Q396" s="229">
        <f>ROUND(E396*P396,2)</f>
        <v>0</v>
      </c>
      <c r="R396" s="230"/>
      <c r="S396" s="230" t="s">
        <v>141</v>
      </c>
      <c r="T396" s="230" t="s">
        <v>163</v>
      </c>
      <c r="U396" s="230">
        <v>8.4000000000000005E-2</v>
      </c>
      <c r="V396" s="230">
        <f>ROUND(E396*U396,2)</f>
        <v>15.12</v>
      </c>
      <c r="W396" s="230"/>
      <c r="X396" s="230" t="s">
        <v>164</v>
      </c>
      <c r="Y396" s="230" t="s">
        <v>144</v>
      </c>
      <c r="Z396" s="210"/>
      <c r="AA396" s="210"/>
      <c r="AB396" s="210"/>
      <c r="AC396" s="210"/>
      <c r="AD396" s="210"/>
      <c r="AE396" s="210"/>
      <c r="AF396" s="210"/>
      <c r="AG396" s="210" t="s">
        <v>165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">
      <c r="A397" s="227"/>
      <c r="B397" s="228"/>
      <c r="C397" s="265" t="s">
        <v>609</v>
      </c>
      <c r="D397" s="263"/>
      <c r="E397" s="264"/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167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27"/>
      <c r="B398" s="228"/>
      <c r="C398" s="265" t="s">
        <v>610</v>
      </c>
      <c r="D398" s="263"/>
      <c r="E398" s="264">
        <v>80</v>
      </c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167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27"/>
      <c r="B399" s="228"/>
      <c r="C399" s="265" t="s">
        <v>611</v>
      </c>
      <c r="D399" s="263"/>
      <c r="E399" s="264"/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167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27"/>
      <c r="B400" s="228"/>
      <c r="C400" s="265" t="s">
        <v>612</v>
      </c>
      <c r="D400" s="263"/>
      <c r="E400" s="264">
        <v>100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167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41">
        <v>90</v>
      </c>
      <c r="B401" s="242" t="s">
        <v>613</v>
      </c>
      <c r="C401" s="255" t="s">
        <v>614</v>
      </c>
      <c r="D401" s="243" t="s">
        <v>596</v>
      </c>
      <c r="E401" s="244">
        <v>1398.2</v>
      </c>
      <c r="F401" s="245"/>
      <c r="G401" s="246">
        <f>ROUND(E401*F401,2)</f>
        <v>0</v>
      </c>
      <c r="H401" s="231"/>
      <c r="I401" s="230">
        <f>ROUND(E401*H401,2)</f>
        <v>0</v>
      </c>
      <c r="J401" s="231"/>
      <c r="K401" s="230">
        <f>ROUND(E401*J401,2)</f>
        <v>0</v>
      </c>
      <c r="L401" s="230">
        <v>21</v>
      </c>
      <c r="M401" s="230">
        <f>G401*(1+L401/100)</f>
        <v>0</v>
      </c>
      <c r="N401" s="229">
        <v>5.0000000000000002E-5</v>
      </c>
      <c r="O401" s="229">
        <f>ROUND(E401*N401,2)</f>
        <v>7.0000000000000007E-2</v>
      </c>
      <c r="P401" s="229">
        <v>0</v>
      </c>
      <c r="Q401" s="229">
        <f>ROUND(E401*P401,2)</f>
        <v>0</v>
      </c>
      <c r="R401" s="230"/>
      <c r="S401" s="230" t="s">
        <v>141</v>
      </c>
      <c r="T401" s="230" t="s">
        <v>163</v>
      </c>
      <c r="U401" s="230">
        <v>5.1999999999999998E-2</v>
      </c>
      <c r="V401" s="230">
        <f>ROUND(E401*U401,2)</f>
        <v>72.709999999999994</v>
      </c>
      <c r="W401" s="230"/>
      <c r="X401" s="230" t="s">
        <v>164</v>
      </c>
      <c r="Y401" s="230" t="s">
        <v>144</v>
      </c>
      <c r="Z401" s="210"/>
      <c r="AA401" s="210"/>
      <c r="AB401" s="210"/>
      <c r="AC401" s="210"/>
      <c r="AD401" s="210"/>
      <c r="AE401" s="210"/>
      <c r="AF401" s="210"/>
      <c r="AG401" s="210" t="s">
        <v>165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">
      <c r="A402" s="227"/>
      <c r="B402" s="228"/>
      <c r="C402" s="265" t="s">
        <v>615</v>
      </c>
      <c r="D402" s="263"/>
      <c r="E402" s="264"/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167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27"/>
      <c r="B403" s="228"/>
      <c r="C403" s="265" t="s">
        <v>616</v>
      </c>
      <c r="D403" s="263"/>
      <c r="E403" s="264">
        <v>109.2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167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27"/>
      <c r="B404" s="228"/>
      <c r="C404" s="265" t="s">
        <v>617</v>
      </c>
      <c r="D404" s="263"/>
      <c r="E404" s="264">
        <v>99.2</v>
      </c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167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27"/>
      <c r="B405" s="228"/>
      <c r="C405" s="265" t="s">
        <v>618</v>
      </c>
      <c r="D405" s="263"/>
      <c r="E405" s="264">
        <v>101.6</v>
      </c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167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27"/>
      <c r="B406" s="228"/>
      <c r="C406" s="265" t="s">
        <v>619</v>
      </c>
      <c r="D406" s="263"/>
      <c r="E406" s="264">
        <v>103.5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167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27"/>
      <c r="B407" s="228"/>
      <c r="C407" s="265" t="s">
        <v>620</v>
      </c>
      <c r="D407" s="263"/>
      <c r="E407" s="264">
        <v>100.6</v>
      </c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167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27"/>
      <c r="B408" s="228"/>
      <c r="C408" s="265" t="s">
        <v>621</v>
      </c>
      <c r="D408" s="263"/>
      <c r="E408" s="264">
        <v>97.4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167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27"/>
      <c r="B409" s="228"/>
      <c r="C409" s="265" t="s">
        <v>622</v>
      </c>
      <c r="D409" s="263"/>
      <c r="E409" s="264">
        <v>708</v>
      </c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167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27"/>
      <c r="B410" s="228"/>
      <c r="C410" s="265" t="s">
        <v>623</v>
      </c>
      <c r="D410" s="263"/>
      <c r="E410" s="264">
        <v>78.7</v>
      </c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167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33.75" outlineLevel="1" x14ac:dyDescent="0.2">
      <c r="A411" s="241">
        <v>91</v>
      </c>
      <c r="B411" s="242" t="s">
        <v>624</v>
      </c>
      <c r="C411" s="255" t="s">
        <v>625</v>
      </c>
      <c r="D411" s="243" t="s">
        <v>359</v>
      </c>
      <c r="E411" s="244">
        <v>4</v>
      </c>
      <c r="F411" s="245"/>
      <c r="G411" s="246">
        <f>ROUND(E411*F411,2)</f>
        <v>0</v>
      </c>
      <c r="H411" s="231"/>
      <c r="I411" s="230">
        <f>ROUND(E411*H411,2)</f>
        <v>0</v>
      </c>
      <c r="J411" s="231"/>
      <c r="K411" s="230">
        <f>ROUND(E411*J411,2)</f>
        <v>0</v>
      </c>
      <c r="L411" s="230">
        <v>21</v>
      </c>
      <c r="M411" s="230">
        <f>G411*(1+L411/100)</f>
        <v>0</v>
      </c>
      <c r="N411" s="229">
        <v>0</v>
      </c>
      <c r="O411" s="229">
        <f>ROUND(E411*N411,2)</f>
        <v>0</v>
      </c>
      <c r="P411" s="229">
        <v>0</v>
      </c>
      <c r="Q411" s="229">
        <f>ROUND(E411*P411,2)</f>
        <v>0</v>
      </c>
      <c r="R411" s="230"/>
      <c r="S411" s="230" t="s">
        <v>298</v>
      </c>
      <c r="T411" s="230" t="s">
        <v>142</v>
      </c>
      <c r="U411" s="230">
        <v>0</v>
      </c>
      <c r="V411" s="230">
        <f>ROUND(E411*U411,2)</f>
        <v>0</v>
      </c>
      <c r="W411" s="230"/>
      <c r="X411" s="230" t="s">
        <v>164</v>
      </c>
      <c r="Y411" s="230" t="s">
        <v>144</v>
      </c>
      <c r="Z411" s="210"/>
      <c r="AA411" s="210"/>
      <c r="AB411" s="210"/>
      <c r="AC411" s="210"/>
      <c r="AD411" s="210"/>
      <c r="AE411" s="210"/>
      <c r="AF411" s="210"/>
      <c r="AG411" s="210" t="s">
        <v>165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27"/>
      <c r="B412" s="228"/>
      <c r="C412" s="265" t="s">
        <v>626</v>
      </c>
      <c r="D412" s="263"/>
      <c r="E412" s="264">
        <v>4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167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45" outlineLevel="1" x14ac:dyDescent="0.2">
      <c r="A413" s="241">
        <v>92</v>
      </c>
      <c r="B413" s="242" t="s">
        <v>627</v>
      </c>
      <c r="C413" s="255" t="s">
        <v>628</v>
      </c>
      <c r="D413" s="243" t="s">
        <v>359</v>
      </c>
      <c r="E413" s="244">
        <v>1</v>
      </c>
      <c r="F413" s="245"/>
      <c r="G413" s="246">
        <f>ROUND(E413*F413,2)</f>
        <v>0</v>
      </c>
      <c r="H413" s="231"/>
      <c r="I413" s="230">
        <f>ROUND(E413*H413,2)</f>
        <v>0</v>
      </c>
      <c r="J413" s="231"/>
      <c r="K413" s="230">
        <f>ROUND(E413*J413,2)</f>
        <v>0</v>
      </c>
      <c r="L413" s="230">
        <v>21</v>
      </c>
      <c r="M413" s="230">
        <f>G413*(1+L413/100)</f>
        <v>0</v>
      </c>
      <c r="N413" s="229">
        <v>0</v>
      </c>
      <c r="O413" s="229">
        <f>ROUND(E413*N413,2)</f>
        <v>0</v>
      </c>
      <c r="P413" s="229">
        <v>0</v>
      </c>
      <c r="Q413" s="229">
        <f>ROUND(E413*P413,2)</f>
        <v>0</v>
      </c>
      <c r="R413" s="230"/>
      <c r="S413" s="230" t="s">
        <v>298</v>
      </c>
      <c r="T413" s="230" t="s">
        <v>142</v>
      </c>
      <c r="U413" s="230">
        <v>0</v>
      </c>
      <c r="V413" s="230">
        <f>ROUND(E413*U413,2)</f>
        <v>0</v>
      </c>
      <c r="W413" s="230"/>
      <c r="X413" s="230" t="s">
        <v>164</v>
      </c>
      <c r="Y413" s="230" t="s">
        <v>144</v>
      </c>
      <c r="Z413" s="210"/>
      <c r="AA413" s="210"/>
      <c r="AB413" s="210"/>
      <c r="AC413" s="210"/>
      <c r="AD413" s="210"/>
      <c r="AE413" s="210"/>
      <c r="AF413" s="210"/>
      <c r="AG413" s="210" t="s">
        <v>165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2.5" outlineLevel="2" x14ac:dyDescent="0.2">
      <c r="A414" s="227"/>
      <c r="B414" s="228"/>
      <c r="C414" s="265" t="s">
        <v>629</v>
      </c>
      <c r="D414" s="263"/>
      <c r="E414" s="264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167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27"/>
      <c r="B415" s="228"/>
      <c r="C415" s="265" t="s">
        <v>630</v>
      </c>
      <c r="D415" s="263"/>
      <c r="E415" s="264">
        <v>1</v>
      </c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167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33.75" outlineLevel="1" x14ac:dyDescent="0.2">
      <c r="A416" s="241">
        <v>93</v>
      </c>
      <c r="B416" s="242" t="s">
        <v>631</v>
      </c>
      <c r="C416" s="255" t="s">
        <v>632</v>
      </c>
      <c r="D416" s="243" t="s">
        <v>359</v>
      </c>
      <c r="E416" s="244">
        <v>75</v>
      </c>
      <c r="F416" s="245"/>
      <c r="G416" s="246">
        <f>ROUND(E416*F416,2)</f>
        <v>0</v>
      </c>
      <c r="H416" s="231"/>
      <c r="I416" s="230">
        <f>ROUND(E416*H416,2)</f>
        <v>0</v>
      </c>
      <c r="J416" s="231"/>
      <c r="K416" s="230">
        <f>ROUND(E416*J416,2)</f>
        <v>0</v>
      </c>
      <c r="L416" s="230">
        <v>21</v>
      </c>
      <c r="M416" s="230">
        <f>G416*(1+L416/100)</f>
        <v>0</v>
      </c>
      <c r="N416" s="229">
        <v>0</v>
      </c>
      <c r="O416" s="229">
        <f>ROUND(E416*N416,2)</f>
        <v>0</v>
      </c>
      <c r="P416" s="229">
        <v>0</v>
      </c>
      <c r="Q416" s="229">
        <f>ROUND(E416*P416,2)</f>
        <v>0</v>
      </c>
      <c r="R416" s="230"/>
      <c r="S416" s="230" t="s">
        <v>298</v>
      </c>
      <c r="T416" s="230" t="s">
        <v>142</v>
      </c>
      <c r="U416" s="230">
        <v>0</v>
      </c>
      <c r="V416" s="230">
        <f>ROUND(E416*U416,2)</f>
        <v>0</v>
      </c>
      <c r="W416" s="230"/>
      <c r="X416" s="230" t="s">
        <v>164</v>
      </c>
      <c r="Y416" s="230" t="s">
        <v>144</v>
      </c>
      <c r="Z416" s="210"/>
      <c r="AA416" s="210"/>
      <c r="AB416" s="210"/>
      <c r="AC416" s="210"/>
      <c r="AD416" s="210"/>
      <c r="AE416" s="210"/>
      <c r="AF416" s="210"/>
      <c r="AG416" s="210" t="s">
        <v>165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27"/>
      <c r="B417" s="228"/>
      <c r="C417" s="265" t="s">
        <v>633</v>
      </c>
      <c r="D417" s="263"/>
      <c r="E417" s="264">
        <v>75</v>
      </c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167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33.75" outlineLevel="1" x14ac:dyDescent="0.2">
      <c r="A418" s="241">
        <v>94</v>
      </c>
      <c r="B418" s="242" t="s">
        <v>634</v>
      </c>
      <c r="C418" s="255" t="s">
        <v>635</v>
      </c>
      <c r="D418" s="243" t="s">
        <v>359</v>
      </c>
      <c r="E418" s="244">
        <v>75</v>
      </c>
      <c r="F418" s="245"/>
      <c r="G418" s="246">
        <f>ROUND(E418*F418,2)</f>
        <v>0</v>
      </c>
      <c r="H418" s="231"/>
      <c r="I418" s="230">
        <f>ROUND(E418*H418,2)</f>
        <v>0</v>
      </c>
      <c r="J418" s="231"/>
      <c r="K418" s="230">
        <f>ROUND(E418*J418,2)</f>
        <v>0</v>
      </c>
      <c r="L418" s="230">
        <v>21</v>
      </c>
      <c r="M418" s="230">
        <f>G418*(1+L418/100)</f>
        <v>0</v>
      </c>
      <c r="N418" s="229">
        <v>0</v>
      </c>
      <c r="O418" s="229">
        <f>ROUND(E418*N418,2)</f>
        <v>0</v>
      </c>
      <c r="P418" s="229">
        <v>0</v>
      </c>
      <c r="Q418" s="229">
        <f>ROUND(E418*P418,2)</f>
        <v>0</v>
      </c>
      <c r="R418" s="230"/>
      <c r="S418" s="230" t="s">
        <v>298</v>
      </c>
      <c r="T418" s="230" t="s">
        <v>142</v>
      </c>
      <c r="U418" s="230">
        <v>0</v>
      </c>
      <c r="V418" s="230">
        <f>ROUND(E418*U418,2)</f>
        <v>0</v>
      </c>
      <c r="W418" s="230"/>
      <c r="X418" s="230" t="s">
        <v>164</v>
      </c>
      <c r="Y418" s="230" t="s">
        <v>144</v>
      </c>
      <c r="Z418" s="210"/>
      <c r="AA418" s="210"/>
      <c r="AB418" s="210"/>
      <c r="AC418" s="210"/>
      <c r="AD418" s="210"/>
      <c r="AE418" s="210"/>
      <c r="AF418" s="210"/>
      <c r="AG418" s="210" t="s">
        <v>165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2" x14ac:dyDescent="0.2">
      <c r="A419" s="227"/>
      <c r="B419" s="228"/>
      <c r="C419" s="265" t="s">
        <v>636</v>
      </c>
      <c r="D419" s="263"/>
      <c r="E419" s="264">
        <v>75</v>
      </c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167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33.75" outlineLevel="1" x14ac:dyDescent="0.2">
      <c r="A420" s="241">
        <v>95</v>
      </c>
      <c r="B420" s="242" t="s">
        <v>637</v>
      </c>
      <c r="C420" s="255" t="s">
        <v>638</v>
      </c>
      <c r="D420" s="243" t="s">
        <v>359</v>
      </c>
      <c r="E420" s="244">
        <v>75</v>
      </c>
      <c r="F420" s="245"/>
      <c r="G420" s="246">
        <f>ROUND(E420*F420,2)</f>
        <v>0</v>
      </c>
      <c r="H420" s="231"/>
      <c r="I420" s="230">
        <f>ROUND(E420*H420,2)</f>
        <v>0</v>
      </c>
      <c r="J420" s="231"/>
      <c r="K420" s="230">
        <f>ROUND(E420*J420,2)</f>
        <v>0</v>
      </c>
      <c r="L420" s="230">
        <v>21</v>
      </c>
      <c r="M420" s="230">
        <f>G420*(1+L420/100)</f>
        <v>0</v>
      </c>
      <c r="N420" s="229">
        <v>0</v>
      </c>
      <c r="O420" s="229">
        <f>ROUND(E420*N420,2)</f>
        <v>0</v>
      </c>
      <c r="P420" s="229">
        <v>0</v>
      </c>
      <c r="Q420" s="229">
        <f>ROUND(E420*P420,2)</f>
        <v>0</v>
      </c>
      <c r="R420" s="230"/>
      <c r="S420" s="230" t="s">
        <v>298</v>
      </c>
      <c r="T420" s="230" t="s">
        <v>142</v>
      </c>
      <c r="U420" s="230">
        <v>0</v>
      </c>
      <c r="V420" s="230">
        <f>ROUND(E420*U420,2)</f>
        <v>0</v>
      </c>
      <c r="W420" s="230"/>
      <c r="X420" s="230" t="s">
        <v>164</v>
      </c>
      <c r="Y420" s="230" t="s">
        <v>144</v>
      </c>
      <c r="Z420" s="210"/>
      <c r="AA420" s="210"/>
      <c r="AB420" s="210"/>
      <c r="AC420" s="210"/>
      <c r="AD420" s="210"/>
      <c r="AE420" s="210"/>
      <c r="AF420" s="210"/>
      <c r="AG420" s="210" t="s">
        <v>165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2" x14ac:dyDescent="0.2">
      <c r="A421" s="227"/>
      <c r="B421" s="228"/>
      <c r="C421" s="265" t="s">
        <v>639</v>
      </c>
      <c r="D421" s="263"/>
      <c r="E421" s="264">
        <v>75</v>
      </c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167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45" outlineLevel="1" x14ac:dyDescent="0.2">
      <c r="A422" s="241">
        <v>96</v>
      </c>
      <c r="B422" s="242" t="s">
        <v>640</v>
      </c>
      <c r="C422" s="255" t="s">
        <v>641</v>
      </c>
      <c r="D422" s="243" t="s">
        <v>359</v>
      </c>
      <c r="E422" s="244">
        <v>1</v>
      </c>
      <c r="F422" s="245"/>
      <c r="G422" s="246">
        <f>ROUND(E422*F422,2)</f>
        <v>0</v>
      </c>
      <c r="H422" s="231"/>
      <c r="I422" s="230">
        <f>ROUND(E422*H422,2)</f>
        <v>0</v>
      </c>
      <c r="J422" s="231"/>
      <c r="K422" s="230">
        <f>ROUND(E422*J422,2)</f>
        <v>0</v>
      </c>
      <c r="L422" s="230">
        <v>21</v>
      </c>
      <c r="M422" s="230">
        <f>G422*(1+L422/100)</f>
        <v>0</v>
      </c>
      <c r="N422" s="229">
        <v>0</v>
      </c>
      <c r="O422" s="229">
        <f>ROUND(E422*N422,2)</f>
        <v>0</v>
      </c>
      <c r="P422" s="229">
        <v>0</v>
      </c>
      <c r="Q422" s="229">
        <f>ROUND(E422*P422,2)</f>
        <v>0</v>
      </c>
      <c r="R422" s="230"/>
      <c r="S422" s="230" t="s">
        <v>298</v>
      </c>
      <c r="T422" s="230" t="s">
        <v>142</v>
      </c>
      <c r="U422" s="230">
        <v>0</v>
      </c>
      <c r="V422" s="230">
        <f>ROUND(E422*U422,2)</f>
        <v>0</v>
      </c>
      <c r="W422" s="230"/>
      <c r="X422" s="230" t="s">
        <v>164</v>
      </c>
      <c r="Y422" s="230" t="s">
        <v>144</v>
      </c>
      <c r="Z422" s="210"/>
      <c r="AA422" s="210"/>
      <c r="AB422" s="210"/>
      <c r="AC422" s="210"/>
      <c r="AD422" s="210"/>
      <c r="AE422" s="210"/>
      <c r="AF422" s="210"/>
      <c r="AG422" s="210" t="s">
        <v>165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">
      <c r="A423" s="227"/>
      <c r="B423" s="228"/>
      <c r="C423" s="265" t="s">
        <v>642</v>
      </c>
      <c r="D423" s="263"/>
      <c r="E423" s="264">
        <v>1</v>
      </c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167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ht="45" outlineLevel="1" x14ac:dyDescent="0.2">
      <c r="A424" s="241">
        <v>97</v>
      </c>
      <c r="B424" s="242" t="s">
        <v>643</v>
      </c>
      <c r="C424" s="255" t="s">
        <v>644</v>
      </c>
      <c r="D424" s="243" t="s">
        <v>359</v>
      </c>
      <c r="E424" s="244">
        <v>1</v>
      </c>
      <c r="F424" s="245"/>
      <c r="G424" s="246">
        <f>ROUND(E424*F424,2)</f>
        <v>0</v>
      </c>
      <c r="H424" s="231"/>
      <c r="I424" s="230">
        <f>ROUND(E424*H424,2)</f>
        <v>0</v>
      </c>
      <c r="J424" s="231"/>
      <c r="K424" s="230">
        <f>ROUND(E424*J424,2)</f>
        <v>0</v>
      </c>
      <c r="L424" s="230">
        <v>21</v>
      </c>
      <c r="M424" s="230">
        <f>G424*(1+L424/100)</f>
        <v>0</v>
      </c>
      <c r="N424" s="229">
        <v>0</v>
      </c>
      <c r="O424" s="229">
        <f>ROUND(E424*N424,2)</f>
        <v>0</v>
      </c>
      <c r="P424" s="229">
        <v>0</v>
      </c>
      <c r="Q424" s="229">
        <f>ROUND(E424*P424,2)</f>
        <v>0</v>
      </c>
      <c r="R424" s="230"/>
      <c r="S424" s="230" t="s">
        <v>298</v>
      </c>
      <c r="T424" s="230" t="s">
        <v>142</v>
      </c>
      <c r="U424" s="230">
        <v>0</v>
      </c>
      <c r="V424" s="230">
        <f>ROUND(E424*U424,2)</f>
        <v>0</v>
      </c>
      <c r="W424" s="230"/>
      <c r="X424" s="230" t="s">
        <v>164</v>
      </c>
      <c r="Y424" s="230" t="s">
        <v>144</v>
      </c>
      <c r="Z424" s="210"/>
      <c r="AA424" s="210"/>
      <c r="AB424" s="210"/>
      <c r="AC424" s="210"/>
      <c r="AD424" s="210"/>
      <c r="AE424" s="210"/>
      <c r="AF424" s="210"/>
      <c r="AG424" s="210" t="s">
        <v>165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27"/>
      <c r="B425" s="228"/>
      <c r="C425" s="265" t="s">
        <v>645</v>
      </c>
      <c r="D425" s="263"/>
      <c r="E425" s="264">
        <v>1</v>
      </c>
      <c r="F425" s="230"/>
      <c r="G425" s="230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167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45" outlineLevel="1" x14ac:dyDescent="0.2">
      <c r="A426" s="241">
        <v>98</v>
      </c>
      <c r="B426" s="242" t="s">
        <v>646</v>
      </c>
      <c r="C426" s="255" t="s">
        <v>647</v>
      </c>
      <c r="D426" s="243" t="s">
        <v>359</v>
      </c>
      <c r="E426" s="244">
        <v>1</v>
      </c>
      <c r="F426" s="245"/>
      <c r="G426" s="246">
        <f>ROUND(E426*F426,2)</f>
        <v>0</v>
      </c>
      <c r="H426" s="231"/>
      <c r="I426" s="230">
        <f>ROUND(E426*H426,2)</f>
        <v>0</v>
      </c>
      <c r="J426" s="231"/>
      <c r="K426" s="230">
        <f>ROUND(E426*J426,2)</f>
        <v>0</v>
      </c>
      <c r="L426" s="230">
        <v>21</v>
      </c>
      <c r="M426" s="230">
        <f>G426*(1+L426/100)</f>
        <v>0</v>
      </c>
      <c r="N426" s="229">
        <v>0</v>
      </c>
      <c r="O426" s="229">
        <f>ROUND(E426*N426,2)</f>
        <v>0</v>
      </c>
      <c r="P426" s="229">
        <v>0</v>
      </c>
      <c r="Q426" s="229">
        <f>ROUND(E426*P426,2)</f>
        <v>0</v>
      </c>
      <c r="R426" s="230"/>
      <c r="S426" s="230" t="s">
        <v>298</v>
      </c>
      <c r="T426" s="230" t="s">
        <v>142</v>
      </c>
      <c r="U426" s="230">
        <v>0</v>
      </c>
      <c r="V426" s="230">
        <f>ROUND(E426*U426,2)</f>
        <v>0</v>
      </c>
      <c r="W426" s="230"/>
      <c r="X426" s="230" t="s">
        <v>164</v>
      </c>
      <c r="Y426" s="230" t="s">
        <v>144</v>
      </c>
      <c r="Z426" s="210"/>
      <c r="AA426" s="210"/>
      <c r="AB426" s="210"/>
      <c r="AC426" s="210"/>
      <c r="AD426" s="210"/>
      <c r="AE426" s="210"/>
      <c r="AF426" s="210"/>
      <c r="AG426" s="210" t="s">
        <v>165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27"/>
      <c r="B427" s="228"/>
      <c r="C427" s="265" t="s">
        <v>648</v>
      </c>
      <c r="D427" s="263"/>
      <c r="E427" s="264">
        <v>1</v>
      </c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167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ht="45" outlineLevel="1" x14ac:dyDescent="0.2">
      <c r="A428" s="241">
        <v>99</v>
      </c>
      <c r="B428" s="242" t="s">
        <v>649</v>
      </c>
      <c r="C428" s="255" t="s">
        <v>650</v>
      </c>
      <c r="D428" s="243" t="s">
        <v>359</v>
      </c>
      <c r="E428" s="244">
        <v>1</v>
      </c>
      <c r="F428" s="245"/>
      <c r="G428" s="246">
        <f>ROUND(E428*F428,2)</f>
        <v>0</v>
      </c>
      <c r="H428" s="231"/>
      <c r="I428" s="230">
        <f>ROUND(E428*H428,2)</f>
        <v>0</v>
      </c>
      <c r="J428" s="231"/>
      <c r="K428" s="230">
        <f>ROUND(E428*J428,2)</f>
        <v>0</v>
      </c>
      <c r="L428" s="230">
        <v>21</v>
      </c>
      <c r="M428" s="230">
        <f>G428*(1+L428/100)</f>
        <v>0</v>
      </c>
      <c r="N428" s="229">
        <v>0</v>
      </c>
      <c r="O428" s="229">
        <f>ROUND(E428*N428,2)</f>
        <v>0</v>
      </c>
      <c r="P428" s="229">
        <v>0</v>
      </c>
      <c r="Q428" s="229">
        <f>ROUND(E428*P428,2)</f>
        <v>0</v>
      </c>
      <c r="R428" s="230"/>
      <c r="S428" s="230" t="s">
        <v>298</v>
      </c>
      <c r="T428" s="230" t="s">
        <v>142</v>
      </c>
      <c r="U428" s="230">
        <v>0</v>
      </c>
      <c r="V428" s="230">
        <f>ROUND(E428*U428,2)</f>
        <v>0</v>
      </c>
      <c r="W428" s="230"/>
      <c r="X428" s="230" t="s">
        <v>164</v>
      </c>
      <c r="Y428" s="230" t="s">
        <v>144</v>
      </c>
      <c r="Z428" s="210"/>
      <c r="AA428" s="210"/>
      <c r="AB428" s="210"/>
      <c r="AC428" s="210"/>
      <c r="AD428" s="210"/>
      <c r="AE428" s="210"/>
      <c r="AF428" s="210"/>
      <c r="AG428" s="210" t="s">
        <v>165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33.75" outlineLevel="2" x14ac:dyDescent="0.2">
      <c r="A429" s="227"/>
      <c r="B429" s="228"/>
      <c r="C429" s="265" t="s">
        <v>651</v>
      </c>
      <c r="D429" s="263"/>
      <c r="E429" s="264"/>
      <c r="F429" s="230"/>
      <c r="G429" s="23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167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27"/>
      <c r="B430" s="228"/>
      <c r="C430" s="265" t="s">
        <v>652</v>
      </c>
      <c r="D430" s="263"/>
      <c r="E430" s="264">
        <v>1</v>
      </c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167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33.75" outlineLevel="1" x14ac:dyDescent="0.2">
      <c r="A431" s="241">
        <v>100</v>
      </c>
      <c r="B431" s="242" t="s">
        <v>653</v>
      </c>
      <c r="C431" s="255" t="s">
        <v>654</v>
      </c>
      <c r="D431" s="243" t="s">
        <v>359</v>
      </c>
      <c r="E431" s="244">
        <v>1</v>
      </c>
      <c r="F431" s="245"/>
      <c r="G431" s="246">
        <f>ROUND(E431*F431,2)</f>
        <v>0</v>
      </c>
      <c r="H431" s="231"/>
      <c r="I431" s="230">
        <f>ROUND(E431*H431,2)</f>
        <v>0</v>
      </c>
      <c r="J431" s="231"/>
      <c r="K431" s="230">
        <f>ROUND(E431*J431,2)</f>
        <v>0</v>
      </c>
      <c r="L431" s="230">
        <v>21</v>
      </c>
      <c r="M431" s="230">
        <f>G431*(1+L431/100)</f>
        <v>0</v>
      </c>
      <c r="N431" s="229">
        <v>0</v>
      </c>
      <c r="O431" s="229">
        <f>ROUND(E431*N431,2)</f>
        <v>0</v>
      </c>
      <c r="P431" s="229">
        <v>0</v>
      </c>
      <c r="Q431" s="229">
        <f>ROUND(E431*P431,2)</f>
        <v>0</v>
      </c>
      <c r="R431" s="230"/>
      <c r="S431" s="230" t="s">
        <v>298</v>
      </c>
      <c r="T431" s="230" t="s">
        <v>142</v>
      </c>
      <c r="U431" s="230">
        <v>0</v>
      </c>
      <c r="V431" s="230">
        <f>ROUND(E431*U431,2)</f>
        <v>0</v>
      </c>
      <c r="W431" s="230"/>
      <c r="X431" s="230" t="s">
        <v>164</v>
      </c>
      <c r="Y431" s="230" t="s">
        <v>144</v>
      </c>
      <c r="Z431" s="210"/>
      <c r="AA431" s="210"/>
      <c r="AB431" s="210"/>
      <c r="AC431" s="210"/>
      <c r="AD431" s="210"/>
      <c r="AE431" s="210"/>
      <c r="AF431" s="210"/>
      <c r="AG431" s="210" t="s">
        <v>165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27"/>
      <c r="B432" s="228"/>
      <c r="C432" s="265" t="s">
        <v>655</v>
      </c>
      <c r="D432" s="263"/>
      <c r="E432" s="264">
        <v>1</v>
      </c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167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41">
        <v>101</v>
      </c>
      <c r="B433" s="242" t="s">
        <v>656</v>
      </c>
      <c r="C433" s="255" t="s">
        <v>657</v>
      </c>
      <c r="D433" s="243" t="s">
        <v>297</v>
      </c>
      <c r="E433" s="244">
        <v>1.05149</v>
      </c>
      <c r="F433" s="245"/>
      <c r="G433" s="246">
        <f>ROUND(E433*F433,2)</f>
        <v>0</v>
      </c>
      <c r="H433" s="231"/>
      <c r="I433" s="230">
        <f>ROUND(E433*H433,2)</f>
        <v>0</v>
      </c>
      <c r="J433" s="231"/>
      <c r="K433" s="230">
        <f>ROUND(E433*J433,2)</f>
        <v>0</v>
      </c>
      <c r="L433" s="230">
        <v>21</v>
      </c>
      <c r="M433" s="230">
        <f>G433*(1+L433/100)</f>
        <v>0</v>
      </c>
      <c r="N433" s="229">
        <v>1</v>
      </c>
      <c r="O433" s="229">
        <f>ROUND(E433*N433,2)</f>
        <v>1.05</v>
      </c>
      <c r="P433" s="229">
        <v>0</v>
      </c>
      <c r="Q433" s="229">
        <f>ROUND(E433*P433,2)</f>
        <v>0</v>
      </c>
      <c r="R433" s="230" t="s">
        <v>382</v>
      </c>
      <c r="S433" s="230" t="s">
        <v>141</v>
      </c>
      <c r="T433" s="230" t="s">
        <v>163</v>
      </c>
      <c r="U433" s="230">
        <v>0</v>
      </c>
      <c r="V433" s="230">
        <f>ROUND(E433*U433,2)</f>
        <v>0</v>
      </c>
      <c r="W433" s="230"/>
      <c r="X433" s="230" t="s">
        <v>299</v>
      </c>
      <c r="Y433" s="230" t="s">
        <v>144</v>
      </c>
      <c r="Z433" s="210"/>
      <c r="AA433" s="210"/>
      <c r="AB433" s="210"/>
      <c r="AC433" s="210"/>
      <c r="AD433" s="210"/>
      <c r="AE433" s="210"/>
      <c r="AF433" s="210"/>
      <c r="AG433" s="210" t="s">
        <v>300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27"/>
      <c r="B434" s="228"/>
      <c r="C434" s="265" t="s">
        <v>658</v>
      </c>
      <c r="D434" s="263"/>
      <c r="E434" s="264">
        <v>1.05149</v>
      </c>
      <c r="F434" s="230"/>
      <c r="G434" s="230"/>
      <c r="H434" s="230"/>
      <c r="I434" s="230"/>
      <c r="J434" s="230"/>
      <c r="K434" s="230"/>
      <c r="L434" s="230"/>
      <c r="M434" s="230"/>
      <c r="N434" s="229"/>
      <c r="O434" s="229"/>
      <c r="P434" s="229"/>
      <c r="Q434" s="229"/>
      <c r="R434" s="230"/>
      <c r="S434" s="230"/>
      <c r="T434" s="230"/>
      <c r="U434" s="230"/>
      <c r="V434" s="230"/>
      <c r="W434" s="230"/>
      <c r="X434" s="230"/>
      <c r="Y434" s="230"/>
      <c r="Z434" s="210"/>
      <c r="AA434" s="210"/>
      <c r="AB434" s="210"/>
      <c r="AC434" s="210"/>
      <c r="AD434" s="210"/>
      <c r="AE434" s="210"/>
      <c r="AF434" s="210"/>
      <c r="AG434" s="210" t="s">
        <v>167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ht="22.5" outlineLevel="1" x14ac:dyDescent="0.2">
      <c r="A435" s="241">
        <v>102</v>
      </c>
      <c r="B435" s="242" t="s">
        <v>659</v>
      </c>
      <c r="C435" s="255" t="s">
        <v>660</v>
      </c>
      <c r="D435" s="243" t="s">
        <v>179</v>
      </c>
      <c r="E435" s="244">
        <v>84.456000000000003</v>
      </c>
      <c r="F435" s="245"/>
      <c r="G435" s="246">
        <f>ROUND(E435*F435,2)</f>
        <v>0</v>
      </c>
      <c r="H435" s="231"/>
      <c r="I435" s="230">
        <f>ROUND(E435*H435,2)</f>
        <v>0</v>
      </c>
      <c r="J435" s="231"/>
      <c r="K435" s="230">
        <f>ROUND(E435*J435,2)</f>
        <v>0</v>
      </c>
      <c r="L435" s="230">
        <v>21</v>
      </c>
      <c r="M435" s="230">
        <f>G435*(1+L435/100)</f>
        <v>0</v>
      </c>
      <c r="N435" s="229">
        <v>7.0000000000000001E-3</v>
      </c>
      <c r="O435" s="229">
        <f>ROUND(E435*N435,2)</f>
        <v>0.59</v>
      </c>
      <c r="P435" s="229">
        <v>0</v>
      </c>
      <c r="Q435" s="229">
        <f>ROUND(E435*P435,2)</f>
        <v>0</v>
      </c>
      <c r="R435" s="230"/>
      <c r="S435" s="230" t="s">
        <v>298</v>
      </c>
      <c r="T435" s="230" t="s">
        <v>163</v>
      </c>
      <c r="U435" s="230">
        <v>0</v>
      </c>
      <c r="V435" s="230">
        <f>ROUND(E435*U435,2)</f>
        <v>0</v>
      </c>
      <c r="W435" s="230"/>
      <c r="X435" s="230" t="s">
        <v>299</v>
      </c>
      <c r="Y435" s="230" t="s">
        <v>144</v>
      </c>
      <c r="Z435" s="210"/>
      <c r="AA435" s="210"/>
      <c r="AB435" s="210"/>
      <c r="AC435" s="210"/>
      <c r="AD435" s="210"/>
      <c r="AE435" s="210"/>
      <c r="AF435" s="210"/>
      <c r="AG435" s="210" t="s">
        <v>300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27"/>
      <c r="B436" s="228"/>
      <c r="C436" s="265" t="s">
        <v>661</v>
      </c>
      <c r="D436" s="263"/>
      <c r="E436" s="264">
        <v>6.5933999999999999</v>
      </c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167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27"/>
      <c r="B437" s="228"/>
      <c r="C437" s="265" t="s">
        <v>662</v>
      </c>
      <c r="D437" s="263"/>
      <c r="E437" s="264">
        <v>5.9939999999999998</v>
      </c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167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27"/>
      <c r="B438" s="228"/>
      <c r="C438" s="265" t="s">
        <v>663</v>
      </c>
      <c r="D438" s="263"/>
      <c r="E438" s="264">
        <v>6.1398000000000001</v>
      </c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167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27"/>
      <c r="B439" s="228"/>
      <c r="C439" s="265" t="s">
        <v>664</v>
      </c>
      <c r="D439" s="263"/>
      <c r="E439" s="264">
        <v>6.2531999999999996</v>
      </c>
      <c r="F439" s="230"/>
      <c r="G439" s="23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30"/>
      <c r="Z439" s="210"/>
      <c r="AA439" s="210"/>
      <c r="AB439" s="210"/>
      <c r="AC439" s="210"/>
      <c r="AD439" s="210"/>
      <c r="AE439" s="210"/>
      <c r="AF439" s="210"/>
      <c r="AG439" s="210" t="s">
        <v>167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27"/>
      <c r="B440" s="228"/>
      <c r="C440" s="265" t="s">
        <v>665</v>
      </c>
      <c r="D440" s="263"/>
      <c r="E440" s="264">
        <v>6.0750000000000002</v>
      </c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167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27"/>
      <c r="B441" s="228"/>
      <c r="C441" s="265" t="s">
        <v>666</v>
      </c>
      <c r="D441" s="263"/>
      <c r="E441" s="264">
        <v>5.8806000000000003</v>
      </c>
      <c r="F441" s="230"/>
      <c r="G441" s="230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167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27"/>
      <c r="B442" s="228"/>
      <c r="C442" s="265" t="s">
        <v>667</v>
      </c>
      <c r="D442" s="263"/>
      <c r="E442" s="264">
        <v>42.768000000000001</v>
      </c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167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">
      <c r="A443" s="227"/>
      <c r="B443" s="228"/>
      <c r="C443" s="265" t="s">
        <v>668</v>
      </c>
      <c r="D443" s="263"/>
      <c r="E443" s="264">
        <v>4.7519999999999998</v>
      </c>
      <c r="F443" s="230"/>
      <c r="G443" s="23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30"/>
      <c r="Z443" s="210"/>
      <c r="AA443" s="210"/>
      <c r="AB443" s="210"/>
      <c r="AC443" s="210"/>
      <c r="AD443" s="210"/>
      <c r="AE443" s="210"/>
      <c r="AF443" s="210"/>
      <c r="AG443" s="210" t="s">
        <v>167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41">
        <v>103</v>
      </c>
      <c r="B444" s="242" t="s">
        <v>669</v>
      </c>
      <c r="C444" s="255" t="s">
        <v>670</v>
      </c>
      <c r="D444" s="243" t="s">
        <v>596</v>
      </c>
      <c r="E444" s="244">
        <v>1398.2</v>
      </c>
      <c r="F444" s="245"/>
      <c r="G444" s="246">
        <f>ROUND(E444*F444,2)</f>
        <v>0</v>
      </c>
      <c r="H444" s="231"/>
      <c r="I444" s="230">
        <f>ROUND(E444*H444,2)</f>
        <v>0</v>
      </c>
      <c r="J444" s="231"/>
      <c r="K444" s="230">
        <f>ROUND(E444*J444,2)</f>
        <v>0</v>
      </c>
      <c r="L444" s="230">
        <v>21</v>
      </c>
      <c r="M444" s="230">
        <f>G444*(1+L444/100)</f>
        <v>0</v>
      </c>
      <c r="N444" s="229">
        <v>1E-3</v>
      </c>
      <c r="O444" s="229">
        <f>ROUND(E444*N444,2)</f>
        <v>1.4</v>
      </c>
      <c r="P444" s="229">
        <v>0</v>
      </c>
      <c r="Q444" s="229">
        <f>ROUND(E444*P444,2)</f>
        <v>0</v>
      </c>
      <c r="R444" s="230"/>
      <c r="S444" s="230" t="s">
        <v>298</v>
      </c>
      <c r="T444" s="230" t="s">
        <v>163</v>
      </c>
      <c r="U444" s="230">
        <v>0</v>
      </c>
      <c r="V444" s="230">
        <f>ROUND(E444*U444,2)</f>
        <v>0</v>
      </c>
      <c r="W444" s="230"/>
      <c r="X444" s="230" t="s">
        <v>299</v>
      </c>
      <c r="Y444" s="230" t="s">
        <v>144</v>
      </c>
      <c r="Z444" s="210"/>
      <c r="AA444" s="210"/>
      <c r="AB444" s="210"/>
      <c r="AC444" s="210"/>
      <c r="AD444" s="210"/>
      <c r="AE444" s="210"/>
      <c r="AF444" s="210"/>
      <c r="AG444" s="210" t="s">
        <v>300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2" x14ac:dyDescent="0.2">
      <c r="A445" s="227"/>
      <c r="B445" s="228"/>
      <c r="C445" s="265" t="s">
        <v>671</v>
      </c>
      <c r="D445" s="263"/>
      <c r="E445" s="264">
        <v>1398.2</v>
      </c>
      <c r="F445" s="230"/>
      <c r="G445" s="23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167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47">
        <v>104</v>
      </c>
      <c r="B446" s="248" t="s">
        <v>672</v>
      </c>
      <c r="C446" s="254" t="s">
        <v>673</v>
      </c>
      <c r="D446" s="249" t="s">
        <v>297</v>
      </c>
      <c r="E446" s="250">
        <v>3.1674099999999998</v>
      </c>
      <c r="F446" s="251"/>
      <c r="G446" s="252">
        <f>ROUND(E446*F446,2)</f>
        <v>0</v>
      </c>
      <c r="H446" s="231"/>
      <c r="I446" s="230">
        <f>ROUND(E446*H446,2)</f>
        <v>0</v>
      </c>
      <c r="J446" s="231"/>
      <c r="K446" s="230">
        <f>ROUND(E446*J446,2)</f>
        <v>0</v>
      </c>
      <c r="L446" s="230">
        <v>21</v>
      </c>
      <c r="M446" s="230">
        <f>G446*(1+L446/100)</f>
        <v>0</v>
      </c>
      <c r="N446" s="229">
        <v>0</v>
      </c>
      <c r="O446" s="229">
        <f>ROUND(E446*N446,2)</f>
        <v>0</v>
      </c>
      <c r="P446" s="229">
        <v>0</v>
      </c>
      <c r="Q446" s="229">
        <f>ROUND(E446*P446,2)</f>
        <v>0</v>
      </c>
      <c r="R446" s="230"/>
      <c r="S446" s="230" t="s">
        <v>141</v>
      </c>
      <c r="T446" s="230" t="s">
        <v>163</v>
      </c>
      <c r="U446" s="230">
        <v>3.327</v>
      </c>
      <c r="V446" s="230">
        <f>ROUND(E446*U446,2)</f>
        <v>10.54</v>
      </c>
      <c r="W446" s="230"/>
      <c r="X446" s="230" t="s">
        <v>562</v>
      </c>
      <c r="Y446" s="230" t="s">
        <v>144</v>
      </c>
      <c r="Z446" s="210"/>
      <c r="AA446" s="210"/>
      <c r="AB446" s="210"/>
      <c r="AC446" s="210"/>
      <c r="AD446" s="210"/>
      <c r="AE446" s="210"/>
      <c r="AF446" s="210"/>
      <c r="AG446" s="210" t="s">
        <v>563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x14ac:dyDescent="0.2">
      <c r="A447" s="234" t="s">
        <v>136</v>
      </c>
      <c r="B447" s="235" t="s">
        <v>95</v>
      </c>
      <c r="C447" s="253" t="s">
        <v>96</v>
      </c>
      <c r="D447" s="236"/>
      <c r="E447" s="237"/>
      <c r="F447" s="238"/>
      <c r="G447" s="239">
        <f>SUMIF(AG448:AG455,"&lt;&gt;NOR",G448:G455)</f>
        <v>0</v>
      </c>
      <c r="H447" s="233"/>
      <c r="I447" s="233">
        <f>SUM(I448:I455)</f>
        <v>0</v>
      </c>
      <c r="J447" s="233"/>
      <c r="K447" s="233">
        <f>SUM(K448:K455)</f>
        <v>0</v>
      </c>
      <c r="L447" s="233"/>
      <c r="M447" s="233">
        <f>SUM(M448:M455)</f>
        <v>0</v>
      </c>
      <c r="N447" s="232"/>
      <c r="O447" s="232">
        <f>SUM(O448:O455)</f>
        <v>57.08</v>
      </c>
      <c r="P447" s="232"/>
      <c r="Q447" s="232">
        <f>SUM(Q448:Q455)</f>
        <v>0</v>
      </c>
      <c r="R447" s="233"/>
      <c r="S447" s="233"/>
      <c r="T447" s="233"/>
      <c r="U447" s="233"/>
      <c r="V447" s="233">
        <f>SUM(V448:V455)</f>
        <v>1287.6199999999999</v>
      </c>
      <c r="W447" s="233"/>
      <c r="X447" s="233"/>
      <c r="Y447" s="233"/>
      <c r="AG447" t="s">
        <v>137</v>
      </c>
    </row>
    <row r="448" spans="1:60" ht="33.75" outlineLevel="1" x14ac:dyDescent="0.2">
      <c r="A448" s="241">
        <v>105</v>
      </c>
      <c r="B448" s="242" t="s">
        <v>674</v>
      </c>
      <c r="C448" s="255" t="s">
        <v>675</v>
      </c>
      <c r="D448" s="243" t="s">
        <v>162</v>
      </c>
      <c r="E448" s="244">
        <v>439.14938000000001</v>
      </c>
      <c r="F448" s="245"/>
      <c r="G448" s="246">
        <f>ROUND(E448*F448,2)</f>
        <v>0</v>
      </c>
      <c r="H448" s="231"/>
      <c r="I448" s="230">
        <f>ROUND(E448*H448,2)</f>
        <v>0</v>
      </c>
      <c r="J448" s="231"/>
      <c r="K448" s="230">
        <f>ROUND(E448*J448,2)</f>
        <v>0</v>
      </c>
      <c r="L448" s="230">
        <v>21</v>
      </c>
      <c r="M448" s="230">
        <f>G448*(1+L448/100)</f>
        <v>0</v>
      </c>
      <c r="N448" s="229">
        <v>0.12103</v>
      </c>
      <c r="O448" s="229">
        <f>ROUND(E448*N448,2)</f>
        <v>53.15</v>
      </c>
      <c r="P448" s="229">
        <v>0</v>
      </c>
      <c r="Q448" s="229">
        <f>ROUND(E448*P448,2)</f>
        <v>0</v>
      </c>
      <c r="R448" s="230"/>
      <c r="S448" s="230" t="s">
        <v>298</v>
      </c>
      <c r="T448" s="230" t="s">
        <v>163</v>
      </c>
      <c r="U448" s="230">
        <v>2.7149999999999999</v>
      </c>
      <c r="V448" s="230">
        <f>ROUND(E448*U448,2)</f>
        <v>1192.29</v>
      </c>
      <c r="W448" s="230"/>
      <c r="X448" s="230" t="s">
        <v>164</v>
      </c>
      <c r="Y448" s="230" t="s">
        <v>144</v>
      </c>
      <c r="Z448" s="210"/>
      <c r="AA448" s="210"/>
      <c r="AB448" s="210"/>
      <c r="AC448" s="210"/>
      <c r="AD448" s="210"/>
      <c r="AE448" s="210"/>
      <c r="AF448" s="210"/>
      <c r="AG448" s="210" t="s">
        <v>165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2" x14ac:dyDescent="0.2">
      <c r="A449" s="227"/>
      <c r="B449" s="228"/>
      <c r="C449" s="265" t="s">
        <v>676</v>
      </c>
      <c r="D449" s="263"/>
      <c r="E449" s="264">
        <v>203.0625</v>
      </c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167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27"/>
      <c r="B450" s="228"/>
      <c r="C450" s="265" t="s">
        <v>677</v>
      </c>
      <c r="D450" s="263"/>
      <c r="E450" s="264">
        <v>102.06563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167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27"/>
      <c r="B451" s="228"/>
      <c r="C451" s="265" t="s">
        <v>678</v>
      </c>
      <c r="D451" s="263"/>
      <c r="E451" s="264">
        <v>134.02125000000001</v>
      </c>
      <c r="F451" s="230"/>
      <c r="G451" s="230"/>
      <c r="H451" s="230"/>
      <c r="I451" s="230"/>
      <c r="J451" s="230"/>
      <c r="K451" s="230"/>
      <c r="L451" s="230"/>
      <c r="M451" s="230"/>
      <c r="N451" s="229"/>
      <c r="O451" s="229"/>
      <c r="P451" s="229"/>
      <c r="Q451" s="229"/>
      <c r="R451" s="230"/>
      <c r="S451" s="230"/>
      <c r="T451" s="230"/>
      <c r="U451" s="230"/>
      <c r="V451" s="230"/>
      <c r="W451" s="230"/>
      <c r="X451" s="230"/>
      <c r="Y451" s="230"/>
      <c r="Z451" s="210"/>
      <c r="AA451" s="210"/>
      <c r="AB451" s="210"/>
      <c r="AC451" s="210"/>
      <c r="AD451" s="210"/>
      <c r="AE451" s="210"/>
      <c r="AF451" s="210"/>
      <c r="AG451" s="210" t="s">
        <v>167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ht="22.5" outlineLevel="1" x14ac:dyDescent="0.2">
      <c r="A452" s="247">
        <v>106</v>
      </c>
      <c r="B452" s="248" t="s">
        <v>679</v>
      </c>
      <c r="C452" s="254" t="s">
        <v>680</v>
      </c>
      <c r="D452" s="249" t="s">
        <v>359</v>
      </c>
      <c r="E452" s="250">
        <v>1</v>
      </c>
      <c r="F452" s="251"/>
      <c r="G452" s="252">
        <f>ROUND(E452*F452,2)</f>
        <v>0</v>
      </c>
      <c r="H452" s="231"/>
      <c r="I452" s="230">
        <f>ROUND(E452*H452,2)</f>
        <v>0</v>
      </c>
      <c r="J452" s="231"/>
      <c r="K452" s="230">
        <f>ROUND(E452*J452,2)</f>
        <v>0</v>
      </c>
      <c r="L452" s="230">
        <v>21</v>
      </c>
      <c r="M452" s="230">
        <f>G452*(1+L452/100)</f>
        <v>0</v>
      </c>
      <c r="N452" s="229">
        <v>2.214</v>
      </c>
      <c r="O452" s="229">
        <f>ROUND(E452*N452,2)</f>
        <v>2.21</v>
      </c>
      <c r="P452" s="229">
        <v>0</v>
      </c>
      <c r="Q452" s="229">
        <f>ROUND(E452*P452,2)</f>
        <v>0</v>
      </c>
      <c r="R452" s="230"/>
      <c r="S452" s="230" t="s">
        <v>298</v>
      </c>
      <c r="T452" s="230" t="s">
        <v>142</v>
      </c>
      <c r="U452" s="230">
        <v>0</v>
      </c>
      <c r="V452" s="230">
        <f>ROUND(E452*U452,2)</f>
        <v>0</v>
      </c>
      <c r="W452" s="230"/>
      <c r="X452" s="230" t="s">
        <v>164</v>
      </c>
      <c r="Y452" s="230" t="s">
        <v>144</v>
      </c>
      <c r="Z452" s="210"/>
      <c r="AA452" s="210"/>
      <c r="AB452" s="210"/>
      <c r="AC452" s="210"/>
      <c r="AD452" s="210"/>
      <c r="AE452" s="210"/>
      <c r="AF452" s="210"/>
      <c r="AG452" s="210" t="s">
        <v>165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47">
        <v>107</v>
      </c>
      <c r="B453" s="248" t="s">
        <v>681</v>
      </c>
      <c r="C453" s="254" t="s">
        <v>682</v>
      </c>
      <c r="D453" s="249" t="s">
        <v>683</v>
      </c>
      <c r="E453" s="250">
        <v>1</v>
      </c>
      <c r="F453" s="251"/>
      <c r="G453" s="252">
        <f>ROUND(E453*F453,2)</f>
        <v>0</v>
      </c>
      <c r="H453" s="231"/>
      <c r="I453" s="230">
        <f>ROUND(E453*H453,2)</f>
        <v>0</v>
      </c>
      <c r="J453" s="231"/>
      <c r="K453" s="230">
        <f>ROUND(E453*J453,2)</f>
        <v>0</v>
      </c>
      <c r="L453" s="230">
        <v>21</v>
      </c>
      <c r="M453" s="230">
        <f>G453*(1+L453/100)</f>
        <v>0</v>
      </c>
      <c r="N453" s="229">
        <v>0</v>
      </c>
      <c r="O453" s="229">
        <f>ROUND(E453*N453,2)</f>
        <v>0</v>
      </c>
      <c r="P453" s="229">
        <v>0</v>
      </c>
      <c r="Q453" s="229">
        <f>ROUND(E453*P453,2)</f>
        <v>0</v>
      </c>
      <c r="R453" s="230"/>
      <c r="S453" s="230" t="s">
        <v>298</v>
      </c>
      <c r="T453" s="230" t="s">
        <v>142</v>
      </c>
      <c r="U453" s="230">
        <v>0</v>
      </c>
      <c r="V453" s="230">
        <f>ROUND(E453*U453,2)</f>
        <v>0</v>
      </c>
      <c r="W453" s="230"/>
      <c r="X453" s="230" t="s">
        <v>164</v>
      </c>
      <c r="Y453" s="230" t="s">
        <v>144</v>
      </c>
      <c r="Z453" s="210"/>
      <c r="AA453" s="210"/>
      <c r="AB453" s="210"/>
      <c r="AC453" s="210"/>
      <c r="AD453" s="210"/>
      <c r="AE453" s="210"/>
      <c r="AF453" s="210"/>
      <c r="AG453" s="210" t="s">
        <v>165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47">
        <v>108</v>
      </c>
      <c r="B454" s="248" t="s">
        <v>684</v>
      </c>
      <c r="C454" s="254" t="s">
        <v>685</v>
      </c>
      <c r="D454" s="249" t="s">
        <v>359</v>
      </c>
      <c r="E454" s="250">
        <v>1</v>
      </c>
      <c r="F454" s="251"/>
      <c r="G454" s="252">
        <f>ROUND(E454*F454,2)</f>
        <v>0</v>
      </c>
      <c r="H454" s="231"/>
      <c r="I454" s="230">
        <f>ROUND(E454*H454,2)</f>
        <v>0</v>
      </c>
      <c r="J454" s="231"/>
      <c r="K454" s="230">
        <f>ROUND(E454*J454,2)</f>
        <v>0</v>
      </c>
      <c r="L454" s="230">
        <v>21</v>
      </c>
      <c r="M454" s="230">
        <f>G454*(1+L454/100)</f>
        <v>0</v>
      </c>
      <c r="N454" s="229">
        <v>1.7210000000000001</v>
      </c>
      <c r="O454" s="229">
        <f>ROUND(E454*N454,2)</f>
        <v>1.72</v>
      </c>
      <c r="P454" s="229">
        <v>0</v>
      </c>
      <c r="Q454" s="229">
        <f>ROUND(E454*P454,2)</f>
        <v>0</v>
      </c>
      <c r="R454" s="230"/>
      <c r="S454" s="230" t="s">
        <v>298</v>
      </c>
      <c r="T454" s="230" t="s">
        <v>142</v>
      </c>
      <c r="U454" s="230">
        <v>0</v>
      </c>
      <c r="V454" s="230">
        <f>ROUND(E454*U454,2)</f>
        <v>0</v>
      </c>
      <c r="W454" s="230"/>
      <c r="X454" s="230" t="s">
        <v>299</v>
      </c>
      <c r="Y454" s="230" t="s">
        <v>144</v>
      </c>
      <c r="Z454" s="210"/>
      <c r="AA454" s="210"/>
      <c r="AB454" s="210"/>
      <c r="AC454" s="210"/>
      <c r="AD454" s="210"/>
      <c r="AE454" s="210"/>
      <c r="AF454" s="210"/>
      <c r="AG454" s="210" t="s">
        <v>300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47">
        <v>109</v>
      </c>
      <c r="B455" s="248" t="s">
        <v>686</v>
      </c>
      <c r="C455" s="254" t="s">
        <v>687</v>
      </c>
      <c r="D455" s="249" t="s">
        <v>297</v>
      </c>
      <c r="E455" s="250">
        <v>57.085250000000002</v>
      </c>
      <c r="F455" s="251"/>
      <c r="G455" s="252">
        <f>ROUND(E455*F455,2)</f>
        <v>0</v>
      </c>
      <c r="H455" s="231"/>
      <c r="I455" s="230">
        <f>ROUND(E455*H455,2)</f>
        <v>0</v>
      </c>
      <c r="J455" s="231"/>
      <c r="K455" s="230">
        <f>ROUND(E455*J455,2)</f>
        <v>0</v>
      </c>
      <c r="L455" s="230">
        <v>21</v>
      </c>
      <c r="M455" s="230">
        <f>G455*(1+L455/100)</f>
        <v>0</v>
      </c>
      <c r="N455" s="229">
        <v>0</v>
      </c>
      <c r="O455" s="229">
        <f>ROUND(E455*N455,2)</f>
        <v>0</v>
      </c>
      <c r="P455" s="229">
        <v>0</v>
      </c>
      <c r="Q455" s="229">
        <f>ROUND(E455*P455,2)</f>
        <v>0</v>
      </c>
      <c r="R455" s="230"/>
      <c r="S455" s="230" t="s">
        <v>141</v>
      </c>
      <c r="T455" s="230" t="s">
        <v>163</v>
      </c>
      <c r="U455" s="230">
        <v>1.67</v>
      </c>
      <c r="V455" s="230">
        <f>ROUND(E455*U455,2)</f>
        <v>95.33</v>
      </c>
      <c r="W455" s="230"/>
      <c r="X455" s="230" t="s">
        <v>562</v>
      </c>
      <c r="Y455" s="230" t="s">
        <v>144</v>
      </c>
      <c r="Z455" s="210"/>
      <c r="AA455" s="210"/>
      <c r="AB455" s="210"/>
      <c r="AC455" s="210"/>
      <c r="AD455" s="210"/>
      <c r="AE455" s="210"/>
      <c r="AF455" s="210"/>
      <c r="AG455" s="210" t="s">
        <v>563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x14ac:dyDescent="0.2">
      <c r="A456" s="234" t="s">
        <v>136</v>
      </c>
      <c r="B456" s="235" t="s">
        <v>97</v>
      </c>
      <c r="C456" s="253" t="s">
        <v>98</v>
      </c>
      <c r="D456" s="236"/>
      <c r="E456" s="237"/>
      <c r="F456" s="238"/>
      <c r="G456" s="239">
        <f>SUMIF(AG457:AG462,"&lt;&gt;NOR",G457:G462)</f>
        <v>0</v>
      </c>
      <c r="H456" s="233"/>
      <c r="I456" s="233">
        <f>SUM(I457:I462)</f>
        <v>0</v>
      </c>
      <c r="J456" s="233"/>
      <c r="K456" s="233">
        <f>SUM(K457:K462)</f>
        <v>0</v>
      </c>
      <c r="L456" s="233"/>
      <c r="M456" s="233">
        <f>SUM(M457:M462)</f>
        <v>0</v>
      </c>
      <c r="N456" s="232"/>
      <c r="O456" s="232">
        <f>SUM(O457:O462)</f>
        <v>0.12</v>
      </c>
      <c r="P456" s="232"/>
      <c r="Q456" s="232">
        <f>SUM(Q457:Q462)</f>
        <v>0</v>
      </c>
      <c r="R456" s="233"/>
      <c r="S456" s="233"/>
      <c r="T456" s="233"/>
      <c r="U456" s="233"/>
      <c r="V456" s="233">
        <f>SUM(V457:V462)</f>
        <v>32.370000000000005</v>
      </c>
      <c r="W456" s="233"/>
      <c r="X456" s="233"/>
      <c r="Y456" s="233"/>
      <c r="AG456" t="s">
        <v>137</v>
      </c>
    </row>
    <row r="457" spans="1:60" ht="22.5" outlineLevel="1" x14ac:dyDescent="0.2">
      <c r="A457" s="241">
        <v>110</v>
      </c>
      <c r="B457" s="242" t="s">
        <v>688</v>
      </c>
      <c r="C457" s="255" t="s">
        <v>689</v>
      </c>
      <c r="D457" s="243" t="s">
        <v>162</v>
      </c>
      <c r="E457" s="244">
        <v>17.199660000000002</v>
      </c>
      <c r="F457" s="245"/>
      <c r="G457" s="246">
        <f>ROUND(E457*F457,2)</f>
        <v>0</v>
      </c>
      <c r="H457" s="231"/>
      <c r="I457" s="230">
        <f>ROUND(E457*H457,2)</f>
        <v>0</v>
      </c>
      <c r="J457" s="231"/>
      <c r="K457" s="230">
        <f>ROUND(E457*J457,2)</f>
        <v>0</v>
      </c>
      <c r="L457" s="230">
        <v>21</v>
      </c>
      <c r="M457" s="230">
        <f>G457*(1+L457/100)</f>
        <v>0</v>
      </c>
      <c r="N457" s="229">
        <v>2.4000000000000001E-4</v>
      </c>
      <c r="O457" s="229">
        <f>ROUND(E457*N457,2)</f>
        <v>0</v>
      </c>
      <c r="P457" s="229">
        <v>0</v>
      </c>
      <c r="Q457" s="229">
        <f>ROUND(E457*P457,2)</f>
        <v>0</v>
      </c>
      <c r="R457" s="230"/>
      <c r="S457" s="230" t="s">
        <v>141</v>
      </c>
      <c r="T457" s="230" t="s">
        <v>163</v>
      </c>
      <c r="U457" s="230">
        <v>0.28699999999999998</v>
      </c>
      <c r="V457" s="230">
        <f>ROUND(E457*U457,2)</f>
        <v>4.9400000000000004</v>
      </c>
      <c r="W457" s="230"/>
      <c r="X457" s="230" t="s">
        <v>164</v>
      </c>
      <c r="Y457" s="230" t="s">
        <v>144</v>
      </c>
      <c r="Z457" s="210"/>
      <c r="AA457" s="210"/>
      <c r="AB457" s="210"/>
      <c r="AC457" s="210"/>
      <c r="AD457" s="210"/>
      <c r="AE457" s="210"/>
      <c r="AF457" s="210"/>
      <c r="AG457" s="210" t="s">
        <v>165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ht="22.5" outlineLevel="2" x14ac:dyDescent="0.2">
      <c r="A458" s="227"/>
      <c r="B458" s="228"/>
      <c r="C458" s="265" t="s">
        <v>690</v>
      </c>
      <c r="D458" s="263"/>
      <c r="E458" s="264">
        <v>5.8705400000000001</v>
      </c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167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27"/>
      <c r="B459" s="228"/>
      <c r="C459" s="265" t="s">
        <v>691</v>
      </c>
      <c r="D459" s="263"/>
      <c r="E459" s="264">
        <v>11.32912</v>
      </c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167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47">
        <v>111</v>
      </c>
      <c r="B460" s="248" t="s">
        <v>692</v>
      </c>
      <c r="C460" s="254" t="s">
        <v>693</v>
      </c>
      <c r="D460" s="249" t="s">
        <v>162</v>
      </c>
      <c r="E460" s="250">
        <v>17.2</v>
      </c>
      <c r="F460" s="251"/>
      <c r="G460" s="252">
        <f>ROUND(E460*F460,2)</f>
        <v>0</v>
      </c>
      <c r="H460" s="231"/>
      <c r="I460" s="230">
        <f>ROUND(E460*H460,2)</f>
        <v>0</v>
      </c>
      <c r="J460" s="231"/>
      <c r="K460" s="230">
        <f>ROUND(E460*J460,2)</f>
        <v>0</v>
      </c>
      <c r="L460" s="230">
        <v>21</v>
      </c>
      <c r="M460" s="230">
        <f>G460*(1+L460/100)</f>
        <v>0</v>
      </c>
      <c r="N460" s="229">
        <v>8.0000000000000007E-5</v>
      </c>
      <c r="O460" s="229">
        <f>ROUND(E460*N460,2)</f>
        <v>0</v>
      </c>
      <c r="P460" s="229">
        <v>0</v>
      </c>
      <c r="Q460" s="229">
        <f>ROUND(E460*P460,2)</f>
        <v>0</v>
      </c>
      <c r="R460" s="230"/>
      <c r="S460" s="230" t="s">
        <v>141</v>
      </c>
      <c r="T460" s="230" t="s">
        <v>163</v>
      </c>
      <c r="U460" s="230">
        <v>0.156</v>
      </c>
      <c r="V460" s="230">
        <f>ROUND(E460*U460,2)</f>
        <v>2.68</v>
      </c>
      <c r="W460" s="230"/>
      <c r="X460" s="230" t="s">
        <v>164</v>
      </c>
      <c r="Y460" s="230" t="s">
        <v>144</v>
      </c>
      <c r="Z460" s="210"/>
      <c r="AA460" s="210"/>
      <c r="AB460" s="210"/>
      <c r="AC460" s="210"/>
      <c r="AD460" s="210"/>
      <c r="AE460" s="210"/>
      <c r="AF460" s="210"/>
      <c r="AG460" s="210" t="s">
        <v>165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ht="33.75" outlineLevel="1" x14ac:dyDescent="0.2">
      <c r="A461" s="241">
        <v>112</v>
      </c>
      <c r="B461" s="242" t="s">
        <v>694</v>
      </c>
      <c r="C461" s="255" t="s">
        <v>695</v>
      </c>
      <c r="D461" s="243" t="s">
        <v>162</v>
      </c>
      <c r="E461" s="244">
        <v>275</v>
      </c>
      <c r="F461" s="245"/>
      <c r="G461" s="246">
        <f>ROUND(E461*F461,2)</f>
        <v>0</v>
      </c>
      <c r="H461" s="231"/>
      <c r="I461" s="230">
        <f>ROUND(E461*H461,2)</f>
        <v>0</v>
      </c>
      <c r="J461" s="231"/>
      <c r="K461" s="230">
        <f>ROUND(E461*J461,2)</f>
        <v>0</v>
      </c>
      <c r="L461" s="230">
        <v>21</v>
      </c>
      <c r="M461" s="230">
        <f>G461*(1+L461/100)</f>
        <v>0</v>
      </c>
      <c r="N461" s="229">
        <v>4.2000000000000002E-4</v>
      </c>
      <c r="O461" s="229">
        <f>ROUND(E461*N461,2)</f>
        <v>0.12</v>
      </c>
      <c r="P461" s="229">
        <v>0</v>
      </c>
      <c r="Q461" s="229">
        <f>ROUND(E461*P461,2)</f>
        <v>0</v>
      </c>
      <c r="R461" s="230"/>
      <c r="S461" s="230" t="s">
        <v>298</v>
      </c>
      <c r="T461" s="230" t="s">
        <v>163</v>
      </c>
      <c r="U461" s="230">
        <v>0.09</v>
      </c>
      <c r="V461" s="230">
        <f>ROUND(E461*U461,2)</f>
        <v>24.75</v>
      </c>
      <c r="W461" s="230"/>
      <c r="X461" s="230" t="s">
        <v>164</v>
      </c>
      <c r="Y461" s="230" t="s">
        <v>144</v>
      </c>
      <c r="Z461" s="210"/>
      <c r="AA461" s="210"/>
      <c r="AB461" s="210"/>
      <c r="AC461" s="210"/>
      <c r="AD461" s="210"/>
      <c r="AE461" s="210"/>
      <c r="AF461" s="210"/>
      <c r="AG461" s="210" t="s">
        <v>165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">
      <c r="A462" s="227"/>
      <c r="B462" s="228"/>
      <c r="C462" s="265" t="s">
        <v>696</v>
      </c>
      <c r="D462" s="263"/>
      <c r="E462" s="264">
        <v>275</v>
      </c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167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x14ac:dyDescent="0.2">
      <c r="A463" s="234" t="s">
        <v>136</v>
      </c>
      <c r="B463" s="235" t="s">
        <v>99</v>
      </c>
      <c r="C463" s="253" t="s">
        <v>101</v>
      </c>
      <c r="D463" s="236"/>
      <c r="E463" s="237"/>
      <c r="F463" s="238"/>
      <c r="G463" s="239">
        <f>SUMIF(AG464:AG466,"&lt;&gt;NOR",G464:G466)</f>
        <v>0</v>
      </c>
      <c r="H463" s="233"/>
      <c r="I463" s="233">
        <f>SUM(I464:I466)</f>
        <v>0</v>
      </c>
      <c r="J463" s="233"/>
      <c r="K463" s="233">
        <f>SUM(K464:K466)</f>
        <v>0</v>
      </c>
      <c r="L463" s="233"/>
      <c r="M463" s="233">
        <f>SUM(M464:M466)</f>
        <v>0</v>
      </c>
      <c r="N463" s="232"/>
      <c r="O463" s="232">
        <f>SUM(O464:O466)</f>
        <v>0</v>
      </c>
      <c r="P463" s="232"/>
      <c r="Q463" s="232">
        <f>SUM(Q464:Q466)</f>
        <v>0</v>
      </c>
      <c r="R463" s="233"/>
      <c r="S463" s="233"/>
      <c r="T463" s="233"/>
      <c r="U463" s="233"/>
      <c r="V463" s="233">
        <f>SUM(V464:V466)</f>
        <v>0</v>
      </c>
      <c r="W463" s="233"/>
      <c r="X463" s="233"/>
      <c r="Y463" s="233"/>
      <c r="AG463" t="s">
        <v>137</v>
      </c>
    </row>
    <row r="464" spans="1:60" ht="45" outlineLevel="1" x14ac:dyDescent="0.2">
      <c r="A464" s="241">
        <v>113</v>
      </c>
      <c r="B464" s="242" t="s">
        <v>697</v>
      </c>
      <c r="C464" s="255" t="s">
        <v>698</v>
      </c>
      <c r="D464" s="243" t="s">
        <v>359</v>
      </c>
      <c r="E464" s="244">
        <v>1</v>
      </c>
      <c r="F464" s="245"/>
      <c r="G464" s="246">
        <f>ROUND(E464*F464,2)</f>
        <v>0</v>
      </c>
      <c r="H464" s="231"/>
      <c r="I464" s="230">
        <f>ROUND(E464*H464,2)</f>
        <v>0</v>
      </c>
      <c r="J464" s="231"/>
      <c r="K464" s="230">
        <f>ROUND(E464*J464,2)</f>
        <v>0</v>
      </c>
      <c r="L464" s="230">
        <v>21</v>
      </c>
      <c r="M464" s="230">
        <f>G464*(1+L464/100)</f>
        <v>0</v>
      </c>
      <c r="N464" s="229">
        <v>0</v>
      </c>
      <c r="O464" s="229">
        <f>ROUND(E464*N464,2)</f>
        <v>0</v>
      </c>
      <c r="P464" s="229">
        <v>0</v>
      </c>
      <c r="Q464" s="229">
        <f>ROUND(E464*P464,2)</f>
        <v>0</v>
      </c>
      <c r="R464" s="230"/>
      <c r="S464" s="230" t="s">
        <v>298</v>
      </c>
      <c r="T464" s="230" t="s">
        <v>142</v>
      </c>
      <c r="U464" s="230">
        <v>0</v>
      </c>
      <c r="V464" s="230">
        <f>ROUND(E464*U464,2)</f>
        <v>0</v>
      </c>
      <c r="W464" s="230"/>
      <c r="X464" s="230" t="s">
        <v>164</v>
      </c>
      <c r="Y464" s="230" t="s">
        <v>144</v>
      </c>
      <c r="Z464" s="210"/>
      <c r="AA464" s="210"/>
      <c r="AB464" s="210"/>
      <c r="AC464" s="210"/>
      <c r="AD464" s="210"/>
      <c r="AE464" s="210"/>
      <c r="AF464" s="210"/>
      <c r="AG464" s="210" t="s">
        <v>165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ht="22.5" outlineLevel="2" x14ac:dyDescent="0.2">
      <c r="A465" s="227"/>
      <c r="B465" s="228"/>
      <c r="C465" s="265" t="s">
        <v>699</v>
      </c>
      <c r="D465" s="263"/>
      <c r="E465" s="264">
        <v>1</v>
      </c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167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22.5" outlineLevel="3" x14ac:dyDescent="0.2">
      <c r="A466" s="227"/>
      <c r="B466" s="228"/>
      <c r="C466" s="265" t="s">
        <v>700</v>
      </c>
      <c r="D466" s="263"/>
      <c r="E466" s="264"/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30"/>
      <c r="Z466" s="210"/>
      <c r="AA466" s="210"/>
      <c r="AB466" s="210"/>
      <c r="AC466" s="210"/>
      <c r="AD466" s="210"/>
      <c r="AE466" s="210"/>
      <c r="AF466" s="210"/>
      <c r="AG466" s="210" t="s">
        <v>167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x14ac:dyDescent="0.2">
      <c r="A467" s="234" t="s">
        <v>136</v>
      </c>
      <c r="B467" s="235" t="s">
        <v>109</v>
      </c>
      <c r="C467" s="253" t="s">
        <v>30</v>
      </c>
      <c r="D467" s="236"/>
      <c r="E467" s="237"/>
      <c r="F467" s="238"/>
      <c r="G467" s="239">
        <f>SUMIF(AG468:AG468,"&lt;&gt;NOR",G468:G468)</f>
        <v>0</v>
      </c>
      <c r="H467" s="233"/>
      <c r="I467" s="233">
        <f>SUM(I468:I468)</f>
        <v>0</v>
      </c>
      <c r="J467" s="233"/>
      <c r="K467" s="233">
        <f>SUM(K468:K468)</f>
        <v>0</v>
      </c>
      <c r="L467" s="233"/>
      <c r="M467" s="233">
        <f>SUM(M468:M468)</f>
        <v>0</v>
      </c>
      <c r="N467" s="232"/>
      <c r="O467" s="232">
        <f>SUM(O468:O468)</f>
        <v>0</v>
      </c>
      <c r="P467" s="232"/>
      <c r="Q467" s="232">
        <f>SUM(Q468:Q468)</f>
        <v>0</v>
      </c>
      <c r="R467" s="233"/>
      <c r="S467" s="233"/>
      <c r="T467" s="233"/>
      <c r="U467" s="233"/>
      <c r="V467" s="233">
        <f>SUM(V468:V468)</f>
        <v>0</v>
      </c>
      <c r="W467" s="233"/>
      <c r="X467" s="233"/>
      <c r="Y467" s="233"/>
      <c r="AG467" t="s">
        <v>137</v>
      </c>
    </row>
    <row r="468" spans="1:60" ht="22.5" outlineLevel="1" x14ac:dyDescent="0.2">
      <c r="A468" s="241">
        <v>114</v>
      </c>
      <c r="B468" s="242" t="s">
        <v>701</v>
      </c>
      <c r="C468" s="255" t="s">
        <v>702</v>
      </c>
      <c r="D468" s="243" t="s">
        <v>140</v>
      </c>
      <c r="E468" s="244">
        <v>1</v>
      </c>
      <c r="F468" s="245"/>
      <c r="G468" s="246">
        <f>ROUND(E468*F468,2)</f>
        <v>0</v>
      </c>
      <c r="H468" s="231"/>
      <c r="I468" s="230">
        <f>ROUND(E468*H468,2)</f>
        <v>0</v>
      </c>
      <c r="J468" s="231"/>
      <c r="K468" s="230">
        <f>ROUND(E468*J468,2)</f>
        <v>0</v>
      </c>
      <c r="L468" s="230">
        <v>21</v>
      </c>
      <c r="M468" s="230">
        <f>G468*(1+L468/100)</f>
        <v>0</v>
      </c>
      <c r="N468" s="229">
        <v>0</v>
      </c>
      <c r="O468" s="229">
        <f>ROUND(E468*N468,2)</f>
        <v>0</v>
      </c>
      <c r="P468" s="229">
        <v>0</v>
      </c>
      <c r="Q468" s="229">
        <f>ROUND(E468*P468,2)</f>
        <v>0</v>
      </c>
      <c r="R468" s="230"/>
      <c r="S468" s="230" t="s">
        <v>141</v>
      </c>
      <c r="T468" s="230" t="s">
        <v>142</v>
      </c>
      <c r="U468" s="230">
        <v>0</v>
      </c>
      <c r="V468" s="230">
        <f>ROUND(E468*U468,2)</f>
        <v>0</v>
      </c>
      <c r="W468" s="230"/>
      <c r="X468" s="230" t="s">
        <v>143</v>
      </c>
      <c r="Y468" s="230" t="s">
        <v>144</v>
      </c>
      <c r="Z468" s="210"/>
      <c r="AA468" s="210"/>
      <c r="AB468" s="210"/>
      <c r="AC468" s="210"/>
      <c r="AD468" s="210"/>
      <c r="AE468" s="210"/>
      <c r="AF468" s="210"/>
      <c r="AG468" s="210" t="s">
        <v>145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x14ac:dyDescent="0.2">
      <c r="A469" s="3"/>
      <c r="B469" s="4"/>
      <c r="C469" s="256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AE469">
        <v>15</v>
      </c>
      <c r="AF469">
        <v>21</v>
      </c>
      <c r="AG469" t="s">
        <v>122</v>
      </c>
    </row>
    <row r="470" spans="1:60" x14ac:dyDescent="0.2">
      <c r="A470" s="213"/>
      <c r="B470" s="214" t="s">
        <v>31</v>
      </c>
      <c r="C470" s="257"/>
      <c r="D470" s="215"/>
      <c r="E470" s="216"/>
      <c r="F470" s="216"/>
      <c r="G470" s="240">
        <f>G8+G121+G194+G268+G308+G321+G325+G330+G341+G355+G360+G362+G371+G384+G447+G456+G463+G467</f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AE470">
        <f>SUMIF(L7:L468,AE469,G7:G468)</f>
        <v>0</v>
      </c>
      <c r="AF470">
        <f>SUMIF(L7:L468,AF469,G7:G468)</f>
        <v>0</v>
      </c>
      <c r="AG470" t="s">
        <v>156</v>
      </c>
    </row>
    <row r="471" spans="1:60" x14ac:dyDescent="0.2">
      <c r="A471" s="3"/>
      <c r="B471" s="4"/>
      <c r="C471" s="256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60" x14ac:dyDescent="0.2">
      <c r="A472" s="3"/>
      <c r="B472" s="4"/>
      <c r="C472" s="256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60" x14ac:dyDescent="0.2">
      <c r="A473" s="217" t="s">
        <v>157</v>
      </c>
      <c r="B473" s="217"/>
      <c r="C473" s="258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60" x14ac:dyDescent="0.2">
      <c r="A474" s="218"/>
      <c r="B474" s="219"/>
      <c r="C474" s="259"/>
      <c r="D474" s="219"/>
      <c r="E474" s="219"/>
      <c r="F474" s="219"/>
      <c r="G474" s="220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AG474" t="s">
        <v>158</v>
      </c>
    </row>
    <row r="475" spans="1:60" x14ac:dyDescent="0.2">
      <c r="A475" s="221"/>
      <c r="B475" s="222"/>
      <c r="C475" s="260"/>
      <c r="D475" s="222"/>
      <c r="E475" s="222"/>
      <c r="F475" s="222"/>
      <c r="G475" s="22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60" x14ac:dyDescent="0.2">
      <c r="A476" s="221"/>
      <c r="B476" s="222"/>
      <c r="C476" s="260"/>
      <c r="D476" s="222"/>
      <c r="E476" s="222"/>
      <c r="F476" s="222"/>
      <c r="G476" s="22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60" x14ac:dyDescent="0.2">
      <c r="A477" s="221"/>
      <c r="B477" s="222"/>
      <c r="C477" s="260"/>
      <c r="D477" s="222"/>
      <c r="E477" s="222"/>
      <c r="F477" s="222"/>
      <c r="G477" s="22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60" x14ac:dyDescent="0.2">
      <c r="A478" s="224"/>
      <c r="B478" s="225"/>
      <c r="C478" s="261"/>
      <c r="D478" s="225"/>
      <c r="E478" s="225"/>
      <c r="F478" s="225"/>
      <c r="G478" s="22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60" x14ac:dyDescent="0.2">
      <c r="A479" s="3"/>
      <c r="B479" s="4"/>
      <c r="C479" s="256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60" x14ac:dyDescent="0.2">
      <c r="C480" s="262"/>
      <c r="D480" s="10"/>
      <c r="AG480" t="s">
        <v>159</v>
      </c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73:C473"/>
    <mergeCell ref="A474:G47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111</v>
      </c>
      <c r="AG3" t="s">
        <v>112</v>
      </c>
    </row>
    <row r="4" spans="1:60" ht="24.95" customHeight="1" x14ac:dyDescent="0.2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113</v>
      </c>
    </row>
    <row r="5" spans="1:60" x14ac:dyDescent="0.2">
      <c r="D5" s="10"/>
    </row>
    <row r="6" spans="1:60" ht="38.25" x14ac:dyDescent="0.2">
      <c r="A6" s="206" t="s">
        <v>114</v>
      </c>
      <c r="B6" s="208" t="s">
        <v>115</v>
      </c>
      <c r="C6" s="208" t="s">
        <v>116</v>
      </c>
      <c r="D6" s="207" t="s">
        <v>117</v>
      </c>
      <c r="E6" s="206" t="s">
        <v>118</v>
      </c>
      <c r="F6" s="205" t="s">
        <v>119</v>
      </c>
      <c r="G6" s="206" t="s">
        <v>31</v>
      </c>
      <c r="H6" s="209" t="s">
        <v>32</v>
      </c>
      <c r="I6" s="209" t="s">
        <v>120</v>
      </c>
      <c r="J6" s="209" t="s">
        <v>33</v>
      </c>
      <c r="K6" s="209" t="s">
        <v>121</v>
      </c>
      <c r="L6" s="209" t="s">
        <v>122</v>
      </c>
      <c r="M6" s="209" t="s">
        <v>123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209" t="s">
        <v>129</v>
      </c>
      <c r="T6" s="209" t="s">
        <v>130</v>
      </c>
      <c r="U6" s="209" t="s">
        <v>131</v>
      </c>
      <c r="V6" s="209" t="s">
        <v>132</v>
      </c>
      <c r="W6" s="209" t="s">
        <v>133</v>
      </c>
      <c r="X6" s="209" t="s">
        <v>134</v>
      </c>
      <c r="Y6" s="209" t="s">
        <v>135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136</v>
      </c>
      <c r="B8" s="235" t="s">
        <v>50</v>
      </c>
      <c r="C8" s="253" t="s">
        <v>68</v>
      </c>
      <c r="D8" s="236"/>
      <c r="E8" s="237"/>
      <c r="F8" s="238"/>
      <c r="G8" s="239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3"/>
      <c r="S8" s="233"/>
      <c r="T8" s="233"/>
      <c r="U8" s="233"/>
      <c r="V8" s="233">
        <f>SUM(V9:V9)</f>
        <v>0</v>
      </c>
      <c r="W8" s="233"/>
      <c r="X8" s="233"/>
      <c r="Y8" s="233"/>
      <c r="AG8" t="s">
        <v>137</v>
      </c>
    </row>
    <row r="9" spans="1:60" outlineLevel="1" x14ac:dyDescent="0.2">
      <c r="A9" s="241">
        <v>1</v>
      </c>
      <c r="B9" s="242" t="s">
        <v>703</v>
      </c>
      <c r="C9" s="255" t="s">
        <v>704</v>
      </c>
      <c r="D9" s="243" t="s">
        <v>683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298</v>
      </c>
      <c r="T9" s="230" t="s">
        <v>142</v>
      </c>
      <c r="U9" s="230">
        <v>0</v>
      </c>
      <c r="V9" s="230">
        <f>ROUND(E9*U9,2)</f>
        <v>0</v>
      </c>
      <c r="W9" s="230"/>
      <c r="X9" s="230" t="s">
        <v>164</v>
      </c>
      <c r="Y9" s="230" t="s">
        <v>144</v>
      </c>
      <c r="Z9" s="210"/>
      <c r="AA9" s="210"/>
      <c r="AB9" s="210"/>
      <c r="AC9" s="210"/>
      <c r="AD9" s="210"/>
      <c r="AE9" s="210"/>
      <c r="AF9" s="210"/>
      <c r="AG9" s="210" t="s">
        <v>165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3"/>
      <c r="B10" s="4"/>
      <c r="C10" s="25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122</v>
      </c>
    </row>
    <row r="11" spans="1:60" x14ac:dyDescent="0.2">
      <c r="A11" s="213"/>
      <c r="B11" s="214" t="s">
        <v>31</v>
      </c>
      <c r="C11" s="257"/>
      <c r="D11" s="215"/>
      <c r="E11" s="216"/>
      <c r="F11" s="216"/>
      <c r="G11" s="240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156</v>
      </c>
    </row>
    <row r="12" spans="1:60" x14ac:dyDescent="0.2">
      <c r="A12" s="3"/>
      <c r="B12" s="4"/>
      <c r="C12" s="25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25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17" t="s">
        <v>157</v>
      </c>
      <c r="B14" s="217"/>
      <c r="C14" s="258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18"/>
      <c r="B15" s="219"/>
      <c r="C15" s="259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158</v>
      </c>
    </row>
    <row r="16" spans="1:60" x14ac:dyDescent="0.2">
      <c r="A16" s="221"/>
      <c r="B16" s="222"/>
      <c r="C16" s="260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21"/>
      <c r="B17" s="222"/>
      <c r="C17" s="260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21"/>
      <c r="B18" s="222"/>
      <c r="C18" s="260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24"/>
      <c r="B19" s="225"/>
      <c r="C19" s="261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25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262"/>
      <c r="D21" s="10"/>
      <c r="AG21" t="s">
        <v>159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111</v>
      </c>
      <c r="AG3" t="s">
        <v>112</v>
      </c>
    </row>
    <row r="4" spans="1:60" ht="24.95" customHeight="1" x14ac:dyDescent="0.2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113</v>
      </c>
    </row>
    <row r="5" spans="1:60" x14ac:dyDescent="0.2">
      <c r="D5" s="10"/>
    </row>
    <row r="6" spans="1:60" ht="38.25" x14ac:dyDescent="0.2">
      <c r="A6" s="206" t="s">
        <v>114</v>
      </c>
      <c r="B6" s="208" t="s">
        <v>115</v>
      </c>
      <c r="C6" s="208" t="s">
        <v>116</v>
      </c>
      <c r="D6" s="207" t="s">
        <v>117</v>
      </c>
      <c r="E6" s="206" t="s">
        <v>118</v>
      </c>
      <c r="F6" s="205" t="s">
        <v>119</v>
      </c>
      <c r="G6" s="206" t="s">
        <v>31</v>
      </c>
      <c r="H6" s="209" t="s">
        <v>32</v>
      </c>
      <c r="I6" s="209" t="s">
        <v>120</v>
      </c>
      <c r="J6" s="209" t="s">
        <v>33</v>
      </c>
      <c r="K6" s="209" t="s">
        <v>121</v>
      </c>
      <c r="L6" s="209" t="s">
        <v>122</v>
      </c>
      <c r="M6" s="209" t="s">
        <v>123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209" t="s">
        <v>129</v>
      </c>
      <c r="T6" s="209" t="s">
        <v>130</v>
      </c>
      <c r="U6" s="209" t="s">
        <v>131</v>
      </c>
      <c r="V6" s="209" t="s">
        <v>132</v>
      </c>
      <c r="W6" s="209" t="s">
        <v>133</v>
      </c>
      <c r="X6" s="209" t="s">
        <v>134</v>
      </c>
      <c r="Y6" s="209" t="s">
        <v>135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136</v>
      </c>
      <c r="B8" s="235" t="s">
        <v>50</v>
      </c>
      <c r="C8" s="253" t="s">
        <v>68</v>
      </c>
      <c r="D8" s="236"/>
      <c r="E8" s="237"/>
      <c r="F8" s="238"/>
      <c r="G8" s="239">
        <f>SUMIF(AG9:AG39,"&lt;&gt;NOR",G9:G39)</f>
        <v>0</v>
      </c>
      <c r="H8" s="233"/>
      <c r="I8" s="233">
        <f>SUM(I9:I39)</f>
        <v>0</v>
      </c>
      <c r="J8" s="233"/>
      <c r="K8" s="233">
        <f>SUM(K9:K39)</f>
        <v>0</v>
      </c>
      <c r="L8" s="233"/>
      <c r="M8" s="233">
        <f>SUM(M9:M39)</f>
        <v>0</v>
      </c>
      <c r="N8" s="232"/>
      <c r="O8" s="232">
        <f>SUM(O9:O39)</f>
        <v>0</v>
      </c>
      <c r="P8" s="232"/>
      <c r="Q8" s="232">
        <f>SUM(Q9:Q39)</f>
        <v>0</v>
      </c>
      <c r="R8" s="233"/>
      <c r="S8" s="233"/>
      <c r="T8" s="233"/>
      <c r="U8" s="233"/>
      <c r="V8" s="233">
        <f>SUM(V9:V39)</f>
        <v>164.20999999999998</v>
      </c>
      <c r="W8" s="233"/>
      <c r="X8" s="233"/>
      <c r="Y8" s="233"/>
      <c r="AG8" t="s">
        <v>137</v>
      </c>
    </row>
    <row r="9" spans="1:60" outlineLevel="1" x14ac:dyDescent="0.2">
      <c r="A9" s="241">
        <v>1</v>
      </c>
      <c r="B9" s="242" t="s">
        <v>284</v>
      </c>
      <c r="C9" s="255" t="s">
        <v>285</v>
      </c>
      <c r="D9" s="243" t="s">
        <v>184</v>
      </c>
      <c r="E9" s="244">
        <v>8.33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141</v>
      </c>
      <c r="T9" s="230" t="s">
        <v>163</v>
      </c>
      <c r="U9" s="230">
        <v>0.20200000000000001</v>
      </c>
      <c r="V9" s="230">
        <f>ROUND(E9*U9,2)</f>
        <v>1.68</v>
      </c>
      <c r="W9" s="230"/>
      <c r="X9" s="230" t="s">
        <v>164</v>
      </c>
      <c r="Y9" s="230" t="s">
        <v>144</v>
      </c>
      <c r="Z9" s="210"/>
      <c r="AA9" s="210"/>
      <c r="AB9" s="210"/>
      <c r="AC9" s="210"/>
      <c r="AD9" s="210"/>
      <c r="AE9" s="210"/>
      <c r="AF9" s="210"/>
      <c r="AG9" s="210" t="s">
        <v>165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5" t="s">
        <v>705</v>
      </c>
      <c r="D10" s="263"/>
      <c r="E10" s="264">
        <v>1.18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167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65" t="s">
        <v>706</v>
      </c>
      <c r="D11" s="263"/>
      <c r="E11" s="264">
        <v>0.01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167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65" t="s">
        <v>707</v>
      </c>
      <c r="D12" s="263"/>
      <c r="E12" s="264">
        <v>0.66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167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65" t="s">
        <v>708</v>
      </c>
      <c r="D13" s="263"/>
      <c r="E13" s="264">
        <v>0.59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167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5" t="s">
        <v>709</v>
      </c>
      <c r="D14" s="263"/>
      <c r="E14" s="264">
        <v>0.94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167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65" t="s">
        <v>710</v>
      </c>
      <c r="D15" s="263"/>
      <c r="E15" s="264">
        <v>1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167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65" t="s">
        <v>711</v>
      </c>
      <c r="D16" s="263"/>
      <c r="E16" s="264">
        <v>3.12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167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65" t="s">
        <v>712</v>
      </c>
      <c r="D17" s="263"/>
      <c r="E17" s="264">
        <v>0.08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167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5" t="s">
        <v>713</v>
      </c>
      <c r="D18" s="263"/>
      <c r="E18" s="264">
        <v>0.24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167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65" t="s">
        <v>714</v>
      </c>
      <c r="D19" s="263"/>
      <c r="E19" s="264">
        <v>0.42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167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65" t="s">
        <v>715</v>
      </c>
      <c r="D20" s="263"/>
      <c r="E20" s="264">
        <v>0.09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167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1">
        <v>2</v>
      </c>
      <c r="B21" s="242" t="s">
        <v>716</v>
      </c>
      <c r="C21" s="255" t="s">
        <v>717</v>
      </c>
      <c r="D21" s="243" t="s">
        <v>162</v>
      </c>
      <c r="E21" s="244">
        <v>9.66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141</v>
      </c>
      <c r="T21" s="230" t="s">
        <v>163</v>
      </c>
      <c r="U21" s="230">
        <v>0.06</v>
      </c>
      <c r="V21" s="230">
        <f>ROUND(E21*U21,2)</f>
        <v>0.57999999999999996</v>
      </c>
      <c r="W21" s="230"/>
      <c r="X21" s="230" t="s">
        <v>164</v>
      </c>
      <c r="Y21" s="230" t="s">
        <v>144</v>
      </c>
      <c r="Z21" s="210"/>
      <c r="AA21" s="210"/>
      <c r="AB21" s="210"/>
      <c r="AC21" s="210"/>
      <c r="AD21" s="210"/>
      <c r="AE21" s="210"/>
      <c r="AF21" s="210"/>
      <c r="AG21" s="210" t="s">
        <v>165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5" t="s">
        <v>718</v>
      </c>
      <c r="D22" s="263"/>
      <c r="E22" s="264">
        <v>5.16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167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3" x14ac:dyDescent="0.2">
      <c r="A23" s="227"/>
      <c r="B23" s="228"/>
      <c r="C23" s="265" t="s">
        <v>719</v>
      </c>
      <c r="D23" s="263"/>
      <c r="E23" s="264">
        <v>4.5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167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1">
        <v>3</v>
      </c>
      <c r="B24" s="242" t="s">
        <v>720</v>
      </c>
      <c r="C24" s="255" t="s">
        <v>721</v>
      </c>
      <c r="D24" s="243" t="s">
        <v>162</v>
      </c>
      <c r="E24" s="244">
        <v>1673.81203</v>
      </c>
      <c r="F24" s="245"/>
      <c r="G24" s="246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141</v>
      </c>
      <c r="T24" s="230" t="s">
        <v>163</v>
      </c>
      <c r="U24" s="230">
        <v>9.6000000000000002E-2</v>
      </c>
      <c r="V24" s="230">
        <f>ROUND(E24*U24,2)</f>
        <v>160.69</v>
      </c>
      <c r="W24" s="230"/>
      <c r="X24" s="230" t="s">
        <v>164</v>
      </c>
      <c r="Y24" s="230" t="s">
        <v>144</v>
      </c>
      <c r="Z24" s="210"/>
      <c r="AA24" s="210"/>
      <c r="AB24" s="210"/>
      <c r="AC24" s="210"/>
      <c r="AD24" s="210"/>
      <c r="AE24" s="210"/>
      <c r="AF24" s="210"/>
      <c r="AG24" s="210" t="s">
        <v>165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5" t="s">
        <v>722</v>
      </c>
      <c r="D25" s="263"/>
      <c r="E25" s="264">
        <v>947.52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167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5" t="s">
        <v>723</v>
      </c>
      <c r="D26" s="263"/>
      <c r="E26" s="264">
        <v>5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167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5" t="s">
        <v>724</v>
      </c>
      <c r="D27" s="263"/>
      <c r="E27" s="264">
        <v>247.58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167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3" x14ac:dyDescent="0.2">
      <c r="A28" s="227"/>
      <c r="B28" s="228"/>
      <c r="C28" s="265" t="s">
        <v>725</v>
      </c>
      <c r="D28" s="263"/>
      <c r="E28" s="264">
        <v>6.2412400000000003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167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3" x14ac:dyDescent="0.2">
      <c r="A29" s="227"/>
      <c r="B29" s="228"/>
      <c r="C29" s="265" t="s">
        <v>726</v>
      </c>
      <c r="D29" s="263"/>
      <c r="E29" s="264">
        <v>339.76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167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5" t="s">
        <v>727</v>
      </c>
      <c r="D30" s="263"/>
      <c r="E30" s="264">
        <v>70.2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167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3" x14ac:dyDescent="0.2">
      <c r="A31" s="227"/>
      <c r="B31" s="228"/>
      <c r="C31" s="265" t="s">
        <v>728</v>
      </c>
      <c r="D31" s="263"/>
      <c r="E31" s="264">
        <v>50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167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3" x14ac:dyDescent="0.2">
      <c r="A32" s="227"/>
      <c r="B32" s="228"/>
      <c r="C32" s="265" t="s">
        <v>719</v>
      </c>
      <c r="D32" s="263"/>
      <c r="E32" s="264">
        <v>4.5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167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5" t="s">
        <v>729</v>
      </c>
      <c r="D33" s="263"/>
      <c r="E33" s="264">
        <v>0.60199999999999998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167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5" t="s">
        <v>730</v>
      </c>
      <c r="D34" s="263"/>
      <c r="E34" s="264">
        <v>2.4087999999999998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167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1">
        <v>4</v>
      </c>
      <c r="B35" s="242" t="s">
        <v>731</v>
      </c>
      <c r="C35" s="255" t="s">
        <v>732</v>
      </c>
      <c r="D35" s="243" t="s">
        <v>162</v>
      </c>
      <c r="E35" s="244">
        <v>9.66</v>
      </c>
      <c r="F35" s="245"/>
      <c r="G35" s="24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141</v>
      </c>
      <c r="T35" s="230" t="s">
        <v>163</v>
      </c>
      <c r="U35" s="230">
        <v>0.13</v>
      </c>
      <c r="V35" s="230">
        <f>ROUND(E35*U35,2)</f>
        <v>1.26</v>
      </c>
      <c r="W35" s="230"/>
      <c r="X35" s="230" t="s">
        <v>164</v>
      </c>
      <c r="Y35" s="230" t="s">
        <v>144</v>
      </c>
      <c r="Z35" s="210"/>
      <c r="AA35" s="210"/>
      <c r="AB35" s="210"/>
      <c r="AC35" s="210"/>
      <c r="AD35" s="210"/>
      <c r="AE35" s="210"/>
      <c r="AF35" s="210"/>
      <c r="AG35" s="210" t="s">
        <v>165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5" t="s">
        <v>718</v>
      </c>
      <c r="D36" s="263"/>
      <c r="E36" s="264">
        <v>5.16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167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3" x14ac:dyDescent="0.2">
      <c r="A37" s="227"/>
      <c r="B37" s="228"/>
      <c r="C37" s="265" t="s">
        <v>719</v>
      </c>
      <c r="D37" s="263"/>
      <c r="E37" s="264">
        <v>4.5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167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1">
        <v>5</v>
      </c>
      <c r="B38" s="242" t="s">
        <v>733</v>
      </c>
      <c r="C38" s="255" t="s">
        <v>734</v>
      </c>
      <c r="D38" s="243" t="s">
        <v>596</v>
      </c>
      <c r="E38" s="244">
        <v>0.2898</v>
      </c>
      <c r="F38" s="245"/>
      <c r="G38" s="24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1E-3</v>
      </c>
      <c r="O38" s="229">
        <f>ROUND(E38*N38,2)</f>
        <v>0</v>
      </c>
      <c r="P38" s="229">
        <v>0</v>
      </c>
      <c r="Q38" s="229">
        <f>ROUND(E38*P38,2)</f>
        <v>0</v>
      </c>
      <c r="R38" s="230" t="s">
        <v>382</v>
      </c>
      <c r="S38" s="230" t="s">
        <v>141</v>
      </c>
      <c r="T38" s="230" t="s">
        <v>163</v>
      </c>
      <c r="U38" s="230">
        <v>0</v>
      </c>
      <c r="V38" s="230">
        <f>ROUND(E38*U38,2)</f>
        <v>0</v>
      </c>
      <c r="W38" s="230"/>
      <c r="X38" s="230" t="s">
        <v>299</v>
      </c>
      <c r="Y38" s="230" t="s">
        <v>144</v>
      </c>
      <c r="Z38" s="210"/>
      <c r="AA38" s="210"/>
      <c r="AB38" s="210"/>
      <c r="AC38" s="210"/>
      <c r="AD38" s="210"/>
      <c r="AE38" s="210"/>
      <c r="AF38" s="210"/>
      <c r="AG38" s="210" t="s">
        <v>300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65" t="s">
        <v>735</v>
      </c>
      <c r="D39" s="263"/>
      <c r="E39" s="264">
        <v>0.2898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167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4" t="s">
        <v>136</v>
      </c>
      <c r="B40" s="235" t="s">
        <v>52</v>
      </c>
      <c r="C40" s="253" t="s">
        <v>69</v>
      </c>
      <c r="D40" s="236"/>
      <c r="E40" s="237"/>
      <c r="F40" s="238"/>
      <c r="G40" s="239">
        <f>SUMIF(AG41:AG47,"&lt;&gt;NOR",G41:G47)</f>
        <v>0</v>
      </c>
      <c r="H40" s="233"/>
      <c r="I40" s="233">
        <f>SUM(I41:I47)</f>
        <v>0</v>
      </c>
      <c r="J40" s="233"/>
      <c r="K40" s="233">
        <f>SUM(K41:K47)</f>
        <v>0</v>
      </c>
      <c r="L40" s="233"/>
      <c r="M40" s="233">
        <f>SUM(M41:M47)</f>
        <v>0</v>
      </c>
      <c r="N40" s="232"/>
      <c r="O40" s="232">
        <f>SUM(O41:O47)</f>
        <v>5.43</v>
      </c>
      <c r="P40" s="232"/>
      <c r="Q40" s="232">
        <f>SUM(Q41:Q47)</f>
        <v>0</v>
      </c>
      <c r="R40" s="233"/>
      <c r="S40" s="233"/>
      <c r="T40" s="233"/>
      <c r="U40" s="233"/>
      <c r="V40" s="233">
        <f>SUM(V41:V47)</f>
        <v>7.25</v>
      </c>
      <c r="W40" s="233"/>
      <c r="X40" s="233"/>
      <c r="Y40" s="233"/>
      <c r="AG40" t="s">
        <v>137</v>
      </c>
    </row>
    <row r="41" spans="1:60" outlineLevel="1" x14ac:dyDescent="0.2">
      <c r="A41" s="241">
        <v>6</v>
      </c>
      <c r="B41" s="242" t="s">
        <v>736</v>
      </c>
      <c r="C41" s="255" t="s">
        <v>737</v>
      </c>
      <c r="D41" s="243" t="s">
        <v>184</v>
      </c>
      <c r="E41" s="244">
        <v>2.0774400000000002</v>
      </c>
      <c r="F41" s="245"/>
      <c r="G41" s="246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2.5249999999999999</v>
      </c>
      <c r="O41" s="229">
        <f>ROUND(E41*N41,2)</f>
        <v>5.25</v>
      </c>
      <c r="P41" s="229">
        <v>0</v>
      </c>
      <c r="Q41" s="229">
        <f>ROUND(E41*P41,2)</f>
        <v>0</v>
      </c>
      <c r="R41" s="230"/>
      <c r="S41" s="230" t="s">
        <v>141</v>
      </c>
      <c r="T41" s="230" t="s">
        <v>163</v>
      </c>
      <c r="U41" s="230">
        <v>0.47699999999999998</v>
      </c>
      <c r="V41" s="230">
        <f>ROUND(E41*U41,2)</f>
        <v>0.99</v>
      </c>
      <c r="W41" s="230"/>
      <c r="X41" s="230" t="s">
        <v>164</v>
      </c>
      <c r="Y41" s="230" t="s">
        <v>144</v>
      </c>
      <c r="Z41" s="210"/>
      <c r="AA41" s="210"/>
      <c r="AB41" s="210"/>
      <c r="AC41" s="210"/>
      <c r="AD41" s="210"/>
      <c r="AE41" s="210"/>
      <c r="AF41" s="210"/>
      <c r="AG41" s="210" t="s">
        <v>165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5" t="s">
        <v>738</v>
      </c>
      <c r="D42" s="263"/>
      <c r="E42" s="264">
        <v>0.45150000000000001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167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5" t="s">
        <v>739</v>
      </c>
      <c r="D43" s="263"/>
      <c r="E43" s="264">
        <v>1.6259399999999999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167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1">
        <v>7</v>
      </c>
      <c r="B44" s="242" t="s">
        <v>351</v>
      </c>
      <c r="C44" s="255" t="s">
        <v>352</v>
      </c>
      <c r="D44" s="243" t="s">
        <v>162</v>
      </c>
      <c r="E44" s="244">
        <v>4.5728</v>
      </c>
      <c r="F44" s="245"/>
      <c r="G44" s="246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3.916E-2</v>
      </c>
      <c r="O44" s="229">
        <f>ROUND(E44*N44,2)</f>
        <v>0.18</v>
      </c>
      <c r="P44" s="229">
        <v>0</v>
      </c>
      <c r="Q44" s="229">
        <f>ROUND(E44*P44,2)</f>
        <v>0</v>
      </c>
      <c r="R44" s="230"/>
      <c r="S44" s="230" t="s">
        <v>141</v>
      </c>
      <c r="T44" s="230" t="s">
        <v>163</v>
      </c>
      <c r="U44" s="230">
        <v>1.05</v>
      </c>
      <c r="V44" s="230">
        <f>ROUND(E44*U44,2)</f>
        <v>4.8</v>
      </c>
      <c r="W44" s="230"/>
      <c r="X44" s="230" t="s">
        <v>164</v>
      </c>
      <c r="Y44" s="230" t="s">
        <v>144</v>
      </c>
      <c r="Z44" s="210"/>
      <c r="AA44" s="210"/>
      <c r="AB44" s="210"/>
      <c r="AC44" s="210"/>
      <c r="AD44" s="210"/>
      <c r="AE44" s="210"/>
      <c r="AF44" s="210"/>
      <c r="AG44" s="210" t="s">
        <v>165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5" t="s">
        <v>740</v>
      </c>
      <c r="D45" s="263"/>
      <c r="E45" s="264">
        <v>1.524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167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5" t="s">
        <v>741</v>
      </c>
      <c r="D46" s="263"/>
      <c r="E46" s="264">
        <v>3.0488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167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7">
        <v>8</v>
      </c>
      <c r="B47" s="248" t="s">
        <v>355</v>
      </c>
      <c r="C47" s="254" t="s">
        <v>356</v>
      </c>
      <c r="D47" s="249" t="s">
        <v>162</v>
      </c>
      <c r="E47" s="250">
        <v>4.5730000000000004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141</v>
      </c>
      <c r="T47" s="230" t="s">
        <v>163</v>
      </c>
      <c r="U47" s="230">
        <v>0.32</v>
      </c>
      <c r="V47" s="230">
        <f>ROUND(E47*U47,2)</f>
        <v>1.46</v>
      </c>
      <c r="W47" s="230"/>
      <c r="X47" s="230" t="s">
        <v>164</v>
      </c>
      <c r="Y47" s="230" t="s">
        <v>144</v>
      </c>
      <c r="Z47" s="210"/>
      <c r="AA47" s="210"/>
      <c r="AB47" s="210"/>
      <c r="AC47" s="210"/>
      <c r="AD47" s="210"/>
      <c r="AE47" s="210"/>
      <c r="AF47" s="210"/>
      <c r="AG47" s="210" t="s">
        <v>165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34" t="s">
        <v>136</v>
      </c>
      <c r="B48" s="235" t="s">
        <v>56</v>
      </c>
      <c r="C48" s="253" t="s">
        <v>71</v>
      </c>
      <c r="D48" s="236"/>
      <c r="E48" s="237"/>
      <c r="F48" s="238"/>
      <c r="G48" s="239">
        <f>SUMIF(AG49:AG54,"&lt;&gt;NOR",G49:G54)</f>
        <v>0</v>
      </c>
      <c r="H48" s="233"/>
      <c r="I48" s="233">
        <f>SUM(I49:I54)</f>
        <v>0</v>
      </c>
      <c r="J48" s="233"/>
      <c r="K48" s="233">
        <f>SUM(K49:K54)</f>
        <v>0</v>
      </c>
      <c r="L48" s="233"/>
      <c r="M48" s="233">
        <f>SUM(M49:M54)</f>
        <v>0</v>
      </c>
      <c r="N48" s="232"/>
      <c r="O48" s="232">
        <f>SUM(O49:O54)</f>
        <v>1.07</v>
      </c>
      <c r="P48" s="232"/>
      <c r="Q48" s="232">
        <f>SUM(Q49:Q54)</f>
        <v>0</v>
      </c>
      <c r="R48" s="233"/>
      <c r="S48" s="233"/>
      <c r="T48" s="233"/>
      <c r="U48" s="233"/>
      <c r="V48" s="233">
        <f>SUM(V49:V54)</f>
        <v>10.119999999999999</v>
      </c>
      <c r="W48" s="233"/>
      <c r="X48" s="233"/>
      <c r="Y48" s="233"/>
      <c r="AG48" t="s">
        <v>137</v>
      </c>
    </row>
    <row r="49" spans="1:60" outlineLevel="1" x14ac:dyDescent="0.2">
      <c r="A49" s="241">
        <v>9</v>
      </c>
      <c r="B49" s="242" t="s">
        <v>742</v>
      </c>
      <c r="C49" s="255" t="s">
        <v>743</v>
      </c>
      <c r="D49" s="243" t="s">
        <v>179</v>
      </c>
      <c r="E49" s="244">
        <v>7.5</v>
      </c>
      <c r="F49" s="245"/>
      <c r="G49" s="246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3.4610000000000002E-2</v>
      </c>
      <c r="O49" s="229">
        <f>ROUND(E49*N49,2)</f>
        <v>0.26</v>
      </c>
      <c r="P49" s="229">
        <v>0</v>
      </c>
      <c r="Q49" s="229">
        <f>ROUND(E49*P49,2)</f>
        <v>0</v>
      </c>
      <c r="R49" s="230"/>
      <c r="S49" s="230" t="s">
        <v>141</v>
      </c>
      <c r="T49" s="230" t="s">
        <v>163</v>
      </c>
      <c r="U49" s="230">
        <v>1.349</v>
      </c>
      <c r="V49" s="230">
        <f>ROUND(E49*U49,2)</f>
        <v>10.119999999999999</v>
      </c>
      <c r="W49" s="230"/>
      <c r="X49" s="230" t="s">
        <v>164</v>
      </c>
      <c r="Y49" s="230" t="s">
        <v>144</v>
      </c>
      <c r="Z49" s="210"/>
      <c r="AA49" s="210"/>
      <c r="AB49" s="210"/>
      <c r="AC49" s="210"/>
      <c r="AD49" s="210"/>
      <c r="AE49" s="210"/>
      <c r="AF49" s="210"/>
      <c r="AG49" s="210" t="s">
        <v>165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65" t="s">
        <v>744</v>
      </c>
      <c r="D50" s="263"/>
      <c r="E50" s="264">
        <v>1.5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167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5" t="s">
        <v>745</v>
      </c>
      <c r="D51" s="263"/>
      <c r="E51" s="264">
        <v>6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167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1">
        <v>10</v>
      </c>
      <c r="B52" s="242" t="s">
        <v>746</v>
      </c>
      <c r="C52" s="255" t="s">
        <v>747</v>
      </c>
      <c r="D52" s="243" t="s">
        <v>359</v>
      </c>
      <c r="E52" s="244">
        <v>5</v>
      </c>
      <c r="F52" s="245"/>
      <c r="G52" s="24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0.16200000000000001</v>
      </c>
      <c r="O52" s="229">
        <f>ROUND(E52*N52,2)</f>
        <v>0.81</v>
      </c>
      <c r="P52" s="229">
        <v>0</v>
      </c>
      <c r="Q52" s="229">
        <f>ROUND(E52*P52,2)</f>
        <v>0</v>
      </c>
      <c r="R52" s="230"/>
      <c r="S52" s="230" t="s">
        <v>298</v>
      </c>
      <c r="T52" s="230" t="s">
        <v>142</v>
      </c>
      <c r="U52" s="230">
        <v>0</v>
      </c>
      <c r="V52" s="230">
        <f>ROUND(E52*U52,2)</f>
        <v>0</v>
      </c>
      <c r="W52" s="230"/>
      <c r="X52" s="230" t="s">
        <v>299</v>
      </c>
      <c r="Y52" s="230" t="s">
        <v>144</v>
      </c>
      <c r="Z52" s="210"/>
      <c r="AA52" s="210"/>
      <c r="AB52" s="210"/>
      <c r="AC52" s="210"/>
      <c r="AD52" s="210"/>
      <c r="AE52" s="210"/>
      <c r="AF52" s="210"/>
      <c r="AG52" s="210" t="s">
        <v>300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5" t="s">
        <v>748</v>
      </c>
      <c r="D53" s="263"/>
      <c r="E53" s="264">
        <v>1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167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5" t="s">
        <v>749</v>
      </c>
      <c r="D54" s="263"/>
      <c r="E54" s="264">
        <v>4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167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34" t="s">
        <v>136</v>
      </c>
      <c r="B55" s="235" t="s">
        <v>58</v>
      </c>
      <c r="C55" s="253" t="s">
        <v>72</v>
      </c>
      <c r="D55" s="236"/>
      <c r="E55" s="237"/>
      <c r="F55" s="238"/>
      <c r="G55" s="239">
        <f>SUMIF(AG56:AG105,"&lt;&gt;NOR",G56:G105)</f>
        <v>0</v>
      </c>
      <c r="H55" s="233"/>
      <c r="I55" s="233">
        <f>SUM(I56:I105)</f>
        <v>0</v>
      </c>
      <c r="J55" s="233"/>
      <c r="K55" s="233">
        <f>SUM(K56:K105)</f>
        <v>0</v>
      </c>
      <c r="L55" s="233"/>
      <c r="M55" s="233">
        <f>SUM(M56:M105)</f>
        <v>0</v>
      </c>
      <c r="N55" s="232"/>
      <c r="O55" s="232">
        <f>SUM(O56:O105)</f>
        <v>1684.0999999999997</v>
      </c>
      <c r="P55" s="232"/>
      <c r="Q55" s="232">
        <f>SUM(Q56:Q105)</f>
        <v>0</v>
      </c>
      <c r="R55" s="233"/>
      <c r="S55" s="233"/>
      <c r="T55" s="233"/>
      <c r="U55" s="233"/>
      <c r="V55" s="233">
        <f>SUM(V56:V105)</f>
        <v>245.35</v>
      </c>
      <c r="W55" s="233"/>
      <c r="X55" s="233"/>
      <c r="Y55" s="233"/>
      <c r="AG55" t="s">
        <v>137</v>
      </c>
    </row>
    <row r="56" spans="1:60" outlineLevel="1" x14ac:dyDescent="0.2">
      <c r="A56" s="241">
        <v>11</v>
      </c>
      <c r="B56" s="242" t="s">
        <v>750</v>
      </c>
      <c r="C56" s="255" t="s">
        <v>751</v>
      </c>
      <c r="D56" s="243" t="s">
        <v>162</v>
      </c>
      <c r="E56" s="244">
        <v>952.52</v>
      </c>
      <c r="F56" s="245"/>
      <c r="G56" s="246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0.1012</v>
      </c>
      <c r="O56" s="229">
        <f>ROUND(E56*N56,2)</f>
        <v>96.4</v>
      </c>
      <c r="P56" s="229">
        <v>0</v>
      </c>
      <c r="Q56" s="229">
        <f>ROUND(E56*P56,2)</f>
        <v>0</v>
      </c>
      <c r="R56" s="230"/>
      <c r="S56" s="230" t="s">
        <v>141</v>
      </c>
      <c r="T56" s="230" t="s">
        <v>163</v>
      </c>
      <c r="U56" s="230">
        <v>2.4E-2</v>
      </c>
      <c r="V56" s="230">
        <f>ROUND(E56*U56,2)</f>
        <v>22.86</v>
      </c>
      <c r="W56" s="230"/>
      <c r="X56" s="230" t="s">
        <v>164</v>
      </c>
      <c r="Y56" s="230" t="s">
        <v>144</v>
      </c>
      <c r="Z56" s="210"/>
      <c r="AA56" s="210"/>
      <c r="AB56" s="210"/>
      <c r="AC56" s="210"/>
      <c r="AD56" s="210"/>
      <c r="AE56" s="210"/>
      <c r="AF56" s="210"/>
      <c r="AG56" s="210" t="s">
        <v>165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5" t="s">
        <v>722</v>
      </c>
      <c r="D57" s="263"/>
      <c r="E57" s="264">
        <v>947.52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167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5" t="s">
        <v>723</v>
      </c>
      <c r="D58" s="263"/>
      <c r="E58" s="264">
        <v>5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167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1">
        <v>12</v>
      </c>
      <c r="B59" s="242" t="s">
        <v>752</v>
      </c>
      <c r="C59" s="255" t="s">
        <v>753</v>
      </c>
      <c r="D59" s="243" t="s">
        <v>162</v>
      </c>
      <c r="E59" s="244">
        <v>70.2</v>
      </c>
      <c r="F59" s="245"/>
      <c r="G59" s="246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0.30360999999999999</v>
      </c>
      <c r="O59" s="229">
        <f>ROUND(E59*N59,2)</f>
        <v>21.31</v>
      </c>
      <c r="P59" s="229">
        <v>0</v>
      </c>
      <c r="Q59" s="229">
        <f>ROUND(E59*P59,2)</f>
        <v>0</v>
      </c>
      <c r="R59" s="230"/>
      <c r="S59" s="230" t="s">
        <v>141</v>
      </c>
      <c r="T59" s="230" t="s">
        <v>163</v>
      </c>
      <c r="U59" s="230">
        <v>1.6E-2</v>
      </c>
      <c r="V59" s="230">
        <f>ROUND(E59*U59,2)</f>
        <v>1.1200000000000001</v>
      </c>
      <c r="W59" s="230"/>
      <c r="X59" s="230" t="s">
        <v>164</v>
      </c>
      <c r="Y59" s="230" t="s">
        <v>144</v>
      </c>
      <c r="Z59" s="210"/>
      <c r="AA59" s="210"/>
      <c r="AB59" s="210"/>
      <c r="AC59" s="210"/>
      <c r="AD59" s="210"/>
      <c r="AE59" s="210"/>
      <c r="AF59" s="210"/>
      <c r="AG59" s="210" t="s">
        <v>165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65" t="s">
        <v>727</v>
      </c>
      <c r="D60" s="263"/>
      <c r="E60" s="264">
        <v>70.2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167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1">
        <v>13</v>
      </c>
      <c r="B61" s="242" t="s">
        <v>754</v>
      </c>
      <c r="C61" s="255" t="s">
        <v>755</v>
      </c>
      <c r="D61" s="243" t="s">
        <v>162</v>
      </c>
      <c r="E61" s="244">
        <v>1276.54123</v>
      </c>
      <c r="F61" s="245"/>
      <c r="G61" s="246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0.126</v>
      </c>
      <c r="O61" s="229">
        <f>ROUND(E61*N61,2)</f>
        <v>160.84</v>
      </c>
      <c r="P61" s="229">
        <v>0</v>
      </c>
      <c r="Q61" s="229">
        <f>ROUND(E61*P61,2)</f>
        <v>0</v>
      </c>
      <c r="R61" s="230"/>
      <c r="S61" s="230" t="s">
        <v>141</v>
      </c>
      <c r="T61" s="230" t="s">
        <v>163</v>
      </c>
      <c r="U61" s="230">
        <v>2.1000000000000001E-2</v>
      </c>
      <c r="V61" s="230">
        <f>ROUND(E61*U61,2)</f>
        <v>26.81</v>
      </c>
      <c r="W61" s="230"/>
      <c r="X61" s="230" t="s">
        <v>164</v>
      </c>
      <c r="Y61" s="230" t="s">
        <v>144</v>
      </c>
      <c r="Z61" s="210"/>
      <c r="AA61" s="210"/>
      <c r="AB61" s="210"/>
      <c r="AC61" s="210"/>
      <c r="AD61" s="210"/>
      <c r="AE61" s="210"/>
      <c r="AF61" s="210"/>
      <c r="AG61" s="210" t="s">
        <v>165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65" t="s">
        <v>722</v>
      </c>
      <c r="D62" s="263"/>
      <c r="E62" s="264">
        <v>947.52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167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65" t="s">
        <v>723</v>
      </c>
      <c r="D63" s="263"/>
      <c r="E63" s="264">
        <v>5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167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5" t="s">
        <v>724</v>
      </c>
      <c r="D64" s="263"/>
      <c r="E64" s="264">
        <v>247.58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167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3" x14ac:dyDescent="0.2">
      <c r="A65" s="227"/>
      <c r="B65" s="228"/>
      <c r="C65" s="265" t="s">
        <v>725</v>
      </c>
      <c r="D65" s="263"/>
      <c r="E65" s="264">
        <v>6.2412400000000003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167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5" t="s">
        <v>727</v>
      </c>
      <c r="D66" s="263"/>
      <c r="E66" s="264">
        <v>70.2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167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1">
        <v>14</v>
      </c>
      <c r="B67" s="242" t="s">
        <v>756</v>
      </c>
      <c r="C67" s="255" t="s">
        <v>757</v>
      </c>
      <c r="D67" s="243" t="s">
        <v>162</v>
      </c>
      <c r="E67" s="244">
        <v>303.82123999999999</v>
      </c>
      <c r="F67" s="245"/>
      <c r="G67" s="246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0.378</v>
      </c>
      <c r="O67" s="229">
        <f>ROUND(E67*N67,2)</f>
        <v>114.84</v>
      </c>
      <c r="P67" s="229">
        <v>0</v>
      </c>
      <c r="Q67" s="229">
        <f>ROUND(E67*P67,2)</f>
        <v>0</v>
      </c>
      <c r="R67" s="230"/>
      <c r="S67" s="230" t="s">
        <v>141</v>
      </c>
      <c r="T67" s="230" t="s">
        <v>163</v>
      </c>
      <c r="U67" s="230">
        <v>2.5999999999999999E-2</v>
      </c>
      <c r="V67" s="230">
        <f>ROUND(E67*U67,2)</f>
        <v>7.9</v>
      </c>
      <c r="W67" s="230"/>
      <c r="X67" s="230" t="s">
        <v>164</v>
      </c>
      <c r="Y67" s="230" t="s">
        <v>144</v>
      </c>
      <c r="Z67" s="210"/>
      <c r="AA67" s="210"/>
      <c r="AB67" s="210"/>
      <c r="AC67" s="210"/>
      <c r="AD67" s="210"/>
      <c r="AE67" s="210"/>
      <c r="AF67" s="210"/>
      <c r="AG67" s="210" t="s">
        <v>165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65" t="s">
        <v>724</v>
      </c>
      <c r="D68" s="263"/>
      <c r="E68" s="264">
        <v>247.58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167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3" x14ac:dyDescent="0.2">
      <c r="A69" s="227"/>
      <c r="B69" s="228"/>
      <c r="C69" s="265" t="s">
        <v>725</v>
      </c>
      <c r="D69" s="263"/>
      <c r="E69" s="264">
        <v>6.2412400000000003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167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3" x14ac:dyDescent="0.2">
      <c r="A70" s="227"/>
      <c r="B70" s="228"/>
      <c r="C70" s="265" t="s">
        <v>728</v>
      </c>
      <c r="D70" s="263"/>
      <c r="E70" s="264">
        <v>50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167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1">
        <v>15</v>
      </c>
      <c r="B71" s="242" t="s">
        <v>505</v>
      </c>
      <c r="C71" s="255" t="s">
        <v>758</v>
      </c>
      <c r="D71" s="243" t="s">
        <v>162</v>
      </c>
      <c r="E71" s="244">
        <v>952.52</v>
      </c>
      <c r="F71" s="245"/>
      <c r="G71" s="246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0.441</v>
      </c>
      <c r="O71" s="229">
        <f>ROUND(E71*N71,2)</f>
        <v>420.06</v>
      </c>
      <c r="P71" s="229">
        <v>0</v>
      </c>
      <c r="Q71" s="229">
        <f>ROUND(E71*P71,2)</f>
        <v>0</v>
      </c>
      <c r="R71" s="230"/>
      <c r="S71" s="230" t="s">
        <v>141</v>
      </c>
      <c r="T71" s="230" t="s">
        <v>163</v>
      </c>
      <c r="U71" s="230">
        <v>2.9000000000000001E-2</v>
      </c>
      <c r="V71" s="230">
        <f>ROUND(E71*U71,2)</f>
        <v>27.62</v>
      </c>
      <c r="W71" s="230"/>
      <c r="X71" s="230" t="s">
        <v>164</v>
      </c>
      <c r="Y71" s="230" t="s">
        <v>144</v>
      </c>
      <c r="Z71" s="210"/>
      <c r="AA71" s="210"/>
      <c r="AB71" s="210"/>
      <c r="AC71" s="210"/>
      <c r="AD71" s="210"/>
      <c r="AE71" s="210"/>
      <c r="AF71" s="210"/>
      <c r="AG71" s="210" t="s">
        <v>165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65" t="s">
        <v>722</v>
      </c>
      <c r="D72" s="263"/>
      <c r="E72" s="264">
        <v>947.52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167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5" t="s">
        <v>723</v>
      </c>
      <c r="D73" s="263"/>
      <c r="E73" s="264">
        <v>5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167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1">
        <v>16</v>
      </c>
      <c r="B74" s="242" t="s">
        <v>505</v>
      </c>
      <c r="C74" s="255" t="s">
        <v>759</v>
      </c>
      <c r="D74" s="243" t="s">
        <v>162</v>
      </c>
      <c r="E74" s="244">
        <v>339.76</v>
      </c>
      <c r="F74" s="245"/>
      <c r="G74" s="246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0.441</v>
      </c>
      <c r="O74" s="229">
        <f>ROUND(E74*N74,2)</f>
        <v>149.83000000000001</v>
      </c>
      <c r="P74" s="229">
        <v>0</v>
      </c>
      <c r="Q74" s="229">
        <f>ROUND(E74*P74,2)</f>
        <v>0</v>
      </c>
      <c r="R74" s="230"/>
      <c r="S74" s="230" t="s">
        <v>141</v>
      </c>
      <c r="T74" s="230" t="s">
        <v>163</v>
      </c>
      <c r="U74" s="230">
        <v>2.9000000000000001E-2</v>
      </c>
      <c r="V74" s="230">
        <f>ROUND(E74*U74,2)</f>
        <v>9.85</v>
      </c>
      <c r="W74" s="230"/>
      <c r="X74" s="230" t="s">
        <v>164</v>
      </c>
      <c r="Y74" s="230" t="s">
        <v>144</v>
      </c>
      <c r="Z74" s="210"/>
      <c r="AA74" s="210"/>
      <c r="AB74" s="210"/>
      <c r="AC74" s="210"/>
      <c r="AD74" s="210"/>
      <c r="AE74" s="210"/>
      <c r="AF74" s="210"/>
      <c r="AG74" s="210" t="s">
        <v>165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2" x14ac:dyDescent="0.2">
      <c r="A75" s="227"/>
      <c r="B75" s="228"/>
      <c r="C75" s="265" t="s">
        <v>726</v>
      </c>
      <c r="D75" s="263"/>
      <c r="E75" s="264">
        <v>339.76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167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1">
        <v>17</v>
      </c>
      <c r="B76" s="242" t="s">
        <v>760</v>
      </c>
      <c r="C76" s="255" t="s">
        <v>761</v>
      </c>
      <c r="D76" s="243" t="s">
        <v>162</v>
      </c>
      <c r="E76" s="244">
        <v>253.82123999999999</v>
      </c>
      <c r="F76" s="245"/>
      <c r="G76" s="246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0.41810000000000003</v>
      </c>
      <c r="O76" s="229">
        <f>ROUND(E76*N76,2)</f>
        <v>106.12</v>
      </c>
      <c r="P76" s="229">
        <v>0</v>
      </c>
      <c r="Q76" s="229">
        <f>ROUND(E76*P76,2)</f>
        <v>0</v>
      </c>
      <c r="R76" s="230"/>
      <c r="S76" s="230" t="s">
        <v>141</v>
      </c>
      <c r="T76" s="230" t="s">
        <v>163</v>
      </c>
      <c r="U76" s="230">
        <v>3.5999999999999997E-2</v>
      </c>
      <c r="V76" s="230">
        <f>ROUND(E76*U76,2)</f>
        <v>9.14</v>
      </c>
      <c r="W76" s="230"/>
      <c r="X76" s="230" t="s">
        <v>164</v>
      </c>
      <c r="Y76" s="230" t="s">
        <v>144</v>
      </c>
      <c r="Z76" s="210"/>
      <c r="AA76" s="210"/>
      <c r="AB76" s="210"/>
      <c r="AC76" s="210"/>
      <c r="AD76" s="210"/>
      <c r="AE76" s="210"/>
      <c r="AF76" s="210"/>
      <c r="AG76" s="210" t="s">
        <v>165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65" t="s">
        <v>724</v>
      </c>
      <c r="D77" s="263"/>
      <c r="E77" s="264">
        <v>247.58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167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3" x14ac:dyDescent="0.2">
      <c r="A78" s="227"/>
      <c r="B78" s="228"/>
      <c r="C78" s="265" t="s">
        <v>725</v>
      </c>
      <c r="D78" s="263"/>
      <c r="E78" s="264">
        <v>6.2412400000000003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167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1">
        <v>18</v>
      </c>
      <c r="B79" s="242" t="s">
        <v>762</v>
      </c>
      <c r="C79" s="255" t="s">
        <v>763</v>
      </c>
      <c r="D79" s="243" t="s">
        <v>162</v>
      </c>
      <c r="E79" s="244">
        <v>339.76</v>
      </c>
      <c r="F79" s="245"/>
      <c r="G79" s="246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0.48574000000000001</v>
      </c>
      <c r="O79" s="229">
        <f>ROUND(E79*N79,2)</f>
        <v>165.04</v>
      </c>
      <c r="P79" s="229">
        <v>0</v>
      </c>
      <c r="Q79" s="229">
        <f>ROUND(E79*P79,2)</f>
        <v>0</v>
      </c>
      <c r="R79" s="230"/>
      <c r="S79" s="230" t="s">
        <v>141</v>
      </c>
      <c r="T79" s="230" t="s">
        <v>163</v>
      </c>
      <c r="U79" s="230">
        <v>4.2000000000000003E-2</v>
      </c>
      <c r="V79" s="230">
        <f>ROUND(E79*U79,2)</f>
        <v>14.27</v>
      </c>
      <c r="W79" s="230"/>
      <c r="X79" s="230" t="s">
        <v>164</v>
      </c>
      <c r="Y79" s="230" t="s">
        <v>144</v>
      </c>
      <c r="Z79" s="210"/>
      <c r="AA79" s="210"/>
      <c r="AB79" s="210"/>
      <c r="AC79" s="210"/>
      <c r="AD79" s="210"/>
      <c r="AE79" s="210"/>
      <c r="AF79" s="210"/>
      <c r="AG79" s="210" t="s">
        <v>165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2" x14ac:dyDescent="0.2">
      <c r="A80" s="227"/>
      <c r="B80" s="228"/>
      <c r="C80" s="265" t="s">
        <v>726</v>
      </c>
      <c r="D80" s="263"/>
      <c r="E80" s="264">
        <v>339.76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167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1">
        <v>19</v>
      </c>
      <c r="B81" s="242" t="s">
        <v>764</v>
      </c>
      <c r="C81" s="255" t="s">
        <v>765</v>
      </c>
      <c r="D81" s="243" t="s">
        <v>162</v>
      </c>
      <c r="E81" s="244">
        <v>50</v>
      </c>
      <c r="F81" s="245"/>
      <c r="G81" s="246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0.51085999999999998</v>
      </c>
      <c r="O81" s="229">
        <f>ROUND(E81*N81,2)</f>
        <v>25.54</v>
      </c>
      <c r="P81" s="229">
        <v>0</v>
      </c>
      <c r="Q81" s="229">
        <f>ROUND(E81*P81,2)</f>
        <v>0</v>
      </c>
      <c r="R81" s="230"/>
      <c r="S81" s="230" t="s">
        <v>141</v>
      </c>
      <c r="T81" s="230" t="s">
        <v>163</v>
      </c>
      <c r="U81" s="230">
        <v>2.7E-2</v>
      </c>
      <c r="V81" s="230">
        <f>ROUND(E81*U81,2)</f>
        <v>1.35</v>
      </c>
      <c r="W81" s="230"/>
      <c r="X81" s="230" t="s">
        <v>164</v>
      </c>
      <c r="Y81" s="230" t="s">
        <v>144</v>
      </c>
      <c r="Z81" s="210"/>
      <c r="AA81" s="210"/>
      <c r="AB81" s="210"/>
      <c r="AC81" s="210"/>
      <c r="AD81" s="210"/>
      <c r="AE81" s="210"/>
      <c r="AF81" s="210"/>
      <c r="AG81" s="210" t="s">
        <v>165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2" x14ac:dyDescent="0.2">
      <c r="A82" s="227"/>
      <c r="B82" s="228"/>
      <c r="C82" s="265" t="s">
        <v>728</v>
      </c>
      <c r="D82" s="263"/>
      <c r="E82" s="264">
        <v>50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167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1">
        <v>20</v>
      </c>
      <c r="B83" s="242" t="s">
        <v>766</v>
      </c>
      <c r="C83" s="255" t="s">
        <v>767</v>
      </c>
      <c r="D83" s="243" t="s">
        <v>162</v>
      </c>
      <c r="E83" s="244">
        <v>120.2</v>
      </c>
      <c r="F83" s="245"/>
      <c r="G83" s="246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30"/>
      <c r="S83" s="230" t="s">
        <v>141</v>
      </c>
      <c r="T83" s="230" t="s">
        <v>163</v>
      </c>
      <c r="U83" s="230">
        <v>9.0999999999999998E-2</v>
      </c>
      <c r="V83" s="230">
        <f>ROUND(E83*U83,2)</f>
        <v>10.94</v>
      </c>
      <c r="W83" s="230"/>
      <c r="X83" s="230" t="s">
        <v>164</v>
      </c>
      <c r="Y83" s="230" t="s">
        <v>144</v>
      </c>
      <c r="Z83" s="210"/>
      <c r="AA83" s="210"/>
      <c r="AB83" s="210"/>
      <c r="AC83" s="210"/>
      <c r="AD83" s="210"/>
      <c r="AE83" s="210"/>
      <c r="AF83" s="210"/>
      <c r="AG83" s="210" t="s">
        <v>165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65" t="s">
        <v>727</v>
      </c>
      <c r="D84" s="263"/>
      <c r="E84" s="264">
        <v>70.2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167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3" x14ac:dyDescent="0.2">
      <c r="A85" s="227"/>
      <c r="B85" s="228"/>
      <c r="C85" s="265" t="s">
        <v>728</v>
      </c>
      <c r="D85" s="263"/>
      <c r="E85" s="264">
        <v>50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167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1">
        <v>21</v>
      </c>
      <c r="B86" s="242" t="s">
        <v>768</v>
      </c>
      <c r="C86" s="255" t="s">
        <v>769</v>
      </c>
      <c r="D86" s="243" t="s">
        <v>162</v>
      </c>
      <c r="E86" s="244">
        <v>679.52</v>
      </c>
      <c r="F86" s="245"/>
      <c r="G86" s="246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5.0000000000000001E-4</v>
      </c>
      <c r="O86" s="229">
        <f>ROUND(E86*N86,2)</f>
        <v>0.34</v>
      </c>
      <c r="P86" s="229">
        <v>0</v>
      </c>
      <c r="Q86" s="229">
        <f>ROUND(E86*P86,2)</f>
        <v>0</v>
      </c>
      <c r="R86" s="230"/>
      <c r="S86" s="230" t="s">
        <v>141</v>
      </c>
      <c r="T86" s="230" t="s">
        <v>163</v>
      </c>
      <c r="U86" s="230">
        <v>2E-3</v>
      </c>
      <c r="V86" s="230">
        <f>ROUND(E86*U86,2)</f>
        <v>1.36</v>
      </c>
      <c r="W86" s="230"/>
      <c r="X86" s="230" t="s">
        <v>164</v>
      </c>
      <c r="Y86" s="230" t="s">
        <v>144</v>
      </c>
      <c r="Z86" s="210"/>
      <c r="AA86" s="210"/>
      <c r="AB86" s="210"/>
      <c r="AC86" s="210"/>
      <c r="AD86" s="210"/>
      <c r="AE86" s="210"/>
      <c r="AF86" s="210"/>
      <c r="AG86" s="210" t="s">
        <v>165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2" x14ac:dyDescent="0.2">
      <c r="A87" s="227"/>
      <c r="B87" s="228"/>
      <c r="C87" s="265" t="s">
        <v>770</v>
      </c>
      <c r="D87" s="263"/>
      <c r="E87" s="264">
        <v>679.52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167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1">
        <v>22</v>
      </c>
      <c r="B88" s="242" t="s">
        <v>771</v>
      </c>
      <c r="C88" s="255" t="s">
        <v>772</v>
      </c>
      <c r="D88" s="243" t="s">
        <v>162</v>
      </c>
      <c r="E88" s="244">
        <v>339.76</v>
      </c>
      <c r="F88" s="245"/>
      <c r="G88" s="246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0.10373</v>
      </c>
      <c r="O88" s="229">
        <f>ROUND(E88*N88,2)</f>
        <v>35.24</v>
      </c>
      <c r="P88" s="229">
        <v>0</v>
      </c>
      <c r="Q88" s="229">
        <f>ROUND(E88*P88,2)</f>
        <v>0</v>
      </c>
      <c r="R88" s="230"/>
      <c r="S88" s="230" t="s">
        <v>141</v>
      </c>
      <c r="T88" s="230" t="s">
        <v>163</v>
      </c>
      <c r="U88" s="230">
        <v>1.4999999999999999E-2</v>
      </c>
      <c r="V88" s="230">
        <f>ROUND(E88*U88,2)</f>
        <v>5.0999999999999996</v>
      </c>
      <c r="W88" s="230"/>
      <c r="X88" s="230" t="s">
        <v>164</v>
      </c>
      <c r="Y88" s="230" t="s">
        <v>144</v>
      </c>
      <c r="Z88" s="210"/>
      <c r="AA88" s="210"/>
      <c r="AB88" s="210"/>
      <c r="AC88" s="210"/>
      <c r="AD88" s="210"/>
      <c r="AE88" s="210"/>
      <c r="AF88" s="210"/>
      <c r="AG88" s="210" t="s">
        <v>165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2" x14ac:dyDescent="0.2">
      <c r="A89" s="227"/>
      <c r="B89" s="228"/>
      <c r="C89" s="265" t="s">
        <v>726</v>
      </c>
      <c r="D89" s="263"/>
      <c r="E89" s="264">
        <v>339.76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167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1">
        <v>23</v>
      </c>
      <c r="B90" s="242" t="s">
        <v>773</v>
      </c>
      <c r="C90" s="255" t="s">
        <v>774</v>
      </c>
      <c r="D90" s="243" t="s">
        <v>162</v>
      </c>
      <c r="E90" s="244">
        <v>339.76</v>
      </c>
      <c r="F90" s="245"/>
      <c r="G90" s="246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0.20746000000000001</v>
      </c>
      <c r="O90" s="229">
        <f>ROUND(E90*N90,2)</f>
        <v>70.489999999999995</v>
      </c>
      <c r="P90" s="229">
        <v>0</v>
      </c>
      <c r="Q90" s="229">
        <f>ROUND(E90*P90,2)</f>
        <v>0</v>
      </c>
      <c r="R90" s="230"/>
      <c r="S90" s="230" t="s">
        <v>141</v>
      </c>
      <c r="T90" s="230" t="s">
        <v>163</v>
      </c>
      <c r="U90" s="230">
        <v>0.03</v>
      </c>
      <c r="V90" s="230">
        <f>ROUND(E90*U90,2)</f>
        <v>10.19</v>
      </c>
      <c r="W90" s="230"/>
      <c r="X90" s="230" t="s">
        <v>164</v>
      </c>
      <c r="Y90" s="230" t="s">
        <v>144</v>
      </c>
      <c r="Z90" s="210"/>
      <c r="AA90" s="210"/>
      <c r="AB90" s="210"/>
      <c r="AC90" s="210"/>
      <c r="AD90" s="210"/>
      <c r="AE90" s="210"/>
      <c r="AF90" s="210"/>
      <c r="AG90" s="210" t="s">
        <v>165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2" x14ac:dyDescent="0.2">
      <c r="A91" s="227"/>
      <c r="B91" s="228"/>
      <c r="C91" s="265" t="s">
        <v>726</v>
      </c>
      <c r="D91" s="263"/>
      <c r="E91" s="264">
        <v>339.76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167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1">
        <v>24</v>
      </c>
      <c r="B92" s="242" t="s">
        <v>775</v>
      </c>
      <c r="C92" s="255" t="s">
        <v>776</v>
      </c>
      <c r="D92" s="243" t="s">
        <v>162</v>
      </c>
      <c r="E92" s="244">
        <v>50</v>
      </c>
      <c r="F92" s="245"/>
      <c r="G92" s="246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0.11</v>
      </c>
      <c r="O92" s="229">
        <f>ROUND(E92*N92,2)</f>
        <v>5.5</v>
      </c>
      <c r="P92" s="229">
        <v>0</v>
      </c>
      <c r="Q92" s="229">
        <f>ROUND(E92*P92,2)</f>
        <v>0</v>
      </c>
      <c r="R92" s="230"/>
      <c r="S92" s="230" t="s">
        <v>141</v>
      </c>
      <c r="T92" s="230" t="s">
        <v>163</v>
      </c>
      <c r="U92" s="230">
        <v>1.1930000000000001</v>
      </c>
      <c r="V92" s="230">
        <f>ROUND(E92*U92,2)</f>
        <v>59.65</v>
      </c>
      <c r="W92" s="230"/>
      <c r="X92" s="230" t="s">
        <v>164</v>
      </c>
      <c r="Y92" s="230" t="s">
        <v>144</v>
      </c>
      <c r="Z92" s="210"/>
      <c r="AA92" s="210"/>
      <c r="AB92" s="210"/>
      <c r="AC92" s="210"/>
      <c r="AD92" s="210"/>
      <c r="AE92" s="210"/>
      <c r="AF92" s="210"/>
      <c r="AG92" s="210" t="s">
        <v>165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2" x14ac:dyDescent="0.2">
      <c r="A93" s="227"/>
      <c r="B93" s="228"/>
      <c r="C93" s="265" t="s">
        <v>728</v>
      </c>
      <c r="D93" s="263"/>
      <c r="E93" s="264">
        <v>50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167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1">
        <v>25</v>
      </c>
      <c r="B94" s="242" t="s">
        <v>777</v>
      </c>
      <c r="C94" s="255" t="s">
        <v>778</v>
      </c>
      <c r="D94" s="243" t="s">
        <v>162</v>
      </c>
      <c r="E94" s="244">
        <v>11.448</v>
      </c>
      <c r="F94" s="245"/>
      <c r="G94" s="246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0.31387999999999999</v>
      </c>
      <c r="O94" s="229">
        <f>ROUND(E94*N94,2)</f>
        <v>3.59</v>
      </c>
      <c r="P94" s="229">
        <v>0</v>
      </c>
      <c r="Q94" s="229">
        <f>ROUND(E94*P94,2)</f>
        <v>0</v>
      </c>
      <c r="R94" s="230"/>
      <c r="S94" s="230" t="s">
        <v>141</v>
      </c>
      <c r="T94" s="230" t="s">
        <v>163</v>
      </c>
      <c r="U94" s="230">
        <v>1.208</v>
      </c>
      <c r="V94" s="230">
        <f>ROUND(E94*U94,2)</f>
        <v>13.83</v>
      </c>
      <c r="W94" s="230"/>
      <c r="X94" s="230" t="s">
        <v>164</v>
      </c>
      <c r="Y94" s="230" t="s">
        <v>144</v>
      </c>
      <c r="Z94" s="210"/>
      <c r="AA94" s="210"/>
      <c r="AB94" s="210"/>
      <c r="AC94" s="210"/>
      <c r="AD94" s="210"/>
      <c r="AE94" s="210"/>
      <c r="AF94" s="210"/>
      <c r="AG94" s="210" t="s">
        <v>165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2" x14ac:dyDescent="0.2">
      <c r="A95" s="227"/>
      <c r="B95" s="228"/>
      <c r="C95" s="265" t="s">
        <v>779</v>
      </c>
      <c r="D95" s="263"/>
      <c r="E95" s="264">
        <v>11.448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167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1">
        <v>26</v>
      </c>
      <c r="B96" s="242" t="s">
        <v>780</v>
      </c>
      <c r="C96" s="255" t="s">
        <v>781</v>
      </c>
      <c r="D96" s="243" t="s">
        <v>162</v>
      </c>
      <c r="E96" s="244">
        <v>952.52</v>
      </c>
      <c r="F96" s="245"/>
      <c r="G96" s="246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0.28799999999999998</v>
      </c>
      <c r="O96" s="229">
        <f>ROUND(E96*N96,2)</f>
        <v>274.33</v>
      </c>
      <c r="P96" s="229">
        <v>0</v>
      </c>
      <c r="Q96" s="229">
        <f>ROUND(E96*P96,2)</f>
        <v>0</v>
      </c>
      <c r="R96" s="230"/>
      <c r="S96" s="230" t="s">
        <v>298</v>
      </c>
      <c r="T96" s="230" t="s">
        <v>163</v>
      </c>
      <c r="U96" s="230">
        <v>2.3E-2</v>
      </c>
      <c r="V96" s="230">
        <f>ROUND(E96*U96,2)</f>
        <v>21.91</v>
      </c>
      <c r="W96" s="230"/>
      <c r="X96" s="230" t="s">
        <v>164</v>
      </c>
      <c r="Y96" s="230" t="s">
        <v>144</v>
      </c>
      <c r="Z96" s="210"/>
      <c r="AA96" s="210"/>
      <c r="AB96" s="210"/>
      <c r="AC96" s="210"/>
      <c r="AD96" s="210"/>
      <c r="AE96" s="210"/>
      <c r="AF96" s="210"/>
      <c r="AG96" s="210" t="s">
        <v>165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65" t="s">
        <v>722</v>
      </c>
      <c r="D97" s="263"/>
      <c r="E97" s="264">
        <v>947.52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167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65" t="s">
        <v>723</v>
      </c>
      <c r="D98" s="263"/>
      <c r="E98" s="264">
        <v>5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167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3.75" outlineLevel="1" x14ac:dyDescent="0.2">
      <c r="A99" s="241">
        <v>27</v>
      </c>
      <c r="B99" s="242" t="s">
        <v>782</v>
      </c>
      <c r="C99" s="255" t="s">
        <v>783</v>
      </c>
      <c r="D99" s="243" t="s">
        <v>162</v>
      </c>
      <c r="E99" s="244">
        <v>50</v>
      </c>
      <c r="F99" s="245"/>
      <c r="G99" s="246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0.441</v>
      </c>
      <c r="O99" s="229">
        <f>ROUND(E99*N99,2)</f>
        <v>22.05</v>
      </c>
      <c r="P99" s="229">
        <v>0</v>
      </c>
      <c r="Q99" s="229">
        <f>ROUND(E99*P99,2)</f>
        <v>0</v>
      </c>
      <c r="R99" s="230"/>
      <c r="S99" s="230" t="s">
        <v>298</v>
      </c>
      <c r="T99" s="230" t="s">
        <v>142</v>
      </c>
      <c r="U99" s="230">
        <v>2.9000000000000001E-2</v>
      </c>
      <c r="V99" s="230">
        <f>ROUND(E99*U99,2)</f>
        <v>1.45</v>
      </c>
      <c r="W99" s="230"/>
      <c r="X99" s="230" t="s">
        <v>164</v>
      </c>
      <c r="Y99" s="230" t="s">
        <v>144</v>
      </c>
      <c r="Z99" s="210"/>
      <c r="AA99" s="210"/>
      <c r="AB99" s="210"/>
      <c r="AC99" s="210"/>
      <c r="AD99" s="210"/>
      <c r="AE99" s="210"/>
      <c r="AF99" s="210"/>
      <c r="AG99" s="210" t="s">
        <v>165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2" x14ac:dyDescent="0.2">
      <c r="A100" s="227"/>
      <c r="B100" s="228"/>
      <c r="C100" s="265" t="s">
        <v>728</v>
      </c>
      <c r="D100" s="263"/>
      <c r="E100" s="264">
        <v>50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167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41">
        <v>28</v>
      </c>
      <c r="B101" s="242" t="s">
        <v>784</v>
      </c>
      <c r="C101" s="255" t="s">
        <v>785</v>
      </c>
      <c r="D101" s="243" t="s">
        <v>162</v>
      </c>
      <c r="E101" s="244">
        <v>62.676960000000001</v>
      </c>
      <c r="F101" s="245"/>
      <c r="G101" s="246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29">
        <v>0.2</v>
      </c>
      <c r="O101" s="229">
        <f>ROUND(E101*N101,2)</f>
        <v>12.54</v>
      </c>
      <c r="P101" s="229">
        <v>0</v>
      </c>
      <c r="Q101" s="229">
        <f>ROUND(E101*P101,2)</f>
        <v>0</v>
      </c>
      <c r="R101" s="230" t="s">
        <v>382</v>
      </c>
      <c r="S101" s="230" t="s">
        <v>141</v>
      </c>
      <c r="T101" s="230" t="s">
        <v>163</v>
      </c>
      <c r="U101" s="230">
        <v>0</v>
      </c>
      <c r="V101" s="230">
        <f>ROUND(E101*U101,2)</f>
        <v>0</v>
      </c>
      <c r="W101" s="230"/>
      <c r="X101" s="230" t="s">
        <v>299</v>
      </c>
      <c r="Y101" s="230" t="s">
        <v>144</v>
      </c>
      <c r="Z101" s="210"/>
      <c r="AA101" s="210"/>
      <c r="AB101" s="210"/>
      <c r="AC101" s="210"/>
      <c r="AD101" s="210"/>
      <c r="AE101" s="210"/>
      <c r="AF101" s="210"/>
      <c r="AG101" s="210" t="s">
        <v>300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27"/>
      <c r="B102" s="228"/>
      <c r="C102" s="265" t="s">
        <v>786</v>
      </c>
      <c r="D102" s="263"/>
      <c r="E102" s="264">
        <v>11.676959999999999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167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7"/>
      <c r="B103" s="228"/>
      <c r="C103" s="265" t="s">
        <v>787</v>
      </c>
      <c r="D103" s="263"/>
      <c r="E103" s="264">
        <v>51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167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1">
        <v>29</v>
      </c>
      <c r="B104" s="242" t="s">
        <v>788</v>
      </c>
      <c r="C104" s="255" t="s">
        <v>789</v>
      </c>
      <c r="D104" s="243" t="s">
        <v>162</v>
      </c>
      <c r="E104" s="244">
        <v>138.22999999999999</v>
      </c>
      <c r="F104" s="245"/>
      <c r="G104" s="246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2.9999999999999997E-4</v>
      </c>
      <c r="O104" s="229">
        <f>ROUND(E104*N104,2)</f>
        <v>0.04</v>
      </c>
      <c r="P104" s="229">
        <v>0</v>
      </c>
      <c r="Q104" s="229">
        <f>ROUND(E104*P104,2)</f>
        <v>0</v>
      </c>
      <c r="R104" s="230" t="s">
        <v>382</v>
      </c>
      <c r="S104" s="230" t="s">
        <v>141</v>
      </c>
      <c r="T104" s="230" t="s">
        <v>163</v>
      </c>
      <c r="U104" s="230">
        <v>0</v>
      </c>
      <c r="V104" s="230">
        <f>ROUND(E104*U104,2)</f>
        <v>0</v>
      </c>
      <c r="W104" s="230"/>
      <c r="X104" s="230" t="s">
        <v>299</v>
      </c>
      <c r="Y104" s="230" t="s">
        <v>144</v>
      </c>
      <c r="Z104" s="210"/>
      <c r="AA104" s="210"/>
      <c r="AB104" s="210"/>
      <c r="AC104" s="210"/>
      <c r="AD104" s="210"/>
      <c r="AE104" s="210"/>
      <c r="AF104" s="210"/>
      <c r="AG104" s="210" t="s">
        <v>300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27"/>
      <c r="B105" s="228"/>
      <c r="C105" s="265" t="s">
        <v>790</v>
      </c>
      <c r="D105" s="263"/>
      <c r="E105" s="264">
        <v>138.22999999999999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167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34" t="s">
        <v>136</v>
      </c>
      <c r="B106" s="235" t="s">
        <v>75</v>
      </c>
      <c r="C106" s="253" t="s">
        <v>76</v>
      </c>
      <c r="D106" s="236"/>
      <c r="E106" s="237"/>
      <c r="F106" s="238"/>
      <c r="G106" s="239">
        <f>SUMIF(AG107:AG125,"&lt;&gt;NOR",G107:G125)</f>
        <v>0</v>
      </c>
      <c r="H106" s="233"/>
      <c r="I106" s="233">
        <f>SUM(I107:I125)</f>
        <v>0</v>
      </c>
      <c r="J106" s="233"/>
      <c r="K106" s="233">
        <f>SUM(K107:K125)</f>
        <v>0</v>
      </c>
      <c r="L106" s="233"/>
      <c r="M106" s="233">
        <f>SUM(M107:M125)</f>
        <v>0</v>
      </c>
      <c r="N106" s="232"/>
      <c r="O106" s="232">
        <f>SUM(O107:O125)</f>
        <v>89.05</v>
      </c>
      <c r="P106" s="232"/>
      <c r="Q106" s="232">
        <f>SUM(Q107:Q125)</f>
        <v>0</v>
      </c>
      <c r="R106" s="233"/>
      <c r="S106" s="233"/>
      <c r="T106" s="233"/>
      <c r="U106" s="233"/>
      <c r="V106" s="233">
        <f>SUM(V107:V125)</f>
        <v>180.49</v>
      </c>
      <c r="W106" s="233"/>
      <c r="X106" s="233"/>
      <c r="Y106" s="233"/>
      <c r="AG106" t="s">
        <v>137</v>
      </c>
    </row>
    <row r="107" spans="1:60" ht="22.5" outlineLevel="1" x14ac:dyDescent="0.2">
      <c r="A107" s="241">
        <v>30</v>
      </c>
      <c r="B107" s="242" t="s">
        <v>791</v>
      </c>
      <c r="C107" s="255" t="s">
        <v>792</v>
      </c>
      <c r="D107" s="243" t="s">
        <v>162</v>
      </c>
      <c r="E107" s="244">
        <v>253.82123000000001</v>
      </c>
      <c r="F107" s="245"/>
      <c r="G107" s="246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30"/>
      <c r="S107" s="230" t="s">
        <v>141</v>
      </c>
      <c r="T107" s="230" t="s">
        <v>163</v>
      </c>
      <c r="U107" s="230">
        <v>9.5000000000000001E-2</v>
      </c>
      <c r="V107" s="230">
        <f>ROUND(E107*U107,2)</f>
        <v>24.11</v>
      </c>
      <c r="W107" s="230"/>
      <c r="X107" s="230" t="s">
        <v>164</v>
      </c>
      <c r="Y107" s="230" t="s">
        <v>144</v>
      </c>
      <c r="Z107" s="210"/>
      <c r="AA107" s="210"/>
      <c r="AB107" s="210"/>
      <c r="AC107" s="210"/>
      <c r="AD107" s="210"/>
      <c r="AE107" s="210"/>
      <c r="AF107" s="210"/>
      <c r="AG107" s="210" t="s">
        <v>165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7"/>
      <c r="B108" s="228"/>
      <c r="C108" s="265" t="s">
        <v>793</v>
      </c>
      <c r="D108" s="263"/>
      <c r="E108" s="264">
        <v>253.82123000000001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167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7">
        <v>31</v>
      </c>
      <c r="B109" s="248" t="s">
        <v>794</v>
      </c>
      <c r="C109" s="254" t="s">
        <v>795</v>
      </c>
      <c r="D109" s="249" t="s">
        <v>184</v>
      </c>
      <c r="E109" s="250">
        <v>34.265999999999998</v>
      </c>
      <c r="F109" s="251"/>
      <c r="G109" s="252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29">
        <v>0</v>
      </c>
      <c r="O109" s="229">
        <f>ROUND(E109*N109,2)</f>
        <v>0</v>
      </c>
      <c r="P109" s="229">
        <v>0</v>
      </c>
      <c r="Q109" s="229">
        <f>ROUND(E109*P109,2)</f>
        <v>0</v>
      </c>
      <c r="R109" s="230"/>
      <c r="S109" s="230" t="s">
        <v>141</v>
      </c>
      <c r="T109" s="230" t="s">
        <v>163</v>
      </c>
      <c r="U109" s="230">
        <v>0.20499999999999999</v>
      </c>
      <c r="V109" s="230">
        <f>ROUND(E109*U109,2)</f>
        <v>7.02</v>
      </c>
      <c r="W109" s="230"/>
      <c r="X109" s="230" t="s">
        <v>164</v>
      </c>
      <c r="Y109" s="230" t="s">
        <v>144</v>
      </c>
      <c r="Z109" s="210"/>
      <c r="AA109" s="210"/>
      <c r="AB109" s="210"/>
      <c r="AC109" s="210"/>
      <c r="AD109" s="210"/>
      <c r="AE109" s="210"/>
      <c r="AF109" s="210"/>
      <c r="AG109" s="210" t="s">
        <v>165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1">
        <v>32</v>
      </c>
      <c r="B110" s="242" t="s">
        <v>796</v>
      </c>
      <c r="C110" s="255" t="s">
        <v>797</v>
      </c>
      <c r="D110" s="243" t="s">
        <v>162</v>
      </c>
      <c r="E110" s="244">
        <v>77.924999999999997</v>
      </c>
      <c r="F110" s="245"/>
      <c r="G110" s="246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1.41E-2</v>
      </c>
      <c r="O110" s="229">
        <f>ROUND(E110*N110,2)</f>
        <v>1.1000000000000001</v>
      </c>
      <c r="P110" s="229">
        <v>0</v>
      </c>
      <c r="Q110" s="229">
        <f>ROUND(E110*P110,2)</f>
        <v>0</v>
      </c>
      <c r="R110" s="230"/>
      <c r="S110" s="230" t="s">
        <v>141</v>
      </c>
      <c r="T110" s="230" t="s">
        <v>163</v>
      </c>
      <c r="U110" s="230">
        <v>0.39600000000000002</v>
      </c>
      <c r="V110" s="230">
        <f>ROUND(E110*U110,2)</f>
        <v>30.86</v>
      </c>
      <c r="W110" s="230"/>
      <c r="X110" s="230" t="s">
        <v>164</v>
      </c>
      <c r="Y110" s="230" t="s">
        <v>144</v>
      </c>
      <c r="Z110" s="210"/>
      <c r="AA110" s="210"/>
      <c r="AB110" s="210"/>
      <c r="AC110" s="210"/>
      <c r="AD110" s="210"/>
      <c r="AE110" s="210"/>
      <c r="AF110" s="210"/>
      <c r="AG110" s="210" t="s">
        <v>165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65" t="s">
        <v>798</v>
      </c>
      <c r="D111" s="263"/>
      <c r="E111" s="264">
        <v>6.42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167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7"/>
      <c r="B112" s="228"/>
      <c r="C112" s="265" t="s">
        <v>799</v>
      </c>
      <c r="D112" s="263"/>
      <c r="E112" s="264">
        <v>36.36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167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65" t="s">
        <v>800</v>
      </c>
      <c r="D113" s="263"/>
      <c r="E113" s="264">
        <v>18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167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27"/>
      <c r="B114" s="228"/>
      <c r="C114" s="265" t="s">
        <v>801</v>
      </c>
      <c r="D114" s="263"/>
      <c r="E114" s="264">
        <v>9.0299999999999994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167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27"/>
      <c r="B115" s="228"/>
      <c r="C115" s="265" t="s">
        <v>802</v>
      </c>
      <c r="D115" s="263"/>
      <c r="E115" s="264">
        <v>2.16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167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65" t="s">
        <v>803</v>
      </c>
      <c r="D116" s="263"/>
      <c r="E116" s="264">
        <v>1.02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167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7"/>
      <c r="B117" s="228"/>
      <c r="C117" s="265" t="s">
        <v>804</v>
      </c>
      <c r="D117" s="263"/>
      <c r="E117" s="264">
        <v>3.24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167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7"/>
      <c r="B118" s="228"/>
      <c r="C118" s="265" t="s">
        <v>805</v>
      </c>
      <c r="D118" s="263"/>
      <c r="E118" s="264">
        <v>1.6950000000000001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167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7">
        <v>33</v>
      </c>
      <c r="B119" s="248" t="s">
        <v>806</v>
      </c>
      <c r="C119" s="254" t="s">
        <v>807</v>
      </c>
      <c r="D119" s="249" t="s">
        <v>162</v>
      </c>
      <c r="E119" s="250">
        <v>77.924999999999997</v>
      </c>
      <c r="F119" s="251"/>
      <c r="G119" s="252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30"/>
      <c r="S119" s="230" t="s">
        <v>141</v>
      </c>
      <c r="T119" s="230" t="s">
        <v>163</v>
      </c>
      <c r="U119" s="230">
        <v>0.24</v>
      </c>
      <c r="V119" s="230">
        <f>ROUND(E119*U119,2)</f>
        <v>18.7</v>
      </c>
      <c r="W119" s="230"/>
      <c r="X119" s="230" t="s">
        <v>164</v>
      </c>
      <c r="Y119" s="230" t="s">
        <v>144</v>
      </c>
      <c r="Z119" s="210"/>
      <c r="AA119" s="210"/>
      <c r="AB119" s="210"/>
      <c r="AC119" s="210"/>
      <c r="AD119" s="210"/>
      <c r="AE119" s="210"/>
      <c r="AF119" s="210"/>
      <c r="AG119" s="210" t="s">
        <v>165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1">
        <v>34</v>
      </c>
      <c r="B120" s="242" t="s">
        <v>808</v>
      </c>
      <c r="C120" s="255" t="s">
        <v>809</v>
      </c>
      <c r="D120" s="243" t="s">
        <v>297</v>
      </c>
      <c r="E120" s="244">
        <v>1.3401799999999999</v>
      </c>
      <c r="F120" s="245"/>
      <c r="G120" s="246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29">
        <v>1.0662499999999999</v>
      </c>
      <c r="O120" s="229">
        <f>ROUND(E120*N120,2)</f>
        <v>1.43</v>
      </c>
      <c r="P120" s="229">
        <v>0</v>
      </c>
      <c r="Q120" s="229">
        <f>ROUND(E120*P120,2)</f>
        <v>0</v>
      </c>
      <c r="R120" s="230"/>
      <c r="S120" s="230" t="s">
        <v>141</v>
      </c>
      <c r="T120" s="230" t="s">
        <v>163</v>
      </c>
      <c r="U120" s="230">
        <v>15.231</v>
      </c>
      <c r="V120" s="230">
        <f>ROUND(E120*U120,2)</f>
        <v>20.41</v>
      </c>
      <c r="W120" s="230"/>
      <c r="X120" s="230" t="s">
        <v>164</v>
      </c>
      <c r="Y120" s="230" t="s">
        <v>144</v>
      </c>
      <c r="Z120" s="210"/>
      <c r="AA120" s="210"/>
      <c r="AB120" s="210"/>
      <c r="AC120" s="210"/>
      <c r="AD120" s="210"/>
      <c r="AE120" s="210"/>
      <c r="AF120" s="210"/>
      <c r="AG120" s="210" t="s">
        <v>165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5" t="s">
        <v>810</v>
      </c>
      <c r="D121" s="263"/>
      <c r="E121" s="264">
        <v>1.30722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167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7"/>
      <c r="B122" s="228"/>
      <c r="C122" s="265" t="s">
        <v>811</v>
      </c>
      <c r="D122" s="263"/>
      <c r="E122" s="264">
        <v>3.295E-2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167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41">
        <v>35</v>
      </c>
      <c r="B123" s="242" t="s">
        <v>812</v>
      </c>
      <c r="C123" s="255" t="s">
        <v>813</v>
      </c>
      <c r="D123" s="243" t="s">
        <v>184</v>
      </c>
      <c r="E123" s="244">
        <v>34.26587</v>
      </c>
      <c r="F123" s="245"/>
      <c r="G123" s="246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29">
        <v>2.5249999999999999</v>
      </c>
      <c r="O123" s="229">
        <f>ROUND(E123*N123,2)</f>
        <v>86.52</v>
      </c>
      <c r="P123" s="229">
        <v>0</v>
      </c>
      <c r="Q123" s="229">
        <f>ROUND(E123*P123,2)</f>
        <v>0</v>
      </c>
      <c r="R123" s="230"/>
      <c r="S123" s="230" t="s">
        <v>298</v>
      </c>
      <c r="T123" s="230" t="s">
        <v>163</v>
      </c>
      <c r="U123" s="230">
        <v>2.3170000000000002</v>
      </c>
      <c r="V123" s="230">
        <f>ROUND(E123*U123,2)</f>
        <v>79.39</v>
      </c>
      <c r="W123" s="230"/>
      <c r="X123" s="230" t="s">
        <v>164</v>
      </c>
      <c r="Y123" s="230" t="s">
        <v>144</v>
      </c>
      <c r="Z123" s="210"/>
      <c r="AA123" s="210"/>
      <c r="AB123" s="210"/>
      <c r="AC123" s="210"/>
      <c r="AD123" s="210"/>
      <c r="AE123" s="210"/>
      <c r="AF123" s="210"/>
      <c r="AG123" s="210" t="s">
        <v>165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27"/>
      <c r="B124" s="228"/>
      <c r="C124" s="265" t="s">
        <v>814</v>
      </c>
      <c r="D124" s="263"/>
      <c r="E124" s="264">
        <v>33.423299999999998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167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3" x14ac:dyDescent="0.2">
      <c r="A125" s="227"/>
      <c r="B125" s="228"/>
      <c r="C125" s="265" t="s">
        <v>815</v>
      </c>
      <c r="D125" s="263"/>
      <c r="E125" s="264">
        <v>0.84257000000000004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167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34" t="s">
        <v>136</v>
      </c>
      <c r="B126" s="235" t="s">
        <v>79</v>
      </c>
      <c r="C126" s="253" t="s">
        <v>80</v>
      </c>
      <c r="D126" s="236"/>
      <c r="E126" s="237"/>
      <c r="F126" s="238"/>
      <c r="G126" s="239">
        <f>SUMIF(AG127:AG156,"&lt;&gt;NOR",G127:G156)</f>
        <v>0</v>
      </c>
      <c r="H126" s="233"/>
      <c r="I126" s="233">
        <f>SUM(I127:I156)</f>
        <v>0</v>
      </c>
      <c r="J126" s="233"/>
      <c r="K126" s="233">
        <f>SUM(K127:K156)</f>
        <v>0</v>
      </c>
      <c r="L126" s="233"/>
      <c r="M126" s="233">
        <f>SUM(M127:M156)</f>
        <v>0</v>
      </c>
      <c r="N126" s="232"/>
      <c r="O126" s="232">
        <f>SUM(O127:O156)</f>
        <v>118.96</v>
      </c>
      <c r="P126" s="232"/>
      <c r="Q126" s="232">
        <f>SUM(Q127:Q156)</f>
        <v>0</v>
      </c>
      <c r="R126" s="233"/>
      <c r="S126" s="233"/>
      <c r="T126" s="233"/>
      <c r="U126" s="233"/>
      <c r="V126" s="233">
        <f>SUM(V127:V156)</f>
        <v>319.76</v>
      </c>
      <c r="W126" s="233"/>
      <c r="X126" s="233"/>
      <c r="Y126" s="233"/>
      <c r="AG126" t="s">
        <v>137</v>
      </c>
    </row>
    <row r="127" spans="1:60" outlineLevel="1" x14ac:dyDescent="0.2">
      <c r="A127" s="241">
        <v>36</v>
      </c>
      <c r="B127" s="242" t="s">
        <v>816</v>
      </c>
      <c r="C127" s="255" t="s">
        <v>817</v>
      </c>
      <c r="D127" s="243" t="s">
        <v>179</v>
      </c>
      <c r="E127" s="244">
        <v>264</v>
      </c>
      <c r="F127" s="245"/>
      <c r="G127" s="246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21</v>
      </c>
      <c r="M127" s="230">
        <f>G127*(1+L127/100)</f>
        <v>0</v>
      </c>
      <c r="N127" s="229">
        <v>7.3480000000000004E-2</v>
      </c>
      <c r="O127" s="229">
        <f>ROUND(E127*N127,2)</f>
        <v>19.399999999999999</v>
      </c>
      <c r="P127" s="229">
        <v>0</v>
      </c>
      <c r="Q127" s="229">
        <f>ROUND(E127*P127,2)</f>
        <v>0</v>
      </c>
      <c r="R127" s="230"/>
      <c r="S127" s="230" t="s">
        <v>141</v>
      </c>
      <c r="T127" s="230" t="s">
        <v>163</v>
      </c>
      <c r="U127" s="230">
        <v>0.28095999999999999</v>
      </c>
      <c r="V127" s="230">
        <f>ROUND(E127*U127,2)</f>
        <v>74.17</v>
      </c>
      <c r="W127" s="230"/>
      <c r="X127" s="230" t="s">
        <v>164</v>
      </c>
      <c r="Y127" s="230" t="s">
        <v>144</v>
      </c>
      <c r="Z127" s="210"/>
      <c r="AA127" s="210"/>
      <c r="AB127" s="210"/>
      <c r="AC127" s="210"/>
      <c r="AD127" s="210"/>
      <c r="AE127" s="210"/>
      <c r="AF127" s="210"/>
      <c r="AG127" s="210" t="s">
        <v>165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7"/>
      <c r="B128" s="228"/>
      <c r="C128" s="265" t="s">
        <v>818</v>
      </c>
      <c r="D128" s="263"/>
      <c r="E128" s="264">
        <v>264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167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41">
        <v>37</v>
      </c>
      <c r="B129" s="242" t="s">
        <v>819</v>
      </c>
      <c r="C129" s="255" t="s">
        <v>820</v>
      </c>
      <c r="D129" s="243" t="s">
        <v>179</v>
      </c>
      <c r="E129" s="244">
        <v>12</v>
      </c>
      <c r="F129" s="245"/>
      <c r="G129" s="246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9">
        <v>0.185</v>
      </c>
      <c r="O129" s="229">
        <f>ROUND(E129*N129,2)</f>
        <v>2.2200000000000002</v>
      </c>
      <c r="P129" s="229">
        <v>0</v>
      </c>
      <c r="Q129" s="229">
        <f>ROUND(E129*P129,2)</f>
        <v>0</v>
      </c>
      <c r="R129" s="230"/>
      <c r="S129" s="230" t="s">
        <v>141</v>
      </c>
      <c r="T129" s="230" t="s">
        <v>163</v>
      </c>
      <c r="U129" s="230">
        <v>0.33704000000000001</v>
      </c>
      <c r="V129" s="230">
        <f>ROUND(E129*U129,2)</f>
        <v>4.04</v>
      </c>
      <c r="W129" s="230"/>
      <c r="X129" s="230" t="s">
        <v>164</v>
      </c>
      <c r="Y129" s="230" t="s">
        <v>144</v>
      </c>
      <c r="Z129" s="210"/>
      <c r="AA129" s="210"/>
      <c r="AB129" s="210"/>
      <c r="AC129" s="210"/>
      <c r="AD129" s="210"/>
      <c r="AE129" s="210"/>
      <c r="AF129" s="210"/>
      <c r="AG129" s="210" t="s">
        <v>165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27"/>
      <c r="B130" s="228"/>
      <c r="C130" s="265" t="s">
        <v>821</v>
      </c>
      <c r="D130" s="263"/>
      <c r="E130" s="264">
        <v>12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167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1">
        <v>38</v>
      </c>
      <c r="B131" s="242" t="s">
        <v>822</v>
      </c>
      <c r="C131" s="255" t="s">
        <v>823</v>
      </c>
      <c r="D131" s="243" t="s">
        <v>184</v>
      </c>
      <c r="E131" s="244">
        <v>26.544</v>
      </c>
      <c r="F131" s="245"/>
      <c r="G131" s="246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29">
        <v>2.5249999999999999</v>
      </c>
      <c r="O131" s="229">
        <f>ROUND(E131*N131,2)</f>
        <v>67.02</v>
      </c>
      <c r="P131" s="229">
        <v>0</v>
      </c>
      <c r="Q131" s="229">
        <f>ROUND(E131*P131,2)</f>
        <v>0</v>
      </c>
      <c r="R131" s="230"/>
      <c r="S131" s="230" t="s">
        <v>141</v>
      </c>
      <c r="T131" s="230" t="s">
        <v>163</v>
      </c>
      <c r="U131" s="230">
        <v>1.4419999999999999</v>
      </c>
      <c r="V131" s="230">
        <f>ROUND(E131*U131,2)</f>
        <v>38.28</v>
      </c>
      <c r="W131" s="230"/>
      <c r="X131" s="230" t="s">
        <v>164</v>
      </c>
      <c r="Y131" s="230" t="s">
        <v>144</v>
      </c>
      <c r="Z131" s="210"/>
      <c r="AA131" s="210"/>
      <c r="AB131" s="210"/>
      <c r="AC131" s="210"/>
      <c r="AD131" s="210"/>
      <c r="AE131" s="210"/>
      <c r="AF131" s="210"/>
      <c r="AG131" s="210" t="s">
        <v>165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7"/>
      <c r="B132" s="228"/>
      <c r="C132" s="265" t="s">
        <v>824</v>
      </c>
      <c r="D132" s="263"/>
      <c r="E132" s="264">
        <v>2.274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167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7"/>
      <c r="B133" s="228"/>
      <c r="C133" s="265" t="s">
        <v>825</v>
      </c>
      <c r="D133" s="263"/>
      <c r="E133" s="264">
        <v>2.5680000000000001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167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27"/>
      <c r="B134" s="228"/>
      <c r="C134" s="265" t="s">
        <v>826</v>
      </c>
      <c r="D134" s="263"/>
      <c r="E134" s="264">
        <v>2.3279999999999998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167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27"/>
      <c r="B135" s="228"/>
      <c r="C135" s="265" t="s">
        <v>827</v>
      </c>
      <c r="D135" s="263"/>
      <c r="E135" s="264">
        <v>3.3540000000000001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167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65" t="s">
        <v>828</v>
      </c>
      <c r="D136" s="263"/>
      <c r="E136" s="264">
        <v>2.1720000000000002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167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65" t="s">
        <v>829</v>
      </c>
      <c r="D137" s="263"/>
      <c r="E137" s="264">
        <v>3.762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167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7"/>
      <c r="B138" s="228"/>
      <c r="C138" s="265" t="s">
        <v>830</v>
      </c>
      <c r="D138" s="263"/>
      <c r="E138" s="264">
        <v>4.7160000000000002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167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27"/>
      <c r="B139" s="228"/>
      <c r="C139" s="265" t="s">
        <v>831</v>
      </c>
      <c r="D139" s="263"/>
      <c r="E139" s="264">
        <v>0.73199999999999998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167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65" t="s">
        <v>832</v>
      </c>
      <c r="D140" s="263"/>
      <c r="E140" s="264">
        <v>0.63600000000000001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167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27"/>
      <c r="B141" s="228"/>
      <c r="C141" s="265" t="s">
        <v>833</v>
      </c>
      <c r="D141" s="263"/>
      <c r="E141" s="264">
        <v>0.56399999999999995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167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7"/>
      <c r="B142" s="228"/>
      <c r="C142" s="265" t="s">
        <v>834</v>
      </c>
      <c r="D142" s="263"/>
      <c r="E142" s="264">
        <v>1.038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167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27"/>
      <c r="B143" s="228"/>
      <c r="C143" s="265" t="s">
        <v>835</v>
      </c>
      <c r="D143" s="263"/>
      <c r="E143" s="264">
        <v>2.4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167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1">
        <v>39</v>
      </c>
      <c r="B144" s="242" t="s">
        <v>836</v>
      </c>
      <c r="C144" s="255" t="s">
        <v>837</v>
      </c>
      <c r="D144" s="243" t="s">
        <v>359</v>
      </c>
      <c r="E144" s="244">
        <v>403</v>
      </c>
      <c r="F144" s="245"/>
      <c r="G144" s="246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29">
        <v>8.0000000000000007E-5</v>
      </c>
      <c r="O144" s="229">
        <f>ROUND(E144*N144,2)</f>
        <v>0.03</v>
      </c>
      <c r="P144" s="229">
        <v>0</v>
      </c>
      <c r="Q144" s="229">
        <f>ROUND(E144*P144,2)</f>
        <v>0</v>
      </c>
      <c r="R144" s="230"/>
      <c r="S144" s="230" t="s">
        <v>141</v>
      </c>
      <c r="T144" s="230" t="s">
        <v>163</v>
      </c>
      <c r="U144" s="230">
        <v>0.28999999999999998</v>
      </c>
      <c r="V144" s="230">
        <f>ROUND(E144*U144,2)</f>
        <v>116.87</v>
      </c>
      <c r="W144" s="230"/>
      <c r="X144" s="230" t="s">
        <v>164</v>
      </c>
      <c r="Y144" s="230" t="s">
        <v>144</v>
      </c>
      <c r="Z144" s="210"/>
      <c r="AA144" s="210"/>
      <c r="AB144" s="210"/>
      <c r="AC144" s="210"/>
      <c r="AD144" s="210"/>
      <c r="AE144" s="210"/>
      <c r="AF144" s="210"/>
      <c r="AG144" s="210" t="s">
        <v>165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65" t="s">
        <v>838</v>
      </c>
      <c r="D145" s="263"/>
      <c r="E145" s="264"/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167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65" t="s">
        <v>839</v>
      </c>
      <c r="D146" s="263"/>
      <c r="E146" s="264">
        <v>403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167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1">
        <v>40</v>
      </c>
      <c r="B147" s="242" t="s">
        <v>840</v>
      </c>
      <c r="C147" s="255" t="s">
        <v>841</v>
      </c>
      <c r="D147" s="243" t="s">
        <v>359</v>
      </c>
      <c r="E147" s="244">
        <v>80</v>
      </c>
      <c r="F147" s="245"/>
      <c r="G147" s="246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4.4000000000000002E-4</v>
      </c>
      <c r="O147" s="229">
        <f>ROUND(E147*N147,2)</f>
        <v>0.04</v>
      </c>
      <c r="P147" s="229">
        <v>0</v>
      </c>
      <c r="Q147" s="229">
        <f>ROUND(E147*P147,2)</f>
        <v>0</v>
      </c>
      <c r="R147" s="230"/>
      <c r="S147" s="230" t="s">
        <v>141</v>
      </c>
      <c r="T147" s="230" t="s">
        <v>163</v>
      </c>
      <c r="U147" s="230">
        <v>1.08</v>
      </c>
      <c r="V147" s="230">
        <f>ROUND(E147*U147,2)</f>
        <v>86.4</v>
      </c>
      <c r="W147" s="230"/>
      <c r="X147" s="230" t="s">
        <v>164</v>
      </c>
      <c r="Y147" s="230" t="s">
        <v>144</v>
      </c>
      <c r="Z147" s="210"/>
      <c r="AA147" s="210"/>
      <c r="AB147" s="210"/>
      <c r="AC147" s="210"/>
      <c r="AD147" s="210"/>
      <c r="AE147" s="210"/>
      <c r="AF147" s="210"/>
      <c r="AG147" s="210" t="s">
        <v>165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27"/>
      <c r="B148" s="228"/>
      <c r="C148" s="265" t="s">
        <v>842</v>
      </c>
      <c r="D148" s="263"/>
      <c r="E148" s="264">
        <v>80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167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1">
        <v>41</v>
      </c>
      <c r="B149" s="242" t="s">
        <v>843</v>
      </c>
      <c r="C149" s="255" t="s">
        <v>844</v>
      </c>
      <c r="D149" s="243" t="s">
        <v>297</v>
      </c>
      <c r="E149" s="244">
        <v>10.234640000000001</v>
      </c>
      <c r="F149" s="245"/>
      <c r="G149" s="246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21</v>
      </c>
      <c r="M149" s="230">
        <f>G149*(1+L149/100)</f>
        <v>0</v>
      </c>
      <c r="N149" s="229">
        <v>1</v>
      </c>
      <c r="O149" s="229">
        <f>ROUND(E149*N149,2)</f>
        <v>10.23</v>
      </c>
      <c r="P149" s="229">
        <v>0</v>
      </c>
      <c r="Q149" s="229">
        <f>ROUND(E149*P149,2)</f>
        <v>0</v>
      </c>
      <c r="R149" s="230" t="s">
        <v>382</v>
      </c>
      <c r="S149" s="230" t="s">
        <v>141</v>
      </c>
      <c r="T149" s="230" t="s">
        <v>163</v>
      </c>
      <c r="U149" s="230">
        <v>0</v>
      </c>
      <c r="V149" s="230">
        <f>ROUND(E149*U149,2)</f>
        <v>0</v>
      </c>
      <c r="W149" s="230"/>
      <c r="X149" s="230" t="s">
        <v>299</v>
      </c>
      <c r="Y149" s="230" t="s">
        <v>144</v>
      </c>
      <c r="Z149" s="210"/>
      <c r="AA149" s="210"/>
      <c r="AB149" s="210"/>
      <c r="AC149" s="210"/>
      <c r="AD149" s="210"/>
      <c r="AE149" s="210"/>
      <c r="AF149" s="210"/>
      <c r="AG149" s="210" t="s">
        <v>300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27"/>
      <c r="B150" s="228"/>
      <c r="C150" s="265" t="s">
        <v>845</v>
      </c>
      <c r="D150" s="263"/>
      <c r="E150" s="264">
        <v>10.234640000000001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167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1">
        <v>42</v>
      </c>
      <c r="B151" s="242" t="s">
        <v>846</v>
      </c>
      <c r="C151" s="255" t="s">
        <v>847</v>
      </c>
      <c r="D151" s="243" t="s">
        <v>297</v>
      </c>
      <c r="E151" s="244">
        <v>0.28204000000000001</v>
      </c>
      <c r="F151" s="245"/>
      <c r="G151" s="246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29">
        <v>1</v>
      </c>
      <c r="O151" s="229">
        <f>ROUND(E151*N151,2)</f>
        <v>0.28000000000000003</v>
      </c>
      <c r="P151" s="229">
        <v>0</v>
      </c>
      <c r="Q151" s="229">
        <f>ROUND(E151*P151,2)</f>
        <v>0</v>
      </c>
      <c r="R151" s="230" t="s">
        <v>382</v>
      </c>
      <c r="S151" s="230" t="s">
        <v>141</v>
      </c>
      <c r="T151" s="230" t="s">
        <v>163</v>
      </c>
      <c r="U151" s="230">
        <v>0</v>
      </c>
      <c r="V151" s="230">
        <f>ROUND(E151*U151,2)</f>
        <v>0</v>
      </c>
      <c r="W151" s="230"/>
      <c r="X151" s="230" t="s">
        <v>299</v>
      </c>
      <c r="Y151" s="230" t="s">
        <v>144</v>
      </c>
      <c r="Z151" s="210"/>
      <c r="AA151" s="210"/>
      <c r="AB151" s="210"/>
      <c r="AC151" s="210"/>
      <c r="AD151" s="210"/>
      <c r="AE151" s="210"/>
      <c r="AF151" s="210"/>
      <c r="AG151" s="210" t="s">
        <v>300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27"/>
      <c r="B152" s="228"/>
      <c r="C152" s="265" t="s">
        <v>848</v>
      </c>
      <c r="D152" s="263"/>
      <c r="E152" s="264">
        <v>0.28204000000000001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167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41">
        <v>43</v>
      </c>
      <c r="B153" s="242" t="s">
        <v>849</v>
      </c>
      <c r="C153" s="255" t="s">
        <v>850</v>
      </c>
      <c r="D153" s="243" t="s">
        <v>359</v>
      </c>
      <c r="E153" s="244">
        <v>266.64</v>
      </c>
      <c r="F153" s="245"/>
      <c r="G153" s="246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29">
        <v>0.06</v>
      </c>
      <c r="O153" s="229">
        <f>ROUND(E153*N153,2)</f>
        <v>16</v>
      </c>
      <c r="P153" s="229">
        <v>0</v>
      </c>
      <c r="Q153" s="229">
        <f>ROUND(E153*P153,2)</f>
        <v>0</v>
      </c>
      <c r="R153" s="230"/>
      <c r="S153" s="230" t="s">
        <v>298</v>
      </c>
      <c r="T153" s="230" t="s">
        <v>142</v>
      </c>
      <c r="U153" s="230">
        <v>0</v>
      </c>
      <c r="V153" s="230">
        <f>ROUND(E153*U153,2)</f>
        <v>0</v>
      </c>
      <c r="W153" s="230"/>
      <c r="X153" s="230" t="s">
        <v>299</v>
      </c>
      <c r="Y153" s="230" t="s">
        <v>144</v>
      </c>
      <c r="Z153" s="210"/>
      <c r="AA153" s="210"/>
      <c r="AB153" s="210"/>
      <c r="AC153" s="210"/>
      <c r="AD153" s="210"/>
      <c r="AE153" s="210"/>
      <c r="AF153" s="210"/>
      <c r="AG153" s="210" t="s">
        <v>300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7"/>
      <c r="B154" s="228"/>
      <c r="C154" s="265" t="s">
        <v>851</v>
      </c>
      <c r="D154" s="263"/>
      <c r="E154" s="264">
        <v>266.64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167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1">
        <v>44</v>
      </c>
      <c r="B155" s="242" t="s">
        <v>852</v>
      </c>
      <c r="C155" s="255" t="s">
        <v>853</v>
      </c>
      <c r="D155" s="243" t="s">
        <v>359</v>
      </c>
      <c r="E155" s="244">
        <v>4</v>
      </c>
      <c r="F155" s="245"/>
      <c r="G155" s="246">
        <f>ROUND(E155*F155,2)</f>
        <v>0</v>
      </c>
      <c r="H155" s="231"/>
      <c r="I155" s="230">
        <f>ROUND(E155*H155,2)</f>
        <v>0</v>
      </c>
      <c r="J155" s="231"/>
      <c r="K155" s="230">
        <f>ROUND(E155*J155,2)</f>
        <v>0</v>
      </c>
      <c r="L155" s="230">
        <v>21</v>
      </c>
      <c r="M155" s="230">
        <f>G155*(1+L155/100)</f>
        <v>0</v>
      </c>
      <c r="N155" s="229">
        <v>0.93600000000000005</v>
      </c>
      <c r="O155" s="229">
        <f>ROUND(E155*N155,2)</f>
        <v>3.74</v>
      </c>
      <c r="P155" s="229">
        <v>0</v>
      </c>
      <c r="Q155" s="229">
        <f>ROUND(E155*P155,2)</f>
        <v>0</v>
      </c>
      <c r="R155" s="230"/>
      <c r="S155" s="230" t="s">
        <v>298</v>
      </c>
      <c r="T155" s="230" t="s">
        <v>142</v>
      </c>
      <c r="U155" s="230">
        <v>0</v>
      </c>
      <c r="V155" s="230">
        <f>ROUND(E155*U155,2)</f>
        <v>0</v>
      </c>
      <c r="W155" s="230"/>
      <c r="X155" s="230" t="s">
        <v>299</v>
      </c>
      <c r="Y155" s="230" t="s">
        <v>144</v>
      </c>
      <c r="Z155" s="210"/>
      <c r="AA155" s="210"/>
      <c r="AB155" s="210"/>
      <c r="AC155" s="210"/>
      <c r="AD155" s="210"/>
      <c r="AE155" s="210"/>
      <c r="AF155" s="210"/>
      <c r="AG155" s="210" t="s">
        <v>300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27"/>
      <c r="B156" s="228"/>
      <c r="C156" s="265" t="s">
        <v>854</v>
      </c>
      <c r="D156" s="263"/>
      <c r="E156" s="264">
        <v>4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167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34" t="s">
        <v>136</v>
      </c>
      <c r="B157" s="235" t="s">
        <v>87</v>
      </c>
      <c r="C157" s="253" t="s">
        <v>88</v>
      </c>
      <c r="D157" s="236"/>
      <c r="E157" s="237"/>
      <c r="F157" s="238"/>
      <c r="G157" s="239">
        <f>SUMIF(AG158:AG158,"&lt;&gt;NOR",G158:G158)</f>
        <v>0</v>
      </c>
      <c r="H157" s="233"/>
      <c r="I157" s="233">
        <f>SUM(I158:I158)</f>
        <v>0</v>
      </c>
      <c r="J157" s="233"/>
      <c r="K157" s="233">
        <f>SUM(K158:K158)</f>
        <v>0</v>
      </c>
      <c r="L157" s="233"/>
      <c r="M157" s="233">
        <f>SUM(M158:M158)</f>
        <v>0</v>
      </c>
      <c r="N157" s="232"/>
      <c r="O157" s="232">
        <f>SUM(O158:O158)</f>
        <v>0</v>
      </c>
      <c r="P157" s="232"/>
      <c r="Q157" s="232">
        <f>SUM(Q158:Q158)</f>
        <v>0</v>
      </c>
      <c r="R157" s="233"/>
      <c r="S157" s="233"/>
      <c r="T157" s="233"/>
      <c r="U157" s="233"/>
      <c r="V157" s="233">
        <f>SUM(V158:V158)</f>
        <v>142.4</v>
      </c>
      <c r="W157" s="233"/>
      <c r="X157" s="233"/>
      <c r="Y157" s="233"/>
      <c r="AG157" t="s">
        <v>137</v>
      </c>
    </row>
    <row r="158" spans="1:60" outlineLevel="1" x14ac:dyDescent="0.2">
      <c r="A158" s="241">
        <v>45</v>
      </c>
      <c r="B158" s="242" t="s">
        <v>855</v>
      </c>
      <c r="C158" s="255" t="s">
        <v>856</v>
      </c>
      <c r="D158" s="243" t="s">
        <v>297</v>
      </c>
      <c r="E158" s="244">
        <v>1898.6211699999999</v>
      </c>
      <c r="F158" s="245"/>
      <c r="G158" s="246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29">
        <v>0</v>
      </c>
      <c r="O158" s="229">
        <f>ROUND(E158*N158,2)</f>
        <v>0</v>
      </c>
      <c r="P158" s="229">
        <v>0</v>
      </c>
      <c r="Q158" s="229">
        <f>ROUND(E158*P158,2)</f>
        <v>0</v>
      </c>
      <c r="R158" s="230"/>
      <c r="S158" s="230" t="s">
        <v>141</v>
      </c>
      <c r="T158" s="230" t="s">
        <v>163</v>
      </c>
      <c r="U158" s="230">
        <v>7.4999999999999997E-2</v>
      </c>
      <c r="V158" s="230">
        <f>ROUND(E158*U158,2)</f>
        <v>142.4</v>
      </c>
      <c r="W158" s="230"/>
      <c r="X158" s="230" t="s">
        <v>562</v>
      </c>
      <c r="Y158" s="230" t="s">
        <v>144</v>
      </c>
      <c r="Z158" s="210"/>
      <c r="AA158" s="210"/>
      <c r="AB158" s="210"/>
      <c r="AC158" s="210"/>
      <c r="AD158" s="210"/>
      <c r="AE158" s="210"/>
      <c r="AF158" s="210"/>
      <c r="AG158" s="210" t="s">
        <v>563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3"/>
      <c r="B159" s="4"/>
      <c r="C159" s="256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v>15</v>
      </c>
      <c r="AF159">
        <v>21</v>
      </c>
      <c r="AG159" t="s">
        <v>122</v>
      </c>
    </row>
    <row r="160" spans="1:60" x14ac:dyDescent="0.2">
      <c r="A160" s="213"/>
      <c r="B160" s="214" t="s">
        <v>31</v>
      </c>
      <c r="C160" s="257"/>
      <c r="D160" s="215"/>
      <c r="E160" s="216"/>
      <c r="F160" s="216"/>
      <c r="G160" s="240">
        <f>G8+G40+G48+G55+G106+G126+G157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E160">
        <f>SUMIF(L7:L158,AE159,G7:G158)</f>
        <v>0</v>
      </c>
      <c r="AF160">
        <f>SUMIF(L7:L158,AF159,G7:G158)</f>
        <v>0</v>
      </c>
      <c r="AG160" t="s">
        <v>156</v>
      </c>
    </row>
    <row r="161" spans="1:33" x14ac:dyDescent="0.2">
      <c r="A161" s="3"/>
      <c r="B161" s="4"/>
      <c r="C161" s="256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3"/>
      <c r="B162" s="4"/>
      <c r="C162" s="256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17" t="s">
        <v>157</v>
      </c>
      <c r="B163" s="217"/>
      <c r="C163" s="258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18"/>
      <c r="B164" s="219"/>
      <c r="C164" s="259"/>
      <c r="D164" s="219"/>
      <c r="E164" s="219"/>
      <c r="F164" s="219"/>
      <c r="G164" s="22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G164" t="s">
        <v>158</v>
      </c>
    </row>
    <row r="165" spans="1:33" x14ac:dyDescent="0.2">
      <c r="A165" s="221"/>
      <c r="B165" s="222"/>
      <c r="C165" s="260"/>
      <c r="D165" s="222"/>
      <c r="E165" s="222"/>
      <c r="F165" s="222"/>
      <c r="G165" s="22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21"/>
      <c r="B166" s="222"/>
      <c r="C166" s="260"/>
      <c r="D166" s="222"/>
      <c r="E166" s="222"/>
      <c r="F166" s="222"/>
      <c r="G166" s="22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221"/>
      <c r="B167" s="222"/>
      <c r="C167" s="260"/>
      <c r="D167" s="222"/>
      <c r="E167" s="222"/>
      <c r="F167" s="222"/>
      <c r="G167" s="2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A168" s="224"/>
      <c r="B168" s="225"/>
      <c r="C168" s="261"/>
      <c r="D168" s="225"/>
      <c r="E168" s="225"/>
      <c r="F168" s="225"/>
      <c r="G168" s="22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">
      <c r="A169" s="3"/>
      <c r="B169" s="4"/>
      <c r="C169" s="256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33" x14ac:dyDescent="0.2">
      <c r="C170" s="262"/>
      <c r="D170" s="10"/>
      <c r="AG170" t="s">
        <v>159</v>
      </c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63:C163"/>
    <mergeCell ref="A164:G16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111</v>
      </c>
      <c r="AG3" t="s">
        <v>112</v>
      </c>
    </row>
    <row r="4" spans="1:60" ht="24.95" customHeight="1" x14ac:dyDescent="0.2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113</v>
      </c>
    </row>
    <row r="5" spans="1:60" x14ac:dyDescent="0.2">
      <c r="D5" s="10"/>
    </row>
    <row r="6" spans="1:60" ht="38.25" x14ac:dyDescent="0.2">
      <c r="A6" s="206" t="s">
        <v>114</v>
      </c>
      <c r="B6" s="208" t="s">
        <v>115</v>
      </c>
      <c r="C6" s="208" t="s">
        <v>116</v>
      </c>
      <c r="D6" s="207" t="s">
        <v>117</v>
      </c>
      <c r="E6" s="206" t="s">
        <v>118</v>
      </c>
      <c r="F6" s="205" t="s">
        <v>119</v>
      </c>
      <c r="G6" s="206" t="s">
        <v>31</v>
      </c>
      <c r="H6" s="209" t="s">
        <v>32</v>
      </c>
      <c r="I6" s="209" t="s">
        <v>120</v>
      </c>
      <c r="J6" s="209" t="s">
        <v>33</v>
      </c>
      <c r="K6" s="209" t="s">
        <v>121</v>
      </c>
      <c r="L6" s="209" t="s">
        <v>122</v>
      </c>
      <c r="M6" s="209" t="s">
        <v>123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209" t="s">
        <v>129</v>
      </c>
      <c r="T6" s="209" t="s">
        <v>130</v>
      </c>
      <c r="U6" s="209" t="s">
        <v>131</v>
      </c>
      <c r="V6" s="209" t="s">
        <v>132</v>
      </c>
      <c r="W6" s="209" t="s">
        <v>133</v>
      </c>
      <c r="X6" s="209" t="s">
        <v>134</v>
      </c>
      <c r="Y6" s="209" t="s">
        <v>135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136</v>
      </c>
      <c r="B8" s="235" t="s">
        <v>102</v>
      </c>
      <c r="C8" s="253" t="s">
        <v>103</v>
      </c>
      <c r="D8" s="236"/>
      <c r="E8" s="237"/>
      <c r="F8" s="238"/>
      <c r="G8" s="239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3"/>
      <c r="S8" s="233"/>
      <c r="T8" s="233"/>
      <c r="U8" s="233"/>
      <c r="V8" s="233">
        <f>SUM(V9:V9)</f>
        <v>0</v>
      </c>
      <c r="W8" s="233"/>
      <c r="X8" s="233"/>
      <c r="Y8" s="233"/>
      <c r="AG8" t="s">
        <v>137</v>
      </c>
    </row>
    <row r="9" spans="1:60" outlineLevel="1" x14ac:dyDescent="0.2">
      <c r="A9" s="241">
        <v>1</v>
      </c>
      <c r="B9" s="242" t="s">
        <v>857</v>
      </c>
      <c r="C9" s="255" t="s">
        <v>858</v>
      </c>
      <c r="D9" s="243" t="s">
        <v>683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298</v>
      </c>
      <c r="T9" s="230" t="s">
        <v>142</v>
      </c>
      <c r="U9" s="230">
        <v>0</v>
      </c>
      <c r="V9" s="230">
        <f>ROUND(E9*U9,2)</f>
        <v>0</v>
      </c>
      <c r="W9" s="230"/>
      <c r="X9" s="230" t="s">
        <v>859</v>
      </c>
      <c r="Y9" s="230" t="s">
        <v>144</v>
      </c>
      <c r="Z9" s="210"/>
      <c r="AA9" s="210"/>
      <c r="AB9" s="210"/>
      <c r="AC9" s="210"/>
      <c r="AD9" s="210"/>
      <c r="AE9" s="210"/>
      <c r="AF9" s="210"/>
      <c r="AG9" s="210" t="s">
        <v>860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3"/>
      <c r="B10" s="4"/>
      <c r="C10" s="25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122</v>
      </c>
    </row>
    <row r="11" spans="1:60" x14ac:dyDescent="0.2">
      <c r="A11" s="213"/>
      <c r="B11" s="214" t="s">
        <v>31</v>
      </c>
      <c r="C11" s="257"/>
      <c r="D11" s="215"/>
      <c r="E11" s="216"/>
      <c r="F11" s="216"/>
      <c r="G11" s="240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156</v>
      </c>
    </row>
    <row r="12" spans="1:60" x14ac:dyDescent="0.2">
      <c r="A12" s="3"/>
      <c r="B12" s="4"/>
      <c r="C12" s="25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25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17" t="s">
        <v>157</v>
      </c>
      <c r="B14" s="217"/>
      <c r="C14" s="258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18"/>
      <c r="B15" s="219"/>
      <c r="C15" s="259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158</v>
      </c>
    </row>
    <row r="16" spans="1:60" x14ac:dyDescent="0.2">
      <c r="A16" s="221"/>
      <c r="B16" s="222"/>
      <c r="C16" s="260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21"/>
      <c r="B17" s="222"/>
      <c r="C17" s="260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21"/>
      <c r="B18" s="222"/>
      <c r="C18" s="260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24"/>
      <c r="B19" s="225"/>
      <c r="C19" s="261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25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262"/>
      <c r="D21" s="10"/>
      <c r="AG21" t="s">
        <v>159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111</v>
      </c>
      <c r="AG3" t="s">
        <v>112</v>
      </c>
    </row>
    <row r="4" spans="1:60" ht="24.95" customHeight="1" x14ac:dyDescent="0.2">
      <c r="A4" s="200" t="s">
        <v>10</v>
      </c>
      <c r="B4" s="201" t="s">
        <v>58</v>
      </c>
      <c r="C4" s="202" t="s">
        <v>59</v>
      </c>
      <c r="D4" s="203"/>
      <c r="E4" s="203"/>
      <c r="F4" s="203"/>
      <c r="G4" s="204"/>
      <c r="AG4" t="s">
        <v>113</v>
      </c>
    </row>
    <row r="5" spans="1:60" x14ac:dyDescent="0.2">
      <c r="D5" s="10"/>
    </row>
    <row r="6" spans="1:60" ht="38.25" x14ac:dyDescent="0.2">
      <c r="A6" s="206" t="s">
        <v>114</v>
      </c>
      <c r="B6" s="208" t="s">
        <v>115</v>
      </c>
      <c r="C6" s="208" t="s">
        <v>116</v>
      </c>
      <c r="D6" s="207" t="s">
        <v>117</v>
      </c>
      <c r="E6" s="206" t="s">
        <v>118</v>
      </c>
      <c r="F6" s="205" t="s">
        <v>119</v>
      </c>
      <c r="G6" s="206" t="s">
        <v>31</v>
      </c>
      <c r="H6" s="209" t="s">
        <v>32</v>
      </c>
      <c r="I6" s="209" t="s">
        <v>120</v>
      </c>
      <c r="J6" s="209" t="s">
        <v>33</v>
      </c>
      <c r="K6" s="209" t="s">
        <v>121</v>
      </c>
      <c r="L6" s="209" t="s">
        <v>122</v>
      </c>
      <c r="M6" s="209" t="s">
        <v>123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209" t="s">
        <v>129</v>
      </c>
      <c r="T6" s="209" t="s">
        <v>130</v>
      </c>
      <c r="U6" s="209" t="s">
        <v>131</v>
      </c>
      <c r="V6" s="209" t="s">
        <v>132</v>
      </c>
      <c r="W6" s="209" t="s">
        <v>133</v>
      </c>
      <c r="X6" s="209" t="s">
        <v>134</v>
      </c>
      <c r="Y6" s="209" t="s">
        <v>135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136</v>
      </c>
      <c r="B8" s="235" t="s">
        <v>50</v>
      </c>
      <c r="C8" s="253" t="s">
        <v>68</v>
      </c>
      <c r="D8" s="236"/>
      <c r="E8" s="237"/>
      <c r="F8" s="238"/>
      <c r="G8" s="239">
        <f>SUMIF(AG9:AG17,"&lt;&gt;NOR",G9:G17)</f>
        <v>0</v>
      </c>
      <c r="H8" s="233"/>
      <c r="I8" s="233">
        <f>SUM(I9:I17)</f>
        <v>0</v>
      </c>
      <c r="J8" s="233"/>
      <c r="K8" s="233">
        <f>SUM(K9:K17)</f>
        <v>0</v>
      </c>
      <c r="L8" s="233"/>
      <c r="M8" s="233">
        <f>SUM(M9:M17)</f>
        <v>0</v>
      </c>
      <c r="N8" s="232"/>
      <c r="O8" s="232">
        <f>SUM(O9:O17)</f>
        <v>0</v>
      </c>
      <c r="P8" s="232"/>
      <c r="Q8" s="232">
        <f>SUM(Q9:Q17)</f>
        <v>0</v>
      </c>
      <c r="R8" s="233"/>
      <c r="S8" s="233"/>
      <c r="T8" s="233"/>
      <c r="U8" s="233"/>
      <c r="V8" s="233">
        <f>SUM(V9:V17)</f>
        <v>30.349999999999998</v>
      </c>
      <c r="W8" s="233"/>
      <c r="X8" s="233"/>
      <c r="Y8" s="233"/>
      <c r="AG8" t="s">
        <v>137</v>
      </c>
    </row>
    <row r="9" spans="1:60" outlineLevel="1" x14ac:dyDescent="0.2">
      <c r="A9" s="241">
        <v>1</v>
      </c>
      <c r="B9" s="242" t="s">
        <v>263</v>
      </c>
      <c r="C9" s="255" t="s">
        <v>264</v>
      </c>
      <c r="D9" s="243" t="s">
        <v>184</v>
      </c>
      <c r="E9" s="244">
        <v>8.5069999999999997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141</v>
      </c>
      <c r="T9" s="230" t="s">
        <v>163</v>
      </c>
      <c r="U9" s="230">
        <v>3.5329999999999999</v>
      </c>
      <c r="V9" s="230">
        <f>ROUND(E9*U9,2)</f>
        <v>30.06</v>
      </c>
      <c r="W9" s="230"/>
      <c r="X9" s="230" t="s">
        <v>164</v>
      </c>
      <c r="Y9" s="230" t="s">
        <v>144</v>
      </c>
      <c r="Z9" s="210"/>
      <c r="AA9" s="210"/>
      <c r="AB9" s="210"/>
      <c r="AC9" s="210"/>
      <c r="AD9" s="210"/>
      <c r="AE9" s="210"/>
      <c r="AF9" s="210"/>
      <c r="AG9" s="210" t="s">
        <v>165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5" t="s">
        <v>861</v>
      </c>
      <c r="D10" s="263"/>
      <c r="E10" s="264">
        <v>7.875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167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65" t="s">
        <v>862</v>
      </c>
      <c r="D11" s="263"/>
      <c r="E11" s="264">
        <v>0.63200000000000001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167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7">
        <v>2</v>
      </c>
      <c r="B12" s="248" t="s">
        <v>276</v>
      </c>
      <c r="C12" s="254" t="s">
        <v>277</v>
      </c>
      <c r="D12" s="249" t="s">
        <v>184</v>
      </c>
      <c r="E12" s="250">
        <v>8.5069999999999997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141</v>
      </c>
      <c r="T12" s="230" t="s">
        <v>163</v>
      </c>
      <c r="U12" s="230">
        <v>1.0999999999999999E-2</v>
      </c>
      <c r="V12" s="230">
        <f>ROUND(E12*U12,2)</f>
        <v>0.09</v>
      </c>
      <c r="W12" s="230"/>
      <c r="X12" s="230" t="s">
        <v>164</v>
      </c>
      <c r="Y12" s="230" t="s">
        <v>144</v>
      </c>
      <c r="Z12" s="210"/>
      <c r="AA12" s="210"/>
      <c r="AB12" s="210"/>
      <c r="AC12" s="210"/>
      <c r="AD12" s="210"/>
      <c r="AE12" s="210"/>
      <c r="AF12" s="210"/>
      <c r="AG12" s="210" t="s">
        <v>165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1">
        <v>3</v>
      </c>
      <c r="B13" s="242" t="s">
        <v>279</v>
      </c>
      <c r="C13" s="255" t="s">
        <v>280</v>
      </c>
      <c r="D13" s="243" t="s">
        <v>184</v>
      </c>
      <c r="E13" s="244">
        <v>85.07</v>
      </c>
      <c r="F13" s="245"/>
      <c r="G13" s="246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141</v>
      </c>
      <c r="T13" s="230" t="s">
        <v>163</v>
      </c>
      <c r="U13" s="230">
        <v>0</v>
      </c>
      <c r="V13" s="230">
        <f>ROUND(E13*U13,2)</f>
        <v>0</v>
      </c>
      <c r="W13" s="230"/>
      <c r="X13" s="230" t="s">
        <v>164</v>
      </c>
      <c r="Y13" s="230" t="s">
        <v>144</v>
      </c>
      <c r="Z13" s="210"/>
      <c r="AA13" s="210"/>
      <c r="AB13" s="210"/>
      <c r="AC13" s="210"/>
      <c r="AD13" s="210"/>
      <c r="AE13" s="210"/>
      <c r="AF13" s="210"/>
      <c r="AG13" s="210" t="s">
        <v>165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5" t="s">
        <v>863</v>
      </c>
      <c r="D14" s="263"/>
      <c r="E14" s="264">
        <v>85.07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167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1">
        <v>4</v>
      </c>
      <c r="B15" s="242" t="s">
        <v>720</v>
      </c>
      <c r="C15" s="255" t="s">
        <v>721</v>
      </c>
      <c r="D15" s="243" t="s">
        <v>162</v>
      </c>
      <c r="E15" s="244">
        <v>2.08</v>
      </c>
      <c r="F15" s="245"/>
      <c r="G15" s="246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141</v>
      </c>
      <c r="T15" s="230" t="s">
        <v>163</v>
      </c>
      <c r="U15" s="230">
        <v>9.6000000000000002E-2</v>
      </c>
      <c r="V15" s="230">
        <f>ROUND(E15*U15,2)</f>
        <v>0.2</v>
      </c>
      <c r="W15" s="230"/>
      <c r="X15" s="230" t="s">
        <v>164</v>
      </c>
      <c r="Y15" s="230" t="s">
        <v>144</v>
      </c>
      <c r="Z15" s="210"/>
      <c r="AA15" s="210"/>
      <c r="AB15" s="210"/>
      <c r="AC15" s="210"/>
      <c r="AD15" s="210"/>
      <c r="AE15" s="210"/>
      <c r="AF15" s="210"/>
      <c r="AG15" s="210" t="s">
        <v>165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5" t="s">
        <v>864</v>
      </c>
      <c r="D16" s="263"/>
      <c r="E16" s="264">
        <v>2.08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167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7">
        <v>5</v>
      </c>
      <c r="B17" s="248" t="s">
        <v>293</v>
      </c>
      <c r="C17" s="254" t="s">
        <v>294</v>
      </c>
      <c r="D17" s="249" t="s">
        <v>184</v>
      </c>
      <c r="E17" s="250">
        <v>8.5069999999999997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141</v>
      </c>
      <c r="T17" s="230" t="s">
        <v>163</v>
      </c>
      <c r="U17" s="230">
        <v>0</v>
      </c>
      <c r="V17" s="230">
        <f>ROUND(E17*U17,2)</f>
        <v>0</v>
      </c>
      <c r="W17" s="230"/>
      <c r="X17" s="230" t="s">
        <v>164</v>
      </c>
      <c r="Y17" s="230" t="s">
        <v>144</v>
      </c>
      <c r="Z17" s="210"/>
      <c r="AA17" s="210"/>
      <c r="AB17" s="210"/>
      <c r="AC17" s="210"/>
      <c r="AD17" s="210"/>
      <c r="AE17" s="210"/>
      <c r="AF17" s="210"/>
      <c r="AG17" s="210" t="s">
        <v>165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4" t="s">
        <v>136</v>
      </c>
      <c r="B18" s="235" t="s">
        <v>52</v>
      </c>
      <c r="C18" s="253" t="s">
        <v>69</v>
      </c>
      <c r="D18" s="236"/>
      <c r="E18" s="237"/>
      <c r="F18" s="238"/>
      <c r="G18" s="239">
        <f>SUMIF(AG19:AG25,"&lt;&gt;NOR",G19:G25)</f>
        <v>0</v>
      </c>
      <c r="H18" s="233"/>
      <c r="I18" s="233">
        <f>SUM(I19:I25)</f>
        <v>0</v>
      </c>
      <c r="J18" s="233"/>
      <c r="K18" s="233">
        <f>SUM(K19:K25)</f>
        <v>0</v>
      </c>
      <c r="L18" s="233"/>
      <c r="M18" s="233">
        <f>SUM(M19:M25)</f>
        <v>0</v>
      </c>
      <c r="N18" s="232"/>
      <c r="O18" s="232">
        <f>SUM(O19:O25)</f>
        <v>22.080000000000002</v>
      </c>
      <c r="P18" s="232"/>
      <c r="Q18" s="232">
        <f>SUM(Q19:Q25)</f>
        <v>0</v>
      </c>
      <c r="R18" s="233"/>
      <c r="S18" s="233"/>
      <c r="T18" s="233"/>
      <c r="U18" s="233"/>
      <c r="V18" s="233">
        <f>SUM(V19:V25)</f>
        <v>52.34</v>
      </c>
      <c r="W18" s="233"/>
      <c r="X18" s="233"/>
      <c r="Y18" s="233"/>
      <c r="AG18" t="s">
        <v>137</v>
      </c>
    </row>
    <row r="19" spans="1:60" outlineLevel="1" x14ac:dyDescent="0.2">
      <c r="A19" s="241">
        <v>6</v>
      </c>
      <c r="B19" s="242" t="s">
        <v>364</v>
      </c>
      <c r="C19" s="255" t="s">
        <v>365</v>
      </c>
      <c r="D19" s="243" t="s">
        <v>184</v>
      </c>
      <c r="E19" s="244">
        <v>8.1950000000000003</v>
      </c>
      <c r="F19" s="245"/>
      <c r="G19" s="246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2.5249999999999999</v>
      </c>
      <c r="O19" s="229">
        <f>ROUND(E19*N19,2)</f>
        <v>20.69</v>
      </c>
      <c r="P19" s="229">
        <v>0</v>
      </c>
      <c r="Q19" s="229">
        <f>ROUND(E19*P19,2)</f>
        <v>0</v>
      </c>
      <c r="R19" s="230"/>
      <c r="S19" s="230" t="s">
        <v>141</v>
      </c>
      <c r="T19" s="230" t="s">
        <v>163</v>
      </c>
      <c r="U19" s="230">
        <v>0.47699999999999998</v>
      </c>
      <c r="V19" s="230">
        <f>ROUND(E19*U19,2)</f>
        <v>3.91</v>
      </c>
      <c r="W19" s="230"/>
      <c r="X19" s="230" t="s">
        <v>164</v>
      </c>
      <c r="Y19" s="230" t="s">
        <v>144</v>
      </c>
      <c r="Z19" s="210"/>
      <c r="AA19" s="210"/>
      <c r="AB19" s="210"/>
      <c r="AC19" s="210"/>
      <c r="AD19" s="210"/>
      <c r="AE19" s="210"/>
      <c r="AF19" s="210"/>
      <c r="AG19" s="210" t="s">
        <v>165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65" t="s">
        <v>865</v>
      </c>
      <c r="D20" s="263"/>
      <c r="E20" s="264">
        <v>7.875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167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65" t="s">
        <v>866</v>
      </c>
      <c r="D21" s="263"/>
      <c r="E21" s="264">
        <v>0.32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167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1">
        <v>7</v>
      </c>
      <c r="B22" s="242" t="s">
        <v>369</v>
      </c>
      <c r="C22" s="255" t="s">
        <v>370</v>
      </c>
      <c r="D22" s="243" t="s">
        <v>162</v>
      </c>
      <c r="E22" s="244">
        <v>35.35</v>
      </c>
      <c r="F22" s="245"/>
      <c r="G22" s="246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3.9199999999999999E-2</v>
      </c>
      <c r="O22" s="229">
        <f>ROUND(E22*N22,2)</f>
        <v>1.39</v>
      </c>
      <c r="P22" s="229">
        <v>0</v>
      </c>
      <c r="Q22" s="229">
        <f>ROUND(E22*P22,2)</f>
        <v>0</v>
      </c>
      <c r="R22" s="230"/>
      <c r="S22" s="230" t="s">
        <v>141</v>
      </c>
      <c r="T22" s="230" t="s">
        <v>163</v>
      </c>
      <c r="U22" s="230">
        <v>1.05</v>
      </c>
      <c r="V22" s="230">
        <f>ROUND(E22*U22,2)</f>
        <v>37.119999999999997</v>
      </c>
      <c r="W22" s="230"/>
      <c r="X22" s="230" t="s">
        <v>164</v>
      </c>
      <c r="Y22" s="230" t="s">
        <v>144</v>
      </c>
      <c r="Z22" s="210"/>
      <c r="AA22" s="210"/>
      <c r="AB22" s="210"/>
      <c r="AC22" s="210"/>
      <c r="AD22" s="210"/>
      <c r="AE22" s="210"/>
      <c r="AF22" s="210"/>
      <c r="AG22" s="210" t="s">
        <v>165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65" t="s">
        <v>867</v>
      </c>
      <c r="D23" s="263"/>
      <c r="E23" s="264">
        <v>33.75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167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65" t="s">
        <v>868</v>
      </c>
      <c r="D24" s="263"/>
      <c r="E24" s="264">
        <v>1.6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167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7">
        <v>8</v>
      </c>
      <c r="B25" s="248" t="s">
        <v>375</v>
      </c>
      <c r="C25" s="254" t="s">
        <v>376</v>
      </c>
      <c r="D25" s="249" t="s">
        <v>162</v>
      </c>
      <c r="E25" s="250">
        <v>35.35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141</v>
      </c>
      <c r="T25" s="230" t="s">
        <v>163</v>
      </c>
      <c r="U25" s="230">
        <v>0.32</v>
      </c>
      <c r="V25" s="230">
        <f>ROUND(E25*U25,2)</f>
        <v>11.31</v>
      </c>
      <c r="W25" s="230"/>
      <c r="X25" s="230" t="s">
        <v>164</v>
      </c>
      <c r="Y25" s="230" t="s">
        <v>144</v>
      </c>
      <c r="Z25" s="210"/>
      <c r="AA25" s="210"/>
      <c r="AB25" s="210"/>
      <c r="AC25" s="210"/>
      <c r="AD25" s="210"/>
      <c r="AE25" s="210"/>
      <c r="AF25" s="210"/>
      <c r="AG25" s="210" t="s">
        <v>165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4" t="s">
        <v>136</v>
      </c>
      <c r="B26" s="235" t="s">
        <v>58</v>
      </c>
      <c r="C26" s="253" t="s">
        <v>72</v>
      </c>
      <c r="D26" s="236"/>
      <c r="E26" s="237"/>
      <c r="F26" s="238"/>
      <c r="G26" s="239">
        <f>SUMIF(AG27:AG32,"&lt;&gt;NOR",G27:G32)</f>
        <v>0</v>
      </c>
      <c r="H26" s="233"/>
      <c r="I26" s="233">
        <f>SUM(I27:I32)</f>
        <v>0</v>
      </c>
      <c r="J26" s="233"/>
      <c r="K26" s="233">
        <f>SUM(K27:K32)</f>
        <v>0</v>
      </c>
      <c r="L26" s="233"/>
      <c r="M26" s="233">
        <f>SUM(M27:M32)</f>
        <v>0</v>
      </c>
      <c r="N26" s="232"/>
      <c r="O26" s="232">
        <f>SUM(O27:O32)</f>
        <v>0.63</v>
      </c>
      <c r="P26" s="232"/>
      <c r="Q26" s="232">
        <f>SUM(Q27:Q32)</f>
        <v>0.02</v>
      </c>
      <c r="R26" s="233"/>
      <c r="S26" s="233"/>
      <c r="T26" s="233"/>
      <c r="U26" s="233"/>
      <c r="V26" s="233">
        <f>SUM(V27:V32)</f>
        <v>2.73</v>
      </c>
      <c r="W26" s="233"/>
      <c r="X26" s="233"/>
      <c r="Y26" s="233"/>
      <c r="AG26" t="s">
        <v>137</v>
      </c>
    </row>
    <row r="27" spans="1:60" outlineLevel="1" x14ac:dyDescent="0.2">
      <c r="A27" s="241">
        <v>9</v>
      </c>
      <c r="B27" s="242" t="s">
        <v>869</v>
      </c>
      <c r="C27" s="255" t="s">
        <v>870</v>
      </c>
      <c r="D27" s="243" t="s">
        <v>162</v>
      </c>
      <c r="E27" s="244">
        <v>2.08</v>
      </c>
      <c r="F27" s="245"/>
      <c r="G27" s="246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7.1999999999999995E-2</v>
      </c>
      <c r="O27" s="229">
        <f>ROUND(E27*N27,2)</f>
        <v>0.15</v>
      </c>
      <c r="P27" s="229">
        <v>0</v>
      </c>
      <c r="Q27" s="229">
        <f>ROUND(E27*P27,2)</f>
        <v>0</v>
      </c>
      <c r="R27" s="230"/>
      <c r="S27" s="230" t="s">
        <v>141</v>
      </c>
      <c r="T27" s="230" t="s">
        <v>163</v>
      </c>
      <c r="U27" s="230">
        <v>0.375</v>
      </c>
      <c r="V27" s="230">
        <f>ROUND(E27*U27,2)</f>
        <v>0.78</v>
      </c>
      <c r="W27" s="230"/>
      <c r="X27" s="230" t="s">
        <v>164</v>
      </c>
      <c r="Y27" s="230" t="s">
        <v>144</v>
      </c>
      <c r="Z27" s="210"/>
      <c r="AA27" s="210"/>
      <c r="AB27" s="210"/>
      <c r="AC27" s="210"/>
      <c r="AD27" s="210"/>
      <c r="AE27" s="210"/>
      <c r="AF27" s="210"/>
      <c r="AG27" s="210" t="s">
        <v>165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5" t="s">
        <v>871</v>
      </c>
      <c r="D28" s="263"/>
      <c r="E28" s="264">
        <v>2.08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167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10</v>
      </c>
      <c r="B29" s="242" t="s">
        <v>872</v>
      </c>
      <c r="C29" s="255" t="s">
        <v>873</v>
      </c>
      <c r="D29" s="243" t="s">
        <v>179</v>
      </c>
      <c r="E29" s="244">
        <v>0.5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3.3169999999999998E-2</v>
      </c>
      <c r="Q29" s="229">
        <f>ROUND(E29*P29,2)</f>
        <v>0.02</v>
      </c>
      <c r="R29" s="230"/>
      <c r="S29" s="230" t="s">
        <v>141</v>
      </c>
      <c r="T29" s="230" t="s">
        <v>163</v>
      </c>
      <c r="U29" s="230">
        <v>3.9</v>
      </c>
      <c r="V29" s="230">
        <f>ROUND(E29*U29,2)</f>
        <v>1.95</v>
      </c>
      <c r="W29" s="230"/>
      <c r="X29" s="230" t="s">
        <v>164</v>
      </c>
      <c r="Y29" s="230" t="s">
        <v>144</v>
      </c>
      <c r="Z29" s="210"/>
      <c r="AA29" s="210"/>
      <c r="AB29" s="210"/>
      <c r="AC29" s="210"/>
      <c r="AD29" s="210"/>
      <c r="AE29" s="210"/>
      <c r="AF29" s="210"/>
      <c r="AG29" s="210" t="s">
        <v>165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5" t="s">
        <v>874</v>
      </c>
      <c r="D30" s="263"/>
      <c r="E30" s="264">
        <v>0.5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167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11</v>
      </c>
      <c r="B31" s="242" t="s">
        <v>875</v>
      </c>
      <c r="C31" s="255" t="s">
        <v>876</v>
      </c>
      <c r="D31" s="243" t="s">
        <v>162</v>
      </c>
      <c r="E31" s="244">
        <v>2.1840000000000002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0.218</v>
      </c>
      <c r="O31" s="229">
        <f>ROUND(E31*N31,2)</f>
        <v>0.48</v>
      </c>
      <c r="P31" s="229">
        <v>0</v>
      </c>
      <c r="Q31" s="229">
        <f>ROUND(E31*P31,2)</f>
        <v>0</v>
      </c>
      <c r="R31" s="230"/>
      <c r="S31" s="230" t="s">
        <v>298</v>
      </c>
      <c r="T31" s="230" t="s">
        <v>142</v>
      </c>
      <c r="U31" s="230">
        <v>0</v>
      </c>
      <c r="V31" s="230">
        <f>ROUND(E31*U31,2)</f>
        <v>0</v>
      </c>
      <c r="W31" s="230"/>
      <c r="X31" s="230" t="s">
        <v>299</v>
      </c>
      <c r="Y31" s="230" t="s">
        <v>144</v>
      </c>
      <c r="Z31" s="210"/>
      <c r="AA31" s="210"/>
      <c r="AB31" s="210"/>
      <c r="AC31" s="210"/>
      <c r="AD31" s="210"/>
      <c r="AE31" s="210"/>
      <c r="AF31" s="210"/>
      <c r="AG31" s="210" t="s">
        <v>300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5" t="s">
        <v>877</v>
      </c>
      <c r="D32" s="263"/>
      <c r="E32" s="264">
        <v>2.1840000000000002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167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4" t="s">
        <v>136</v>
      </c>
      <c r="B33" s="235" t="s">
        <v>79</v>
      </c>
      <c r="C33" s="253" t="s">
        <v>80</v>
      </c>
      <c r="D33" s="236"/>
      <c r="E33" s="237"/>
      <c r="F33" s="238"/>
      <c r="G33" s="239">
        <f>SUMIF(AG34:AG37,"&lt;&gt;NOR",G34:G37)</f>
        <v>0</v>
      </c>
      <c r="H33" s="233"/>
      <c r="I33" s="233">
        <f>SUM(I34:I37)</f>
        <v>0</v>
      </c>
      <c r="J33" s="233"/>
      <c r="K33" s="233">
        <f>SUM(K34:K37)</f>
        <v>0</v>
      </c>
      <c r="L33" s="233"/>
      <c r="M33" s="233">
        <f>SUM(M34:M37)</f>
        <v>0</v>
      </c>
      <c r="N33" s="232"/>
      <c r="O33" s="232">
        <f>SUM(O34:O37)</f>
        <v>0.08</v>
      </c>
      <c r="P33" s="232"/>
      <c r="Q33" s="232">
        <f>SUM(Q34:Q37)</f>
        <v>0</v>
      </c>
      <c r="R33" s="233"/>
      <c r="S33" s="233"/>
      <c r="T33" s="233"/>
      <c r="U33" s="233"/>
      <c r="V33" s="233">
        <f>SUM(V34:V37)</f>
        <v>52.2</v>
      </c>
      <c r="W33" s="233"/>
      <c r="X33" s="233"/>
      <c r="Y33" s="233"/>
      <c r="AG33" t="s">
        <v>137</v>
      </c>
    </row>
    <row r="34" spans="1:60" outlineLevel="1" x14ac:dyDescent="0.2">
      <c r="A34" s="241">
        <v>12</v>
      </c>
      <c r="B34" s="242" t="s">
        <v>836</v>
      </c>
      <c r="C34" s="255" t="s">
        <v>837</v>
      </c>
      <c r="D34" s="243" t="s">
        <v>359</v>
      </c>
      <c r="E34" s="244">
        <v>180</v>
      </c>
      <c r="F34" s="245"/>
      <c r="G34" s="246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8.0000000000000007E-5</v>
      </c>
      <c r="O34" s="229">
        <f>ROUND(E34*N34,2)</f>
        <v>0.01</v>
      </c>
      <c r="P34" s="229">
        <v>0</v>
      </c>
      <c r="Q34" s="229">
        <f>ROUND(E34*P34,2)</f>
        <v>0</v>
      </c>
      <c r="R34" s="230"/>
      <c r="S34" s="230" t="s">
        <v>141</v>
      </c>
      <c r="T34" s="230" t="s">
        <v>163</v>
      </c>
      <c r="U34" s="230">
        <v>0.28999999999999998</v>
      </c>
      <c r="V34" s="230">
        <f>ROUND(E34*U34,2)</f>
        <v>52.2</v>
      </c>
      <c r="W34" s="230"/>
      <c r="X34" s="230" t="s">
        <v>164</v>
      </c>
      <c r="Y34" s="230" t="s">
        <v>144</v>
      </c>
      <c r="Z34" s="210"/>
      <c r="AA34" s="210"/>
      <c r="AB34" s="210"/>
      <c r="AC34" s="210"/>
      <c r="AD34" s="210"/>
      <c r="AE34" s="210"/>
      <c r="AF34" s="210"/>
      <c r="AG34" s="210" t="s">
        <v>165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27"/>
      <c r="B35" s="228"/>
      <c r="C35" s="265" t="s">
        <v>878</v>
      </c>
      <c r="D35" s="263"/>
      <c r="E35" s="264">
        <v>180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167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1">
        <v>13</v>
      </c>
      <c r="B36" s="242" t="s">
        <v>879</v>
      </c>
      <c r="C36" s="255" t="s">
        <v>880</v>
      </c>
      <c r="D36" s="243" t="s">
        <v>297</v>
      </c>
      <c r="E36" s="244">
        <v>6.9209999999999994E-2</v>
      </c>
      <c r="F36" s="245"/>
      <c r="G36" s="246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1</v>
      </c>
      <c r="O36" s="229">
        <f>ROUND(E36*N36,2)</f>
        <v>7.0000000000000007E-2</v>
      </c>
      <c r="P36" s="229">
        <v>0</v>
      </c>
      <c r="Q36" s="229">
        <f>ROUND(E36*P36,2)</f>
        <v>0</v>
      </c>
      <c r="R36" s="230" t="s">
        <v>382</v>
      </c>
      <c r="S36" s="230" t="s">
        <v>141</v>
      </c>
      <c r="T36" s="230" t="s">
        <v>163</v>
      </c>
      <c r="U36" s="230">
        <v>0</v>
      </c>
      <c r="V36" s="230">
        <f>ROUND(E36*U36,2)</f>
        <v>0</v>
      </c>
      <c r="W36" s="230"/>
      <c r="X36" s="230" t="s">
        <v>299</v>
      </c>
      <c r="Y36" s="230" t="s">
        <v>144</v>
      </c>
      <c r="Z36" s="210"/>
      <c r="AA36" s="210"/>
      <c r="AB36" s="210"/>
      <c r="AC36" s="210"/>
      <c r="AD36" s="210"/>
      <c r="AE36" s="210"/>
      <c r="AF36" s="210"/>
      <c r="AG36" s="210" t="s">
        <v>300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65" t="s">
        <v>881</v>
      </c>
      <c r="D37" s="263"/>
      <c r="E37" s="264">
        <v>6.9209999999999994E-2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167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5.5" x14ac:dyDescent="0.2">
      <c r="A38" s="234" t="s">
        <v>136</v>
      </c>
      <c r="B38" s="235" t="s">
        <v>83</v>
      </c>
      <c r="C38" s="253" t="s">
        <v>84</v>
      </c>
      <c r="D38" s="236"/>
      <c r="E38" s="237"/>
      <c r="F38" s="238"/>
      <c r="G38" s="239">
        <f>SUMIF(AG39:AG40,"&lt;&gt;NOR",G39:G40)</f>
        <v>0</v>
      </c>
      <c r="H38" s="233"/>
      <c r="I38" s="233">
        <f>SUM(I39:I40)</f>
        <v>0</v>
      </c>
      <c r="J38" s="233"/>
      <c r="K38" s="233">
        <f>SUM(K39:K40)</f>
        <v>0</v>
      </c>
      <c r="L38" s="233"/>
      <c r="M38" s="233">
        <f>SUM(M39:M40)</f>
        <v>0</v>
      </c>
      <c r="N38" s="232"/>
      <c r="O38" s="232">
        <f>SUM(O39:O40)</f>
        <v>0</v>
      </c>
      <c r="P38" s="232"/>
      <c r="Q38" s="232">
        <f>SUM(Q39:Q40)</f>
        <v>0</v>
      </c>
      <c r="R38" s="233"/>
      <c r="S38" s="233"/>
      <c r="T38" s="233"/>
      <c r="U38" s="233"/>
      <c r="V38" s="233">
        <f>SUM(V39:V40)</f>
        <v>3.16</v>
      </c>
      <c r="W38" s="233"/>
      <c r="X38" s="233"/>
      <c r="Y38" s="233"/>
      <c r="AG38" t="s">
        <v>137</v>
      </c>
    </row>
    <row r="39" spans="1:60" outlineLevel="1" x14ac:dyDescent="0.2">
      <c r="A39" s="241">
        <v>14</v>
      </c>
      <c r="B39" s="242" t="s">
        <v>882</v>
      </c>
      <c r="C39" s="255" t="s">
        <v>883</v>
      </c>
      <c r="D39" s="243" t="s">
        <v>359</v>
      </c>
      <c r="E39" s="244">
        <v>20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141</v>
      </c>
      <c r="T39" s="230" t="s">
        <v>163</v>
      </c>
      <c r="U39" s="230">
        <v>0.158</v>
      </c>
      <c r="V39" s="230">
        <f>ROUND(E39*U39,2)</f>
        <v>3.16</v>
      </c>
      <c r="W39" s="230"/>
      <c r="X39" s="230" t="s">
        <v>164</v>
      </c>
      <c r="Y39" s="230" t="s">
        <v>144</v>
      </c>
      <c r="Z39" s="210"/>
      <c r="AA39" s="210"/>
      <c r="AB39" s="210"/>
      <c r="AC39" s="210"/>
      <c r="AD39" s="210"/>
      <c r="AE39" s="210"/>
      <c r="AF39" s="210"/>
      <c r="AG39" s="210" t="s">
        <v>165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5" t="s">
        <v>884</v>
      </c>
      <c r="D40" s="263"/>
      <c r="E40" s="264">
        <v>20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167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34" t="s">
        <v>136</v>
      </c>
      <c r="B41" s="235" t="s">
        <v>87</v>
      </c>
      <c r="C41" s="253" t="s">
        <v>88</v>
      </c>
      <c r="D41" s="236"/>
      <c r="E41" s="237"/>
      <c r="F41" s="238"/>
      <c r="G41" s="239">
        <f>SUMIF(AG42:AG42,"&lt;&gt;NOR",G42:G42)</f>
        <v>0</v>
      </c>
      <c r="H41" s="233"/>
      <c r="I41" s="233">
        <f>SUM(I42:I42)</f>
        <v>0</v>
      </c>
      <c r="J41" s="233"/>
      <c r="K41" s="233">
        <f>SUM(K42:K42)</f>
        <v>0</v>
      </c>
      <c r="L41" s="233"/>
      <c r="M41" s="233">
        <f>SUM(M42:M42)</f>
        <v>0</v>
      </c>
      <c r="N41" s="232"/>
      <c r="O41" s="232">
        <f>SUM(O42:O42)</f>
        <v>0</v>
      </c>
      <c r="P41" s="232"/>
      <c r="Q41" s="232">
        <f>SUM(Q42:Q42)</f>
        <v>0</v>
      </c>
      <c r="R41" s="233"/>
      <c r="S41" s="233"/>
      <c r="T41" s="233"/>
      <c r="U41" s="233"/>
      <c r="V41" s="233">
        <f>SUM(V42:V42)</f>
        <v>1.71</v>
      </c>
      <c r="W41" s="233"/>
      <c r="X41" s="233"/>
      <c r="Y41" s="233"/>
      <c r="AG41" t="s">
        <v>137</v>
      </c>
    </row>
    <row r="42" spans="1:60" outlineLevel="1" x14ac:dyDescent="0.2">
      <c r="A42" s="247">
        <v>15</v>
      </c>
      <c r="B42" s="248" t="s">
        <v>855</v>
      </c>
      <c r="C42" s="254" t="s">
        <v>856</v>
      </c>
      <c r="D42" s="249" t="s">
        <v>297</v>
      </c>
      <c r="E42" s="250">
        <v>22.787579999999998</v>
      </c>
      <c r="F42" s="251"/>
      <c r="G42" s="252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141</v>
      </c>
      <c r="T42" s="230" t="s">
        <v>163</v>
      </c>
      <c r="U42" s="230">
        <v>7.4999999999999997E-2</v>
      </c>
      <c r="V42" s="230">
        <f>ROUND(E42*U42,2)</f>
        <v>1.71</v>
      </c>
      <c r="W42" s="230"/>
      <c r="X42" s="230" t="s">
        <v>562</v>
      </c>
      <c r="Y42" s="230" t="s">
        <v>144</v>
      </c>
      <c r="Z42" s="210"/>
      <c r="AA42" s="210"/>
      <c r="AB42" s="210"/>
      <c r="AC42" s="210"/>
      <c r="AD42" s="210"/>
      <c r="AE42" s="210"/>
      <c r="AF42" s="210"/>
      <c r="AG42" s="210" t="s">
        <v>563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4" t="s">
        <v>136</v>
      </c>
      <c r="B43" s="235" t="s">
        <v>99</v>
      </c>
      <c r="C43" s="253" t="s">
        <v>100</v>
      </c>
      <c r="D43" s="236"/>
      <c r="E43" s="237"/>
      <c r="F43" s="238"/>
      <c r="G43" s="239">
        <f>SUMIF(AG44:AG45,"&lt;&gt;NOR",G44:G45)</f>
        <v>0</v>
      </c>
      <c r="H43" s="233"/>
      <c r="I43" s="233">
        <f>SUM(I44:I45)</f>
        <v>0</v>
      </c>
      <c r="J43" s="233"/>
      <c r="K43" s="233">
        <f>SUM(K44:K45)</f>
        <v>0</v>
      </c>
      <c r="L43" s="233"/>
      <c r="M43" s="233">
        <f>SUM(M44:M45)</f>
        <v>0</v>
      </c>
      <c r="N43" s="232"/>
      <c r="O43" s="232">
        <f>SUM(O44:O45)</f>
        <v>0</v>
      </c>
      <c r="P43" s="232"/>
      <c r="Q43" s="232">
        <f>SUM(Q44:Q45)</f>
        <v>0</v>
      </c>
      <c r="R43" s="233"/>
      <c r="S43" s="233"/>
      <c r="T43" s="233"/>
      <c r="U43" s="233"/>
      <c r="V43" s="233">
        <f>SUM(V44:V45)</f>
        <v>0</v>
      </c>
      <c r="W43" s="233"/>
      <c r="X43" s="233"/>
      <c r="Y43" s="233"/>
      <c r="AG43" t="s">
        <v>137</v>
      </c>
    </row>
    <row r="44" spans="1:60" ht="45" outlineLevel="1" x14ac:dyDescent="0.2">
      <c r="A44" s="247">
        <v>16</v>
      </c>
      <c r="B44" s="248" t="s">
        <v>885</v>
      </c>
      <c r="C44" s="254" t="s">
        <v>886</v>
      </c>
      <c r="D44" s="249" t="s">
        <v>359</v>
      </c>
      <c r="E44" s="250">
        <v>30</v>
      </c>
      <c r="F44" s="251"/>
      <c r="G44" s="252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298</v>
      </c>
      <c r="T44" s="230" t="s">
        <v>142</v>
      </c>
      <c r="U44" s="230">
        <v>0</v>
      </c>
      <c r="V44" s="230">
        <f>ROUND(E44*U44,2)</f>
        <v>0</v>
      </c>
      <c r="W44" s="230"/>
      <c r="X44" s="230" t="s">
        <v>164</v>
      </c>
      <c r="Y44" s="230" t="s">
        <v>144</v>
      </c>
      <c r="Z44" s="210"/>
      <c r="AA44" s="210"/>
      <c r="AB44" s="210"/>
      <c r="AC44" s="210"/>
      <c r="AD44" s="210"/>
      <c r="AE44" s="210"/>
      <c r="AF44" s="210"/>
      <c r="AG44" s="210" t="s">
        <v>165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45" outlineLevel="1" x14ac:dyDescent="0.2">
      <c r="A45" s="241">
        <v>17</v>
      </c>
      <c r="B45" s="242" t="s">
        <v>887</v>
      </c>
      <c r="C45" s="255" t="s">
        <v>888</v>
      </c>
      <c r="D45" s="243" t="s">
        <v>359</v>
      </c>
      <c r="E45" s="244">
        <v>5</v>
      </c>
      <c r="F45" s="245"/>
      <c r="G45" s="246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298</v>
      </c>
      <c r="T45" s="230" t="s">
        <v>142</v>
      </c>
      <c r="U45" s="230">
        <v>0</v>
      </c>
      <c r="V45" s="230">
        <f>ROUND(E45*U45,2)</f>
        <v>0</v>
      </c>
      <c r="W45" s="230"/>
      <c r="X45" s="230" t="s">
        <v>164</v>
      </c>
      <c r="Y45" s="230" t="s">
        <v>144</v>
      </c>
      <c r="Z45" s="210"/>
      <c r="AA45" s="210"/>
      <c r="AB45" s="210"/>
      <c r="AC45" s="210"/>
      <c r="AD45" s="210"/>
      <c r="AE45" s="210"/>
      <c r="AF45" s="210"/>
      <c r="AG45" s="210" t="s">
        <v>165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3"/>
      <c r="B46" s="4"/>
      <c r="C46" s="25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122</v>
      </c>
    </row>
    <row r="47" spans="1:60" x14ac:dyDescent="0.2">
      <c r="A47" s="213"/>
      <c r="B47" s="214" t="s">
        <v>31</v>
      </c>
      <c r="C47" s="257"/>
      <c r="D47" s="215"/>
      <c r="E47" s="216"/>
      <c r="F47" s="216"/>
      <c r="G47" s="240">
        <f>G8+G18+G26+G33+G38+G41+G43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156</v>
      </c>
    </row>
    <row r="48" spans="1:60" x14ac:dyDescent="0.2">
      <c r="A48" s="3"/>
      <c r="B48" s="4"/>
      <c r="C48" s="256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25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17" t="s">
        <v>157</v>
      </c>
      <c r="B50" s="217"/>
      <c r="C50" s="258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18"/>
      <c r="B51" s="219"/>
      <c r="C51" s="259"/>
      <c r="D51" s="219"/>
      <c r="E51" s="219"/>
      <c r="F51" s="219"/>
      <c r="G51" s="2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G51" t="s">
        <v>158</v>
      </c>
    </row>
    <row r="52" spans="1:33" x14ac:dyDescent="0.2">
      <c r="A52" s="221"/>
      <c r="B52" s="222"/>
      <c r="C52" s="260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21"/>
      <c r="B53" s="222"/>
      <c r="C53" s="260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21"/>
      <c r="B54" s="222"/>
      <c r="C54" s="260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24"/>
      <c r="B55" s="225"/>
      <c r="C55" s="261"/>
      <c r="D55" s="225"/>
      <c r="E55" s="225"/>
      <c r="F55" s="225"/>
      <c r="G55" s="22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3"/>
      <c r="B56" s="4"/>
      <c r="C56" s="25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C57" s="262"/>
      <c r="D57" s="10"/>
      <c r="AG57" t="s">
        <v>159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50:C50"/>
    <mergeCell ref="A51:G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111</v>
      </c>
      <c r="AG3" t="s">
        <v>112</v>
      </c>
    </row>
    <row r="4" spans="1:60" ht="24.95" customHeight="1" x14ac:dyDescent="0.2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113</v>
      </c>
    </row>
    <row r="5" spans="1:60" x14ac:dyDescent="0.2">
      <c r="D5" s="10"/>
    </row>
    <row r="6" spans="1:60" ht="38.25" x14ac:dyDescent="0.2">
      <c r="A6" s="206" t="s">
        <v>114</v>
      </c>
      <c r="B6" s="208" t="s">
        <v>115</v>
      </c>
      <c r="C6" s="208" t="s">
        <v>116</v>
      </c>
      <c r="D6" s="207" t="s">
        <v>117</v>
      </c>
      <c r="E6" s="206" t="s">
        <v>118</v>
      </c>
      <c r="F6" s="205" t="s">
        <v>119</v>
      </c>
      <c r="G6" s="206" t="s">
        <v>31</v>
      </c>
      <c r="H6" s="209" t="s">
        <v>32</v>
      </c>
      <c r="I6" s="209" t="s">
        <v>120</v>
      </c>
      <c r="J6" s="209" t="s">
        <v>33</v>
      </c>
      <c r="K6" s="209" t="s">
        <v>121</v>
      </c>
      <c r="L6" s="209" t="s">
        <v>122</v>
      </c>
      <c r="M6" s="209" t="s">
        <v>123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209" t="s">
        <v>129</v>
      </c>
      <c r="T6" s="209" t="s">
        <v>130</v>
      </c>
      <c r="U6" s="209" t="s">
        <v>131</v>
      </c>
      <c r="V6" s="209" t="s">
        <v>132</v>
      </c>
      <c r="W6" s="209" t="s">
        <v>133</v>
      </c>
      <c r="X6" s="209" t="s">
        <v>134</v>
      </c>
      <c r="Y6" s="209" t="s">
        <v>135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136</v>
      </c>
      <c r="B8" s="235" t="s">
        <v>50</v>
      </c>
      <c r="C8" s="253" t="s">
        <v>68</v>
      </c>
      <c r="D8" s="236"/>
      <c r="E8" s="237"/>
      <c r="F8" s="238"/>
      <c r="G8" s="239">
        <f>SUMIF(AG9:AG35,"&lt;&gt;NOR",G9:G35)</f>
        <v>0</v>
      </c>
      <c r="H8" s="233"/>
      <c r="I8" s="233">
        <f>SUM(I9:I35)</f>
        <v>0</v>
      </c>
      <c r="J8" s="233"/>
      <c r="K8" s="233">
        <f>SUM(K9:K35)</f>
        <v>0</v>
      </c>
      <c r="L8" s="233"/>
      <c r="M8" s="233">
        <f>SUM(M9:M35)</f>
        <v>0</v>
      </c>
      <c r="N8" s="232"/>
      <c r="O8" s="232">
        <f>SUM(O9:O35)</f>
        <v>0.71</v>
      </c>
      <c r="P8" s="232"/>
      <c r="Q8" s="232">
        <f>SUM(Q9:Q35)</f>
        <v>0</v>
      </c>
      <c r="R8" s="233"/>
      <c r="S8" s="233"/>
      <c r="T8" s="233"/>
      <c r="U8" s="233"/>
      <c r="V8" s="233">
        <f>SUM(V9:V35)</f>
        <v>84.39</v>
      </c>
      <c r="W8" s="233"/>
      <c r="X8" s="233"/>
      <c r="Y8" s="233"/>
      <c r="AG8" t="s">
        <v>137</v>
      </c>
    </row>
    <row r="9" spans="1:60" outlineLevel="1" x14ac:dyDescent="0.2">
      <c r="A9" s="241">
        <v>1</v>
      </c>
      <c r="B9" s="242" t="s">
        <v>248</v>
      </c>
      <c r="C9" s="255" t="s">
        <v>249</v>
      </c>
      <c r="D9" s="243" t="s">
        <v>184</v>
      </c>
      <c r="E9" s="244">
        <v>36.6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141</v>
      </c>
      <c r="T9" s="230" t="s">
        <v>163</v>
      </c>
      <c r="U9" s="230">
        <v>0.26666000000000001</v>
      </c>
      <c r="V9" s="230">
        <f>ROUND(E9*U9,2)</f>
        <v>9.76</v>
      </c>
      <c r="W9" s="230"/>
      <c r="X9" s="230" t="s">
        <v>164</v>
      </c>
      <c r="Y9" s="230" t="s">
        <v>144</v>
      </c>
      <c r="Z9" s="210"/>
      <c r="AA9" s="210"/>
      <c r="AB9" s="210"/>
      <c r="AC9" s="210"/>
      <c r="AD9" s="210"/>
      <c r="AE9" s="210"/>
      <c r="AF9" s="210"/>
      <c r="AG9" s="210" t="s">
        <v>165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5" t="s">
        <v>889</v>
      </c>
      <c r="D10" s="263"/>
      <c r="E10" s="264">
        <v>3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167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65" t="s">
        <v>890</v>
      </c>
      <c r="D11" s="263"/>
      <c r="E11" s="264">
        <v>33.6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167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1">
        <v>2</v>
      </c>
      <c r="B12" s="242" t="s">
        <v>253</v>
      </c>
      <c r="C12" s="255" t="s">
        <v>254</v>
      </c>
      <c r="D12" s="243" t="s">
        <v>184</v>
      </c>
      <c r="E12" s="244">
        <v>18.3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141</v>
      </c>
      <c r="T12" s="230" t="s">
        <v>163</v>
      </c>
      <c r="U12" s="230">
        <v>4.3099999999999999E-2</v>
      </c>
      <c r="V12" s="230">
        <f>ROUND(E12*U12,2)</f>
        <v>0.79</v>
      </c>
      <c r="W12" s="230"/>
      <c r="X12" s="230" t="s">
        <v>164</v>
      </c>
      <c r="Y12" s="230" t="s">
        <v>144</v>
      </c>
      <c r="Z12" s="210"/>
      <c r="AA12" s="210"/>
      <c r="AB12" s="210"/>
      <c r="AC12" s="210"/>
      <c r="AD12" s="210"/>
      <c r="AE12" s="210"/>
      <c r="AF12" s="210"/>
      <c r="AG12" s="210" t="s">
        <v>165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5" t="s">
        <v>891</v>
      </c>
      <c r="D13" s="263"/>
      <c r="E13" s="264">
        <v>18.3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167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1">
        <v>3</v>
      </c>
      <c r="B14" s="242" t="s">
        <v>892</v>
      </c>
      <c r="C14" s="255" t="s">
        <v>893</v>
      </c>
      <c r="D14" s="243" t="s">
        <v>184</v>
      </c>
      <c r="E14" s="244">
        <v>2.2400000000000002</v>
      </c>
      <c r="F14" s="245"/>
      <c r="G14" s="246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141</v>
      </c>
      <c r="T14" s="230" t="s">
        <v>163</v>
      </c>
      <c r="U14" s="230">
        <v>0.36499999999999999</v>
      </c>
      <c r="V14" s="230">
        <f>ROUND(E14*U14,2)</f>
        <v>0.82</v>
      </c>
      <c r="W14" s="230"/>
      <c r="X14" s="230" t="s">
        <v>164</v>
      </c>
      <c r="Y14" s="230" t="s">
        <v>144</v>
      </c>
      <c r="Z14" s="210"/>
      <c r="AA14" s="210"/>
      <c r="AB14" s="210"/>
      <c r="AC14" s="210"/>
      <c r="AD14" s="210"/>
      <c r="AE14" s="210"/>
      <c r="AF14" s="210"/>
      <c r="AG14" s="210" t="s">
        <v>165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5" t="s">
        <v>894</v>
      </c>
      <c r="D15" s="263"/>
      <c r="E15" s="264">
        <v>2.2400000000000002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167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1">
        <v>4</v>
      </c>
      <c r="B16" s="242" t="s">
        <v>260</v>
      </c>
      <c r="C16" s="255" t="s">
        <v>261</v>
      </c>
      <c r="D16" s="243" t="s">
        <v>184</v>
      </c>
      <c r="E16" s="244">
        <v>1.1200000000000001</v>
      </c>
      <c r="F16" s="245"/>
      <c r="G16" s="246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141</v>
      </c>
      <c r="T16" s="230" t="s">
        <v>163</v>
      </c>
      <c r="U16" s="230">
        <v>8.4000000000000005E-2</v>
      </c>
      <c r="V16" s="230">
        <f>ROUND(E16*U16,2)</f>
        <v>0.09</v>
      </c>
      <c r="W16" s="230"/>
      <c r="X16" s="230" t="s">
        <v>164</v>
      </c>
      <c r="Y16" s="230" t="s">
        <v>144</v>
      </c>
      <c r="Z16" s="210"/>
      <c r="AA16" s="210"/>
      <c r="AB16" s="210"/>
      <c r="AC16" s="210"/>
      <c r="AD16" s="210"/>
      <c r="AE16" s="210"/>
      <c r="AF16" s="210"/>
      <c r="AG16" s="210" t="s">
        <v>165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5" t="s">
        <v>895</v>
      </c>
      <c r="D17" s="263"/>
      <c r="E17" s="264">
        <v>1.1200000000000001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167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1">
        <v>5</v>
      </c>
      <c r="B18" s="242" t="s">
        <v>269</v>
      </c>
      <c r="C18" s="255" t="s">
        <v>270</v>
      </c>
      <c r="D18" s="243" t="s">
        <v>184</v>
      </c>
      <c r="E18" s="244">
        <v>33.6</v>
      </c>
      <c r="F18" s="245"/>
      <c r="G18" s="246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141</v>
      </c>
      <c r="T18" s="230" t="s">
        <v>163</v>
      </c>
      <c r="U18" s="230">
        <v>0.34499999999999997</v>
      </c>
      <c r="V18" s="230">
        <f>ROUND(E18*U18,2)</f>
        <v>11.59</v>
      </c>
      <c r="W18" s="230"/>
      <c r="X18" s="230" t="s">
        <v>164</v>
      </c>
      <c r="Y18" s="230" t="s">
        <v>144</v>
      </c>
      <c r="Z18" s="210"/>
      <c r="AA18" s="210"/>
      <c r="AB18" s="210"/>
      <c r="AC18" s="210"/>
      <c r="AD18" s="210"/>
      <c r="AE18" s="210"/>
      <c r="AF18" s="210"/>
      <c r="AG18" s="210" t="s">
        <v>165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65" t="s">
        <v>890</v>
      </c>
      <c r="D19" s="263"/>
      <c r="E19" s="264">
        <v>33.6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167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1">
        <v>6</v>
      </c>
      <c r="B20" s="242" t="s">
        <v>276</v>
      </c>
      <c r="C20" s="255" t="s">
        <v>277</v>
      </c>
      <c r="D20" s="243" t="s">
        <v>184</v>
      </c>
      <c r="E20" s="244">
        <v>23.161999999999999</v>
      </c>
      <c r="F20" s="245"/>
      <c r="G20" s="246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141</v>
      </c>
      <c r="T20" s="230" t="s">
        <v>163</v>
      </c>
      <c r="U20" s="230">
        <v>1.0999999999999999E-2</v>
      </c>
      <c r="V20" s="230">
        <f>ROUND(E20*U20,2)</f>
        <v>0.25</v>
      </c>
      <c r="W20" s="230"/>
      <c r="X20" s="230" t="s">
        <v>164</v>
      </c>
      <c r="Y20" s="230" t="s">
        <v>144</v>
      </c>
      <c r="Z20" s="210"/>
      <c r="AA20" s="210"/>
      <c r="AB20" s="210"/>
      <c r="AC20" s="210"/>
      <c r="AD20" s="210"/>
      <c r="AE20" s="210"/>
      <c r="AF20" s="210"/>
      <c r="AG20" s="210" t="s">
        <v>165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5" t="s">
        <v>896</v>
      </c>
      <c r="D21" s="263"/>
      <c r="E21" s="264">
        <v>23.161999999999999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167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1">
        <v>7</v>
      </c>
      <c r="B22" s="242" t="s">
        <v>279</v>
      </c>
      <c r="C22" s="255" t="s">
        <v>280</v>
      </c>
      <c r="D22" s="243" t="s">
        <v>184</v>
      </c>
      <c r="E22" s="244">
        <v>231.62</v>
      </c>
      <c r="F22" s="245"/>
      <c r="G22" s="246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141</v>
      </c>
      <c r="T22" s="230" t="s">
        <v>163</v>
      </c>
      <c r="U22" s="230">
        <v>0</v>
      </c>
      <c r="V22" s="230">
        <f>ROUND(E22*U22,2)</f>
        <v>0</v>
      </c>
      <c r="W22" s="230"/>
      <c r="X22" s="230" t="s">
        <v>164</v>
      </c>
      <c r="Y22" s="230" t="s">
        <v>144</v>
      </c>
      <c r="Z22" s="210"/>
      <c r="AA22" s="210"/>
      <c r="AB22" s="210"/>
      <c r="AC22" s="210"/>
      <c r="AD22" s="210"/>
      <c r="AE22" s="210"/>
      <c r="AF22" s="210"/>
      <c r="AG22" s="210" t="s">
        <v>165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65" t="s">
        <v>897</v>
      </c>
      <c r="D23" s="263"/>
      <c r="E23" s="264">
        <v>231.62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167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7">
        <v>8</v>
      </c>
      <c r="B24" s="248" t="s">
        <v>282</v>
      </c>
      <c r="C24" s="254" t="s">
        <v>283</v>
      </c>
      <c r="D24" s="249" t="s">
        <v>184</v>
      </c>
      <c r="E24" s="250">
        <v>23.161999999999999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141</v>
      </c>
      <c r="T24" s="230" t="s">
        <v>163</v>
      </c>
      <c r="U24" s="230">
        <v>0.65200000000000002</v>
      </c>
      <c r="V24" s="230">
        <f>ROUND(E24*U24,2)</f>
        <v>15.1</v>
      </c>
      <c r="W24" s="230"/>
      <c r="X24" s="230" t="s">
        <v>164</v>
      </c>
      <c r="Y24" s="230" t="s">
        <v>144</v>
      </c>
      <c r="Z24" s="210"/>
      <c r="AA24" s="210"/>
      <c r="AB24" s="210"/>
      <c r="AC24" s="210"/>
      <c r="AD24" s="210"/>
      <c r="AE24" s="210"/>
      <c r="AF24" s="210"/>
      <c r="AG24" s="210" t="s">
        <v>165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1">
        <v>9</v>
      </c>
      <c r="B25" s="242" t="s">
        <v>284</v>
      </c>
      <c r="C25" s="255" t="s">
        <v>285</v>
      </c>
      <c r="D25" s="243" t="s">
        <v>184</v>
      </c>
      <c r="E25" s="244">
        <v>1.4</v>
      </c>
      <c r="F25" s="245"/>
      <c r="G25" s="246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141</v>
      </c>
      <c r="T25" s="230" t="s">
        <v>163</v>
      </c>
      <c r="U25" s="230">
        <v>0.20200000000000001</v>
      </c>
      <c r="V25" s="230">
        <f>ROUND(E25*U25,2)</f>
        <v>0.28000000000000003</v>
      </c>
      <c r="W25" s="230"/>
      <c r="X25" s="230" t="s">
        <v>164</v>
      </c>
      <c r="Y25" s="230" t="s">
        <v>144</v>
      </c>
      <c r="Z25" s="210"/>
      <c r="AA25" s="210"/>
      <c r="AB25" s="210"/>
      <c r="AC25" s="210"/>
      <c r="AD25" s="210"/>
      <c r="AE25" s="210"/>
      <c r="AF25" s="210"/>
      <c r="AG25" s="210" t="s">
        <v>165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65" t="s">
        <v>898</v>
      </c>
      <c r="D26" s="263"/>
      <c r="E26" s="264">
        <v>1.4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167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1">
        <v>10</v>
      </c>
      <c r="B27" s="242" t="s">
        <v>288</v>
      </c>
      <c r="C27" s="255" t="s">
        <v>289</v>
      </c>
      <c r="D27" s="243" t="s">
        <v>184</v>
      </c>
      <c r="E27" s="244">
        <v>0.26600000000000001</v>
      </c>
      <c r="F27" s="245"/>
      <c r="G27" s="246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141</v>
      </c>
      <c r="T27" s="230" t="s">
        <v>163</v>
      </c>
      <c r="U27" s="230">
        <v>1.1499999999999999</v>
      </c>
      <c r="V27" s="230">
        <f>ROUND(E27*U27,2)</f>
        <v>0.31</v>
      </c>
      <c r="W27" s="230"/>
      <c r="X27" s="230" t="s">
        <v>164</v>
      </c>
      <c r="Y27" s="230" t="s">
        <v>144</v>
      </c>
      <c r="Z27" s="210"/>
      <c r="AA27" s="210"/>
      <c r="AB27" s="210"/>
      <c r="AC27" s="210"/>
      <c r="AD27" s="210"/>
      <c r="AE27" s="210"/>
      <c r="AF27" s="210"/>
      <c r="AG27" s="210" t="s">
        <v>165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5" t="s">
        <v>899</v>
      </c>
      <c r="D28" s="263"/>
      <c r="E28" s="264">
        <v>0.26600000000000001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167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1">
        <v>11</v>
      </c>
      <c r="B29" s="242" t="s">
        <v>900</v>
      </c>
      <c r="C29" s="255" t="s">
        <v>901</v>
      </c>
      <c r="D29" s="243" t="s">
        <v>184</v>
      </c>
      <c r="E29" s="244">
        <v>0.42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1.7</v>
      </c>
      <c r="O29" s="229">
        <f>ROUND(E29*N29,2)</f>
        <v>0.71</v>
      </c>
      <c r="P29" s="229">
        <v>0</v>
      </c>
      <c r="Q29" s="229">
        <f>ROUND(E29*P29,2)</f>
        <v>0</v>
      </c>
      <c r="R29" s="230"/>
      <c r="S29" s="230" t="s">
        <v>141</v>
      </c>
      <c r="T29" s="230" t="s">
        <v>163</v>
      </c>
      <c r="U29" s="230">
        <v>1.587</v>
      </c>
      <c r="V29" s="230">
        <f>ROUND(E29*U29,2)</f>
        <v>0.67</v>
      </c>
      <c r="W29" s="230"/>
      <c r="X29" s="230" t="s">
        <v>164</v>
      </c>
      <c r="Y29" s="230" t="s">
        <v>144</v>
      </c>
      <c r="Z29" s="210"/>
      <c r="AA29" s="210"/>
      <c r="AB29" s="210"/>
      <c r="AC29" s="210"/>
      <c r="AD29" s="210"/>
      <c r="AE29" s="210"/>
      <c r="AF29" s="210"/>
      <c r="AG29" s="210" t="s">
        <v>165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5" t="s">
        <v>902</v>
      </c>
      <c r="D30" s="263"/>
      <c r="E30" s="264">
        <v>0.42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167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12</v>
      </c>
      <c r="B31" s="242" t="s">
        <v>903</v>
      </c>
      <c r="C31" s="255" t="s">
        <v>904</v>
      </c>
      <c r="D31" s="243" t="s">
        <v>184</v>
      </c>
      <c r="E31" s="244">
        <v>14.01183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141</v>
      </c>
      <c r="T31" s="230" t="s">
        <v>163</v>
      </c>
      <c r="U31" s="230">
        <v>2.1949999999999998</v>
      </c>
      <c r="V31" s="230">
        <f>ROUND(E31*U31,2)</f>
        <v>30.76</v>
      </c>
      <c r="W31" s="230"/>
      <c r="X31" s="230" t="s">
        <v>164</v>
      </c>
      <c r="Y31" s="230" t="s">
        <v>144</v>
      </c>
      <c r="Z31" s="210"/>
      <c r="AA31" s="210"/>
      <c r="AB31" s="210"/>
      <c r="AC31" s="210"/>
      <c r="AD31" s="210"/>
      <c r="AE31" s="210"/>
      <c r="AF31" s="210"/>
      <c r="AG31" s="210" t="s">
        <v>165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5" t="s">
        <v>905</v>
      </c>
      <c r="D32" s="263"/>
      <c r="E32" s="264">
        <v>0.41799999999999998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167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5" t="s">
        <v>906</v>
      </c>
      <c r="D33" s="263"/>
      <c r="E33" s="264">
        <v>13.593830000000001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167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7">
        <v>13</v>
      </c>
      <c r="B34" s="248" t="s">
        <v>907</v>
      </c>
      <c r="C34" s="254" t="s">
        <v>908</v>
      </c>
      <c r="D34" s="249" t="s">
        <v>184</v>
      </c>
      <c r="E34" s="250">
        <v>14.012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141</v>
      </c>
      <c r="T34" s="230" t="s">
        <v>163</v>
      </c>
      <c r="U34" s="230">
        <v>0.997</v>
      </c>
      <c r="V34" s="230">
        <f>ROUND(E34*U34,2)</f>
        <v>13.97</v>
      </c>
      <c r="W34" s="230"/>
      <c r="X34" s="230" t="s">
        <v>164</v>
      </c>
      <c r="Y34" s="230" t="s">
        <v>144</v>
      </c>
      <c r="Z34" s="210"/>
      <c r="AA34" s="210"/>
      <c r="AB34" s="210"/>
      <c r="AC34" s="210"/>
      <c r="AD34" s="210"/>
      <c r="AE34" s="210"/>
      <c r="AF34" s="210"/>
      <c r="AG34" s="210" t="s">
        <v>165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7">
        <v>14</v>
      </c>
      <c r="B35" s="248" t="s">
        <v>293</v>
      </c>
      <c r="C35" s="254" t="s">
        <v>294</v>
      </c>
      <c r="D35" s="249" t="s">
        <v>184</v>
      </c>
      <c r="E35" s="250">
        <v>23.161999999999999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141</v>
      </c>
      <c r="T35" s="230" t="s">
        <v>163</v>
      </c>
      <c r="U35" s="230">
        <v>0</v>
      </c>
      <c r="V35" s="230">
        <f>ROUND(E35*U35,2)</f>
        <v>0</v>
      </c>
      <c r="W35" s="230"/>
      <c r="X35" s="230" t="s">
        <v>164</v>
      </c>
      <c r="Y35" s="230" t="s">
        <v>144</v>
      </c>
      <c r="Z35" s="210"/>
      <c r="AA35" s="210"/>
      <c r="AB35" s="210"/>
      <c r="AC35" s="210"/>
      <c r="AD35" s="210"/>
      <c r="AE35" s="210"/>
      <c r="AF35" s="210"/>
      <c r="AG35" s="210" t="s">
        <v>165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4" t="s">
        <v>136</v>
      </c>
      <c r="B36" s="235" t="s">
        <v>52</v>
      </c>
      <c r="C36" s="253" t="s">
        <v>69</v>
      </c>
      <c r="D36" s="236"/>
      <c r="E36" s="237"/>
      <c r="F36" s="238"/>
      <c r="G36" s="239">
        <f>SUMIF(AG37:AG59,"&lt;&gt;NOR",G37:G59)</f>
        <v>0</v>
      </c>
      <c r="H36" s="233"/>
      <c r="I36" s="233">
        <f>SUM(I37:I59)</f>
        <v>0</v>
      </c>
      <c r="J36" s="233"/>
      <c r="K36" s="233">
        <f>SUM(K37:K59)</f>
        <v>0</v>
      </c>
      <c r="L36" s="233"/>
      <c r="M36" s="233">
        <f>SUM(M37:M59)</f>
        <v>0</v>
      </c>
      <c r="N36" s="232"/>
      <c r="O36" s="232">
        <f>SUM(O37:O59)</f>
        <v>9.879999999999999</v>
      </c>
      <c r="P36" s="232"/>
      <c r="Q36" s="232">
        <f>SUM(Q37:Q59)</f>
        <v>0</v>
      </c>
      <c r="R36" s="233"/>
      <c r="S36" s="233"/>
      <c r="T36" s="233"/>
      <c r="U36" s="233"/>
      <c r="V36" s="233">
        <f>SUM(V37:V59)</f>
        <v>26.4</v>
      </c>
      <c r="W36" s="233"/>
      <c r="X36" s="233"/>
      <c r="Y36" s="233"/>
      <c r="AG36" t="s">
        <v>137</v>
      </c>
    </row>
    <row r="37" spans="1:60" outlineLevel="1" x14ac:dyDescent="0.2">
      <c r="A37" s="241">
        <v>15</v>
      </c>
      <c r="B37" s="242" t="s">
        <v>909</v>
      </c>
      <c r="C37" s="255" t="s">
        <v>910</v>
      </c>
      <c r="D37" s="243" t="s">
        <v>184</v>
      </c>
      <c r="E37" s="244">
        <v>1.0037499999999999</v>
      </c>
      <c r="F37" s="245"/>
      <c r="G37" s="246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2.5249999999999999</v>
      </c>
      <c r="O37" s="229">
        <f>ROUND(E37*N37,2)</f>
        <v>2.5299999999999998</v>
      </c>
      <c r="P37" s="229">
        <v>0</v>
      </c>
      <c r="Q37" s="229">
        <f>ROUND(E37*P37,2)</f>
        <v>0</v>
      </c>
      <c r="R37" s="230"/>
      <c r="S37" s="230" t="s">
        <v>141</v>
      </c>
      <c r="T37" s="230" t="s">
        <v>163</v>
      </c>
      <c r="U37" s="230">
        <v>0.47699999999999998</v>
      </c>
      <c r="V37" s="230">
        <f>ROUND(E37*U37,2)</f>
        <v>0.48</v>
      </c>
      <c r="W37" s="230"/>
      <c r="X37" s="230" t="s">
        <v>164</v>
      </c>
      <c r="Y37" s="230" t="s">
        <v>144</v>
      </c>
      <c r="Z37" s="210"/>
      <c r="AA37" s="210"/>
      <c r="AB37" s="210"/>
      <c r="AC37" s="210"/>
      <c r="AD37" s="210"/>
      <c r="AE37" s="210"/>
      <c r="AF37" s="210"/>
      <c r="AG37" s="210" t="s">
        <v>165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5" t="s">
        <v>911</v>
      </c>
      <c r="D38" s="263"/>
      <c r="E38" s="264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167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5" t="s">
        <v>912</v>
      </c>
      <c r="D39" s="263"/>
      <c r="E39" s="264">
        <v>0.16900000000000001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167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5" t="s">
        <v>913</v>
      </c>
      <c r="D40" s="263"/>
      <c r="E40" s="264">
        <v>0.83474999999999999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167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1">
        <v>16</v>
      </c>
      <c r="B41" s="242" t="s">
        <v>914</v>
      </c>
      <c r="C41" s="255" t="s">
        <v>915</v>
      </c>
      <c r="D41" s="243" t="s">
        <v>184</v>
      </c>
      <c r="E41" s="244">
        <v>2.6731500000000001</v>
      </c>
      <c r="F41" s="245"/>
      <c r="G41" s="246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2.5249999999999999</v>
      </c>
      <c r="O41" s="229">
        <f>ROUND(E41*N41,2)</f>
        <v>6.75</v>
      </c>
      <c r="P41" s="229">
        <v>0</v>
      </c>
      <c r="Q41" s="229">
        <f>ROUND(E41*P41,2)</f>
        <v>0</v>
      </c>
      <c r="R41" s="230"/>
      <c r="S41" s="230" t="s">
        <v>141</v>
      </c>
      <c r="T41" s="230" t="s">
        <v>163</v>
      </c>
      <c r="U41" s="230">
        <v>0.48</v>
      </c>
      <c r="V41" s="230">
        <f>ROUND(E41*U41,2)</f>
        <v>1.28</v>
      </c>
      <c r="W41" s="230"/>
      <c r="X41" s="230" t="s">
        <v>164</v>
      </c>
      <c r="Y41" s="230" t="s">
        <v>144</v>
      </c>
      <c r="Z41" s="210"/>
      <c r="AA41" s="210"/>
      <c r="AB41" s="210"/>
      <c r="AC41" s="210"/>
      <c r="AD41" s="210"/>
      <c r="AE41" s="210"/>
      <c r="AF41" s="210"/>
      <c r="AG41" s="210" t="s">
        <v>165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5" t="s">
        <v>916</v>
      </c>
      <c r="D42" s="263"/>
      <c r="E42" s="264">
        <v>0.8367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167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5" t="s">
        <v>917</v>
      </c>
      <c r="D43" s="263"/>
      <c r="E43" s="264">
        <v>1.8364499999999999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167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1">
        <v>17</v>
      </c>
      <c r="B44" s="242" t="s">
        <v>918</v>
      </c>
      <c r="C44" s="255" t="s">
        <v>919</v>
      </c>
      <c r="D44" s="243" t="s">
        <v>162</v>
      </c>
      <c r="E44" s="244">
        <v>8.8420000000000005</v>
      </c>
      <c r="F44" s="245"/>
      <c r="G44" s="246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3.9199999999999999E-2</v>
      </c>
      <c r="O44" s="229">
        <f>ROUND(E44*N44,2)</f>
        <v>0.35</v>
      </c>
      <c r="P44" s="229">
        <v>0</v>
      </c>
      <c r="Q44" s="229">
        <f>ROUND(E44*P44,2)</f>
        <v>0</v>
      </c>
      <c r="R44" s="230"/>
      <c r="S44" s="230" t="s">
        <v>141</v>
      </c>
      <c r="T44" s="230" t="s">
        <v>163</v>
      </c>
      <c r="U44" s="230">
        <v>1.6</v>
      </c>
      <c r="V44" s="230">
        <f>ROUND(E44*U44,2)</f>
        <v>14.15</v>
      </c>
      <c r="W44" s="230"/>
      <c r="X44" s="230" t="s">
        <v>164</v>
      </c>
      <c r="Y44" s="230" t="s">
        <v>144</v>
      </c>
      <c r="Z44" s="210"/>
      <c r="AA44" s="210"/>
      <c r="AB44" s="210"/>
      <c r="AC44" s="210"/>
      <c r="AD44" s="210"/>
      <c r="AE44" s="210"/>
      <c r="AF44" s="210"/>
      <c r="AG44" s="210" t="s">
        <v>165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5" t="s">
        <v>920</v>
      </c>
      <c r="D45" s="263"/>
      <c r="E45" s="264">
        <v>1.56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167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5" t="s">
        <v>921</v>
      </c>
      <c r="D46" s="263"/>
      <c r="E46" s="264">
        <v>3.306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167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5" t="s">
        <v>922</v>
      </c>
      <c r="D47" s="263"/>
      <c r="E47" s="264">
        <v>3.7120000000000002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167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5" t="s">
        <v>923</v>
      </c>
      <c r="D48" s="263"/>
      <c r="E48" s="264">
        <v>0.26400000000000001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167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7">
        <v>18</v>
      </c>
      <c r="B49" s="248" t="s">
        <v>924</v>
      </c>
      <c r="C49" s="254" t="s">
        <v>925</v>
      </c>
      <c r="D49" s="249" t="s">
        <v>162</v>
      </c>
      <c r="E49" s="250">
        <v>8.8420000000000005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141</v>
      </c>
      <c r="T49" s="230" t="s">
        <v>163</v>
      </c>
      <c r="U49" s="230">
        <v>0.32</v>
      </c>
      <c r="V49" s="230">
        <f>ROUND(E49*U49,2)</f>
        <v>2.83</v>
      </c>
      <c r="W49" s="230"/>
      <c r="X49" s="230" t="s">
        <v>164</v>
      </c>
      <c r="Y49" s="230" t="s">
        <v>144</v>
      </c>
      <c r="Z49" s="210"/>
      <c r="AA49" s="210"/>
      <c r="AB49" s="210"/>
      <c r="AC49" s="210"/>
      <c r="AD49" s="210"/>
      <c r="AE49" s="210"/>
      <c r="AF49" s="210"/>
      <c r="AG49" s="210" t="s">
        <v>165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1">
        <v>19</v>
      </c>
      <c r="B50" s="242" t="s">
        <v>926</v>
      </c>
      <c r="C50" s="255" t="s">
        <v>927</v>
      </c>
      <c r="D50" s="243" t="s">
        <v>297</v>
      </c>
      <c r="E50" s="244">
        <v>0.24057000000000001</v>
      </c>
      <c r="F50" s="245"/>
      <c r="G50" s="246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1.0217400000000001</v>
      </c>
      <c r="O50" s="229">
        <f>ROUND(E50*N50,2)</f>
        <v>0.25</v>
      </c>
      <c r="P50" s="229">
        <v>0</v>
      </c>
      <c r="Q50" s="229">
        <f>ROUND(E50*P50,2)</f>
        <v>0</v>
      </c>
      <c r="R50" s="230"/>
      <c r="S50" s="230" t="s">
        <v>141</v>
      </c>
      <c r="T50" s="230" t="s">
        <v>163</v>
      </c>
      <c r="U50" s="230">
        <v>23.530999999999999</v>
      </c>
      <c r="V50" s="230">
        <f>ROUND(E50*U50,2)</f>
        <v>5.66</v>
      </c>
      <c r="W50" s="230"/>
      <c r="X50" s="230" t="s">
        <v>164</v>
      </c>
      <c r="Y50" s="230" t="s">
        <v>144</v>
      </c>
      <c r="Z50" s="210"/>
      <c r="AA50" s="210"/>
      <c r="AB50" s="210"/>
      <c r="AC50" s="210"/>
      <c r="AD50" s="210"/>
      <c r="AE50" s="210"/>
      <c r="AF50" s="210"/>
      <c r="AG50" s="210" t="s">
        <v>165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65" t="s">
        <v>928</v>
      </c>
      <c r="D51" s="263"/>
      <c r="E51" s="264">
        <v>0.24057000000000001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167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1">
        <v>20</v>
      </c>
      <c r="B52" s="242" t="s">
        <v>929</v>
      </c>
      <c r="C52" s="255" t="s">
        <v>930</v>
      </c>
      <c r="D52" s="243" t="s">
        <v>359</v>
      </c>
      <c r="E52" s="244">
        <v>2</v>
      </c>
      <c r="F52" s="245"/>
      <c r="G52" s="24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6.7000000000000002E-4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141</v>
      </c>
      <c r="T52" s="230" t="s">
        <v>163</v>
      </c>
      <c r="U52" s="230">
        <v>0.4</v>
      </c>
      <c r="V52" s="230">
        <f>ROUND(E52*U52,2)</f>
        <v>0.8</v>
      </c>
      <c r="W52" s="230"/>
      <c r="X52" s="230" t="s">
        <v>164</v>
      </c>
      <c r="Y52" s="230" t="s">
        <v>144</v>
      </c>
      <c r="Z52" s="210"/>
      <c r="AA52" s="210"/>
      <c r="AB52" s="210"/>
      <c r="AC52" s="210"/>
      <c r="AD52" s="210"/>
      <c r="AE52" s="210"/>
      <c r="AF52" s="210"/>
      <c r="AG52" s="210" t="s">
        <v>165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5" t="s">
        <v>931</v>
      </c>
      <c r="D53" s="263"/>
      <c r="E53" s="264">
        <v>2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167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1">
        <v>21</v>
      </c>
      <c r="B54" s="242" t="s">
        <v>932</v>
      </c>
      <c r="C54" s="255" t="s">
        <v>933</v>
      </c>
      <c r="D54" s="243" t="s">
        <v>359</v>
      </c>
      <c r="E54" s="244">
        <v>1</v>
      </c>
      <c r="F54" s="245"/>
      <c r="G54" s="246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1.2899999999999999E-3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141</v>
      </c>
      <c r="T54" s="230" t="s">
        <v>163</v>
      </c>
      <c r="U54" s="230">
        <v>0.4</v>
      </c>
      <c r="V54" s="230">
        <f>ROUND(E54*U54,2)</f>
        <v>0.4</v>
      </c>
      <c r="W54" s="230"/>
      <c r="X54" s="230" t="s">
        <v>164</v>
      </c>
      <c r="Y54" s="230" t="s">
        <v>144</v>
      </c>
      <c r="Z54" s="210"/>
      <c r="AA54" s="210"/>
      <c r="AB54" s="210"/>
      <c r="AC54" s="210"/>
      <c r="AD54" s="210"/>
      <c r="AE54" s="210"/>
      <c r="AF54" s="210"/>
      <c r="AG54" s="210" t="s">
        <v>165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7"/>
      <c r="B55" s="228"/>
      <c r="C55" s="265" t="s">
        <v>934</v>
      </c>
      <c r="D55" s="263"/>
      <c r="E55" s="264">
        <v>1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167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1">
        <v>22</v>
      </c>
      <c r="B56" s="242" t="s">
        <v>935</v>
      </c>
      <c r="C56" s="255" t="s">
        <v>936</v>
      </c>
      <c r="D56" s="243" t="s">
        <v>359</v>
      </c>
      <c r="E56" s="244">
        <v>1</v>
      </c>
      <c r="F56" s="245"/>
      <c r="G56" s="246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1.6299999999999999E-3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141</v>
      </c>
      <c r="T56" s="230" t="s">
        <v>163</v>
      </c>
      <c r="U56" s="230">
        <v>0.4</v>
      </c>
      <c r="V56" s="230">
        <f>ROUND(E56*U56,2)</f>
        <v>0.4</v>
      </c>
      <c r="W56" s="230"/>
      <c r="X56" s="230" t="s">
        <v>164</v>
      </c>
      <c r="Y56" s="230" t="s">
        <v>144</v>
      </c>
      <c r="Z56" s="210"/>
      <c r="AA56" s="210"/>
      <c r="AB56" s="210"/>
      <c r="AC56" s="210"/>
      <c r="AD56" s="210"/>
      <c r="AE56" s="210"/>
      <c r="AF56" s="210"/>
      <c r="AG56" s="210" t="s">
        <v>165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5" t="s">
        <v>937</v>
      </c>
      <c r="D57" s="263"/>
      <c r="E57" s="264">
        <v>1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167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1">
        <v>23</v>
      </c>
      <c r="B58" s="242" t="s">
        <v>938</v>
      </c>
      <c r="C58" s="255" t="s">
        <v>939</v>
      </c>
      <c r="D58" s="243" t="s">
        <v>359</v>
      </c>
      <c r="E58" s="244">
        <v>1</v>
      </c>
      <c r="F58" s="245"/>
      <c r="G58" s="246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2.8800000000000002E-3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141</v>
      </c>
      <c r="T58" s="230" t="s">
        <v>163</v>
      </c>
      <c r="U58" s="230">
        <v>0.4</v>
      </c>
      <c r="V58" s="230">
        <f>ROUND(E58*U58,2)</f>
        <v>0.4</v>
      </c>
      <c r="W58" s="230"/>
      <c r="X58" s="230" t="s">
        <v>164</v>
      </c>
      <c r="Y58" s="230" t="s">
        <v>144</v>
      </c>
      <c r="Z58" s="210"/>
      <c r="AA58" s="210"/>
      <c r="AB58" s="210"/>
      <c r="AC58" s="210"/>
      <c r="AD58" s="210"/>
      <c r="AE58" s="210"/>
      <c r="AF58" s="210"/>
      <c r="AG58" s="210" t="s">
        <v>165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65" t="s">
        <v>937</v>
      </c>
      <c r="D59" s="263"/>
      <c r="E59" s="264">
        <v>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167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34" t="s">
        <v>136</v>
      </c>
      <c r="B60" s="235" t="s">
        <v>56</v>
      </c>
      <c r="C60" s="253" t="s">
        <v>71</v>
      </c>
      <c r="D60" s="236"/>
      <c r="E60" s="237"/>
      <c r="F60" s="238"/>
      <c r="G60" s="239">
        <f>SUMIF(AG61:AG62,"&lt;&gt;NOR",G61:G62)</f>
        <v>0</v>
      </c>
      <c r="H60" s="233"/>
      <c r="I60" s="233">
        <f>SUM(I61:I62)</f>
        <v>0</v>
      </c>
      <c r="J60" s="233"/>
      <c r="K60" s="233">
        <f>SUM(K61:K62)</f>
        <v>0</v>
      </c>
      <c r="L60" s="233"/>
      <c r="M60" s="233">
        <f>SUM(M61:M62)</f>
        <v>0</v>
      </c>
      <c r="N60" s="232"/>
      <c r="O60" s="232">
        <f>SUM(O61:O62)</f>
        <v>0.79</v>
      </c>
      <c r="P60" s="232"/>
      <c r="Q60" s="232">
        <f>SUM(Q61:Q62)</f>
        <v>0</v>
      </c>
      <c r="R60" s="233"/>
      <c r="S60" s="233"/>
      <c r="T60" s="233"/>
      <c r="U60" s="233"/>
      <c r="V60" s="233">
        <f>SUM(V61:V62)</f>
        <v>0.71</v>
      </c>
      <c r="W60" s="233"/>
      <c r="X60" s="233"/>
      <c r="Y60" s="233"/>
      <c r="AG60" t="s">
        <v>137</v>
      </c>
    </row>
    <row r="61" spans="1:60" outlineLevel="1" x14ac:dyDescent="0.2">
      <c r="A61" s="241">
        <v>24</v>
      </c>
      <c r="B61" s="242" t="s">
        <v>940</v>
      </c>
      <c r="C61" s="255" t="s">
        <v>941</v>
      </c>
      <c r="D61" s="243" t="s">
        <v>184</v>
      </c>
      <c r="E61" s="244">
        <v>0.42</v>
      </c>
      <c r="F61" s="245"/>
      <c r="G61" s="246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1.8907700000000001</v>
      </c>
      <c r="O61" s="229">
        <f>ROUND(E61*N61,2)</f>
        <v>0.79</v>
      </c>
      <c r="P61" s="229">
        <v>0</v>
      </c>
      <c r="Q61" s="229">
        <f>ROUND(E61*P61,2)</f>
        <v>0</v>
      </c>
      <c r="R61" s="230"/>
      <c r="S61" s="230" t="s">
        <v>141</v>
      </c>
      <c r="T61" s="230" t="s">
        <v>163</v>
      </c>
      <c r="U61" s="230">
        <v>1.6950000000000001</v>
      </c>
      <c r="V61" s="230">
        <f>ROUND(E61*U61,2)</f>
        <v>0.71</v>
      </c>
      <c r="W61" s="230"/>
      <c r="X61" s="230" t="s">
        <v>164</v>
      </c>
      <c r="Y61" s="230" t="s">
        <v>144</v>
      </c>
      <c r="Z61" s="210"/>
      <c r="AA61" s="210"/>
      <c r="AB61" s="210"/>
      <c r="AC61" s="210"/>
      <c r="AD61" s="210"/>
      <c r="AE61" s="210"/>
      <c r="AF61" s="210"/>
      <c r="AG61" s="210" t="s">
        <v>165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65" t="s">
        <v>902</v>
      </c>
      <c r="D62" s="263"/>
      <c r="E62" s="264">
        <v>0.42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167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34" t="s">
        <v>136</v>
      </c>
      <c r="B63" s="235" t="s">
        <v>77</v>
      </c>
      <c r="C63" s="253" t="s">
        <v>78</v>
      </c>
      <c r="D63" s="236"/>
      <c r="E63" s="237"/>
      <c r="F63" s="238"/>
      <c r="G63" s="239">
        <f>SUMIF(AG64:AG70,"&lt;&gt;NOR",G64:G70)</f>
        <v>0</v>
      </c>
      <c r="H63" s="233"/>
      <c r="I63" s="233">
        <f>SUM(I64:I70)</f>
        <v>0</v>
      </c>
      <c r="J63" s="233"/>
      <c r="K63" s="233">
        <f>SUM(K64:K70)</f>
        <v>0</v>
      </c>
      <c r="L63" s="233"/>
      <c r="M63" s="233">
        <f>SUM(M64:M70)</f>
        <v>0</v>
      </c>
      <c r="N63" s="232"/>
      <c r="O63" s="232">
        <f>SUM(O64:O70)</f>
        <v>18.62</v>
      </c>
      <c r="P63" s="232"/>
      <c r="Q63" s="232">
        <f>SUM(Q64:Q70)</f>
        <v>0</v>
      </c>
      <c r="R63" s="233"/>
      <c r="S63" s="233"/>
      <c r="T63" s="233"/>
      <c r="U63" s="233"/>
      <c r="V63" s="233">
        <f>SUM(V64:V70)</f>
        <v>33.9</v>
      </c>
      <c r="W63" s="233"/>
      <c r="X63" s="233"/>
      <c r="Y63" s="233"/>
      <c r="AG63" t="s">
        <v>137</v>
      </c>
    </row>
    <row r="64" spans="1:60" ht="22.5" outlineLevel="1" x14ac:dyDescent="0.2">
      <c r="A64" s="241">
        <v>25</v>
      </c>
      <c r="B64" s="242" t="s">
        <v>942</v>
      </c>
      <c r="C64" s="255" t="s">
        <v>943</v>
      </c>
      <c r="D64" s="243" t="s">
        <v>184</v>
      </c>
      <c r="E64" s="244">
        <v>7.3295000000000003</v>
      </c>
      <c r="F64" s="245"/>
      <c r="G64" s="246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2.5249999999999999</v>
      </c>
      <c r="O64" s="229">
        <f>ROUND(E64*N64,2)</f>
        <v>18.510000000000002</v>
      </c>
      <c r="P64" s="229">
        <v>0</v>
      </c>
      <c r="Q64" s="229">
        <f>ROUND(E64*P64,2)</f>
        <v>0</v>
      </c>
      <c r="R64" s="230"/>
      <c r="S64" s="230" t="s">
        <v>141</v>
      </c>
      <c r="T64" s="230" t="s">
        <v>163</v>
      </c>
      <c r="U64" s="230">
        <v>1.3029999999999999</v>
      </c>
      <c r="V64" s="230">
        <f>ROUND(E64*U64,2)</f>
        <v>9.5500000000000007</v>
      </c>
      <c r="W64" s="230"/>
      <c r="X64" s="230" t="s">
        <v>164</v>
      </c>
      <c r="Y64" s="230" t="s">
        <v>144</v>
      </c>
      <c r="Z64" s="210"/>
      <c r="AA64" s="210"/>
      <c r="AB64" s="210"/>
      <c r="AC64" s="210"/>
      <c r="AD64" s="210"/>
      <c r="AE64" s="210"/>
      <c r="AF64" s="210"/>
      <c r="AG64" s="210" t="s">
        <v>165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65" t="s">
        <v>944</v>
      </c>
      <c r="D65" s="263"/>
      <c r="E65" s="264">
        <v>5.3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167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5" t="s">
        <v>945</v>
      </c>
      <c r="D66" s="263"/>
      <c r="E66" s="264">
        <v>1.5255000000000001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167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5" t="s">
        <v>946</v>
      </c>
      <c r="D67" s="263"/>
      <c r="E67" s="264">
        <v>0.504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167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1">
        <v>26</v>
      </c>
      <c r="B68" s="242" t="s">
        <v>947</v>
      </c>
      <c r="C68" s="255" t="s">
        <v>948</v>
      </c>
      <c r="D68" s="243" t="s">
        <v>162</v>
      </c>
      <c r="E68" s="244">
        <v>25.12</v>
      </c>
      <c r="F68" s="245"/>
      <c r="G68" s="246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4.1799999999999997E-3</v>
      </c>
      <c r="O68" s="229">
        <f>ROUND(E68*N68,2)</f>
        <v>0.11</v>
      </c>
      <c r="P68" s="229">
        <v>0</v>
      </c>
      <c r="Q68" s="229">
        <f>ROUND(E68*P68,2)</f>
        <v>0</v>
      </c>
      <c r="R68" s="230"/>
      <c r="S68" s="230" t="s">
        <v>141</v>
      </c>
      <c r="T68" s="230" t="s">
        <v>163</v>
      </c>
      <c r="U68" s="230">
        <v>0.96299999999999997</v>
      </c>
      <c r="V68" s="230">
        <f>ROUND(E68*U68,2)</f>
        <v>24.19</v>
      </c>
      <c r="W68" s="230"/>
      <c r="X68" s="230" t="s">
        <v>164</v>
      </c>
      <c r="Y68" s="230" t="s">
        <v>144</v>
      </c>
      <c r="Z68" s="210"/>
      <c r="AA68" s="210"/>
      <c r="AB68" s="210"/>
      <c r="AC68" s="210"/>
      <c r="AD68" s="210"/>
      <c r="AE68" s="210"/>
      <c r="AF68" s="210"/>
      <c r="AG68" s="210" t="s">
        <v>165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65" t="s">
        <v>949</v>
      </c>
      <c r="D69" s="263"/>
      <c r="E69" s="264">
        <v>25.12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167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7">
        <v>27</v>
      </c>
      <c r="B70" s="248" t="s">
        <v>950</v>
      </c>
      <c r="C70" s="254" t="s">
        <v>951</v>
      </c>
      <c r="D70" s="249" t="s">
        <v>179</v>
      </c>
      <c r="E70" s="250">
        <v>6</v>
      </c>
      <c r="F70" s="251"/>
      <c r="G70" s="252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141</v>
      </c>
      <c r="T70" s="230" t="s">
        <v>163</v>
      </c>
      <c r="U70" s="230">
        <v>2.5999999999999999E-2</v>
      </c>
      <c r="V70" s="230">
        <f>ROUND(E70*U70,2)</f>
        <v>0.16</v>
      </c>
      <c r="W70" s="230"/>
      <c r="X70" s="230" t="s">
        <v>164</v>
      </c>
      <c r="Y70" s="230" t="s">
        <v>144</v>
      </c>
      <c r="Z70" s="210"/>
      <c r="AA70" s="210"/>
      <c r="AB70" s="210"/>
      <c r="AC70" s="210"/>
      <c r="AD70" s="210"/>
      <c r="AE70" s="210"/>
      <c r="AF70" s="210"/>
      <c r="AG70" s="210" t="s">
        <v>165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34" t="s">
        <v>136</v>
      </c>
      <c r="B71" s="235" t="s">
        <v>87</v>
      </c>
      <c r="C71" s="253" t="s">
        <v>88</v>
      </c>
      <c r="D71" s="236"/>
      <c r="E71" s="237"/>
      <c r="F71" s="238"/>
      <c r="G71" s="239">
        <f>SUMIF(AG72:AG72,"&lt;&gt;NOR",G72:G72)</f>
        <v>0</v>
      </c>
      <c r="H71" s="233"/>
      <c r="I71" s="233">
        <f>SUM(I72:I72)</f>
        <v>0</v>
      </c>
      <c r="J71" s="233"/>
      <c r="K71" s="233">
        <f>SUM(K72:K72)</f>
        <v>0</v>
      </c>
      <c r="L71" s="233"/>
      <c r="M71" s="233">
        <f>SUM(M72:M72)</f>
        <v>0</v>
      </c>
      <c r="N71" s="232"/>
      <c r="O71" s="232">
        <f>SUM(O72:O72)</f>
        <v>0</v>
      </c>
      <c r="P71" s="232"/>
      <c r="Q71" s="232">
        <f>SUM(Q72:Q72)</f>
        <v>0</v>
      </c>
      <c r="R71" s="233"/>
      <c r="S71" s="233"/>
      <c r="T71" s="233"/>
      <c r="U71" s="233"/>
      <c r="V71" s="233">
        <f>SUM(V72:V72)</f>
        <v>9.9600000000000009</v>
      </c>
      <c r="W71" s="233"/>
      <c r="X71" s="233"/>
      <c r="Y71" s="233"/>
      <c r="AG71" t="s">
        <v>137</v>
      </c>
    </row>
    <row r="72" spans="1:60" outlineLevel="1" x14ac:dyDescent="0.2">
      <c r="A72" s="247">
        <v>28</v>
      </c>
      <c r="B72" s="248" t="s">
        <v>952</v>
      </c>
      <c r="C72" s="254" t="s">
        <v>953</v>
      </c>
      <c r="D72" s="249" t="s">
        <v>297</v>
      </c>
      <c r="E72" s="250">
        <v>30.003830000000001</v>
      </c>
      <c r="F72" s="251"/>
      <c r="G72" s="252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141</v>
      </c>
      <c r="T72" s="230" t="s">
        <v>163</v>
      </c>
      <c r="U72" s="230">
        <v>0.33200000000000002</v>
      </c>
      <c r="V72" s="230">
        <f>ROUND(E72*U72,2)</f>
        <v>9.9600000000000009</v>
      </c>
      <c r="W72" s="230"/>
      <c r="X72" s="230" t="s">
        <v>562</v>
      </c>
      <c r="Y72" s="230" t="s">
        <v>144</v>
      </c>
      <c r="Z72" s="210"/>
      <c r="AA72" s="210"/>
      <c r="AB72" s="210"/>
      <c r="AC72" s="210"/>
      <c r="AD72" s="210"/>
      <c r="AE72" s="210"/>
      <c r="AF72" s="210"/>
      <c r="AG72" s="210" t="s">
        <v>563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34" t="s">
        <v>136</v>
      </c>
      <c r="B73" s="235" t="s">
        <v>99</v>
      </c>
      <c r="C73" s="253" t="s">
        <v>101</v>
      </c>
      <c r="D73" s="236"/>
      <c r="E73" s="237"/>
      <c r="F73" s="238"/>
      <c r="G73" s="239">
        <f>SUMIF(AG74:AG76,"&lt;&gt;NOR",G74:G76)</f>
        <v>0</v>
      </c>
      <c r="H73" s="233"/>
      <c r="I73" s="233">
        <f>SUM(I74:I76)</f>
        <v>0</v>
      </c>
      <c r="J73" s="233"/>
      <c r="K73" s="233">
        <f>SUM(K74:K76)</f>
        <v>0</v>
      </c>
      <c r="L73" s="233"/>
      <c r="M73" s="233">
        <f>SUM(M74:M76)</f>
        <v>0</v>
      </c>
      <c r="N73" s="232"/>
      <c r="O73" s="232">
        <f>SUM(O74:O76)</f>
        <v>0</v>
      </c>
      <c r="P73" s="232"/>
      <c r="Q73" s="232">
        <f>SUM(Q74:Q76)</f>
        <v>0</v>
      </c>
      <c r="R73" s="233"/>
      <c r="S73" s="233"/>
      <c r="T73" s="233"/>
      <c r="U73" s="233"/>
      <c r="V73" s="233">
        <f>SUM(V74:V76)</f>
        <v>0</v>
      </c>
      <c r="W73" s="233"/>
      <c r="X73" s="233"/>
      <c r="Y73" s="233"/>
      <c r="AG73" t="s">
        <v>137</v>
      </c>
    </row>
    <row r="74" spans="1:60" ht="45" outlineLevel="1" x14ac:dyDescent="0.2">
      <c r="A74" s="241">
        <v>29</v>
      </c>
      <c r="B74" s="242" t="s">
        <v>697</v>
      </c>
      <c r="C74" s="255" t="s">
        <v>954</v>
      </c>
      <c r="D74" s="243" t="s">
        <v>359</v>
      </c>
      <c r="E74" s="244">
        <v>1</v>
      </c>
      <c r="F74" s="245"/>
      <c r="G74" s="246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30"/>
      <c r="S74" s="230" t="s">
        <v>298</v>
      </c>
      <c r="T74" s="230" t="s">
        <v>142</v>
      </c>
      <c r="U74" s="230">
        <v>0</v>
      </c>
      <c r="V74" s="230">
        <f>ROUND(E74*U74,2)</f>
        <v>0</v>
      </c>
      <c r="W74" s="230"/>
      <c r="X74" s="230" t="s">
        <v>164</v>
      </c>
      <c r="Y74" s="230" t="s">
        <v>144</v>
      </c>
      <c r="Z74" s="210"/>
      <c r="AA74" s="210"/>
      <c r="AB74" s="210"/>
      <c r="AC74" s="210"/>
      <c r="AD74" s="210"/>
      <c r="AE74" s="210"/>
      <c r="AF74" s="210"/>
      <c r="AG74" s="210" t="s">
        <v>165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2" x14ac:dyDescent="0.2">
      <c r="A75" s="227"/>
      <c r="B75" s="228"/>
      <c r="C75" s="265" t="s">
        <v>955</v>
      </c>
      <c r="D75" s="263"/>
      <c r="E75" s="264">
        <v>1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167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3" x14ac:dyDescent="0.2">
      <c r="A76" s="227"/>
      <c r="B76" s="228"/>
      <c r="C76" s="265" t="s">
        <v>956</v>
      </c>
      <c r="D76" s="263"/>
      <c r="E76" s="264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167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34" t="s">
        <v>136</v>
      </c>
      <c r="B77" s="235" t="s">
        <v>102</v>
      </c>
      <c r="C77" s="253" t="s">
        <v>103</v>
      </c>
      <c r="D77" s="236"/>
      <c r="E77" s="237"/>
      <c r="F77" s="238"/>
      <c r="G77" s="239">
        <f>SUMIF(AG78:AG82,"&lt;&gt;NOR",G78:G82)</f>
        <v>0</v>
      </c>
      <c r="H77" s="233"/>
      <c r="I77" s="233">
        <f>SUM(I78:I82)</f>
        <v>0</v>
      </c>
      <c r="J77" s="233"/>
      <c r="K77" s="233">
        <f>SUM(K78:K82)</f>
        <v>0</v>
      </c>
      <c r="L77" s="233"/>
      <c r="M77" s="233">
        <f>SUM(M78:M82)</f>
        <v>0</v>
      </c>
      <c r="N77" s="232"/>
      <c r="O77" s="232">
        <f>SUM(O78:O82)</f>
        <v>0</v>
      </c>
      <c r="P77" s="232"/>
      <c r="Q77" s="232">
        <f>SUM(Q78:Q82)</f>
        <v>0</v>
      </c>
      <c r="R77" s="233"/>
      <c r="S77" s="233"/>
      <c r="T77" s="233"/>
      <c r="U77" s="233"/>
      <c r="V77" s="233">
        <f>SUM(V78:V82)</f>
        <v>0</v>
      </c>
      <c r="W77" s="233"/>
      <c r="X77" s="233"/>
      <c r="Y77" s="233"/>
      <c r="AG77" t="s">
        <v>137</v>
      </c>
    </row>
    <row r="78" spans="1:60" ht="33.75" outlineLevel="1" x14ac:dyDescent="0.2">
      <c r="A78" s="247">
        <v>30</v>
      </c>
      <c r="B78" s="248" t="s">
        <v>857</v>
      </c>
      <c r="C78" s="254" t="s">
        <v>957</v>
      </c>
      <c r="D78" s="249" t="s">
        <v>359</v>
      </c>
      <c r="E78" s="250">
        <v>1</v>
      </c>
      <c r="F78" s="251"/>
      <c r="G78" s="252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30"/>
      <c r="S78" s="230" t="s">
        <v>298</v>
      </c>
      <c r="T78" s="230" t="s">
        <v>142</v>
      </c>
      <c r="U78" s="230">
        <v>0</v>
      </c>
      <c r="V78" s="230">
        <f>ROUND(E78*U78,2)</f>
        <v>0</v>
      </c>
      <c r="W78" s="230"/>
      <c r="X78" s="230" t="s">
        <v>164</v>
      </c>
      <c r="Y78" s="230" t="s">
        <v>144</v>
      </c>
      <c r="Z78" s="210"/>
      <c r="AA78" s="210"/>
      <c r="AB78" s="210"/>
      <c r="AC78" s="210"/>
      <c r="AD78" s="210"/>
      <c r="AE78" s="210"/>
      <c r="AF78" s="210"/>
      <c r="AG78" s="210" t="s">
        <v>165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7">
        <v>31</v>
      </c>
      <c r="B79" s="248" t="s">
        <v>958</v>
      </c>
      <c r="C79" s="254" t="s">
        <v>959</v>
      </c>
      <c r="D79" s="249" t="s">
        <v>359</v>
      </c>
      <c r="E79" s="250">
        <v>1</v>
      </c>
      <c r="F79" s="251"/>
      <c r="G79" s="252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298</v>
      </c>
      <c r="T79" s="230" t="s">
        <v>142</v>
      </c>
      <c r="U79" s="230">
        <v>0</v>
      </c>
      <c r="V79" s="230">
        <f>ROUND(E79*U79,2)</f>
        <v>0</v>
      </c>
      <c r="W79" s="230"/>
      <c r="X79" s="230" t="s">
        <v>164</v>
      </c>
      <c r="Y79" s="230" t="s">
        <v>144</v>
      </c>
      <c r="Z79" s="210"/>
      <c r="AA79" s="210"/>
      <c r="AB79" s="210"/>
      <c r="AC79" s="210"/>
      <c r="AD79" s="210"/>
      <c r="AE79" s="210"/>
      <c r="AF79" s="210"/>
      <c r="AG79" s="210" t="s">
        <v>165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7">
        <v>32</v>
      </c>
      <c r="B80" s="248" t="s">
        <v>960</v>
      </c>
      <c r="C80" s="254" t="s">
        <v>961</v>
      </c>
      <c r="D80" s="249" t="s">
        <v>683</v>
      </c>
      <c r="E80" s="250">
        <v>1</v>
      </c>
      <c r="F80" s="251"/>
      <c r="G80" s="252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298</v>
      </c>
      <c r="T80" s="230" t="s">
        <v>142</v>
      </c>
      <c r="U80" s="230">
        <v>0</v>
      </c>
      <c r="V80" s="230">
        <f>ROUND(E80*U80,2)</f>
        <v>0</v>
      </c>
      <c r="W80" s="230"/>
      <c r="X80" s="230" t="s">
        <v>164</v>
      </c>
      <c r="Y80" s="230" t="s">
        <v>144</v>
      </c>
      <c r="Z80" s="210"/>
      <c r="AA80" s="210"/>
      <c r="AB80" s="210"/>
      <c r="AC80" s="210"/>
      <c r="AD80" s="210"/>
      <c r="AE80" s="210"/>
      <c r="AF80" s="210"/>
      <c r="AG80" s="210" t="s">
        <v>165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7">
        <v>33</v>
      </c>
      <c r="B81" s="248" t="s">
        <v>962</v>
      </c>
      <c r="C81" s="254" t="s">
        <v>963</v>
      </c>
      <c r="D81" s="249" t="s">
        <v>683</v>
      </c>
      <c r="E81" s="250">
        <v>1</v>
      </c>
      <c r="F81" s="251"/>
      <c r="G81" s="252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30"/>
      <c r="S81" s="230" t="s">
        <v>298</v>
      </c>
      <c r="T81" s="230" t="s">
        <v>142</v>
      </c>
      <c r="U81" s="230">
        <v>0</v>
      </c>
      <c r="V81" s="230">
        <f>ROUND(E81*U81,2)</f>
        <v>0</v>
      </c>
      <c r="W81" s="230"/>
      <c r="X81" s="230" t="s">
        <v>164</v>
      </c>
      <c r="Y81" s="230" t="s">
        <v>144</v>
      </c>
      <c r="Z81" s="210"/>
      <c r="AA81" s="210"/>
      <c r="AB81" s="210"/>
      <c r="AC81" s="210"/>
      <c r="AD81" s="210"/>
      <c r="AE81" s="210"/>
      <c r="AF81" s="210"/>
      <c r="AG81" s="210" t="s">
        <v>165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7">
        <v>34</v>
      </c>
      <c r="B82" s="248" t="s">
        <v>964</v>
      </c>
      <c r="C82" s="254" t="s">
        <v>965</v>
      </c>
      <c r="D82" s="249" t="s">
        <v>683</v>
      </c>
      <c r="E82" s="250">
        <v>1</v>
      </c>
      <c r="F82" s="251"/>
      <c r="G82" s="252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30"/>
      <c r="S82" s="230" t="s">
        <v>298</v>
      </c>
      <c r="T82" s="230" t="s">
        <v>142</v>
      </c>
      <c r="U82" s="230">
        <v>0</v>
      </c>
      <c r="V82" s="230">
        <f>ROUND(E82*U82,2)</f>
        <v>0</v>
      </c>
      <c r="W82" s="230"/>
      <c r="X82" s="230" t="s">
        <v>164</v>
      </c>
      <c r="Y82" s="230" t="s">
        <v>144</v>
      </c>
      <c r="Z82" s="210"/>
      <c r="AA82" s="210"/>
      <c r="AB82" s="210"/>
      <c r="AC82" s="210"/>
      <c r="AD82" s="210"/>
      <c r="AE82" s="210"/>
      <c r="AF82" s="210"/>
      <c r="AG82" s="210" t="s">
        <v>165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4" t="s">
        <v>136</v>
      </c>
      <c r="B83" s="235" t="s">
        <v>104</v>
      </c>
      <c r="C83" s="253" t="s">
        <v>105</v>
      </c>
      <c r="D83" s="236"/>
      <c r="E83" s="237"/>
      <c r="F83" s="238"/>
      <c r="G83" s="239">
        <f>SUMIF(AG84:AG87,"&lt;&gt;NOR",G84:G87)</f>
        <v>0</v>
      </c>
      <c r="H83" s="233"/>
      <c r="I83" s="233">
        <f>SUM(I84:I87)</f>
        <v>0</v>
      </c>
      <c r="J83" s="233"/>
      <c r="K83" s="233">
        <f>SUM(K84:K87)</f>
        <v>0</v>
      </c>
      <c r="L83" s="233"/>
      <c r="M83" s="233">
        <f>SUM(M84:M87)</f>
        <v>0</v>
      </c>
      <c r="N83" s="232"/>
      <c r="O83" s="232">
        <f>SUM(O84:O87)</f>
        <v>0</v>
      </c>
      <c r="P83" s="232"/>
      <c r="Q83" s="232">
        <f>SUM(Q84:Q87)</f>
        <v>0</v>
      </c>
      <c r="R83" s="233"/>
      <c r="S83" s="233"/>
      <c r="T83" s="233"/>
      <c r="U83" s="233"/>
      <c r="V83" s="233">
        <f>SUM(V84:V87)</f>
        <v>0</v>
      </c>
      <c r="W83" s="233"/>
      <c r="X83" s="233"/>
      <c r="Y83" s="233"/>
      <c r="AG83" t="s">
        <v>137</v>
      </c>
    </row>
    <row r="84" spans="1:60" outlineLevel="1" x14ac:dyDescent="0.2">
      <c r="A84" s="247">
        <v>35</v>
      </c>
      <c r="B84" s="248" t="s">
        <v>966</v>
      </c>
      <c r="C84" s="254" t="s">
        <v>967</v>
      </c>
      <c r="D84" s="249" t="s">
        <v>683</v>
      </c>
      <c r="E84" s="250">
        <v>1</v>
      </c>
      <c r="F84" s="251"/>
      <c r="G84" s="252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30"/>
      <c r="S84" s="230" t="s">
        <v>298</v>
      </c>
      <c r="T84" s="230" t="s">
        <v>142</v>
      </c>
      <c r="U84" s="230">
        <v>0</v>
      </c>
      <c r="V84" s="230">
        <f>ROUND(E84*U84,2)</f>
        <v>0</v>
      </c>
      <c r="W84" s="230"/>
      <c r="X84" s="230" t="s">
        <v>164</v>
      </c>
      <c r="Y84" s="230" t="s">
        <v>144</v>
      </c>
      <c r="Z84" s="210"/>
      <c r="AA84" s="210"/>
      <c r="AB84" s="210"/>
      <c r="AC84" s="210"/>
      <c r="AD84" s="210"/>
      <c r="AE84" s="210"/>
      <c r="AF84" s="210"/>
      <c r="AG84" s="210" t="s">
        <v>165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7">
        <v>36</v>
      </c>
      <c r="B85" s="248" t="s">
        <v>968</v>
      </c>
      <c r="C85" s="254" t="s">
        <v>969</v>
      </c>
      <c r="D85" s="249" t="s">
        <v>970</v>
      </c>
      <c r="E85" s="250">
        <v>6</v>
      </c>
      <c r="F85" s="251"/>
      <c r="G85" s="252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29">
        <v>0</v>
      </c>
      <c r="O85" s="229">
        <f>ROUND(E85*N85,2)</f>
        <v>0</v>
      </c>
      <c r="P85" s="229">
        <v>0</v>
      </c>
      <c r="Q85" s="229">
        <f>ROUND(E85*P85,2)</f>
        <v>0</v>
      </c>
      <c r="R85" s="230"/>
      <c r="S85" s="230" t="s">
        <v>298</v>
      </c>
      <c r="T85" s="230" t="s">
        <v>142</v>
      </c>
      <c r="U85" s="230">
        <v>0</v>
      </c>
      <c r="V85" s="230">
        <f>ROUND(E85*U85,2)</f>
        <v>0</v>
      </c>
      <c r="W85" s="230"/>
      <c r="X85" s="230" t="s">
        <v>164</v>
      </c>
      <c r="Y85" s="230" t="s">
        <v>144</v>
      </c>
      <c r="Z85" s="210"/>
      <c r="AA85" s="210"/>
      <c r="AB85" s="210"/>
      <c r="AC85" s="210"/>
      <c r="AD85" s="210"/>
      <c r="AE85" s="210"/>
      <c r="AF85" s="210"/>
      <c r="AG85" s="210" t="s">
        <v>165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7">
        <v>37</v>
      </c>
      <c r="B86" s="248" t="s">
        <v>971</v>
      </c>
      <c r="C86" s="254" t="s">
        <v>972</v>
      </c>
      <c r="D86" s="249" t="s">
        <v>970</v>
      </c>
      <c r="E86" s="250">
        <v>16</v>
      </c>
      <c r="F86" s="251"/>
      <c r="G86" s="252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30"/>
      <c r="S86" s="230" t="s">
        <v>298</v>
      </c>
      <c r="T86" s="230" t="s">
        <v>142</v>
      </c>
      <c r="U86" s="230">
        <v>0</v>
      </c>
      <c r="V86" s="230">
        <f>ROUND(E86*U86,2)</f>
        <v>0</v>
      </c>
      <c r="W86" s="230"/>
      <c r="X86" s="230" t="s">
        <v>164</v>
      </c>
      <c r="Y86" s="230" t="s">
        <v>144</v>
      </c>
      <c r="Z86" s="210"/>
      <c r="AA86" s="210"/>
      <c r="AB86" s="210"/>
      <c r="AC86" s="210"/>
      <c r="AD86" s="210"/>
      <c r="AE86" s="210"/>
      <c r="AF86" s="210"/>
      <c r="AG86" s="210" t="s">
        <v>165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7">
        <v>38</v>
      </c>
      <c r="B87" s="248" t="s">
        <v>973</v>
      </c>
      <c r="C87" s="254" t="s">
        <v>974</v>
      </c>
      <c r="D87" s="249" t="s">
        <v>970</v>
      </c>
      <c r="E87" s="250">
        <v>2</v>
      </c>
      <c r="F87" s="251"/>
      <c r="G87" s="252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30"/>
      <c r="S87" s="230" t="s">
        <v>298</v>
      </c>
      <c r="T87" s="230" t="s">
        <v>142</v>
      </c>
      <c r="U87" s="230">
        <v>0</v>
      </c>
      <c r="V87" s="230">
        <f>ROUND(E87*U87,2)</f>
        <v>0</v>
      </c>
      <c r="W87" s="230"/>
      <c r="X87" s="230" t="s">
        <v>164</v>
      </c>
      <c r="Y87" s="230" t="s">
        <v>144</v>
      </c>
      <c r="Z87" s="210"/>
      <c r="AA87" s="210"/>
      <c r="AB87" s="210"/>
      <c r="AC87" s="210"/>
      <c r="AD87" s="210"/>
      <c r="AE87" s="210"/>
      <c r="AF87" s="210"/>
      <c r="AG87" s="210" t="s">
        <v>165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34" t="s">
        <v>136</v>
      </c>
      <c r="B88" s="235" t="s">
        <v>106</v>
      </c>
      <c r="C88" s="253" t="s">
        <v>107</v>
      </c>
      <c r="D88" s="236"/>
      <c r="E88" s="237"/>
      <c r="F88" s="238"/>
      <c r="G88" s="239">
        <f>SUMIF(AG89:AG147,"&lt;&gt;NOR",G89:G147)</f>
        <v>0</v>
      </c>
      <c r="H88" s="233"/>
      <c r="I88" s="233">
        <f>SUM(I89:I147)</f>
        <v>0</v>
      </c>
      <c r="J88" s="233"/>
      <c r="K88" s="233">
        <f>SUM(K89:K147)</f>
        <v>0</v>
      </c>
      <c r="L88" s="233"/>
      <c r="M88" s="233">
        <f>SUM(M89:M147)</f>
        <v>0</v>
      </c>
      <c r="N88" s="232"/>
      <c r="O88" s="232">
        <f>SUM(O89:O147)</f>
        <v>0</v>
      </c>
      <c r="P88" s="232"/>
      <c r="Q88" s="232">
        <f>SUM(Q89:Q147)</f>
        <v>0</v>
      </c>
      <c r="R88" s="233"/>
      <c r="S88" s="233"/>
      <c r="T88" s="233"/>
      <c r="U88" s="233"/>
      <c r="V88" s="233">
        <f>SUM(V89:V147)</f>
        <v>0</v>
      </c>
      <c r="W88" s="233"/>
      <c r="X88" s="233"/>
      <c r="Y88" s="233"/>
      <c r="AG88" t="s">
        <v>137</v>
      </c>
    </row>
    <row r="89" spans="1:60" outlineLevel="1" x14ac:dyDescent="0.2">
      <c r="A89" s="247">
        <v>39</v>
      </c>
      <c r="B89" s="248" t="s">
        <v>975</v>
      </c>
      <c r="C89" s="254" t="s">
        <v>976</v>
      </c>
      <c r="D89" s="249" t="s">
        <v>683</v>
      </c>
      <c r="E89" s="250">
        <v>1</v>
      </c>
      <c r="F89" s="251"/>
      <c r="G89" s="252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298</v>
      </c>
      <c r="T89" s="230" t="s">
        <v>142</v>
      </c>
      <c r="U89" s="230">
        <v>0</v>
      </c>
      <c r="V89" s="230">
        <f>ROUND(E89*U89,2)</f>
        <v>0</v>
      </c>
      <c r="W89" s="230"/>
      <c r="X89" s="230" t="s">
        <v>164</v>
      </c>
      <c r="Y89" s="230" t="s">
        <v>144</v>
      </c>
      <c r="Z89" s="210"/>
      <c r="AA89" s="210"/>
      <c r="AB89" s="210"/>
      <c r="AC89" s="210"/>
      <c r="AD89" s="210"/>
      <c r="AE89" s="210"/>
      <c r="AF89" s="210"/>
      <c r="AG89" s="210" t="s">
        <v>165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7">
        <v>40</v>
      </c>
      <c r="B90" s="248" t="s">
        <v>977</v>
      </c>
      <c r="C90" s="254" t="s">
        <v>978</v>
      </c>
      <c r="D90" s="249" t="s">
        <v>683</v>
      </c>
      <c r="E90" s="250">
        <v>1</v>
      </c>
      <c r="F90" s="251"/>
      <c r="G90" s="252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30"/>
      <c r="S90" s="230" t="s">
        <v>298</v>
      </c>
      <c r="T90" s="230" t="s">
        <v>142</v>
      </c>
      <c r="U90" s="230">
        <v>0</v>
      </c>
      <c r="V90" s="230">
        <f>ROUND(E90*U90,2)</f>
        <v>0</v>
      </c>
      <c r="W90" s="230"/>
      <c r="X90" s="230" t="s">
        <v>164</v>
      </c>
      <c r="Y90" s="230" t="s">
        <v>144</v>
      </c>
      <c r="Z90" s="210"/>
      <c r="AA90" s="210"/>
      <c r="AB90" s="210"/>
      <c r="AC90" s="210"/>
      <c r="AD90" s="210"/>
      <c r="AE90" s="210"/>
      <c r="AF90" s="210"/>
      <c r="AG90" s="210" t="s">
        <v>165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7">
        <v>41</v>
      </c>
      <c r="B91" s="248" t="s">
        <v>979</v>
      </c>
      <c r="C91" s="254" t="s">
        <v>980</v>
      </c>
      <c r="D91" s="249" t="s">
        <v>683</v>
      </c>
      <c r="E91" s="250">
        <v>1</v>
      </c>
      <c r="F91" s="251"/>
      <c r="G91" s="252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30"/>
      <c r="S91" s="230" t="s">
        <v>298</v>
      </c>
      <c r="T91" s="230" t="s">
        <v>142</v>
      </c>
      <c r="U91" s="230">
        <v>0</v>
      </c>
      <c r="V91" s="230">
        <f>ROUND(E91*U91,2)</f>
        <v>0</v>
      </c>
      <c r="W91" s="230"/>
      <c r="X91" s="230" t="s">
        <v>164</v>
      </c>
      <c r="Y91" s="230" t="s">
        <v>144</v>
      </c>
      <c r="Z91" s="210"/>
      <c r="AA91" s="210"/>
      <c r="AB91" s="210"/>
      <c r="AC91" s="210"/>
      <c r="AD91" s="210"/>
      <c r="AE91" s="210"/>
      <c r="AF91" s="210"/>
      <c r="AG91" s="210" t="s">
        <v>165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7">
        <v>42</v>
      </c>
      <c r="B92" s="248" t="s">
        <v>981</v>
      </c>
      <c r="C92" s="254" t="s">
        <v>982</v>
      </c>
      <c r="D92" s="249" t="s">
        <v>683</v>
      </c>
      <c r="E92" s="250">
        <v>1</v>
      </c>
      <c r="F92" s="251"/>
      <c r="G92" s="252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30"/>
      <c r="S92" s="230" t="s">
        <v>298</v>
      </c>
      <c r="T92" s="230" t="s">
        <v>142</v>
      </c>
      <c r="U92" s="230">
        <v>0</v>
      </c>
      <c r="V92" s="230">
        <f>ROUND(E92*U92,2)</f>
        <v>0</v>
      </c>
      <c r="W92" s="230"/>
      <c r="X92" s="230" t="s">
        <v>164</v>
      </c>
      <c r="Y92" s="230" t="s">
        <v>144</v>
      </c>
      <c r="Z92" s="210"/>
      <c r="AA92" s="210"/>
      <c r="AB92" s="210"/>
      <c r="AC92" s="210"/>
      <c r="AD92" s="210"/>
      <c r="AE92" s="210"/>
      <c r="AF92" s="210"/>
      <c r="AG92" s="210" t="s">
        <v>165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7">
        <v>43</v>
      </c>
      <c r="B93" s="248" t="s">
        <v>983</v>
      </c>
      <c r="C93" s="254" t="s">
        <v>984</v>
      </c>
      <c r="D93" s="249" t="s">
        <v>683</v>
      </c>
      <c r="E93" s="250">
        <v>1</v>
      </c>
      <c r="F93" s="251"/>
      <c r="G93" s="252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30"/>
      <c r="S93" s="230" t="s">
        <v>298</v>
      </c>
      <c r="T93" s="230" t="s">
        <v>142</v>
      </c>
      <c r="U93" s="230">
        <v>0</v>
      </c>
      <c r="V93" s="230">
        <f>ROUND(E93*U93,2)</f>
        <v>0</v>
      </c>
      <c r="W93" s="230"/>
      <c r="X93" s="230" t="s">
        <v>164</v>
      </c>
      <c r="Y93" s="230" t="s">
        <v>144</v>
      </c>
      <c r="Z93" s="210"/>
      <c r="AA93" s="210"/>
      <c r="AB93" s="210"/>
      <c r="AC93" s="210"/>
      <c r="AD93" s="210"/>
      <c r="AE93" s="210"/>
      <c r="AF93" s="210"/>
      <c r="AG93" s="210" t="s">
        <v>165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7">
        <v>44</v>
      </c>
      <c r="B94" s="248" t="s">
        <v>985</v>
      </c>
      <c r="C94" s="254" t="s">
        <v>986</v>
      </c>
      <c r="D94" s="249" t="s">
        <v>683</v>
      </c>
      <c r="E94" s="250">
        <v>1</v>
      </c>
      <c r="F94" s="251"/>
      <c r="G94" s="252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30"/>
      <c r="S94" s="230" t="s">
        <v>298</v>
      </c>
      <c r="T94" s="230" t="s">
        <v>142</v>
      </c>
      <c r="U94" s="230">
        <v>0</v>
      </c>
      <c r="V94" s="230">
        <f>ROUND(E94*U94,2)</f>
        <v>0</v>
      </c>
      <c r="W94" s="230"/>
      <c r="X94" s="230" t="s">
        <v>164</v>
      </c>
      <c r="Y94" s="230" t="s">
        <v>144</v>
      </c>
      <c r="Z94" s="210"/>
      <c r="AA94" s="210"/>
      <c r="AB94" s="210"/>
      <c r="AC94" s="210"/>
      <c r="AD94" s="210"/>
      <c r="AE94" s="210"/>
      <c r="AF94" s="210"/>
      <c r="AG94" s="210" t="s">
        <v>165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7">
        <v>45</v>
      </c>
      <c r="B95" s="248" t="s">
        <v>987</v>
      </c>
      <c r="C95" s="254" t="s">
        <v>988</v>
      </c>
      <c r="D95" s="249" t="s">
        <v>359</v>
      </c>
      <c r="E95" s="250">
        <v>2</v>
      </c>
      <c r="F95" s="251"/>
      <c r="G95" s="252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30"/>
      <c r="S95" s="230" t="s">
        <v>298</v>
      </c>
      <c r="T95" s="230" t="s">
        <v>142</v>
      </c>
      <c r="U95" s="230">
        <v>0</v>
      </c>
      <c r="V95" s="230">
        <f>ROUND(E95*U95,2)</f>
        <v>0</v>
      </c>
      <c r="W95" s="230"/>
      <c r="X95" s="230" t="s">
        <v>164</v>
      </c>
      <c r="Y95" s="230" t="s">
        <v>144</v>
      </c>
      <c r="Z95" s="210"/>
      <c r="AA95" s="210"/>
      <c r="AB95" s="210"/>
      <c r="AC95" s="210"/>
      <c r="AD95" s="210"/>
      <c r="AE95" s="210"/>
      <c r="AF95" s="210"/>
      <c r="AG95" s="210" t="s">
        <v>165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45" outlineLevel="1" x14ac:dyDescent="0.2">
      <c r="A96" s="247">
        <v>46</v>
      </c>
      <c r="B96" s="248" t="s">
        <v>989</v>
      </c>
      <c r="C96" s="254" t="s">
        <v>990</v>
      </c>
      <c r="D96" s="249" t="s">
        <v>359</v>
      </c>
      <c r="E96" s="250">
        <v>1</v>
      </c>
      <c r="F96" s="251"/>
      <c r="G96" s="252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30"/>
      <c r="S96" s="230" t="s">
        <v>298</v>
      </c>
      <c r="T96" s="230" t="s">
        <v>142</v>
      </c>
      <c r="U96" s="230">
        <v>0</v>
      </c>
      <c r="V96" s="230">
        <f>ROUND(E96*U96,2)</f>
        <v>0</v>
      </c>
      <c r="W96" s="230"/>
      <c r="X96" s="230" t="s">
        <v>164</v>
      </c>
      <c r="Y96" s="230" t="s">
        <v>144</v>
      </c>
      <c r="Z96" s="210"/>
      <c r="AA96" s="210"/>
      <c r="AB96" s="210"/>
      <c r="AC96" s="210"/>
      <c r="AD96" s="210"/>
      <c r="AE96" s="210"/>
      <c r="AF96" s="210"/>
      <c r="AG96" s="210" t="s">
        <v>165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7">
        <v>47</v>
      </c>
      <c r="B97" s="248" t="s">
        <v>991</v>
      </c>
      <c r="C97" s="254" t="s">
        <v>992</v>
      </c>
      <c r="D97" s="249" t="s">
        <v>359</v>
      </c>
      <c r="E97" s="250">
        <v>1</v>
      </c>
      <c r="F97" s="251"/>
      <c r="G97" s="252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0</v>
      </c>
      <c r="O97" s="229">
        <f>ROUND(E97*N97,2)</f>
        <v>0</v>
      </c>
      <c r="P97" s="229">
        <v>0</v>
      </c>
      <c r="Q97" s="229">
        <f>ROUND(E97*P97,2)</f>
        <v>0</v>
      </c>
      <c r="R97" s="230"/>
      <c r="S97" s="230" t="s">
        <v>298</v>
      </c>
      <c r="T97" s="230" t="s">
        <v>142</v>
      </c>
      <c r="U97" s="230">
        <v>0</v>
      </c>
      <c r="V97" s="230">
        <f>ROUND(E97*U97,2)</f>
        <v>0</v>
      </c>
      <c r="W97" s="230"/>
      <c r="X97" s="230" t="s">
        <v>164</v>
      </c>
      <c r="Y97" s="230" t="s">
        <v>144</v>
      </c>
      <c r="Z97" s="210"/>
      <c r="AA97" s="210"/>
      <c r="AB97" s="210"/>
      <c r="AC97" s="210"/>
      <c r="AD97" s="210"/>
      <c r="AE97" s="210"/>
      <c r="AF97" s="210"/>
      <c r="AG97" s="210" t="s">
        <v>165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7">
        <v>48</v>
      </c>
      <c r="B98" s="248" t="s">
        <v>993</v>
      </c>
      <c r="C98" s="254" t="s">
        <v>994</v>
      </c>
      <c r="D98" s="249" t="s">
        <v>359</v>
      </c>
      <c r="E98" s="250">
        <v>1</v>
      </c>
      <c r="F98" s="251"/>
      <c r="G98" s="252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30"/>
      <c r="S98" s="230" t="s">
        <v>298</v>
      </c>
      <c r="T98" s="230" t="s">
        <v>142</v>
      </c>
      <c r="U98" s="230">
        <v>0</v>
      </c>
      <c r="V98" s="230">
        <f>ROUND(E98*U98,2)</f>
        <v>0</v>
      </c>
      <c r="W98" s="230"/>
      <c r="X98" s="230" t="s">
        <v>164</v>
      </c>
      <c r="Y98" s="230" t="s">
        <v>144</v>
      </c>
      <c r="Z98" s="210"/>
      <c r="AA98" s="210"/>
      <c r="AB98" s="210"/>
      <c r="AC98" s="210"/>
      <c r="AD98" s="210"/>
      <c r="AE98" s="210"/>
      <c r="AF98" s="210"/>
      <c r="AG98" s="210" t="s">
        <v>165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7">
        <v>49</v>
      </c>
      <c r="B99" s="248" t="s">
        <v>995</v>
      </c>
      <c r="C99" s="254" t="s">
        <v>996</v>
      </c>
      <c r="D99" s="249" t="s">
        <v>359</v>
      </c>
      <c r="E99" s="250">
        <v>1</v>
      </c>
      <c r="F99" s="251"/>
      <c r="G99" s="252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0</v>
      </c>
      <c r="O99" s="229">
        <f>ROUND(E99*N99,2)</f>
        <v>0</v>
      </c>
      <c r="P99" s="229">
        <v>0</v>
      </c>
      <c r="Q99" s="229">
        <f>ROUND(E99*P99,2)</f>
        <v>0</v>
      </c>
      <c r="R99" s="230"/>
      <c r="S99" s="230" t="s">
        <v>298</v>
      </c>
      <c r="T99" s="230" t="s">
        <v>142</v>
      </c>
      <c r="U99" s="230">
        <v>0</v>
      </c>
      <c r="V99" s="230">
        <f>ROUND(E99*U99,2)</f>
        <v>0</v>
      </c>
      <c r="W99" s="230"/>
      <c r="X99" s="230" t="s">
        <v>164</v>
      </c>
      <c r="Y99" s="230" t="s">
        <v>144</v>
      </c>
      <c r="Z99" s="210"/>
      <c r="AA99" s="210"/>
      <c r="AB99" s="210"/>
      <c r="AC99" s="210"/>
      <c r="AD99" s="210"/>
      <c r="AE99" s="210"/>
      <c r="AF99" s="210"/>
      <c r="AG99" s="210" t="s">
        <v>165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7">
        <v>50</v>
      </c>
      <c r="B100" s="248" t="s">
        <v>997</v>
      </c>
      <c r="C100" s="254" t="s">
        <v>998</v>
      </c>
      <c r="D100" s="249" t="s">
        <v>359</v>
      </c>
      <c r="E100" s="250">
        <v>1</v>
      </c>
      <c r="F100" s="251"/>
      <c r="G100" s="252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30"/>
      <c r="S100" s="230" t="s">
        <v>298</v>
      </c>
      <c r="T100" s="230" t="s">
        <v>142</v>
      </c>
      <c r="U100" s="230">
        <v>0</v>
      </c>
      <c r="V100" s="230">
        <f>ROUND(E100*U100,2)</f>
        <v>0</v>
      </c>
      <c r="W100" s="230"/>
      <c r="X100" s="230" t="s">
        <v>164</v>
      </c>
      <c r="Y100" s="230" t="s">
        <v>144</v>
      </c>
      <c r="Z100" s="210"/>
      <c r="AA100" s="210"/>
      <c r="AB100" s="210"/>
      <c r="AC100" s="210"/>
      <c r="AD100" s="210"/>
      <c r="AE100" s="210"/>
      <c r="AF100" s="210"/>
      <c r="AG100" s="210" t="s">
        <v>165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33.75" outlineLevel="1" x14ac:dyDescent="0.2">
      <c r="A101" s="247">
        <v>51</v>
      </c>
      <c r="B101" s="248" t="s">
        <v>999</v>
      </c>
      <c r="C101" s="254" t="s">
        <v>1000</v>
      </c>
      <c r="D101" s="249" t="s">
        <v>359</v>
      </c>
      <c r="E101" s="250">
        <v>1</v>
      </c>
      <c r="F101" s="251"/>
      <c r="G101" s="252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30"/>
      <c r="S101" s="230" t="s">
        <v>298</v>
      </c>
      <c r="T101" s="230" t="s">
        <v>142</v>
      </c>
      <c r="U101" s="230">
        <v>0</v>
      </c>
      <c r="V101" s="230">
        <f>ROUND(E101*U101,2)</f>
        <v>0</v>
      </c>
      <c r="W101" s="230"/>
      <c r="X101" s="230" t="s">
        <v>164</v>
      </c>
      <c r="Y101" s="230" t="s">
        <v>144</v>
      </c>
      <c r="Z101" s="210"/>
      <c r="AA101" s="210"/>
      <c r="AB101" s="210"/>
      <c r="AC101" s="210"/>
      <c r="AD101" s="210"/>
      <c r="AE101" s="210"/>
      <c r="AF101" s="210"/>
      <c r="AG101" s="210" t="s">
        <v>165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3.75" outlineLevel="1" x14ac:dyDescent="0.2">
      <c r="A102" s="247">
        <v>52</v>
      </c>
      <c r="B102" s="248" t="s">
        <v>1001</v>
      </c>
      <c r="C102" s="254" t="s">
        <v>1002</v>
      </c>
      <c r="D102" s="249" t="s">
        <v>359</v>
      </c>
      <c r="E102" s="250">
        <v>1</v>
      </c>
      <c r="F102" s="251"/>
      <c r="G102" s="252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298</v>
      </c>
      <c r="T102" s="230" t="s">
        <v>142</v>
      </c>
      <c r="U102" s="230">
        <v>0</v>
      </c>
      <c r="V102" s="230">
        <f>ROUND(E102*U102,2)</f>
        <v>0</v>
      </c>
      <c r="W102" s="230"/>
      <c r="X102" s="230" t="s">
        <v>164</v>
      </c>
      <c r="Y102" s="230" t="s">
        <v>144</v>
      </c>
      <c r="Z102" s="210"/>
      <c r="AA102" s="210"/>
      <c r="AB102" s="210"/>
      <c r="AC102" s="210"/>
      <c r="AD102" s="210"/>
      <c r="AE102" s="210"/>
      <c r="AF102" s="210"/>
      <c r="AG102" s="210" t="s">
        <v>165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47">
        <v>53</v>
      </c>
      <c r="B103" s="248" t="s">
        <v>1003</v>
      </c>
      <c r="C103" s="254" t="s">
        <v>1004</v>
      </c>
      <c r="D103" s="249" t="s">
        <v>359</v>
      </c>
      <c r="E103" s="250">
        <v>1</v>
      </c>
      <c r="F103" s="251"/>
      <c r="G103" s="252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30"/>
      <c r="S103" s="230" t="s">
        <v>298</v>
      </c>
      <c r="T103" s="230" t="s">
        <v>142</v>
      </c>
      <c r="U103" s="230">
        <v>0</v>
      </c>
      <c r="V103" s="230">
        <f>ROUND(E103*U103,2)</f>
        <v>0</v>
      </c>
      <c r="W103" s="230"/>
      <c r="X103" s="230" t="s">
        <v>164</v>
      </c>
      <c r="Y103" s="230" t="s">
        <v>144</v>
      </c>
      <c r="Z103" s="210"/>
      <c r="AA103" s="210"/>
      <c r="AB103" s="210"/>
      <c r="AC103" s="210"/>
      <c r="AD103" s="210"/>
      <c r="AE103" s="210"/>
      <c r="AF103" s="210"/>
      <c r="AG103" s="210" t="s">
        <v>165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7">
        <v>54</v>
      </c>
      <c r="B104" s="248" t="s">
        <v>1005</v>
      </c>
      <c r="C104" s="254" t="s">
        <v>1006</v>
      </c>
      <c r="D104" s="249" t="s">
        <v>596</v>
      </c>
      <c r="E104" s="250">
        <v>100</v>
      </c>
      <c r="F104" s="251"/>
      <c r="G104" s="252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30"/>
      <c r="S104" s="230" t="s">
        <v>298</v>
      </c>
      <c r="T104" s="230" t="s">
        <v>142</v>
      </c>
      <c r="U104" s="230">
        <v>0</v>
      </c>
      <c r="V104" s="230">
        <f>ROUND(E104*U104,2)</f>
        <v>0</v>
      </c>
      <c r="W104" s="230"/>
      <c r="X104" s="230" t="s">
        <v>164</v>
      </c>
      <c r="Y104" s="230" t="s">
        <v>144</v>
      </c>
      <c r="Z104" s="210"/>
      <c r="AA104" s="210"/>
      <c r="AB104" s="210"/>
      <c r="AC104" s="210"/>
      <c r="AD104" s="210"/>
      <c r="AE104" s="210"/>
      <c r="AF104" s="210"/>
      <c r="AG104" s="210" t="s">
        <v>165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7">
        <v>55</v>
      </c>
      <c r="B105" s="248" t="s">
        <v>1007</v>
      </c>
      <c r="C105" s="254" t="s">
        <v>1008</v>
      </c>
      <c r="D105" s="249" t="s">
        <v>359</v>
      </c>
      <c r="E105" s="250">
        <v>1</v>
      </c>
      <c r="F105" s="251"/>
      <c r="G105" s="252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298</v>
      </c>
      <c r="T105" s="230" t="s">
        <v>142</v>
      </c>
      <c r="U105" s="230">
        <v>0</v>
      </c>
      <c r="V105" s="230">
        <f>ROUND(E105*U105,2)</f>
        <v>0</v>
      </c>
      <c r="W105" s="230"/>
      <c r="X105" s="230" t="s">
        <v>164</v>
      </c>
      <c r="Y105" s="230" t="s">
        <v>144</v>
      </c>
      <c r="Z105" s="210"/>
      <c r="AA105" s="210"/>
      <c r="AB105" s="210"/>
      <c r="AC105" s="210"/>
      <c r="AD105" s="210"/>
      <c r="AE105" s="210"/>
      <c r="AF105" s="210"/>
      <c r="AG105" s="210" t="s">
        <v>165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7">
        <v>56</v>
      </c>
      <c r="B106" s="248" t="s">
        <v>1009</v>
      </c>
      <c r="C106" s="254" t="s">
        <v>1010</v>
      </c>
      <c r="D106" s="249" t="s">
        <v>359</v>
      </c>
      <c r="E106" s="250">
        <v>1</v>
      </c>
      <c r="F106" s="251"/>
      <c r="G106" s="252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30"/>
      <c r="S106" s="230" t="s">
        <v>298</v>
      </c>
      <c r="T106" s="230" t="s">
        <v>142</v>
      </c>
      <c r="U106" s="230">
        <v>0</v>
      </c>
      <c r="V106" s="230">
        <f>ROUND(E106*U106,2)</f>
        <v>0</v>
      </c>
      <c r="W106" s="230"/>
      <c r="X106" s="230" t="s">
        <v>164</v>
      </c>
      <c r="Y106" s="230" t="s">
        <v>144</v>
      </c>
      <c r="Z106" s="210"/>
      <c r="AA106" s="210"/>
      <c r="AB106" s="210"/>
      <c r="AC106" s="210"/>
      <c r="AD106" s="210"/>
      <c r="AE106" s="210"/>
      <c r="AF106" s="210"/>
      <c r="AG106" s="210" t="s">
        <v>165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7">
        <v>57</v>
      </c>
      <c r="B107" s="248" t="s">
        <v>1011</v>
      </c>
      <c r="C107" s="254" t="s">
        <v>1012</v>
      </c>
      <c r="D107" s="249" t="s">
        <v>359</v>
      </c>
      <c r="E107" s="250">
        <v>1</v>
      </c>
      <c r="F107" s="251"/>
      <c r="G107" s="252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30"/>
      <c r="S107" s="230" t="s">
        <v>298</v>
      </c>
      <c r="T107" s="230" t="s">
        <v>142</v>
      </c>
      <c r="U107" s="230">
        <v>0</v>
      </c>
      <c r="V107" s="230">
        <f>ROUND(E107*U107,2)</f>
        <v>0</v>
      </c>
      <c r="W107" s="230"/>
      <c r="X107" s="230" t="s">
        <v>164</v>
      </c>
      <c r="Y107" s="230" t="s">
        <v>144</v>
      </c>
      <c r="Z107" s="210"/>
      <c r="AA107" s="210"/>
      <c r="AB107" s="210"/>
      <c r="AC107" s="210"/>
      <c r="AD107" s="210"/>
      <c r="AE107" s="210"/>
      <c r="AF107" s="210"/>
      <c r="AG107" s="210" t="s">
        <v>165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7">
        <v>58</v>
      </c>
      <c r="B108" s="248" t="s">
        <v>1013</v>
      </c>
      <c r="C108" s="254" t="s">
        <v>1014</v>
      </c>
      <c r="D108" s="249" t="s">
        <v>359</v>
      </c>
      <c r="E108" s="250">
        <v>1</v>
      </c>
      <c r="F108" s="251"/>
      <c r="G108" s="252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0</v>
      </c>
      <c r="O108" s="229">
        <f>ROUND(E108*N108,2)</f>
        <v>0</v>
      </c>
      <c r="P108" s="229">
        <v>0</v>
      </c>
      <c r="Q108" s="229">
        <f>ROUND(E108*P108,2)</f>
        <v>0</v>
      </c>
      <c r="R108" s="230"/>
      <c r="S108" s="230" t="s">
        <v>298</v>
      </c>
      <c r="T108" s="230" t="s">
        <v>142</v>
      </c>
      <c r="U108" s="230">
        <v>0</v>
      </c>
      <c r="V108" s="230">
        <f>ROUND(E108*U108,2)</f>
        <v>0</v>
      </c>
      <c r="W108" s="230"/>
      <c r="X108" s="230" t="s">
        <v>164</v>
      </c>
      <c r="Y108" s="230" t="s">
        <v>144</v>
      </c>
      <c r="Z108" s="210"/>
      <c r="AA108" s="210"/>
      <c r="AB108" s="210"/>
      <c r="AC108" s="210"/>
      <c r="AD108" s="210"/>
      <c r="AE108" s="210"/>
      <c r="AF108" s="210"/>
      <c r="AG108" s="210" t="s">
        <v>165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47">
        <v>59</v>
      </c>
      <c r="B109" s="248" t="s">
        <v>1015</v>
      </c>
      <c r="C109" s="254" t="s">
        <v>1016</v>
      </c>
      <c r="D109" s="249" t="s">
        <v>359</v>
      </c>
      <c r="E109" s="250">
        <v>1</v>
      </c>
      <c r="F109" s="251"/>
      <c r="G109" s="252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29">
        <v>0</v>
      </c>
      <c r="O109" s="229">
        <f>ROUND(E109*N109,2)</f>
        <v>0</v>
      </c>
      <c r="P109" s="229">
        <v>0</v>
      </c>
      <c r="Q109" s="229">
        <f>ROUND(E109*P109,2)</f>
        <v>0</v>
      </c>
      <c r="R109" s="230"/>
      <c r="S109" s="230" t="s">
        <v>298</v>
      </c>
      <c r="T109" s="230" t="s">
        <v>142</v>
      </c>
      <c r="U109" s="230">
        <v>0</v>
      </c>
      <c r="V109" s="230">
        <f>ROUND(E109*U109,2)</f>
        <v>0</v>
      </c>
      <c r="W109" s="230"/>
      <c r="X109" s="230" t="s">
        <v>164</v>
      </c>
      <c r="Y109" s="230" t="s">
        <v>144</v>
      </c>
      <c r="Z109" s="210"/>
      <c r="AA109" s="210"/>
      <c r="AB109" s="210"/>
      <c r="AC109" s="210"/>
      <c r="AD109" s="210"/>
      <c r="AE109" s="210"/>
      <c r="AF109" s="210"/>
      <c r="AG109" s="210" t="s">
        <v>165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7">
        <v>60</v>
      </c>
      <c r="B110" s="248" t="s">
        <v>1017</v>
      </c>
      <c r="C110" s="254" t="s">
        <v>1018</v>
      </c>
      <c r="D110" s="249" t="s">
        <v>359</v>
      </c>
      <c r="E110" s="250">
        <v>1</v>
      </c>
      <c r="F110" s="251"/>
      <c r="G110" s="252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0</v>
      </c>
      <c r="O110" s="229">
        <f>ROUND(E110*N110,2)</f>
        <v>0</v>
      </c>
      <c r="P110" s="229">
        <v>0</v>
      </c>
      <c r="Q110" s="229">
        <f>ROUND(E110*P110,2)</f>
        <v>0</v>
      </c>
      <c r="R110" s="230"/>
      <c r="S110" s="230" t="s">
        <v>298</v>
      </c>
      <c r="T110" s="230" t="s">
        <v>142</v>
      </c>
      <c r="U110" s="230">
        <v>0</v>
      </c>
      <c r="V110" s="230">
        <f>ROUND(E110*U110,2)</f>
        <v>0</v>
      </c>
      <c r="W110" s="230"/>
      <c r="X110" s="230" t="s">
        <v>164</v>
      </c>
      <c r="Y110" s="230" t="s">
        <v>144</v>
      </c>
      <c r="Z110" s="210"/>
      <c r="AA110" s="210"/>
      <c r="AB110" s="210"/>
      <c r="AC110" s="210"/>
      <c r="AD110" s="210"/>
      <c r="AE110" s="210"/>
      <c r="AF110" s="210"/>
      <c r="AG110" s="210" t="s">
        <v>165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7">
        <v>61</v>
      </c>
      <c r="B111" s="248" t="s">
        <v>1019</v>
      </c>
      <c r="C111" s="254" t="s">
        <v>1020</v>
      </c>
      <c r="D111" s="249" t="s">
        <v>683</v>
      </c>
      <c r="E111" s="250">
        <v>1</v>
      </c>
      <c r="F111" s="251"/>
      <c r="G111" s="252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30"/>
      <c r="S111" s="230" t="s">
        <v>298</v>
      </c>
      <c r="T111" s="230" t="s">
        <v>142</v>
      </c>
      <c r="U111" s="230">
        <v>0</v>
      </c>
      <c r="V111" s="230">
        <f>ROUND(E111*U111,2)</f>
        <v>0</v>
      </c>
      <c r="W111" s="230"/>
      <c r="X111" s="230" t="s">
        <v>164</v>
      </c>
      <c r="Y111" s="230" t="s">
        <v>144</v>
      </c>
      <c r="Z111" s="210"/>
      <c r="AA111" s="210"/>
      <c r="AB111" s="210"/>
      <c r="AC111" s="210"/>
      <c r="AD111" s="210"/>
      <c r="AE111" s="210"/>
      <c r="AF111" s="210"/>
      <c r="AG111" s="210" t="s">
        <v>165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7">
        <v>62</v>
      </c>
      <c r="B112" s="248" t="s">
        <v>1021</v>
      </c>
      <c r="C112" s="254" t="s">
        <v>1022</v>
      </c>
      <c r="D112" s="249" t="s">
        <v>359</v>
      </c>
      <c r="E112" s="250">
        <v>1</v>
      </c>
      <c r="F112" s="251"/>
      <c r="G112" s="252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29">
        <v>0</v>
      </c>
      <c r="O112" s="229">
        <f>ROUND(E112*N112,2)</f>
        <v>0</v>
      </c>
      <c r="P112" s="229">
        <v>0</v>
      </c>
      <c r="Q112" s="229">
        <f>ROUND(E112*P112,2)</f>
        <v>0</v>
      </c>
      <c r="R112" s="230"/>
      <c r="S112" s="230" t="s">
        <v>298</v>
      </c>
      <c r="T112" s="230" t="s">
        <v>142</v>
      </c>
      <c r="U112" s="230">
        <v>0</v>
      </c>
      <c r="V112" s="230">
        <f>ROUND(E112*U112,2)</f>
        <v>0</v>
      </c>
      <c r="W112" s="230"/>
      <c r="X112" s="230" t="s">
        <v>164</v>
      </c>
      <c r="Y112" s="230" t="s">
        <v>144</v>
      </c>
      <c r="Z112" s="210"/>
      <c r="AA112" s="210"/>
      <c r="AB112" s="210"/>
      <c r="AC112" s="210"/>
      <c r="AD112" s="210"/>
      <c r="AE112" s="210"/>
      <c r="AF112" s="210"/>
      <c r="AG112" s="210" t="s">
        <v>165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7">
        <v>63</v>
      </c>
      <c r="B113" s="248" t="s">
        <v>1023</v>
      </c>
      <c r="C113" s="254" t="s">
        <v>1024</v>
      </c>
      <c r="D113" s="249" t="s">
        <v>359</v>
      </c>
      <c r="E113" s="250">
        <v>1</v>
      </c>
      <c r="F113" s="251"/>
      <c r="G113" s="252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21</v>
      </c>
      <c r="M113" s="230">
        <f>G113*(1+L113/100)</f>
        <v>0</v>
      </c>
      <c r="N113" s="229">
        <v>0</v>
      </c>
      <c r="O113" s="229">
        <f>ROUND(E113*N113,2)</f>
        <v>0</v>
      </c>
      <c r="P113" s="229">
        <v>0</v>
      </c>
      <c r="Q113" s="229">
        <f>ROUND(E113*P113,2)</f>
        <v>0</v>
      </c>
      <c r="R113" s="230"/>
      <c r="S113" s="230" t="s">
        <v>298</v>
      </c>
      <c r="T113" s="230" t="s">
        <v>142</v>
      </c>
      <c r="U113" s="230">
        <v>0</v>
      </c>
      <c r="V113" s="230">
        <f>ROUND(E113*U113,2)</f>
        <v>0</v>
      </c>
      <c r="W113" s="230"/>
      <c r="X113" s="230" t="s">
        <v>164</v>
      </c>
      <c r="Y113" s="230" t="s">
        <v>144</v>
      </c>
      <c r="Z113" s="210"/>
      <c r="AA113" s="210"/>
      <c r="AB113" s="210"/>
      <c r="AC113" s="210"/>
      <c r="AD113" s="210"/>
      <c r="AE113" s="210"/>
      <c r="AF113" s="210"/>
      <c r="AG113" s="210" t="s">
        <v>165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7">
        <v>64</v>
      </c>
      <c r="B114" s="248" t="s">
        <v>1025</v>
      </c>
      <c r="C114" s="254" t="s">
        <v>1026</v>
      </c>
      <c r="D114" s="249" t="s">
        <v>179</v>
      </c>
      <c r="E114" s="250">
        <v>12</v>
      </c>
      <c r="F114" s="251"/>
      <c r="G114" s="252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30"/>
      <c r="S114" s="230" t="s">
        <v>298</v>
      </c>
      <c r="T114" s="230" t="s">
        <v>142</v>
      </c>
      <c r="U114" s="230">
        <v>0</v>
      </c>
      <c r="V114" s="230">
        <f>ROUND(E114*U114,2)</f>
        <v>0</v>
      </c>
      <c r="W114" s="230"/>
      <c r="X114" s="230" t="s">
        <v>164</v>
      </c>
      <c r="Y114" s="230" t="s">
        <v>144</v>
      </c>
      <c r="Z114" s="210"/>
      <c r="AA114" s="210"/>
      <c r="AB114" s="210"/>
      <c r="AC114" s="210"/>
      <c r="AD114" s="210"/>
      <c r="AE114" s="210"/>
      <c r="AF114" s="210"/>
      <c r="AG114" s="210" t="s">
        <v>165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7">
        <v>65</v>
      </c>
      <c r="B115" s="248" t="s">
        <v>1027</v>
      </c>
      <c r="C115" s="254" t="s">
        <v>1028</v>
      </c>
      <c r="D115" s="249" t="s">
        <v>179</v>
      </c>
      <c r="E115" s="250">
        <v>1</v>
      </c>
      <c r="F115" s="251"/>
      <c r="G115" s="252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30"/>
      <c r="S115" s="230" t="s">
        <v>298</v>
      </c>
      <c r="T115" s="230" t="s">
        <v>142</v>
      </c>
      <c r="U115" s="230">
        <v>0</v>
      </c>
      <c r="V115" s="230">
        <f>ROUND(E115*U115,2)</f>
        <v>0</v>
      </c>
      <c r="W115" s="230"/>
      <c r="X115" s="230" t="s">
        <v>164</v>
      </c>
      <c r="Y115" s="230" t="s">
        <v>144</v>
      </c>
      <c r="Z115" s="210"/>
      <c r="AA115" s="210"/>
      <c r="AB115" s="210"/>
      <c r="AC115" s="210"/>
      <c r="AD115" s="210"/>
      <c r="AE115" s="210"/>
      <c r="AF115" s="210"/>
      <c r="AG115" s="210" t="s">
        <v>165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7">
        <v>66</v>
      </c>
      <c r="B116" s="248" t="s">
        <v>1029</v>
      </c>
      <c r="C116" s="254" t="s">
        <v>1030</v>
      </c>
      <c r="D116" s="249" t="s">
        <v>179</v>
      </c>
      <c r="E116" s="250">
        <v>20</v>
      </c>
      <c r="F116" s="251"/>
      <c r="G116" s="252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29">
        <v>0</v>
      </c>
      <c r="O116" s="229">
        <f>ROUND(E116*N116,2)</f>
        <v>0</v>
      </c>
      <c r="P116" s="229">
        <v>0</v>
      </c>
      <c r="Q116" s="229">
        <f>ROUND(E116*P116,2)</f>
        <v>0</v>
      </c>
      <c r="R116" s="230"/>
      <c r="S116" s="230" t="s">
        <v>298</v>
      </c>
      <c r="T116" s="230" t="s">
        <v>142</v>
      </c>
      <c r="U116" s="230">
        <v>0</v>
      </c>
      <c r="V116" s="230">
        <f>ROUND(E116*U116,2)</f>
        <v>0</v>
      </c>
      <c r="W116" s="230"/>
      <c r="X116" s="230" t="s">
        <v>164</v>
      </c>
      <c r="Y116" s="230" t="s">
        <v>144</v>
      </c>
      <c r="Z116" s="210"/>
      <c r="AA116" s="210"/>
      <c r="AB116" s="210"/>
      <c r="AC116" s="210"/>
      <c r="AD116" s="210"/>
      <c r="AE116" s="210"/>
      <c r="AF116" s="210"/>
      <c r="AG116" s="210" t="s">
        <v>165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7">
        <v>67</v>
      </c>
      <c r="B117" s="248" t="s">
        <v>1031</v>
      </c>
      <c r="C117" s="254" t="s">
        <v>1032</v>
      </c>
      <c r="D117" s="249" t="s">
        <v>359</v>
      </c>
      <c r="E117" s="250">
        <v>1</v>
      </c>
      <c r="F117" s="251"/>
      <c r="G117" s="252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29">
        <v>0</v>
      </c>
      <c r="O117" s="229">
        <f>ROUND(E117*N117,2)</f>
        <v>0</v>
      </c>
      <c r="P117" s="229">
        <v>0</v>
      </c>
      <c r="Q117" s="229">
        <f>ROUND(E117*P117,2)</f>
        <v>0</v>
      </c>
      <c r="R117" s="230"/>
      <c r="S117" s="230" t="s">
        <v>298</v>
      </c>
      <c r="T117" s="230" t="s">
        <v>142</v>
      </c>
      <c r="U117" s="230">
        <v>0</v>
      </c>
      <c r="V117" s="230">
        <f>ROUND(E117*U117,2)</f>
        <v>0</v>
      </c>
      <c r="W117" s="230"/>
      <c r="X117" s="230" t="s">
        <v>164</v>
      </c>
      <c r="Y117" s="230" t="s">
        <v>144</v>
      </c>
      <c r="Z117" s="210"/>
      <c r="AA117" s="210"/>
      <c r="AB117" s="210"/>
      <c r="AC117" s="210"/>
      <c r="AD117" s="210"/>
      <c r="AE117" s="210"/>
      <c r="AF117" s="210"/>
      <c r="AG117" s="210" t="s">
        <v>165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7">
        <v>68</v>
      </c>
      <c r="B118" s="248" t="s">
        <v>1033</v>
      </c>
      <c r="C118" s="254" t="s">
        <v>1034</v>
      </c>
      <c r="D118" s="249" t="s">
        <v>359</v>
      </c>
      <c r="E118" s="250">
        <v>1</v>
      </c>
      <c r="F118" s="251"/>
      <c r="G118" s="252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30"/>
      <c r="S118" s="230" t="s">
        <v>298</v>
      </c>
      <c r="T118" s="230" t="s">
        <v>142</v>
      </c>
      <c r="U118" s="230">
        <v>0</v>
      </c>
      <c r="V118" s="230">
        <f>ROUND(E118*U118,2)</f>
        <v>0</v>
      </c>
      <c r="W118" s="230"/>
      <c r="X118" s="230" t="s">
        <v>164</v>
      </c>
      <c r="Y118" s="230" t="s">
        <v>144</v>
      </c>
      <c r="Z118" s="210"/>
      <c r="AA118" s="210"/>
      <c r="AB118" s="210"/>
      <c r="AC118" s="210"/>
      <c r="AD118" s="210"/>
      <c r="AE118" s="210"/>
      <c r="AF118" s="210"/>
      <c r="AG118" s="210" t="s">
        <v>165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7">
        <v>69</v>
      </c>
      <c r="B119" s="248" t="s">
        <v>1035</v>
      </c>
      <c r="C119" s="254" t="s">
        <v>1036</v>
      </c>
      <c r="D119" s="249" t="s">
        <v>359</v>
      </c>
      <c r="E119" s="250">
        <v>2</v>
      </c>
      <c r="F119" s="251"/>
      <c r="G119" s="252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30"/>
      <c r="S119" s="230" t="s">
        <v>298</v>
      </c>
      <c r="T119" s="230" t="s">
        <v>142</v>
      </c>
      <c r="U119" s="230">
        <v>0</v>
      </c>
      <c r="V119" s="230">
        <f>ROUND(E119*U119,2)</f>
        <v>0</v>
      </c>
      <c r="W119" s="230"/>
      <c r="X119" s="230" t="s">
        <v>164</v>
      </c>
      <c r="Y119" s="230" t="s">
        <v>144</v>
      </c>
      <c r="Z119" s="210"/>
      <c r="AA119" s="210"/>
      <c r="AB119" s="210"/>
      <c r="AC119" s="210"/>
      <c r="AD119" s="210"/>
      <c r="AE119" s="210"/>
      <c r="AF119" s="210"/>
      <c r="AG119" s="210" t="s">
        <v>165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7">
        <v>70</v>
      </c>
      <c r="B120" s="248" t="s">
        <v>1037</v>
      </c>
      <c r="C120" s="254" t="s">
        <v>1038</v>
      </c>
      <c r="D120" s="249" t="s">
        <v>359</v>
      </c>
      <c r="E120" s="250">
        <v>3</v>
      </c>
      <c r="F120" s="251"/>
      <c r="G120" s="252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29">
        <v>0</v>
      </c>
      <c r="O120" s="229">
        <f>ROUND(E120*N120,2)</f>
        <v>0</v>
      </c>
      <c r="P120" s="229">
        <v>0</v>
      </c>
      <c r="Q120" s="229">
        <f>ROUND(E120*P120,2)</f>
        <v>0</v>
      </c>
      <c r="R120" s="230"/>
      <c r="S120" s="230" t="s">
        <v>298</v>
      </c>
      <c r="T120" s="230" t="s">
        <v>142</v>
      </c>
      <c r="U120" s="230">
        <v>0</v>
      </c>
      <c r="V120" s="230">
        <f>ROUND(E120*U120,2)</f>
        <v>0</v>
      </c>
      <c r="W120" s="230"/>
      <c r="X120" s="230" t="s">
        <v>164</v>
      </c>
      <c r="Y120" s="230" t="s">
        <v>144</v>
      </c>
      <c r="Z120" s="210"/>
      <c r="AA120" s="210"/>
      <c r="AB120" s="210"/>
      <c r="AC120" s="210"/>
      <c r="AD120" s="210"/>
      <c r="AE120" s="210"/>
      <c r="AF120" s="210"/>
      <c r="AG120" s="210" t="s">
        <v>165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7">
        <v>71</v>
      </c>
      <c r="B121" s="248" t="s">
        <v>1039</v>
      </c>
      <c r="C121" s="254" t="s">
        <v>1040</v>
      </c>
      <c r="D121" s="249" t="s">
        <v>359</v>
      </c>
      <c r="E121" s="250">
        <v>6</v>
      </c>
      <c r="F121" s="251"/>
      <c r="G121" s="252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30"/>
      <c r="S121" s="230" t="s">
        <v>298</v>
      </c>
      <c r="T121" s="230" t="s">
        <v>142</v>
      </c>
      <c r="U121" s="230">
        <v>0</v>
      </c>
      <c r="V121" s="230">
        <f>ROUND(E121*U121,2)</f>
        <v>0</v>
      </c>
      <c r="W121" s="230"/>
      <c r="X121" s="230" t="s">
        <v>164</v>
      </c>
      <c r="Y121" s="230" t="s">
        <v>144</v>
      </c>
      <c r="Z121" s="210"/>
      <c r="AA121" s="210"/>
      <c r="AB121" s="210"/>
      <c r="AC121" s="210"/>
      <c r="AD121" s="210"/>
      <c r="AE121" s="210"/>
      <c r="AF121" s="210"/>
      <c r="AG121" s="210" t="s">
        <v>165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7">
        <v>72</v>
      </c>
      <c r="B122" s="248" t="s">
        <v>1041</v>
      </c>
      <c r="C122" s="254" t="s">
        <v>1042</v>
      </c>
      <c r="D122" s="249" t="s">
        <v>359</v>
      </c>
      <c r="E122" s="250">
        <v>4</v>
      </c>
      <c r="F122" s="251"/>
      <c r="G122" s="252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30"/>
      <c r="S122" s="230" t="s">
        <v>298</v>
      </c>
      <c r="T122" s="230" t="s">
        <v>142</v>
      </c>
      <c r="U122" s="230">
        <v>0</v>
      </c>
      <c r="V122" s="230">
        <f>ROUND(E122*U122,2)</f>
        <v>0</v>
      </c>
      <c r="W122" s="230"/>
      <c r="X122" s="230" t="s">
        <v>164</v>
      </c>
      <c r="Y122" s="230" t="s">
        <v>144</v>
      </c>
      <c r="Z122" s="210"/>
      <c r="AA122" s="210"/>
      <c r="AB122" s="210"/>
      <c r="AC122" s="210"/>
      <c r="AD122" s="210"/>
      <c r="AE122" s="210"/>
      <c r="AF122" s="210"/>
      <c r="AG122" s="210" t="s">
        <v>165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7">
        <v>73</v>
      </c>
      <c r="B123" s="248" t="s">
        <v>1043</v>
      </c>
      <c r="C123" s="254" t="s">
        <v>1044</v>
      </c>
      <c r="D123" s="249" t="s">
        <v>359</v>
      </c>
      <c r="E123" s="250">
        <v>14</v>
      </c>
      <c r="F123" s="251"/>
      <c r="G123" s="252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30"/>
      <c r="S123" s="230" t="s">
        <v>298</v>
      </c>
      <c r="T123" s="230" t="s">
        <v>142</v>
      </c>
      <c r="U123" s="230">
        <v>0</v>
      </c>
      <c r="V123" s="230">
        <f>ROUND(E123*U123,2)</f>
        <v>0</v>
      </c>
      <c r="W123" s="230"/>
      <c r="X123" s="230" t="s">
        <v>164</v>
      </c>
      <c r="Y123" s="230" t="s">
        <v>144</v>
      </c>
      <c r="Z123" s="210"/>
      <c r="AA123" s="210"/>
      <c r="AB123" s="210"/>
      <c r="AC123" s="210"/>
      <c r="AD123" s="210"/>
      <c r="AE123" s="210"/>
      <c r="AF123" s="210"/>
      <c r="AG123" s="210" t="s">
        <v>165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7">
        <v>74</v>
      </c>
      <c r="B124" s="248" t="s">
        <v>1045</v>
      </c>
      <c r="C124" s="254" t="s">
        <v>1046</v>
      </c>
      <c r="D124" s="249" t="s">
        <v>359</v>
      </c>
      <c r="E124" s="250">
        <v>10</v>
      </c>
      <c r="F124" s="251"/>
      <c r="G124" s="252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29">
        <v>0</v>
      </c>
      <c r="O124" s="229">
        <f>ROUND(E124*N124,2)</f>
        <v>0</v>
      </c>
      <c r="P124" s="229">
        <v>0</v>
      </c>
      <c r="Q124" s="229">
        <f>ROUND(E124*P124,2)</f>
        <v>0</v>
      </c>
      <c r="R124" s="230"/>
      <c r="S124" s="230" t="s">
        <v>298</v>
      </c>
      <c r="T124" s="230" t="s">
        <v>142</v>
      </c>
      <c r="U124" s="230">
        <v>0</v>
      </c>
      <c r="V124" s="230">
        <f>ROUND(E124*U124,2)</f>
        <v>0</v>
      </c>
      <c r="W124" s="230"/>
      <c r="X124" s="230" t="s">
        <v>164</v>
      </c>
      <c r="Y124" s="230" t="s">
        <v>144</v>
      </c>
      <c r="Z124" s="210"/>
      <c r="AA124" s="210"/>
      <c r="AB124" s="210"/>
      <c r="AC124" s="210"/>
      <c r="AD124" s="210"/>
      <c r="AE124" s="210"/>
      <c r="AF124" s="210"/>
      <c r="AG124" s="210" t="s">
        <v>165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7">
        <v>75</v>
      </c>
      <c r="B125" s="248" t="s">
        <v>1047</v>
      </c>
      <c r="C125" s="254" t="s">
        <v>1048</v>
      </c>
      <c r="D125" s="249" t="s">
        <v>359</v>
      </c>
      <c r="E125" s="250">
        <v>1</v>
      </c>
      <c r="F125" s="251"/>
      <c r="G125" s="252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29">
        <v>0</v>
      </c>
      <c r="O125" s="229">
        <f>ROUND(E125*N125,2)</f>
        <v>0</v>
      </c>
      <c r="P125" s="229">
        <v>0</v>
      </c>
      <c r="Q125" s="229">
        <f>ROUND(E125*P125,2)</f>
        <v>0</v>
      </c>
      <c r="R125" s="230"/>
      <c r="S125" s="230" t="s">
        <v>298</v>
      </c>
      <c r="T125" s="230" t="s">
        <v>142</v>
      </c>
      <c r="U125" s="230">
        <v>0</v>
      </c>
      <c r="V125" s="230">
        <f>ROUND(E125*U125,2)</f>
        <v>0</v>
      </c>
      <c r="W125" s="230"/>
      <c r="X125" s="230" t="s">
        <v>164</v>
      </c>
      <c r="Y125" s="230" t="s">
        <v>144</v>
      </c>
      <c r="Z125" s="210"/>
      <c r="AA125" s="210"/>
      <c r="AB125" s="210"/>
      <c r="AC125" s="210"/>
      <c r="AD125" s="210"/>
      <c r="AE125" s="210"/>
      <c r="AF125" s="210"/>
      <c r="AG125" s="210" t="s">
        <v>165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7">
        <v>76</v>
      </c>
      <c r="B126" s="248" t="s">
        <v>1049</v>
      </c>
      <c r="C126" s="254" t="s">
        <v>1050</v>
      </c>
      <c r="D126" s="249" t="s">
        <v>359</v>
      </c>
      <c r="E126" s="250">
        <v>3</v>
      </c>
      <c r="F126" s="251"/>
      <c r="G126" s="252">
        <f>ROUND(E126*F126,2)</f>
        <v>0</v>
      </c>
      <c r="H126" s="231"/>
      <c r="I126" s="230">
        <f>ROUND(E126*H126,2)</f>
        <v>0</v>
      </c>
      <c r="J126" s="231"/>
      <c r="K126" s="230">
        <f>ROUND(E126*J126,2)</f>
        <v>0</v>
      </c>
      <c r="L126" s="230">
        <v>21</v>
      </c>
      <c r="M126" s="230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30"/>
      <c r="S126" s="230" t="s">
        <v>298</v>
      </c>
      <c r="T126" s="230" t="s">
        <v>142</v>
      </c>
      <c r="U126" s="230">
        <v>0</v>
      </c>
      <c r="V126" s="230">
        <f>ROUND(E126*U126,2)</f>
        <v>0</v>
      </c>
      <c r="W126" s="230"/>
      <c r="X126" s="230" t="s">
        <v>164</v>
      </c>
      <c r="Y126" s="230" t="s">
        <v>144</v>
      </c>
      <c r="Z126" s="210"/>
      <c r="AA126" s="210"/>
      <c r="AB126" s="210"/>
      <c r="AC126" s="210"/>
      <c r="AD126" s="210"/>
      <c r="AE126" s="210"/>
      <c r="AF126" s="210"/>
      <c r="AG126" s="210" t="s">
        <v>165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7">
        <v>77</v>
      </c>
      <c r="B127" s="248" t="s">
        <v>1051</v>
      </c>
      <c r="C127" s="254" t="s">
        <v>1052</v>
      </c>
      <c r="D127" s="249" t="s">
        <v>359</v>
      </c>
      <c r="E127" s="250">
        <v>1</v>
      </c>
      <c r="F127" s="251"/>
      <c r="G127" s="252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21</v>
      </c>
      <c r="M127" s="230">
        <f>G127*(1+L127/100)</f>
        <v>0</v>
      </c>
      <c r="N127" s="229">
        <v>0</v>
      </c>
      <c r="O127" s="229">
        <f>ROUND(E127*N127,2)</f>
        <v>0</v>
      </c>
      <c r="P127" s="229">
        <v>0</v>
      </c>
      <c r="Q127" s="229">
        <f>ROUND(E127*P127,2)</f>
        <v>0</v>
      </c>
      <c r="R127" s="230"/>
      <c r="S127" s="230" t="s">
        <v>298</v>
      </c>
      <c r="T127" s="230" t="s">
        <v>142</v>
      </c>
      <c r="U127" s="230">
        <v>0</v>
      </c>
      <c r="V127" s="230">
        <f>ROUND(E127*U127,2)</f>
        <v>0</v>
      </c>
      <c r="W127" s="230"/>
      <c r="X127" s="230" t="s">
        <v>164</v>
      </c>
      <c r="Y127" s="230" t="s">
        <v>144</v>
      </c>
      <c r="Z127" s="210"/>
      <c r="AA127" s="210"/>
      <c r="AB127" s="210"/>
      <c r="AC127" s="210"/>
      <c r="AD127" s="210"/>
      <c r="AE127" s="210"/>
      <c r="AF127" s="210"/>
      <c r="AG127" s="210" t="s">
        <v>165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7">
        <v>78</v>
      </c>
      <c r="B128" s="248" t="s">
        <v>1053</v>
      </c>
      <c r="C128" s="254" t="s">
        <v>1054</v>
      </c>
      <c r="D128" s="249" t="s">
        <v>359</v>
      </c>
      <c r="E128" s="250">
        <v>1</v>
      </c>
      <c r="F128" s="251"/>
      <c r="G128" s="252">
        <f>ROUND(E128*F128,2)</f>
        <v>0</v>
      </c>
      <c r="H128" s="231"/>
      <c r="I128" s="230">
        <f>ROUND(E128*H128,2)</f>
        <v>0</v>
      </c>
      <c r="J128" s="231"/>
      <c r="K128" s="230">
        <f>ROUND(E128*J128,2)</f>
        <v>0</v>
      </c>
      <c r="L128" s="230">
        <v>21</v>
      </c>
      <c r="M128" s="230">
        <f>G128*(1+L128/100)</f>
        <v>0</v>
      </c>
      <c r="N128" s="229">
        <v>0</v>
      </c>
      <c r="O128" s="229">
        <f>ROUND(E128*N128,2)</f>
        <v>0</v>
      </c>
      <c r="P128" s="229">
        <v>0</v>
      </c>
      <c r="Q128" s="229">
        <f>ROUND(E128*P128,2)</f>
        <v>0</v>
      </c>
      <c r="R128" s="230"/>
      <c r="S128" s="230" t="s">
        <v>298</v>
      </c>
      <c r="T128" s="230" t="s">
        <v>142</v>
      </c>
      <c r="U128" s="230">
        <v>0</v>
      </c>
      <c r="V128" s="230">
        <f>ROUND(E128*U128,2)</f>
        <v>0</v>
      </c>
      <c r="W128" s="230"/>
      <c r="X128" s="230" t="s">
        <v>164</v>
      </c>
      <c r="Y128" s="230" t="s">
        <v>144</v>
      </c>
      <c r="Z128" s="210"/>
      <c r="AA128" s="210"/>
      <c r="AB128" s="210"/>
      <c r="AC128" s="210"/>
      <c r="AD128" s="210"/>
      <c r="AE128" s="210"/>
      <c r="AF128" s="210"/>
      <c r="AG128" s="210" t="s">
        <v>165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7">
        <v>79</v>
      </c>
      <c r="B129" s="248" t="s">
        <v>1055</v>
      </c>
      <c r="C129" s="254" t="s">
        <v>1056</v>
      </c>
      <c r="D129" s="249" t="s">
        <v>359</v>
      </c>
      <c r="E129" s="250">
        <v>5</v>
      </c>
      <c r="F129" s="251"/>
      <c r="G129" s="252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9">
        <v>0</v>
      </c>
      <c r="O129" s="229">
        <f>ROUND(E129*N129,2)</f>
        <v>0</v>
      </c>
      <c r="P129" s="229">
        <v>0</v>
      </c>
      <c r="Q129" s="229">
        <f>ROUND(E129*P129,2)</f>
        <v>0</v>
      </c>
      <c r="R129" s="230"/>
      <c r="S129" s="230" t="s">
        <v>298</v>
      </c>
      <c r="T129" s="230" t="s">
        <v>142</v>
      </c>
      <c r="U129" s="230">
        <v>0</v>
      </c>
      <c r="V129" s="230">
        <f>ROUND(E129*U129,2)</f>
        <v>0</v>
      </c>
      <c r="W129" s="230"/>
      <c r="X129" s="230" t="s">
        <v>164</v>
      </c>
      <c r="Y129" s="230" t="s">
        <v>144</v>
      </c>
      <c r="Z129" s="210"/>
      <c r="AA129" s="210"/>
      <c r="AB129" s="210"/>
      <c r="AC129" s="210"/>
      <c r="AD129" s="210"/>
      <c r="AE129" s="210"/>
      <c r="AF129" s="210"/>
      <c r="AG129" s="210" t="s">
        <v>165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7">
        <v>80</v>
      </c>
      <c r="B130" s="248" t="s">
        <v>1057</v>
      </c>
      <c r="C130" s="254" t="s">
        <v>1058</v>
      </c>
      <c r="D130" s="249" t="s">
        <v>359</v>
      </c>
      <c r="E130" s="250">
        <v>1</v>
      </c>
      <c r="F130" s="251"/>
      <c r="G130" s="252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29">
        <v>0</v>
      </c>
      <c r="O130" s="229">
        <f>ROUND(E130*N130,2)</f>
        <v>0</v>
      </c>
      <c r="P130" s="229">
        <v>0</v>
      </c>
      <c r="Q130" s="229">
        <f>ROUND(E130*P130,2)</f>
        <v>0</v>
      </c>
      <c r="R130" s="230"/>
      <c r="S130" s="230" t="s">
        <v>298</v>
      </c>
      <c r="T130" s="230" t="s">
        <v>142</v>
      </c>
      <c r="U130" s="230">
        <v>0</v>
      </c>
      <c r="V130" s="230">
        <f>ROUND(E130*U130,2)</f>
        <v>0</v>
      </c>
      <c r="W130" s="230"/>
      <c r="X130" s="230" t="s">
        <v>164</v>
      </c>
      <c r="Y130" s="230" t="s">
        <v>144</v>
      </c>
      <c r="Z130" s="210"/>
      <c r="AA130" s="210"/>
      <c r="AB130" s="210"/>
      <c r="AC130" s="210"/>
      <c r="AD130" s="210"/>
      <c r="AE130" s="210"/>
      <c r="AF130" s="210"/>
      <c r="AG130" s="210" t="s">
        <v>165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7">
        <v>81</v>
      </c>
      <c r="B131" s="248" t="s">
        <v>1059</v>
      </c>
      <c r="C131" s="254" t="s">
        <v>1060</v>
      </c>
      <c r="D131" s="249" t="s">
        <v>359</v>
      </c>
      <c r="E131" s="250">
        <v>1</v>
      </c>
      <c r="F131" s="251"/>
      <c r="G131" s="252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29">
        <v>0</v>
      </c>
      <c r="O131" s="229">
        <f>ROUND(E131*N131,2)</f>
        <v>0</v>
      </c>
      <c r="P131" s="229">
        <v>0</v>
      </c>
      <c r="Q131" s="229">
        <f>ROUND(E131*P131,2)</f>
        <v>0</v>
      </c>
      <c r="R131" s="230"/>
      <c r="S131" s="230" t="s">
        <v>298</v>
      </c>
      <c r="T131" s="230" t="s">
        <v>142</v>
      </c>
      <c r="U131" s="230">
        <v>0</v>
      </c>
      <c r="V131" s="230">
        <f>ROUND(E131*U131,2)</f>
        <v>0</v>
      </c>
      <c r="W131" s="230"/>
      <c r="X131" s="230" t="s">
        <v>164</v>
      </c>
      <c r="Y131" s="230" t="s">
        <v>144</v>
      </c>
      <c r="Z131" s="210"/>
      <c r="AA131" s="210"/>
      <c r="AB131" s="210"/>
      <c r="AC131" s="210"/>
      <c r="AD131" s="210"/>
      <c r="AE131" s="210"/>
      <c r="AF131" s="210"/>
      <c r="AG131" s="210" t="s">
        <v>165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7">
        <v>82</v>
      </c>
      <c r="B132" s="248" t="s">
        <v>1061</v>
      </c>
      <c r="C132" s="254" t="s">
        <v>1062</v>
      </c>
      <c r="D132" s="249" t="s">
        <v>359</v>
      </c>
      <c r="E132" s="250">
        <v>18</v>
      </c>
      <c r="F132" s="251"/>
      <c r="G132" s="252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30"/>
      <c r="S132" s="230" t="s">
        <v>298</v>
      </c>
      <c r="T132" s="230" t="s">
        <v>142</v>
      </c>
      <c r="U132" s="230">
        <v>0</v>
      </c>
      <c r="V132" s="230">
        <f>ROUND(E132*U132,2)</f>
        <v>0</v>
      </c>
      <c r="W132" s="230"/>
      <c r="X132" s="230" t="s">
        <v>164</v>
      </c>
      <c r="Y132" s="230" t="s">
        <v>144</v>
      </c>
      <c r="Z132" s="210"/>
      <c r="AA132" s="210"/>
      <c r="AB132" s="210"/>
      <c r="AC132" s="210"/>
      <c r="AD132" s="210"/>
      <c r="AE132" s="210"/>
      <c r="AF132" s="210"/>
      <c r="AG132" s="210" t="s">
        <v>165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7">
        <v>83</v>
      </c>
      <c r="B133" s="248" t="s">
        <v>1063</v>
      </c>
      <c r="C133" s="254" t="s">
        <v>1064</v>
      </c>
      <c r="D133" s="249" t="s">
        <v>359</v>
      </c>
      <c r="E133" s="250">
        <v>1</v>
      </c>
      <c r="F133" s="251"/>
      <c r="G133" s="252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29">
        <v>0</v>
      </c>
      <c r="O133" s="229">
        <f>ROUND(E133*N133,2)</f>
        <v>0</v>
      </c>
      <c r="P133" s="229">
        <v>0</v>
      </c>
      <c r="Q133" s="229">
        <f>ROUND(E133*P133,2)</f>
        <v>0</v>
      </c>
      <c r="R133" s="230"/>
      <c r="S133" s="230" t="s">
        <v>298</v>
      </c>
      <c r="T133" s="230" t="s">
        <v>142</v>
      </c>
      <c r="U133" s="230">
        <v>0</v>
      </c>
      <c r="V133" s="230">
        <f>ROUND(E133*U133,2)</f>
        <v>0</v>
      </c>
      <c r="W133" s="230"/>
      <c r="X133" s="230" t="s">
        <v>164</v>
      </c>
      <c r="Y133" s="230" t="s">
        <v>144</v>
      </c>
      <c r="Z133" s="210"/>
      <c r="AA133" s="210"/>
      <c r="AB133" s="210"/>
      <c r="AC133" s="210"/>
      <c r="AD133" s="210"/>
      <c r="AE133" s="210"/>
      <c r="AF133" s="210"/>
      <c r="AG133" s="210" t="s">
        <v>165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7">
        <v>84</v>
      </c>
      <c r="B134" s="248" t="s">
        <v>1065</v>
      </c>
      <c r="C134" s="254" t="s">
        <v>1066</v>
      </c>
      <c r="D134" s="249" t="s">
        <v>359</v>
      </c>
      <c r="E134" s="250">
        <v>4</v>
      </c>
      <c r="F134" s="251"/>
      <c r="G134" s="252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30"/>
      <c r="S134" s="230" t="s">
        <v>298</v>
      </c>
      <c r="T134" s="230" t="s">
        <v>142</v>
      </c>
      <c r="U134" s="230">
        <v>0</v>
      </c>
      <c r="V134" s="230">
        <f>ROUND(E134*U134,2)</f>
        <v>0</v>
      </c>
      <c r="W134" s="230"/>
      <c r="X134" s="230" t="s">
        <v>164</v>
      </c>
      <c r="Y134" s="230" t="s">
        <v>144</v>
      </c>
      <c r="Z134" s="210"/>
      <c r="AA134" s="210"/>
      <c r="AB134" s="210"/>
      <c r="AC134" s="210"/>
      <c r="AD134" s="210"/>
      <c r="AE134" s="210"/>
      <c r="AF134" s="210"/>
      <c r="AG134" s="210" t="s">
        <v>165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7">
        <v>85</v>
      </c>
      <c r="B135" s="248" t="s">
        <v>1067</v>
      </c>
      <c r="C135" s="254" t="s">
        <v>1068</v>
      </c>
      <c r="D135" s="249" t="s">
        <v>359</v>
      </c>
      <c r="E135" s="250">
        <v>2</v>
      </c>
      <c r="F135" s="251"/>
      <c r="G135" s="252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29">
        <v>0</v>
      </c>
      <c r="O135" s="229">
        <f>ROUND(E135*N135,2)</f>
        <v>0</v>
      </c>
      <c r="P135" s="229">
        <v>0</v>
      </c>
      <c r="Q135" s="229">
        <f>ROUND(E135*P135,2)</f>
        <v>0</v>
      </c>
      <c r="R135" s="230"/>
      <c r="S135" s="230" t="s">
        <v>298</v>
      </c>
      <c r="T135" s="230" t="s">
        <v>142</v>
      </c>
      <c r="U135" s="230">
        <v>0</v>
      </c>
      <c r="V135" s="230">
        <f>ROUND(E135*U135,2)</f>
        <v>0</v>
      </c>
      <c r="W135" s="230"/>
      <c r="X135" s="230" t="s">
        <v>164</v>
      </c>
      <c r="Y135" s="230" t="s">
        <v>144</v>
      </c>
      <c r="Z135" s="210"/>
      <c r="AA135" s="210"/>
      <c r="AB135" s="210"/>
      <c r="AC135" s="210"/>
      <c r="AD135" s="210"/>
      <c r="AE135" s="210"/>
      <c r="AF135" s="210"/>
      <c r="AG135" s="210" t="s">
        <v>165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7">
        <v>86</v>
      </c>
      <c r="B136" s="248" t="s">
        <v>1069</v>
      </c>
      <c r="C136" s="254" t="s">
        <v>1070</v>
      </c>
      <c r="D136" s="249" t="s">
        <v>359</v>
      </c>
      <c r="E136" s="250">
        <v>10</v>
      </c>
      <c r="F136" s="251"/>
      <c r="G136" s="252">
        <f>ROUND(E136*F136,2)</f>
        <v>0</v>
      </c>
      <c r="H136" s="231"/>
      <c r="I136" s="230">
        <f>ROUND(E136*H136,2)</f>
        <v>0</v>
      </c>
      <c r="J136" s="231"/>
      <c r="K136" s="230">
        <f>ROUND(E136*J136,2)</f>
        <v>0</v>
      </c>
      <c r="L136" s="230">
        <v>21</v>
      </c>
      <c r="M136" s="230">
        <f>G136*(1+L136/100)</f>
        <v>0</v>
      </c>
      <c r="N136" s="229">
        <v>0</v>
      </c>
      <c r="O136" s="229">
        <f>ROUND(E136*N136,2)</f>
        <v>0</v>
      </c>
      <c r="P136" s="229">
        <v>0</v>
      </c>
      <c r="Q136" s="229">
        <f>ROUND(E136*P136,2)</f>
        <v>0</v>
      </c>
      <c r="R136" s="230"/>
      <c r="S136" s="230" t="s">
        <v>298</v>
      </c>
      <c r="T136" s="230" t="s">
        <v>142</v>
      </c>
      <c r="U136" s="230">
        <v>0</v>
      </c>
      <c r="V136" s="230">
        <f>ROUND(E136*U136,2)</f>
        <v>0</v>
      </c>
      <c r="W136" s="230"/>
      <c r="X136" s="230" t="s">
        <v>164</v>
      </c>
      <c r="Y136" s="230" t="s">
        <v>144</v>
      </c>
      <c r="Z136" s="210"/>
      <c r="AA136" s="210"/>
      <c r="AB136" s="210"/>
      <c r="AC136" s="210"/>
      <c r="AD136" s="210"/>
      <c r="AE136" s="210"/>
      <c r="AF136" s="210"/>
      <c r="AG136" s="210" t="s">
        <v>165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7">
        <v>87</v>
      </c>
      <c r="B137" s="248" t="s">
        <v>1071</v>
      </c>
      <c r="C137" s="254" t="s">
        <v>1072</v>
      </c>
      <c r="D137" s="249" t="s">
        <v>359</v>
      </c>
      <c r="E137" s="250">
        <v>6</v>
      </c>
      <c r="F137" s="251"/>
      <c r="G137" s="252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29">
        <v>0</v>
      </c>
      <c r="O137" s="229">
        <f>ROUND(E137*N137,2)</f>
        <v>0</v>
      </c>
      <c r="P137" s="229">
        <v>0</v>
      </c>
      <c r="Q137" s="229">
        <f>ROUND(E137*P137,2)</f>
        <v>0</v>
      </c>
      <c r="R137" s="230"/>
      <c r="S137" s="230" t="s">
        <v>298</v>
      </c>
      <c r="T137" s="230" t="s">
        <v>142</v>
      </c>
      <c r="U137" s="230">
        <v>0</v>
      </c>
      <c r="V137" s="230">
        <f>ROUND(E137*U137,2)</f>
        <v>0</v>
      </c>
      <c r="W137" s="230"/>
      <c r="X137" s="230" t="s">
        <v>164</v>
      </c>
      <c r="Y137" s="230" t="s">
        <v>144</v>
      </c>
      <c r="Z137" s="210"/>
      <c r="AA137" s="210"/>
      <c r="AB137" s="210"/>
      <c r="AC137" s="210"/>
      <c r="AD137" s="210"/>
      <c r="AE137" s="210"/>
      <c r="AF137" s="210"/>
      <c r="AG137" s="210" t="s">
        <v>165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7">
        <v>88</v>
      </c>
      <c r="B138" s="248" t="s">
        <v>1073</v>
      </c>
      <c r="C138" s="254" t="s">
        <v>1074</v>
      </c>
      <c r="D138" s="249" t="s">
        <v>359</v>
      </c>
      <c r="E138" s="250">
        <v>1</v>
      </c>
      <c r="F138" s="251"/>
      <c r="G138" s="252">
        <f>ROUND(E138*F138,2)</f>
        <v>0</v>
      </c>
      <c r="H138" s="231"/>
      <c r="I138" s="230">
        <f>ROUND(E138*H138,2)</f>
        <v>0</v>
      </c>
      <c r="J138" s="231"/>
      <c r="K138" s="230">
        <f>ROUND(E138*J138,2)</f>
        <v>0</v>
      </c>
      <c r="L138" s="230">
        <v>21</v>
      </c>
      <c r="M138" s="230">
        <f>G138*(1+L138/100)</f>
        <v>0</v>
      </c>
      <c r="N138" s="229">
        <v>0</v>
      </c>
      <c r="O138" s="229">
        <f>ROUND(E138*N138,2)</f>
        <v>0</v>
      </c>
      <c r="P138" s="229">
        <v>0</v>
      </c>
      <c r="Q138" s="229">
        <f>ROUND(E138*P138,2)</f>
        <v>0</v>
      </c>
      <c r="R138" s="230"/>
      <c r="S138" s="230" t="s">
        <v>298</v>
      </c>
      <c r="T138" s="230" t="s">
        <v>142</v>
      </c>
      <c r="U138" s="230">
        <v>0</v>
      </c>
      <c r="V138" s="230">
        <f>ROUND(E138*U138,2)</f>
        <v>0</v>
      </c>
      <c r="W138" s="230"/>
      <c r="X138" s="230" t="s">
        <v>164</v>
      </c>
      <c r="Y138" s="230" t="s">
        <v>144</v>
      </c>
      <c r="Z138" s="210"/>
      <c r="AA138" s="210"/>
      <c r="AB138" s="210"/>
      <c r="AC138" s="210"/>
      <c r="AD138" s="210"/>
      <c r="AE138" s="210"/>
      <c r="AF138" s="210"/>
      <c r="AG138" s="210" t="s">
        <v>165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7">
        <v>89</v>
      </c>
      <c r="B139" s="248" t="s">
        <v>1075</v>
      </c>
      <c r="C139" s="254" t="s">
        <v>1076</v>
      </c>
      <c r="D139" s="249" t="s">
        <v>359</v>
      </c>
      <c r="E139" s="250">
        <v>1</v>
      </c>
      <c r="F139" s="251"/>
      <c r="G139" s="252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29">
        <v>0</v>
      </c>
      <c r="O139" s="229">
        <f>ROUND(E139*N139,2)</f>
        <v>0</v>
      </c>
      <c r="P139" s="229">
        <v>0</v>
      </c>
      <c r="Q139" s="229">
        <f>ROUND(E139*P139,2)</f>
        <v>0</v>
      </c>
      <c r="R139" s="230"/>
      <c r="S139" s="230" t="s">
        <v>298</v>
      </c>
      <c r="T139" s="230" t="s">
        <v>142</v>
      </c>
      <c r="U139" s="230">
        <v>0</v>
      </c>
      <c r="V139" s="230">
        <f>ROUND(E139*U139,2)</f>
        <v>0</v>
      </c>
      <c r="W139" s="230"/>
      <c r="X139" s="230" t="s">
        <v>164</v>
      </c>
      <c r="Y139" s="230" t="s">
        <v>144</v>
      </c>
      <c r="Z139" s="210"/>
      <c r="AA139" s="210"/>
      <c r="AB139" s="210"/>
      <c r="AC139" s="210"/>
      <c r="AD139" s="210"/>
      <c r="AE139" s="210"/>
      <c r="AF139" s="210"/>
      <c r="AG139" s="210" t="s">
        <v>165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7">
        <v>90</v>
      </c>
      <c r="B140" s="248" t="s">
        <v>1077</v>
      </c>
      <c r="C140" s="254" t="s">
        <v>1078</v>
      </c>
      <c r="D140" s="249" t="s">
        <v>359</v>
      </c>
      <c r="E140" s="250">
        <v>3</v>
      </c>
      <c r="F140" s="251"/>
      <c r="G140" s="252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29">
        <v>0</v>
      </c>
      <c r="O140" s="229">
        <f>ROUND(E140*N140,2)</f>
        <v>0</v>
      </c>
      <c r="P140" s="229">
        <v>0</v>
      </c>
      <c r="Q140" s="229">
        <f>ROUND(E140*P140,2)</f>
        <v>0</v>
      </c>
      <c r="R140" s="230"/>
      <c r="S140" s="230" t="s">
        <v>298</v>
      </c>
      <c r="T140" s="230" t="s">
        <v>142</v>
      </c>
      <c r="U140" s="230">
        <v>0</v>
      </c>
      <c r="V140" s="230">
        <f>ROUND(E140*U140,2)</f>
        <v>0</v>
      </c>
      <c r="W140" s="230"/>
      <c r="X140" s="230" t="s">
        <v>164</v>
      </c>
      <c r="Y140" s="230" t="s">
        <v>144</v>
      </c>
      <c r="Z140" s="210"/>
      <c r="AA140" s="210"/>
      <c r="AB140" s="210"/>
      <c r="AC140" s="210"/>
      <c r="AD140" s="210"/>
      <c r="AE140" s="210"/>
      <c r="AF140" s="210"/>
      <c r="AG140" s="210" t="s">
        <v>165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7">
        <v>91</v>
      </c>
      <c r="B141" s="248" t="s">
        <v>1079</v>
      </c>
      <c r="C141" s="254" t="s">
        <v>1080</v>
      </c>
      <c r="D141" s="249" t="s">
        <v>359</v>
      </c>
      <c r="E141" s="250">
        <v>1</v>
      </c>
      <c r="F141" s="251"/>
      <c r="G141" s="252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21</v>
      </c>
      <c r="M141" s="230">
        <f>G141*(1+L141/100)</f>
        <v>0</v>
      </c>
      <c r="N141" s="229">
        <v>0</v>
      </c>
      <c r="O141" s="229">
        <f>ROUND(E141*N141,2)</f>
        <v>0</v>
      </c>
      <c r="P141" s="229">
        <v>0</v>
      </c>
      <c r="Q141" s="229">
        <f>ROUND(E141*P141,2)</f>
        <v>0</v>
      </c>
      <c r="R141" s="230"/>
      <c r="S141" s="230" t="s">
        <v>298</v>
      </c>
      <c r="T141" s="230" t="s">
        <v>142</v>
      </c>
      <c r="U141" s="230">
        <v>0</v>
      </c>
      <c r="V141" s="230">
        <f>ROUND(E141*U141,2)</f>
        <v>0</v>
      </c>
      <c r="W141" s="230"/>
      <c r="X141" s="230" t="s">
        <v>164</v>
      </c>
      <c r="Y141" s="230" t="s">
        <v>144</v>
      </c>
      <c r="Z141" s="210"/>
      <c r="AA141" s="210"/>
      <c r="AB141" s="210"/>
      <c r="AC141" s="210"/>
      <c r="AD141" s="210"/>
      <c r="AE141" s="210"/>
      <c r="AF141" s="210"/>
      <c r="AG141" s="210" t="s">
        <v>165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7">
        <v>92</v>
      </c>
      <c r="B142" s="248" t="s">
        <v>1081</v>
      </c>
      <c r="C142" s="254" t="s">
        <v>1082</v>
      </c>
      <c r="D142" s="249" t="s">
        <v>359</v>
      </c>
      <c r="E142" s="250">
        <v>2</v>
      </c>
      <c r="F142" s="251"/>
      <c r="G142" s="252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29">
        <v>0</v>
      </c>
      <c r="O142" s="229">
        <f>ROUND(E142*N142,2)</f>
        <v>0</v>
      </c>
      <c r="P142" s="229">
        <v>0</v>
      </c>
      <c r="Q142" s="229">
        <f>ROUND(E142*P142,2)</f>
        <v>0</v>
      </c>
      <c r="R142" s="230"/>
      <c r="S142" s="230" t="s">
        <v>298</v>
      </c>
      <c r="T142" s="230" t="s">
        <v>142</v>
      </c>
      <c r="U142" s="230">
        <v>0</v>
      </c>
      <c r="V142" s="230">
        <f>ROUND(E142*U142,2)</f>
        <v>0</v>
      </c>
      <c r="W142" s="230"/>
      <c r="X142" s="230" t="s">
        <v>164</v>
      </c>
      <c r="Y142" s="230" t="s">
        <v>144</v>
      </c>
      <c r="Z142" s="210"/>
      <c r="AA142" s="210"/>
      <c r="AB142" s="210"/>
      <c r="AC142" s="210"/>
      <c r="AD142" s="210"/>
      <c r="AE142" s="210"/>
      <c r="AF142" s="210"/>
      <c r="AG142" s="210" t="s">
        <v>165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7">
        <v>93</v>
      </c>
      <c r="B143" s="248" t="s">
        <v>1083</v>
      </c>
      <c r="C143" s="254" t="s">
        <v>1084</v>
      </c>
      <c r="D143" s="249" t="s">
        <v>359</v>
      </c>
      <c r="E143" s="250">
        <v>2</v>
      </c>
      <c r="F143" s="251"/>
      <c r="G143" s="252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9">
        <v>0</v>
      </c>
      <c r="O143" s="229">
        <f>ROUND(E143*N143,2)</f>
        <v>0</v>
      </c>
      <c r="P143" s="229">
        <v>0</v>
      </c>
      <c r="Q143" s="229">
        <f>ROUND(E143*P143,2)</f>
        <v>0</v>
      </c>
      <c r="R143" s="230"/>
      <c r="S143" s="230" t="s">
        <v>298</v>
      </c>
      <c r="T143" s="230" t="s">
        <v>142</v>
      </c>
      <c r="U143" s="230">
        <v>0</v>
      </c>
      <c r="V143" s="230">
        <f>ROUND(E143*U143,2)</f>
        <v>0</v>
      </c>
      <c r="W143" s="230"/>
      <c r="X143" s="230" t="s">
        <v>164</v>
      </c>
      <c r="Y143" s="230" t="s">
        <v>144</v>
      </c>
      <c r="Z143" s="210"/>
      <c r="AA143" s="210"/>
      <c r="AB143" s="210"/>
      <c r="AC143" s="210"/>
      <c r="AD143" s="210"/>
      <c r="AE143" s="210"/>
      <c r="AF143" s="210"/>
      <c r="AG143" s="210" t="s">
        <v>165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7">
        <v>94</v>
      </c>
      <c r="B144" s="248" t="s">
        <v>1085</v>
      </c>
      <c r="C144" s="254" t="s">
        <v>1086</v>
      </c>
      <c r="D144" s="249" t="s">
        <v>1087</v>
      </c>
      <c r="E144" s="250">
        <v>2</v>
      </c>
      <c r="F144" s="251"/>
      <c r="G144" s="252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29">
        <v>0</v>
      </c>
      <c r="O144" s="229">
        <f>ROUND(E144*N144,2)</f>
        <v>0</v>
      </c>
      <c r="P144" s="229">
        <v>0</v>
      </c>
      <c r="Q144" s="229">
        <f>ROUND(E144*P144,2)</f>
        <v>0</v>
      </c>
      <c r="R144" s="230"/>
      <c r="S144" s="230" t="s">
        <v>298</v>
      </c>
      <c r="T144" s="230" t="s">
        <v>142</v>
      </c>
      <c r="U144" s="230">
        <v>0</v>
      </c>
      <c r="V144" s="230">
        <f>ROUND(E144*U144,2)</f>
        <v>0</v>
      </c>
      <c r="W144" s="230"/>
      <c r="X144" s="230" t="s">
        <v>164</v>
      </c>
      <c r="Y144" s="230" t="s">
        <v>144</v>
      </c>
      <c r="Z144" s="210"/>
      <c r="AA144" s="210"/>
      <c r="AB144" s="210"/>
      <c r="AC144" s="210"/>
      <c r="AD144" s="210"/>
      <c r="AE144" s="210"/>
      <c r="AF144" s="210"/>
      <c r="AG144" s="210" t="s">
        <v>165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7">
        <v>95</v>
      </c>
      <c r="B145" s="248" t="s">
        <v>1088</v>
      </c>
      <c r="C145" s="254" t="s">
        <v>1089</v>
      </c>
      <c r="D145" s="249" t="s">
        <v>359</v>
      </c>
      <c r="E145" s="250">
        <v>15</v>
      </c>
      <c r="F145" s="251"/>
      <c r="G145" s="252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29">
        <v>0</v>
      </c>
      <c r="O145" s="229">
        <f>ROUND(E145*N145,2)</f>
        <v>0</v>
      </c>
      <c r="P145" s="229">
        <v>0</v>
      </c>
      <c r="Q145" s="229">
        <f>ROUND(E145*P145,2)</f>
        <v>0</v>
      </c>
      <c r="R145" s="230"/>
      <c r="S145" s="230" t="s">
        <v>298</v>
      </c>
      <c r="T145" s="230" t="s">
        <v>142</v>
      </c>
      <c r="U145" s="230">
        <v>0</v>
      </c>
      <c r="V145" s="230">
        <f>ROUND(E145*U145,2)</f>
        <v>0</v>
      </c>
      <c r="W145" s="230"/>
      <c r="X145" s="230" t="s">
        <v>164</v>
      </c>
      <c r="Y145" s="230" t="s">
        <v>144</v>
      </c>
      <c r="Z145" s="210"/>
      <c r="AA145" s="210"/>
      <c r="AB145" s="210"/>
      <c r="AC145" s="210"/>
      <c r="AD145" s="210"/>
      <c r="AE145" s="210"/>
      <c r="AF145" s="210"/>
      <c r="AG145" s="210" t="s">
        <v>165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7">
        <v>96</v>
      </c>
      <c r="B146" s="248" t="s">
        <v>1090</v>
      </c>
      <c r="C146" s="254" t="s">
        <v>1091</v>
      </c>
      <c r="D146" s="249" t="s">
        <v>1087</v>
      </c>
      <c r="E146" s="250">
        <v>2</v>
      </c>
      <c r="F146" s="251"/>
      <c r="G146" s="252">
        <f>ROUND(E146*F146,2)</f>
        <v>0</v>
      </c>
      <c r="H146" s="231"/>
      <c r="I146" s="230">
        <f>ROUND(E146*H146,2)</f>
        <v>0</v>
      </c>
      <c r="J146" s="231"/>
      <c r="K146" s="230">
        <f>ROUND(E146*J146,2)</f>
        <v>0</v>
      </c>
      <c r="L146" s="230">
        <v>21</v>
      </c>
      <c r="M146" s="230">
        <f>G146*(1+L146/100)</f>
        <v>0</v>
      </c>
      <c r="N146" s="229">
        <v>0</v>
      </c>
      <c r="O146" s="229">
        <f>ROUND(E146*N146,2)</f>
        <v>0</v>
      </c>
      <c r="P146" s="229">
        <v>0</v>
      </c>
      <c r="Q146" s="229">
        <f>ROUND(E146*P146,2)</f>
        <v>0</v>
      </c>
      <c r="R146" s="230"/>
      <c r="S146" s="230" t="s">
        <v>298</v>
      </c>
      <c r="T146" s="230" t="s">
        <v>142</v>
      </c>
      <c r="U146" s="230">
        <v>0</v>
      </c>
      <c r="V146" s="230">
        <f>ROUND(E146*U146,2)</f>
        <v>0</v>
      </c>
      <c r="W146" s="230"/>
      <c r="X146" s="230" t="s">
        <v>164</v>
      </c>
      <c r="Y146" s="230" t="s">
        <v>144</v>
      </c>
      <c r="Z146" s="210"/>
      <c r="AA146" s="210"/>
      <c r="AB146" s="210"/>
      <c r="AC146" s="210"/>
      <c r="AD146" s="210"/>
      <c r="AE146" s="210"/>
      <c r="AF146" s="210"/>
      <c r="AG146" s="210" t="s">
        <v>165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1">
        <v>97</v>
      </c>
      <c r="B147" s="242" t="s">
        <v>1092</v>
      </c>
      <c r="C147" s="255" t="s">
        <v>1093</v>
      </c>
      <c r="D147" s="243" t="s">
        <v>596</v>
      </c>
      <c r="E147" s="244">
        <v>20</v>
      </c>
      <c r="F147" s="245"/>
      <c r="G147" s="246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0</v>
      </c>
      <c r="O147" s="229">
        <f>ROUND(E147*N147,2)</f>
        <v>0</v>
      </c>
      <c r="P147" s="229">
        <v>0</v>
      </c>
      <c r="Q147" s="229">
        <f>ROUND(E147*P147,2)</f>
        <v>0</v>
      </c>
      <c r="R147" s="230"/>
      <c r="S147" s="230" t="s">
        <v>298</v>
      </c>
      <c r="T147" s="230" t="s">
        <v>142</v>
      </c>
      <c r="U147" s="230">
        <v>0</v>
      </c>
      <c r="V147" s="230">
        <f>ROUND(E147*U147,2)</f>
        <v>0</v>
      </c>
      <c r="W147" s="230"/>
      <c r="X147" s="230" t="s">
        <v>164</v>
      </c>
      <c r="Y147" s="230" t="s">
        <v>144</v>
      </c>
      <c r="Z147" s="210"/>
      <c r="AA147" s="210"/>
      <c r="AB147" s="210"/>
      <c r="AC147" s="210"/>
      <c r="AD147" s="210"/>
      <c r="AE147" s="210"/>
      <c r="AF147" s="210"/>
      <c r="AG147" s="210" t="s">
        <v>165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3"/>
      <c r="B148" s="4"/>
      <c r="C148" s="25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15</v>
      </c>
      <c r="AF148">
        <v>21</v>
      </c>
      <c r="AG148" t="s">
        <v>122</v>
      </c>
    </row>
    <row r="149" spans="1:60" x14ac:dyDescent="0.2">
      <c r="A149" s="213"/>
      <c r="B149" s="214" t="s">
        <v>31</v>
      </c>
      <c r="C149" s="257"/>
      <c r="D149" s="215"/>
      <c r="E149" s="216"/>
      <c r="F149" s="216"/>
      <c r="G149" s="240">
        <f>G8+G36+G60+G63+G71+G73+G77+G83+G88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156</v>
      </c>
    </row>
    <row r="150" spans="1:60" x14ac:dyDescent="0.2">
      <c r="A150" s="3"/>
      <c r="B150" s="4"/>
      <c r="C150" s="256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3"/>
      <c r="B151" s="4"/>
      <c r="C151" s="256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17" t="s">
        <v>157</v>
      </c>
      <c r="B152" s="217"/>
      <c r="C152" s="258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18"/>
      <c r="B153" s="219"/>
      <c r="C153" s="259"/>
      <c r="D153" s="219"/>
      <c r="E153" s="219"/>
      <c r="F153" s="219"/>
      <c r="G153" s="22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G153" t="s">
        <v>158</v>
      </c>
    </row>
    <row r="154" spans="1:60" x14ac:dyDescent="0.2">
      <c r="A154" s="221"/>
      <c r="B154" s="222"/>
      <c r="C154" s="260"/>
      <c r="D154" s="222"/>
      <c r="E154" s="222"/>
      <c r="F154" s="222"/>
      <c r="G154" s="22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21"/>
      <c r="B155" s="222"/>
      <c r="C155" s="260"/>
      <c r="D155" s="222"/>
      <c r="E155" s="222"/>
      <c r="F155" s="222"/>
      <c r="G155" s="22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21"/>
      <c r="B156" s="222"/>
      <c r="C156" s="260"/>
      <c r="D156" s="222"/>
      <c r="E156" s="222"/>
      <c r="F156" s="222"/>
      <c r="G156" s="22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24"/>
      <c r="B157" s="225"/>
      <c r="C157" s="261"/>
      <c r="D157" s="225"/>
      <c r="E157" s="225"/>
      <c r="F157" s="225"/>
      <c r="G157" s="22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3"/>
      <c r="B158" s="4"/>
      <c r="C158" s="256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C159" s="262"/>
      <c r="D159" s="10"/>
      <c r="AG159" t="s">
        <v>159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52:C152"/>
    <mergeCell ref="A153:G15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111</v>
      </c>
      <c r="AG3" t="s">
        <v>112</v>
      </c>
    </row>
    <row r="4" spans="1:60" ht="24.95" customHeight="1" x14ac:dyDescent="0.2">
      <c r="A4" s="200" t="s">
        <v>10</v>
      </c>
      <c r="B4" s="201" t="s">
        <v>62</v>
      </c>
      <c r="C4" s="202" t="s">
        <v>63</v>
      </c>
      <c r="D4" s="203"/>
      <c r="E4" s="203"/>
      <c r="F4" s="203"/>
      <c r="G4" s="204"/>
      <c r="AG4" t="s">
        <v>113</v>
      </c>
    </row>
    <row r="5" spans="1:60" x14ac:dyDescent="0.2">
      <c r="D5" s="10"/>
    </row>
    <row r="6" spans="1:60" ht="38.25" x14ac:dyDescent="0.2">
      <c r="A6" s="206" t="s">
        <v>114</v>
      </c>
      <c r="B6" s="208" t="s">
        <v>115</v>
      </c>
      <c r="C6" s="208" t="s">
        <v>116</v>
      </c>
      <c r="D6" s="207" t="s">
        <v>117</v>
      </c>
      <c r="E6" s="206" t="s">
        <v>118</v>
      </c>
      <c r="F6" s="205" t="s">
        <v>119</v>
      </c>
      <c r="G6" s="206" t="s">
        <v>31</v>
      </c>
      <c r="H6" s="209" t="s">
        <v>32</v>
      </c>
      <c r="I6" s="209" t="s">
        <v>120</v>
      </c>
      <c r="J6" s="209" t="s">
        <v>33</v>
      </c>
      <c r="K6" s="209" t="s">
        <v>121</v>
      </c>
      <c r="L6" s="209" t="s">
        <v>122</v>
      </c>
      <c r="M6" s="209" t="s">
        <v>123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209" t="s">
        <v>129</v>
      </c>
      <c r="T6" s="209" t="s">
        <v>130</v>
      </c>
      <c r="U6" s="209" t="s">
        <v>131</v>
      </c>
      <c r="V6" s="209" t="s">
        <v>132</v>
      </c>
      <c r="W6" s="209" t="s">
        <v>133</v>
      </c>
      <c r="X6" s="209" t="s">
        <v>134</v>
      </c>
      <c r="Y6" s="209" t="s">
        <v>135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136</v>
      </c>
      <c r="B8" s="235" t="s">
        <v>77</v>
      </c>
      <c r="C8" s="253" t="s">
        <v>78</v>
      </c>
      <c r="D8" s="236"/>
      <c r="E8" s="237"/>
      <c r="F8" s="238"/>
      <c r="G8" s="239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24.84</v>
      </c>
      <c r="P8" s="232"/>
      <c r="Q8" s="232">
        <f>SUM(Q9:Q10)</f>
        <v>0</v>
      </c>
      <c r="R8" s="233"/>
      <c r="S8" s="233"/>
      <c r="T8" s="233"/>
      <c r="U8" s="233"/>
      <c r="V8" s="233">
        <f>SUM(V9:V10)</f>
        <v>98.85</v>
      </c>
      <c r="W8" s="233"/>
      <c r="X8" s="233"/>
      <c r="Y8" s="233"/>
      <c r="AG8" t="s">
        <v>137</v>
      </c>
    </row>
    <row r="9" spans="1:60" outlineLevel="1" x14ac:dyDescent="0.2">
      <c r="A9" s="241">
        <v>1</v>
      </c>
      <c r="B9" s="242" t="s">
        <v>1094</v>
      </c>
      <c r="C9" s="255" t="s">
        <v>1095</v>
      </c>
      <c r="D9" s="243" t="s">
        <v>179</v>
      </c>
      <c r="E9" s="244">
        <v>36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0.69011999999999996</v>
      </c>
      <c r="O9" s="229">
        <f>ROUND(E9*N9,2)</f>
        <v>24.84</v>
      </c>
      <c r="P9" s="229">
        <v>0</v>
      </c>
      <c r="Q9" s="229">
        <f>ROUND(E9*P9,2)</f>
        <v>0</v>
      </c>
      <c r="R9" s="230"/>
      <c r="S9" s="230" t="s">
        <v>298</v>
      </c>
      <c r="T9" s="230" t="s">
        <v>163</v>
      </c>
      <c r="U9" s="230">
        <v>2.74594</v>
      </c>
      <c r="V9" s="230">
        <f>ROUND(E9*U9,2)</f>
        <v>98.85</v>
      </c>
      <c r="W9" s="230"/>
      <c r="X9" s="230" t="s">
        <v>859</v>
      </c>
      <c r="Y9" s="230" t="s">
        <v>144</v>
      </c>
      <c r="Z9" s="210"/>
      <c r="AA9" s="210"/>
      <c r="AB9" s="210"/>
      <c r="AC9" s="210"/>
      <c r="AD9" s="210"/>
      <c r="AE9" s="210"/>
      <c r="AF9" s="210"/>
      <c r="AG9" s="210" t="s">
        <v>860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5" t="s">
        <v>1096</v>
      </c>
      <c r="D10" s="263"/>
      <c r="E10" s="264">
        <v>36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167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3"/>
      <c r="B11" s="4"/>
      <c r="C11" s="256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15</v>
      </c>
      <c r="AF11">
        <v>21</v>
      </c>
      <c r="AG11" t="s">
        <v>122</v>
      </c>
    </row>
    <row r="12" spans="1:60" x14ac:dyDescent="0.2">
      <c r="A12" s="213"/>
      <c r="B12" s="214" t="s">
        <v>31</v>
      </c>
      <c r="C12" s="257"/>
      <c r="D12" s="215"/>
      <c r="E12" s="216"/>
      <c r="F12" s="216"/>
      <c r="G12" s="240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156</v>
      </c>
    </row>
    <row r="13" spans="1:60" x14ac:dyDescent="0.2">
      <c r="A13" s="3"/>
      <c r="B13" s="4"/>
      <c r="C13" s="25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3"/>
      <c r="B14" s="4"/>
      <c r="C14" s="256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17" t="s">
        <v>157</v>
      </c>
      <c r="B15" s="217"/>
      <c r="C15" s="258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218"/>
      <c r="B16" s="219"/>
      <c r="C16" s="259"/>
      <c r="D16" s="219"/>
      <c r="E16" s="219"/>
      <c r="F16" s="219"/>
      <c r="G16" s="2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G16" t="s">
        <v>158</v>
      </c>
    </row>
    <row r="17" spans="1:33" x14ac:dyDescent="0.2">
      <c r="A17" s="221"/>
      <c r="B17" s="222"/>
      <c r="C17" s="260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21"/>
      <c r="B18" s="222"/>
      <c r="C18" s="260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21"/>
      <c r="B19" s="222"/>
      <c r="C19" s="260"/>
      <c r="D19" s="222"/>
      <c r="E19" s="222"/>
      <c r="F19" s="222"/>
      <c r="G19" s="2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24"/>
      <c r="B20" s="225"/>
      <c r="C20" s="261"/>
      <c r="D20" s="225"/>
      <c r="E20" s="225"/>
      <c r="F20" s="225"/>
      <c r="G20" s="22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3"/>
      <c r="B21" s="4"/>
      <c r="C21" s="25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C22" s="262"/>
      <c r="D22" s="10"/>
      <c r="AG22" t="s">
        <v>159</v>
      </c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5:C15"/>
    <mergeCell ref="A16:G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001 0 Pol</vt:lpstr>
      <vt:lpstr>SO 001 1 Pol</vt:lpstr>
      <vt:lpstr>SO 001 2 Pol</vt:lpstr>
      <vt:lpstr>SO 001 3 Pol</vt:lpstr>
      <vt:lpstr>SO 001 4 Pol</vt:lpstr>
      <vt:lpstr>SO 001 5 Pol</vt:lpstr>
      <vt:lpstr>SO 001 6 Pol</vt:lpstr>
      <vt:lpstr>SO 001 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001 0 Pol'!Názvy_tisku</vt:lpstr>
      <vt:lpstr>'SO 001 1 Pol'!Názvy_tisku</vt:lpstr>
      <vt:lpstr>'SO 001 2 Pol'!Názvy_tisku</vt:lpstr>
      <vt:lpstr>'SO 001 3 Pol'!Názvy_tisku</vt:lpstr>
      <vt:lpstr>'SO 001 4 Pol'!Názvy_tisku</vt:lpstr>
      <vt:lpstr>'SO 001 5 Pol'!Názvy_tisku</vt:lpstr>
      <vt:lpstr>'SO 001 6 Pol'!Názvy_tisku</vt:lpstr>
      <vt:lpstr>'SO 001 7 Pol'!Názvy_tisku</vt:lpstr>
      <vt:lpstr>oadresa</vt:lpstr>
      <vt:lpstr>Stavba!Objednatel</vt:lpstr>
      <vt:lpstr>Stavba!Objekt</vt:lpstr>
      <vt:lpstr>'SO 001 0 Pol'!Oblast_tisku</vt:lpstr>
      <vt:lpstr>'SO 001 1 Pol'!Oblast_tisku</vt:lpstr>
      <vt:lpstr>'SO 001 2 Pol'!Oblast_tisku</vt:lpstr>
      <vt:lpstr>'SO 001 3 Pol'!Oblast_tisku</vt:lpstr>
      <vt:lpstr>'SO 001 4 Pol'!Oblast_tisku</vt:lpstr>
      <vt:lpstr>'SO 001 5 Pol'!Oblast_tisku</vt:lpstr>
      <vt:lpstr>'SO 001 6 Pol'!Oblast_tisku</vt:lpstr>
      <vt:lpstr>'SO 001 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2019-03-19T12:27:02Z</cp:lastPrinted>
  <dcterms:created xsi:type="dcterms:W3CDTF">2009-04-08T07:15:50Z</dcterms:created>
  <dcterms:modified xsi:type="dcterms:W3CDTF">2024-12-02T15:42:00Z</dcterms:modified>
</cp:coreProperties>
</file>