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bakosova2852461\Desktop\Poltár OO PZ\2. Súťažné podklady\SP\"/>
    </mc:Choice>
  </mc:AlternateContent>
  <xr:revisionPtr revIDLastSave="0" documentId="13_ncr:1_{8BDC501A-5142-4321-B4A0-47E76E7FB828}" xr6:coauthVersionLast="47" xr6:coauthVersionMax="47" xr10:uidLastSave="{00000000-0000-0000-0000-000000000000}"/>
  <bookViews>
    <workbookView xWindow="-120" yWindow="-120" windowWidth="29040" windowHeight="15720" firstSheet="8" activeTab="9" xr2:uid="{00000000-000D-0000-FFFF-FFFF00000000}"/>
  </bookViews>
  <sheets>
    <sheet name="Rekapitulácia stavby" sheetId="1" r:id="rId1"/>
    <sheet name="SO 01.1.1 Z..." sheetId="2" r:id="rId2"/>
    <sheet name="SO 01.1.2 Z..." sheetId="3" r:id="rId3"/>
    <sheet name="SO 01.1.3 V..." sheetId="4" r:id="rId4"/>
    <sheet name="1.4.1a - Obvodový..." sheetId="5" r:id="rId5"/>
    <sheet name="1.4.1b - Strešný ..." sheetId="6" r:id="rId6"/>
    <sheet name="1.4.1c - Odstráne..." sheetId="7" r:id="rId7"/>
    <sheet name="1.4.1d - Vstupné ..." sheetId="8" r:id="rId8"/>
    <sheet name="1.4.1e - Rampa" sheetId="9" r:id="rId9"/>
    <sheet name="1.4.2a - Inštalácie" sheetId="10" r:id="rId10"/>
    <sheet name="1.4.2b - Bleskozv..." sheetId="11" r:id="rId11"/>
    <sheet name="1.4.3 - Vykurovanie" sheetId="12" r:id="rId12"/>
    <sheet name="1.4.4 - Zdravotec..." sheetId="13" r:id="rId13"/>
    <sheet name="2.1 - Stavebné práce" sheetId="14" r:id="rId14"/>
    <sheet name="2.2 - Zdravotechnika" sheetId="15" r:id="rId15"/>
  </sheets>
  <definedNames>
    <definedName name="_xlnm._FilterDatabase" localSheetId="4" hidden="1">'1.4.1a - Obvodový...'!$C$137:$K$188</definedName>
    <definedName name="_xlnm._FilterDatabase" localSheetId="5" hidden="1">'1.4.1b - Strešný ...'!$C$137:$K$209</definedName>
    <definedName name="_xlnm._FilterDatabase" localSheetId="6" hidden="1">'1.4.1c - Odstráne...'!$C$140:$K$251</definedName>
    <definedName name="_xlnm._FilterDatabase" localSheetId="7" hidden="1">'1.4.1d - Vstupné ...'!$C$136:$K$183</definedName>
    <definedName name="_xlnm._FilterDatabase" localSheetId="8" hidden="1">'1.4.1e - Rampa'!$C$133:$K$166</definedName>
    <definedName name="_xlnm._FilterDatabase" localSheetId="9" hidden="1">'1.4.2a - Inštalácie'!$C$132:$K$259</definedName>
    <definedName name="_xlnm._FilterDatabase" localSheetId="10" hidden="1">'1.4.2b - Bleskozv...'!$C$131:$K$188</definedName>
    <definedName name="_xlnm._FilterDatabase" localSheetId="11" hidden="1">'1.4.3 - Vykurovanie'!$C$140:$K$306</definedName>
    <definedName name="_xlnm._FilterDatabase" localSheetId="12" hidden="1">'1.4.4 - Zdravotec...'!$C$135:$K$221</definedName>
    <definedName name="_xlnm._FilterDatabase" localSheetId="13" hidden="1">'2.1 - Stavebné práce'!$C$134:$K$250</definedName>
    <definedName name="_xlnm._FilterDatabase" localSheetId="14" hidden="1">'2.2 - Zdravotechnika'!$C$128:$K$215</definedName>
    <definedName name="_xlnm._FilterDatabase" localSheetId="1" hidden="1">'SO 01.1.1 Z...'!$C$131:$K$203</definedName>
    <definedName name="_xlnm._FilterDatabase" localSheetId="2" hidden="1">'SO 01.1.2 Z...'!$C$133:$K$215</definedName>
    <definedName name="_xlnm._FilterDatabase" localSheetId="3" hidden="1">'SO 01.1.3 V...'!$C$132:$K$235</definedName>
    <definedName name="_xlnm.Print_Titles" localSheetId="4">'1.4.1a - Obvodový...'!$137:$137</definedName>
    <definedName name="_xlnm.Print_Titles" localSheetId="5">'1.4.1b - Strešný ...'!$137:$137</definedName>
    <definedName name="_xlnm.Print_Titles" localSheetId="6">'1.4.1c - Odstráne...'!$140:$140</definedName>
    <definedName name="_xlnm.Print_Titles" localSheetId="7">'1.4.1d - Vstupné ...'!$136:$136</definedName>
    <definedName name="_xlnm.Print_Titles" localSheetId="8">'1.4.1e - Rampa'!$133:$133</definedName>
    <definedName name="_xlnm.Print_Titles" localSheetId="9">'1.4.2a - Inštalácie'!$132:$132</definedName>
    <definedName name="_xlnm.Print_Titles" localSheetId="10">'1.4.2b - Bleskozv...'!$131:$131</definedName>
    <definedName name="_xlnm.Print_Titles" localSheetId="11">'1.4.3 - Vykurovanie'!$140:$140</definedName>
    <definedName name="_xlnm.Print_Titles" localSheetId="12">'1.4.4 - Zdravotec...'!$135:$135</definedName>
    <definedName name="_xlnm.Print_Titles" localSheetId="13">'2.1 - Stavebné práce'!$134:$134</definedName>
    <definedName name="_xlnm.Print_Titles" localSheetId="14">'2.2 - Zdravotechnika'!$128:$128</definedName>
    <definedName name="_xlnm.Print_Titles" localSheetId="0">'Rekapitulácia stavby'!$92:$92</definedName>
    <definedName name="_xlnm.Print_Titles" localSheetId="1">'SO 01.1.1 Z...'!$131:$131</definedName>
    <definedName name="_xlnm.Print_Titles" localSheetId="2">'SO 01.1.2 Z...'!$133:$133</definedName>
    <definedName name="_xlnm.Print_Titles" localSheetId="3">'SO 01.1.3 V...'!$132:$132</definedName>
    <definedName name="_xlnm.Print_Area" localSheetId="4">'1.4.1a - Obvodový...'!$C$4:$J$75,'1.4.1a - Obvodový...'!$C$81:$J$115,'1.4.1a - Obvodový...'!$C$121:$J$188</definedName>
    <definedName name="_xlnm.Print_Area" localSheetId="5">'1.4.1b - Strešný ...'!$C$4:$J$75,'1.4.1b - Strešný ...'!$C$81:$J$115,'1.4.1b - Strešný ...'!$C$121:$J$209</definedName>
    <definedName name="_xlnm.Print_Area" localSheetId="6">'1.4.1c - Odstráne...'!$C$4:$J$75,'1.4.1c - Odstráne...'!$C$81:$J$118,'1.4.1c - Odstráne...'!$C$124:$J$251</definedName>
    <definedName name="_xlnm.Print_Area" localSheetId="7">'1.4.1d - Vstupné ...'!$C$4:$J$75,'1.4.1d - Vstupné ...'!$C$81:$J$114,'1.4.1d - Vstupné ...'!$C$120:$J$183</definedName>
    <definedName name="_xlnm.Print_Area" localSheetId="8">'1.4.1e - Rampa'!$C$4:$J$75,'1.4.1e - Rampa'!$C$81:$J$111,'1.4.1e - Rampa'!$C$117:$J$166</definedName>
    <definedName name="_xlnm.Print_Area" localSheetId="9">'1.4.2a - Inštalácie'!$C$4:$J$75,'1.4.2a - Inštalácie'!$C$81:$J$110,'1.4.2a - Inštalácie'!$C$116:$J$259</definedName>
    <definedName name="_xlnm.Print_Area" localSheetId="10">'1.4.2b - Bleskozv...'!$C$4:$J$75,'1.4.2b - Bleskozv...'!$C$81:$J$109,'1.4.2b - Bleskozv...'!$C$115:$J$188</definedName>
    <definedName name="_xlnm.Print_Area" localSheetId="11">'1.4.3 - Vykurovanie'!$C$4:$J$75,'1.4.3 - Vykurovanie'!$C$81:$J$118,'1.4.3 - Vykurovanie'!$C$124:$J$306</definedName>
    <definedName name="_xlnm.Print_Area" localSheetId="12">'1.4.4 - Zdravotec...'!$C$4:$J$75,'1.4.4 - Zdravotec...'!$C$81:$J$113,'1.4.4 - Zdravotec...'!$C$119:$J$221</definedName>
    <definedName name="_xlnm.Print_Area" localSheetId="13">'2.1 - Stavebné práce'!$C$4:$J$75,'2.1 - Stavebné práce'!$C$81:$J$114,'2.1 - Stavebné práce'!$C$120:$J$250</definedName>
    <definedName name="_xlnm.Print_Area" localSheetId="14">'2.2 - Zdravotechnika'!$C$4:$J$75,'2.2 - Zdravotechnika'!$C$81:$J$108,'2.2 - Zdravotechnika'!$C$114:$J$215</definedName>
    <definedName name="_xlnm.Print_Area" localSheetId="0">'Rekapitulácia stavby'!$D$4:$AO$76,'Rekapitulácia stavby'!$C$82:$AP$117</definedName>
    <definedName name="_xlnm.Print_Area" localSheetId="1">'SO 01.1.1 Z...'!$C$4:$J$75,'SO 01.1.1 Z...'!$C$81:$J$111,'SO 01.1.1 Z...'!$C$117:$J$203</definedName>
    <definedName name="_xlnm.Print_Area" localSheetId="2">'SO 01.1.2 Z...'!$C$4:$J$75,'SO 01.1.2 Z...'!$C$81:$J$113,'SO 01.1.2 Z...'!$C$119:$J$215</definedName>
    <definedName name="_xlnm.Print_Area" localSheetId="3">'SO 01.1.3 V...'!$C$4:$J$75,'SO 01.1.3 V...'!$C$81:$J$112,'SO 01.1.3 V...'!$C$118:$J$235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8" i="2" l="1"/>
  <c r="AZ215" i="15" l="1"/>
  <c r="AY215" i="15"/>
  <c r="AX215" i="15"/>
  <c r="AV215" i="15"/>
  <c r="AZ214" i="15"/>
  <c r="AY214" i="15"/>
  <c r="AX214" i="15"/>
  <c r="AV214" i="15"/>
  <c r="AZ213" i="15"/>
  <c r="AY213" i="15"/>
  <c r="AX213" i="15"/>
  <c r="AV213" i="15"/>
  <c r="AZ212" i="15"/>
  <c r="AY212" i="15"/>
  <c r="AX212" i="15"/>
  <c r="AV212" i="15"/>
  <c r="AZ211" i="15"/>
  <c r="AY211" i="15"/>
  <c r="AX211" i="15"/>
  <c r="AV211" i="15"/>
  <c r="AZ210" i="15"/>
  <c r="AY210" i="15"/>
  <c r="AX210" i="15"/>
  <c r="AV210" i="15"/>
  <c r="AZ209" i="15"/>
  <c r="AY209" i="15"/>
  <c r="AX209" i="15"/>
  <c r="AV209" i="15"/>
  <c r="AZ208" i="15"/>
  <c r="AY208" i="15"/>
  <c r="AX208" i="15"/>
  <c r="AV208" i="15"/>
  <c r="AZ207" i="15"/>
  <c r="AY207" i="15"/>
  <c r="AX207" i="15"/>
  <c r="AV207" i="15"/>
  <c r="AZ206" i="15"/>
  <c r="AY206" i="15"/>
  <c r="AX206" i="15"/>
  <c r="AV206" i="15"/>
  <c r="AZ205" i="15"/>
  <c r="AY205" i="15"/>
  <c r="AX205" i="15"/>
  <c r="AV205" i="15"/>
  <c r="AZ204" i="15"/>
  <c r="AY204" i="15"/>
  <c r="AX204" i="15"/>
  <c r="AV204" i="15"/>
  <c r="AZ203" i="15"/>
  <c r="AY203" i="15"/>
  <c r="AX203" i="15"/>
  <c r="AV203" i="15"/>
  <c r="AZ202" i="15"/>
  <c r="AY202" i="15"/>
  <c r="AX202" i="15"/>
  <c r="AV202" i="15"/>
  <c r="AZ201" i="15"/>
  <c r="AY201" i="15"/>
  <c r="AX201" i="15"/>
  <c r="AV201" i="15"/>
  <c r="AZ200" i="15"/>
  <c r="AY200" i="15"/>
  <c r="AX200" i="15"/>
  <c r="AV200" i="15"/>
  <c r="AZ199" i="15"/>
  <c r="AY199" i="15"/>
  <c r="AX199" i="15"/>
  <c r="AV199" i="15"/>
  <c r="AZ198" i="15"/>
  <c r="AY198" i="15"/>
  <c r="AX198" i="15"/>
  <c r="AV198" i="15"/>
  <c r="AZ197" i="15"/>
  <c r="AY197" i="15"/>
  <c r="AX197" i="15"/>
  <c r="AV197" i="15"/>
  <c r="AZ196" i="15"/>
  <c r="AY196" i="15"/>
  <c r="AX196" i="15"/>
  <c r="AV196" i="15"/>
  <c r="AZ195" i="15"/>
  <c r="AY195" i="15"/>
  <c r="AX195" i="15"/>
  <c r="AV195" i="15"/>
  <c r="AZ194" i="15"/>
  <c r="AY194" i="15"/>
  <c r="AX194" i="15"/>
  <c r="AV194" i="15"/>
  <c r="AZ193" i="15"/>
  <c r="AY193" i="15"/>
  <c r="AX193" i="15"/>
  <c r="AV193" i="15"/>
  <c r="AZ192" i="15"/>
  <c r="AY192" i="15"/>
  <c r="AX192" i="15"/>
  <c r="AV192" i="15"/>
  <c r="AZ191" i="15"/>
  <c r="AY191" i="15"/>
  <c r="AX191" i="15"/>
  <c r="AV191" i="15"/>
  <c r="AZ190" i="15"/>
  <c r="AY190" i="15"/>
  <c r="AX190" i="15"/>
  <c r="AV190" i="15"/>
  <c r="AZ189" i="15"/>
  <c r="AY189" i="15"/>
  <c r="AX189" i="15"/>
  <c r="AV189" i="15"/>
  <c r="AZ188" i="15"/>
  <c r="AY188" i="15"/>
  <c r="AX188" i="15"/>
  <c r="AV188" i="15"/>
  <c r="AZ187" i="15"/>
  <c r="AY187" i="15"/>
  <c r="AX187" i="15"/>
  <c r="AV187" i="15"/>
  <c r="AZ186" i="15"/>
  <c r="AY186" i="15"/>
  <c r="AX186" i="15"/>
  <c r="AV186" i="15"/>
  <c r="AZ185" i="15"/>
  <c r="AY185" i="15"/>
  <c r="AX185" i="15"/>
  <c r="AV185" i="15"/>
  <c r="AZ184" i="15"/>
  <c r="AY184" i="15"/>
  <c r="AX184" i="15"/>
  <c r="AV184" i="15"/>
  <c r="AZ183" i="15"/>
  <c r="AY183" i="15"/>
  <c r="AX183" i="15"/>
  <c r="AV183" i="15"/>
  <c r="AZ182" i="15"/>
  <c r="AY182" i="15"/>
  <c r="AX182" i="15"/>
  <c r="AV182" i="15"/>
  <c r="AZ181" i="15"/>
  <c r="AY181" i="15"/>
  <c r="AX181" i="15"/>
  <c r="AV181" i="15"/>
  <c r="AZ180" i="15"/>
  <c r="AY180" i="15"/>
  <c r="AX180" i="15"/>
  <c r="AV180" i="15"/>
  <c r="AZ179" i="15"/>
  <c r="AY179" i="15"/>
  <c r="AX179" i="15"/>
  <c r="AV179" i="15"/>
  <c r="AZ178" i="15"/>
  <c r="AY178" i="15"/>
  <c r="AX178" i="15"/>
  <c r="AV178" i="15"/>
  <c r="AZ177" i="15"/>
  <c r="AY177" i="15"/>
  <c r="AX177" i="15"/>
  <c r="AV177" i="15"/>
  <c r="AZ176" i="15"/>
  <c r="AY176" i="15"/>
  <c r="AX176" i="15"/>
  <c r="AV176" i="15"/>
  <c r="AZ175" i="15"/>
  <c r="AY175" i="15"/>
  <c r="AX175" i="15"/>
  <c r="AV175" i="15"/>
  <c r="AZ174" i="15"/>
  <c r="AY174" i="15"/>
  <c r="AX174" i="15"/>
  <c r="AV174" i="15"/>
  <c r="AZ173" i="15"/>
  <c r="AY173" i="15"/>
  <c r="AX173" i="15"/>
  <c r="AV173" i="15"/>
  <c r="AZ172" i="15"/>
  <c r="AY172" i="15"/>
  <c r="AX172" i="15"/>
  <c r="AV172" i="15"/>
  <c r="AZ171" i="15"/>
  <c r="AY171" i="15"/>
  <c r="AX171" i="15"/>
  <c r="AV171" i="15"/>
  <c r="AZ170" i="15"/>
  <c r="AY170" i="15"/>
  <c r="AX170" i="15"/>
  <c r="AV170" i="15"/>
  <c r="AZ169" i="15"/>
  <c r="AY169" i="15"/>
  <c r="AX169" i="15"/>
  <c r="AV169" i="15"/>
  <c r="AZ168" i="15"/>
  <c r="AY168" i="15"/>
  <c r="AX168" i="15"/>
  <c r="AV168" i="15"/>
  <c r="AZ167" i="15"/>
  <c r="AY167" i="15"/>
  <c r="AX167" i="15"/>
  <c r="AV167" i="15"/>
  <c r="AZ166" i="15"/>
  <c r="AY166" i="15"/>
  <c r="AX166" i="15"/>
  <c r="AV166" i="15"/>
  <c r="AZ165" i="15"/>
  <c r="AY165" i="15"/>
  <c r="AX165" i="15"/>
  <c r="AV165" i="15"/>
  <c r="AZ164" i="15"/>
  <c r="AY164" i="15"/>
  <c r="AX164" i="15"/>
  <c r="AV164" i="15"/>
  <c r="AZ163" i="15"/>
  <c r="AY163" i="15"/>
  <c r="AX163" i="15"/>
  <c r="AV163" i="15"/>
  <c r="AZ162" i="15"/>
  <c r="AY162" i="15"/>
  <c r="AX162" i="15"/>
  <c r="AV162" i="15"/>
  <c r="AZ161" i="15"/>
  <c r="AY161" i="15"/>
  <c r="AX161" i="15"/>
  <c r="AV161" i="15"/>
  <c r="AZ160" i="15"/>
  <c r="AY160" i="15"/>
  <c r="AX160" i="15"/>
  <c r="AV160" i="15"/>
  <c r="AZ159" i="15"/>
  <c r="AY159" i="15"/>
  <c r="AX159" i="15"/>
  <c r="AV159" i="15"/>
  <c r="AZ158" i="15"/>
  <c r="AY158" i="15"/>
  <c r="AX158" i="15"/>
  <c r="AV158" i="15"/>
  <c r="AZ157" i="15"/>
  <c r="AY157" i="15"/>
  <c r="AX157" i="15"/>
  <c r="AV157" i="15"/>
  <c r="AZ156" i="15"/>
  <c r="AY156" i="15"/>
  <c r="AX156" i="15"/>
  <c r="AV156" i="15"/>
  <c r="AZ155" i="15"/>
  <c r="AY155" i="15"/>
  <c r="AX155" i="15"/>
  <c r="AV155" i="15"/>
  <c r="AZ154" i="15"/>
  <c r="AY154" i="15"/>
  <c r="AX154" i="15"/>
  <c r="AV154" i="15"/>
  <c r="AZ152" i="15"/>
  <c r="AY152" i="15"/>
  <c r="AX152" i="15"/>
  <c r="AV152" i="15"/>
  <c r="AZ151" i="15"/>
  <c r="AY151" i="15"/>
  <c r="AX151" i="15"/>
  <c r="AV151" i="15"/>
  <c r="AZ150" i="15"/>
  <c r="AY150" i="15"/>
  <c r="AX150" i="15"/>
  <c r="AV150" i="15"/>
  <c r="AZ149" i="15"/>
  <c r="AY149" i="15"/>
  <c r="AX149" i="15"/>
  <c r="AV149" i="15"/>
  <c r="AZ148" i="15"/>
  <c r="AY148" i="15"/>
  <c r="AX148" i="15"/>
  <c r="AV148" i="15"/>
  <c r="AZ146" i="15"/>
  <c r="AY146" i="15"/>
  <c r="AX146" i="15"/>
  <c r="AV146" i="15"/>
  <c r="AZ145" i="15"/>
  <c r="AY145" i="15"/>
  <c r="AX145" i="15"/>
  <c r="AV145" i="15"/>
  <c r="AZ144" i="15"/>
  <c r="AY144" i="15"/>
  <c r="AX144" i="15"/>
  <c r="AV144" i="15"/>
  <c r="AZ143" i="15"/>
  <c r="AY143" i="15"/>
  <c r="AX143" i="15"/>
  <c r="AV143" i="15"/>
  <c r="AZ142" i="15"/>
  <c r="AY142" i="15"/>
  <c r="AX142" i="15"/>
  <c r="AV142" i="15"/>
  <c r="AZ141" i="15"/>
  <c r="AY141" i="15"/>
  <c r="AX141" i="15"/>
  <c r="AV141" i="15"/>
  <c r="AZ140" i="15"/>
  <c r="AY140" i="15"/>
  <c r="AX140" i="15"/>
  <c r="AV140" i="15"/>
  <c r="AZ137" i="15"/>
  <c r="AY137" i="15"/>
  <c r="AX137" i="15"/>
  <c r="AV137" i="15"/>
  <c r="AZ136" i="15"/>
  <c r="AY136" i="15"/>
  <c r="AX136" i="15"/>
  <c r="AV136" i="15"/>
  <c r="AZ135" i="15"/>
  <c r="AY135" i="15"/>
  <c r="AX135" i="15"/>
  <c r="AV135" i="15"/>
  <c r="AZ134" i="15"/>
  <c r="AY134" i="15"/>
  <c r="AX134" i="15"/>
  <c r="AV134" i="15"/>
  <c r="AZ133" i="15"/>
  <c r="AY133" i="15"/>
  <c r="AX133" i="15"/>
  <c r="AV133" i="15"/>
  <c r="AZ132" i="15"/>
  <c r="AY132" i="15"/>
  <c r="AX132" i="15"/>
  <c r="AV132" i="15"/>
  <c r="J126" i="15"/>
  <c r="F126" i="15"/>
  <c r="J125" i="15"/>
  <c r="F125" i="15"/>
  <c r="F123" i="15"/>
  <c r="E121" i="15"/>
  <c r="J93" i="15"/>
  <c r="F93" i="15"/>
  <c r="J92" i="15"/>
  <c r="F92" i="15"/>
  <c r="F90" i="15"/>
  <c r="E88" i="15"/>
  <c r="J14" i="15"/>
  <c r="J90" i="15" s="1"/>
  <c r="E7" i="15"/>
  <c r="E84" i="15" s="1"/>
  <c r="AZ250" i="14"/>
  <c r="AY250" i="14"/>
  <c r="AX250" i="14"/>
  <c r="AV250" i="14"/>
  <c r="AZ249" i="14"/>
  <c r="AY249" i="14"/>
  <c r="AX249" i="14"/>
  <c r="AV249" i="14"/>
  <c r="AZ248" i="14"/>
  <c r="AY248" i="14"/>
  <c r="AX248" i="14"/>
  <c r="AV248" i="14"/>
  <c r="AZ247" i="14"/>
  <c r="AY247" i="14"/>
  <c r="AX247" i="14"/>
  <c r="AV247" i="14"/>
  <c r="AZ246" i="14"/>
  <c r="AY246" i="14"/>
  <c r="AX246" i="14"/>
  <c r="AV246" i="14"/>
  <c r="AZ245" i="14"/>
  <c r="AY245" i="14"/>
  <c r="AX245" i="14"/>
  <c r="AV245" i="14"/>
  <c r="AZ244" i="14"/>
  <c r="AY244" i="14"/>
  <c r="AX244" i="14"/>
  <c r="AV244" i="14"/>
  <c r="AZ243" i="14"/>
  <c r="AY243" i="14"/>
  <c r="AX243" i="14"/>
  <c r="AV243" i="14"/>
  <c r="AZ241" i="14"/>
  <c r="AY241" i="14"/>
  <c r="AX241" i="14"/>
  <c r="AV241" i="14"/>
  <c r="AZ240" i="14"/>
  <c r="AY240" i="14"/>
  <c r="AX240" i="14"/>
  <c r="AV240" i="14"/>
  <c r="AZ239" i="14"/>
  <c r="AY239" i="14"/>
  <c r="AX239" i="14"/>
  <c r="AV239" i="14"/>
  <c r="AZ238" i="14"/>
  <c r="AY238" i="14"/>
  <c r="AX238" i="14"/>
  <c r="AV238" i="14"/>
  <c r="AZ237" i="14"/>
  <c r="AY237" i="14"/>
  <c r="AX237" i="14"/>
  <c r="AV237" i="14"/>
  <c r="AZ236" i="14"/>
  <c r="AY236" i="14"/>
  <c r="AX236" i="14"/>
  <c r="AV236" i="14"/>
  <c r="AZ234" i="14"/>
  <c r="AY234" i="14"/>
  <c r="AX234" i="14"/>
  <c r="AV234" i="14"/>
  <c r="AZ233" i="14"/>
  <c r="AY233" i="14"/>
  <c r="AX233" i="14"/>
  <c r="AV233" i="14"/>
  <c r="AZ232" i="14"/>
  <c r="AY232" i="14"/>
  <c r="AX232" i="14"/>
  <c r="AV232" i="14"/>
  <c r="AZ231" i="14"/>
  <c r="AY231" i="14"/>
  <c r="AX231" i="14"/>
  <c r="AV231" i="14"/>
  <c r="AZ230" i="14"/>
  <c r="AY230" i="14"/>
  <c r="AX230" i="14"/>
  <c r="AV230" i="14"/>
  <c r="AZ229" i="14"/>
  <c r="AY229" i="14"/>
  <c r="AX229" i="14"/>
  <c r="AV229" i="14"/>
  <c r="AZ228" i="14"/>
  <c r="AY228" i="14"/>
  <c r="AX228" i="14"/>
  <c r="AV228" i="14"/>
  <c r="AZ227" i="14"/>
  <c r="AY227" i="14"/>
  <c r="AX227" i="14"/>
  <c r="AV227" i="14"/>
  <c r="AZ226" i="14"/>
  <c r="AY226" i="14"/>
  <c r="AX226" i="14"/>
  <c r="AV226" i="14"/>
  <c r="AZ225" i="14"/>
  <c r="AY225" i="14"/>
  <c r="AX225" i="14"/>
  <c r="AV225" i="14"/>
  <c r="AZ224" i="14"/>
  <c r="AY224" i="14"/>
  <c r="AX224" i="14"/>
  <c r="AV224" i="14"/>
  <c r="AZ223" i="14"/>
  <c r="AY223" i="14"/>
  <c r="AX223" i="14"/>
  <c r="AV223" i="14"/>
  <c r="AZ222" i="14"/>
  <c r="AY222" i="14"/>
  <c r="AX222" i="14"/>
  <c r="AV222" i="14"/>
  <c r="AZ221" i="14"/>
  <c r="AY221" i="14"/>
  <c r="AX221" i="14"/>
  <c r="AV221" i="14"/>
  <c r="AZ219" i="14"/>
  <c r="AY219" i="14"/>
  <c r="AX219" i="14"/>
  <c r="AV219" i="14"/>
  <c r="AZ218" i="14"/>
  <c r="AY218" i="14"/>
  <c r="AX218" i="14"/>
  <c r="AV218" i="14"/>
  <c r="AZ217" i="14"/>
  <c r="AY217" i="14"/>
  <c r="AX217" i="14"/>
  <c r="AV217" i="14"/>
  <c r="AZ216" i="14"/>
  <c r="AY216" i="14"/>
  <c r="AX216" i="14"/>
  <c r="AV216" i="14"/>
  <c r="AZ215" i="14"/>
  <c r="AY215" i="14"/>
  <c r="AX215" i="14"/>
  <c r="AV215" i="14"/>
  <c r="AZ214" i="14"/>
  <c r="AY214" i="14"/>
  <c r="AX214" i="14"/>
  <c r="AV214" i="14"/>
  <c r="AZ213" i="14"/>
  <c r="AY213" i="14"/>
  <c r="AX213" i="14"/>
  <c r="AV213" i="14"/>
  <c r="AZ212" i="14"/>
  <c r="AY212" i="14"/>
  <c r="AX212" i="14"/>
  <c r="AV212" i="14"/>
  <c r="AZ211" i="14"/>
  <c r="AY211" i="14"/>
  <c r="AX211" i="14"/>
  <c r="AV211" i="14"/>
  <c r="AZ210" i="14"/>
  <c r="AY210" i="14"/>
  <c r="AX210" i="14"/>
  <c r="AV210" i="14"/>
  <c r="AZ209" i="14"/>
  <c r="AY209" i="14"/>
  <c r="AX209" i="14"/>
  <c r="AV209" i="14"/>
  <c r="AZ208" i="14"/>
  <c r="AY208" i="14"/>
  <c r="AX208" i="14"/>
  <c r="AV208" i="14"/>
  <c r="AZ207" i="14"/>
  <c r="AY207" i="14"/>
  <c r="AX207" i="14"/>
  <c r="AV207" i="14"/>
  <c r="AZ206" i="14"/>
  <c r="AY206" i="14"/>
  <c r="AX206" i="14"/>
  <c r="AV206" i="14"/>
  <c r="AZ205" i="14"/>
  <c r="AY205" i="14"/>
  <c r="AX205" i="14"/>
  <c r="AV205" i="14"/>
  <c r="AZ204" i="14"/>
  <c r="AY204" i="14"/>
  <c r="AX204" i="14"/>
  <c r="AV204" i="14"/>
  <c r="AZ202" i="14"/>
  <c r="AY202" i="14"/>
  <c r="AX202" i="14"/>
  <c r="AV202" i="14"/>
  <c r="AZ201" i="14"/>
  <c r="AY201" i="14"/>
  <c r="AX201" i="14"/>
  <c r="AV201" i="14"/>
  <c r="AZ200" i="14"/>
  <c r="AY200" i="14"/>
  <c r="AX200" i="14"/>
  <c r="AV200" i="14"/>
  <c r="AZ199" i="14"/>
  <c r="AY199" i="14"/>
  <c r="AX199" i="14"/>
  <c r="AV199" i="14"/>
  <c r="AZ198" i="14"/>
  <c r="AY198" i="14"/>
  <c r="AX198" i="14"/>
  <c r="AV198" i="14"/>
  <c r="AZ196" i="14"/>
  <c r="AY196" i="14"/>
  <c r="AX196" i="14"/>
  <c r="AV196" i="14"/>
  <c r="AZ195" i="14"/>
  <c r="AY195" i="14"/>
  <c r="AX195" i="14"/>
  <c r="AV195" i="14"/>
  <c r="AZ194" i="14"/>
  <c r="AY194" i="14"/>
  <c r="AX194" i="14"/>
  <c r="AV194" i="14"/>
  <c r="AZ193" i="14"/>
  <c r="AY193" i="14"/>
  <c r="AX193" i="14"/>
  <c r="AV193" i="14"/>
  <c r="AZ192" i="14"/>
  <c r="AY192" i="14"/>
  <c r="AX192" i="14"/>
  <c r="AV192" i="14"/>
  <c r="AZ191" i="14"/>
  <c r="AY191" i="14"/>
  <c r="AX191" i="14"/>
  <c r="AV191" i="14"/>
  <c r="AZ190" i="14"/>
  <c r="AY190" i="14"/>
  <c r="AX190" i="14"/>
  <c r="AV190" i="14"/>
  <c r="AZ189" i="14"/>
  <c r="AY189" i="14"/>
  <c r="AX189" i="14"/>
  <c r="AV189" i="14"/>
  <c r="AZ188" i="14"/>
  <c r="AY188" i="14"/>
  <c r="AX188" i="14"/>
  <c r="AV188" i="14"/>
  <c r="AZ185" i="14"/>
  <c r="AY185" i="14"/>
  <c r="AX185" i="14"/>
  <c r="AV185" i="14"/>
  <c r="AZ183" i="14"/>
  <c r="AY183" i="14"/>
  <c r="AX183" i="14"/>
  <c r="AV183" i="14"/>
  <c r="AZ182" i="14"/>
  <c r="AY182" i="14"/>
  <c r="AX182" i="14"/>
  <c r="AV182" i="14"/>
  <c r="AZ181" i="14"/>
  <c r="AY181" i="14"/>
  <c r="AX181" i="14"/>
  <c r="AV181" i="14"/>
  <c r="AZ180" i="14"/>
  <c r="AY180" i="14"/>
  <c r="AX180" i="14"/>
  <c r="AV180" i="14"/>
  <c r="AZ179" i="14"/>
  <c r="AY179" i="14"/>
  <c r="AX179" i="14"/>
  <c r="AV179" i="14"/>
  <c r="AZ178" i="14"/>
  <c r="AY178" i="14"/>
  <c r="AX178" i="14"/>
  <c r="AV178" i="14"/>
  <c r="AZ177" i="14"/>
  <c r="AY177" i="14"/>
  <c r="AX177" i="14"/>
  <c r="AV177" i="14"/>
  <c r="AZ176" i="14"/>
  <c r="AY176" i="14"/>
  <c r="AX176" i="14"/>
  <c r="AV176" i="14"/>
  <c r="AZ175" i="14"/>
  <c r="AY175" i="14"/>
  <c r="AX175" i="14"/>
  <c r="AV175" i="14"/>
  <c r="AZ174" i="14"/>
  <c r="AY174" i="14"/>
  <c r="AX174" i="14"/>
  <c r="AV174" i="14"/>
  <c r="AZ173" i="14"/>
  <c r="AY173" i="14"/>
  <c r="AX173" i="14"/>
  <c r="AV173" i="14"/>
  <c r="AZ172" i="14"/>
  <c r="AY172" i="14"/>
  <c r="AX172" i="14"/>
  <c r="AV172" i="14"/>
  <c r="AZ171" i="14"/>
  <c r="AY171" i="14"/>
  <c r="AX171" i="14"/>
  <c r="AV171" i="14"/>
  <c r="AZ170" i="14"/>
  <c r="AY170" i="14"/>
  <c r="AX170" i="14"/>
  <c r="AV170" i="14"/>
  <c r="AZ169" i="14"/>
  <c r="AY169" i="14"/>
  <c r="AX169" i="14"/>
  <c r="AV169" i="14"/>
  <c r="AZ168" i="14"/>
  <c r="AY168" i="14"/>
  <c r="AX168" i="14"/>
  <c r="AV168" i="14"/>
  <c r="AZ166" i="14"/>
  <c r="AY166" i="14"/>
  <c r="AX166" i="14"/>
  <c r="AV166" i="14"/>
  <c r="AZ165" i="14"/>
  <c r="AY165" i="14"/>
  <c r="AX165" i="14"/>
  <c r="AV165" i="14"/>
  <c r="AZ164" i="14"/>
  <c r="AY164" i="14"/>
  <c r="AX164" i="14"/>
  <c r="AV164" i="14"/>
  <c r="AZ163" i="14"/>
  <c r="AY163" i="14"/>
  <c r="AX163" i="14"/>
  <c r="AV163" i="14"/>
  <c r="AZ162" i="14"/>
  <c r="AY162" i="14"/>
  <c r="AX162" i="14"/>
  <c r="AV162" i="14"/>
  <c r="AZ161" i="14"/>
  <c r="AY161" i="14"/>
  <c r="AX161" i="14"/>
  <c r="AV161" i="14"/>
  <c r="AZ160" i="14"/>
  <c r="AY160" i="14"/>
  <c r="AX160" i="14"/>
  <c r="AV160" i="14"/>
  <c r="AZ159" i="14"/>
  <c r="AY159" i="14"/>
  <c r="AX159" i="14"/>
  <c r="AV159" i="14"/>
  <c r="AZ158" i="14"/>
  <c r="AY158" i="14"/>
  <c r="AX158" i="14"/>
  <c r="AV158" i="14"/>
  <c r="AZ157" i="14"/>
  <c r="AY157" i="14"/>
  <c r="AX157" i="14"/>
  <c r="AV157" i="14"/>
  <c r="AZ156" i="14"/>
  <c r="AY156" i="14"/>
  <c r="AX156" i="14"/>
  <c r="AV156" i="14"/>
  <c r="AZ155" i="14"/>
  <c r="AY155" i="14"/>
  <c r="AX155" i="14"/>
  <c r="AV155" i="14"/>
  <c r="AZ154" i="14"/>
  <c r="AY154" i="14"/>
  <c r="AX154" i="14"/>
  <c r="AV154" i="14"/>
  <c r="AZ153" i="14"/>
  <c r="AY153" i="14"/>
  <c r="AX153" i="14"/>
  <c r="AV153" i="14"/>
  <c r="AZ152" i="14"/>
  <c r="AY152" i="14"/>
  <c r="AX152" i="14"/>
  <c r="AV152" i="14"/>
  <c r="AZ151" i="14"/>
  <c r="AY151" i="14"/>
  <c r="AX151" i="14"/>
  <c r="AV151" i="14"/>
  <c r="AZ150" i="14"/>
  <c r="AY150" i="14"/>
  <c r="AX150" i="14"/>
  <c r="AV150" i="14"/>
  <c r="AZ149" i="14"/>
  <c r="AY149" i="14"/>
  <c r="AX149" i="14"/>
  <c r="AV149" i="14"/>
  <c r="AZ148" i="14"/>
  <c r="AY148" i="14"/>
  <c r="AX148" i="14"/>
  <c r="AV148" i="14"/>
  <c r="AZ147" i="14"/>
  <c r="AY147" i="14"/>
  <c r="AX147" i="14"/>
  <c r="AV147" i="14"/>
  <c r="AZ145" i="14"/>
  <c r="AY145" i="14"/>
  <c r="AX145" i="14"/>
  <c r="AV145" i="14"/>
  <c r="AZ144" i="14"/>
  <c r="AY144" i="14"/>
  <c r="AX144" i="14"/>
  <c r="AV144" i="14"/>
  <c r="AZ143" i="14"/>
  <c r="AY143" i="14"/>
  <c r="AX143" i="14"/>
  <c r="AV143" i="14"/>
  <c r="AZ142" i="14"/>
  <c r="AY142" i="14"/>
  <c r="AX142" i="14"/>
  <c r="AV142" i="14"/>
  <c r="AZ141" i="14"/>
  <c r="AY141" i="14"/>
  <c r="AX141" i="14"/>
  <c r="AV141" i="14"/>
  <c r="AZ140" i="14"/>
  <c r="AY140" i="14"/>
  <c r="AX140" i="14"/>
  <c r="AV140" i="14"/>
  <c r="AZ139" i="14"/>
  <c r="AY139" i="14"/>
  <c r="AX139" i="14"/>
  <c r="AV139" i="14"/>
  <c r="AZ138" i="14"/>
  <c r="AY138" i="14"/>
  <c r="AX138" i="14"/>
  <c r="AV138" i="14"/>
  <c r="J132" i="14"/>
  <c r="F132" i="14"/>
  <c r="J131" i="14"/>
  <c r="F131" i="14"/>
  <c r="F129" i="14"/>
  <c r="E127" i="14"/>
  <c r="J93" i="14"/>
  <c r="F93" i="14"/>
  <c r="J92" i="14"/>
  <c r="F92" i="14"/>
  <c r="F90" i="14"/>
  <c r="E88" i="14"/>
  <c r="J14" i="14"/>
  <c r="J90" i="14" s="1"/>
  <c r="E7" i="14"/>
  <c r="E123" i="14" s="1"/>
  <c r="AZ221" i="13"/>
  <c r="AY221" i="13"/>
  <c r="AX221" i="13"/>
  <c r="AV221" i="13"/>
  <c r="AZ220" i="13"/>
  <c r="AY220" i="13"/>
  <c r="AX220" i="13"/>
  <c r="AV220" i="13"/>
  <c r="AZ219" i="13"/>
  <c r="AY219" i="13"/>
  <c r="AX219" i="13"/>
  <c r="AV219" i="13"/>
  <c r="AZ218" i="13"/>
  <c r="AY218" i="13"/>
  <c r="AX218" i="13"/>
  <c r="AV218" i="13"/>
  <c r="AZ217" i="13"/>
  <c r="AY217" i="13"/>
  <c r="AX217" i="13"/>
  <c r="AV217" i="13"/>
  <c r="AZ216" i="13"/>
  <c r="AY216" i="13"/>
  <c r="AX216" i="13"/>
  <c r="AV216" i="13"/>
  <c r="AZ215" i="13"/>
  <c r="AY215" i="13"/>
  <c r="AX215" i="13"/>
  <c r="AV215" i="13"/>
  <c r="AZ214" i="13"/>
  <c r="AY214" i="13"/>
  <c r="AX214" i="13"/>
  <c r="AV214" i="13"/>
  <c r="AZ213" i="13"/>
  <c r="AY213" i="13"/>
  <c r="AX213" i="13"/>
  <c r="AV213" i="13"/>
  <c r="AZ212" i="13"/>
  <c r="AY212" i="13"/>
  <c r="AX212" i="13"/>
  <c r="AV212" i="13"/>
  <c r="AZ211" i="13"/>
  <c r="AY211" i="13"/>
  <c r="AX211" i="13"/>
  <c r="AV211" i="13"/>
  <c r="AZ210" i="13"/>
  <c r="AY210" i="13"/>
  <c r="AX210" i="13"/>
  <c r="AV210" i="13"/>
  <c r="AZ209" i="13"/>
  <c r="AY209" i="13"/>
  <c r="AX209" i="13"/>
  <c r="AV209" i="13"/>
  <c r="AZ207" i="13"/>
  <c r="AY207" i="13"/>
  <c r="AX207" i="13"/>
  <c r="AV207" i="13"/>
  <c r="AZ206" i="13"/>
  <c r="AY206" i="13"/>
  <c r="AX206" i="13"/>
  <c r="AV206" i="13"/>
  <c r="AZ205" i="13"/>
  <c r="AY205" i="13"/>
  <c r="AX205" i="13"/>
  <c r="AV205" i="13"/>
  <c r="AZ204" i="13"/>
  <c r="AY204" i="13"/>
  <c r="AX204" i="13"/>
  <c r="AV204" i="13"/>
  <c r="AZ203" i="13"/>
  <c r="AY203" i="13"/>
  <c r="AX203" i="13"/>
  <c r="AV203" i="13"/>
  <c r="AZ202" i="13"/>
  <c r="AY202" i="13"/>
  <c r="AX202" i="13"/>
  <c r="AV202" i="13"/>
  <c r="AZ201" i="13"/>
  <c r="AY201" i="13"/>
  <c r="AX201" i="13"/>
  <c r="AV201" i="13"/>
  <c r="AZ200" i="13"/>
  <c r="AY200" i="13"/>
  <c r="AX200" i="13"/>
  <c r="AV200" i="13"/>
  <c r="AZ199" i="13"/>
  <c r="AY199" i="13"/>
  <c r="AX199" i="13"/>
  <c r="AV199" i="13"/>
  <c r="AZ198" i="13"/>
  <c r="AY198" i="13"/>
  <c r="AX198" i="13"/>
  <c r="AV198" i="13"/>
  <c r="AZ197" i="13"/>
  <c r="AY197" i="13"/>
  <c r="AX197" i="13"/>
  <c r="AV197" i="13"/>
  <c r="AZ195" i="13"/>
  <c r="AY195" i="13"/>
  <c r="AX195" i="13"/>
  <c r="AV195" i="13"/>
  <c r="AZ194" i="13"/>
  <c r="AY194" i="13"/>
  <c r="AX194" i="13"/>
  <c r="AV194" i="13"/>
  <c r="AZ193" i="13"/>
  <c r="AY193" i="13"/>
  <c r="AX193" i="13"/>
  <c r="AV193" i="13"/>
  <c r="AZ192" i="13"/>
  <c r="AY192" i="13"/>
  <c r="AX192" i="13"/>
  <c r="AV192" i="13"/>
  <c r="AZ191" i="13"/>
  <c r="AY191" i="13"/>
  <c r="AX191" i="13"/>
  <c r="AV191" i="13"/>
  <c r="AZ190" i="13"/>
  <c r="AY190" i="13"/>
  <c r="AX190" i="13"/>
  <c r="AV190" i="13"/>
  <c r="AZ189" i="13"/>
  <c r="AY189" i="13"/>
  <c r="AX189" i="13"/>
  <c r="AV189" i="13"/>
  <c r="AZ188" i="13"/>
  <c r="AY188" i="13"/>
  <c r="AX188" i="13"/>
  <c r="AV188" i="13"/>
  <c r="AZ187" i="13"/>
  <c r="AY187" i="13"/>
  <c r="AX187" i="13"/>
  <c r="AV187" i="13"/>
  <c r="AZ186" i="13"/>
  <c r="AY186" i="13"/>
  <c r="AX186" i="13"/>
  <c r="AV186" i="13"/>
  <c r="AZ185" i="13"/>
  <c r="AY185" i="13"/>
  <c r="AX185" i="13"/>
  <c r="AV185" i="13"/>
  <c r="AZ184" i="13"/>
  <c r="AY184" i="13"/>
  <c r="AX184" i="13"/>
  <c r="AV184" i="13"/>
  <c r="AZ183" i="13"/>
  <c r="AY183" i="13"/>
  <c r="AX183" i="13"/>
  <c r="AV183" i="13"/>
  <c r="AZ182" i="13"/>
  <c r="AY182" i="13"/>
  <c r="AX182" i="13"/>
  <c r="AV182" i="13"/>
  <c r="AZ181" i="13"/>
  <c r="AY181" i="13"/>
  <c r="AX181" i="13"/>
  <c r="AV181" i="13"/>
  <c r="AZ180" i="13"/>
  <c r="AY180" i="13"/>
  <c r="AX180" i="13"/>
  <c r="AV180" i="13"/>
  <c r="AZ179" i="13"/>
  <c r="AY179" i="13"/>
  <c r="AX179" i="13"/>
  <c r="AV179" i="13"/>
  <c r="AZ178" i="13"/>
  <c r="AY178" i="13"/>
  <c r="AX178" i="13"/>
  <c r="AV178" i="13"/>
  <c r="AZ177" i="13"/>
  <c r="AY177" i="13"/>
  <c r="AX177" i="13"/>
  <c r="AV177" i="13"/>
  <c r="AZ176" i="13"/>
  <c r="AY176" i="13"/>
  <c r="AX176" i="13"/>
  <c r="AV176" i="13"/>
  <c r="AZ175" i="13"/>
  <c r="AY175" i="13"/>
  <c r="AX175" i="13"/>
  <c r="AV175" i="13"/>
  <c r="AZ173" i="13"/>
  <c r="AY173" i="13"/>
  <c r="AX173" i="13"/>
  <c r="AV173" i="13"/>
  <c r="AZ172" i="13"/>
  <c r="AY172" i="13"/>
  <c r="AX172" i="13"/>
  <c r="AV172" i="13"/>
  <c r="AZ171" i="13"/>
  <c r="AY171" i="13"/>
  <c r="AX171" i="13"/>
  <c r="AV171" i="13"/>
  <c r="AZ170" i="13"/>
  <c r="AY170" i="13"/>
  <c r="AX170" i="13"/>
  <c r="AV170" i="13"/>
  <c r="AZ169" i="13"/>
  <c r="AY169" i="13"/>
  <c r="AX169" i="13"/>
  <c r="AV169" i="13"/>
  <c r="AZ168" i="13"/>
  <c r="AY168" i="13"/>
  <c r="AX168" i="13"/>
  <c r="AV168" i="13"/>
  <c r="AZ167" i="13"/>
  <c r="AY167" i="13"/>
  <c r="AX167" i="13"/>
  <c r="AV167" i="13"/>
  <c r="AZ166" i="13"/>
  <c r="AY166" i="13"/>
  <c r="AX166" i="13"/>
  <c r="AV166" i="13"/>
  <c r="AZ165" i="13"/>
  <c r="AY165" i="13"/>
  <c r="AX165" i="13"/>
  <c r="AV165" i="13"/>
  <c r="AZ164" i="13"/>
  <c r="AY164" i="13"/>
  <c r="AX164" i="13"/>
  <c r="AV164" i="13"/>
  <c r="AZ163" i="13"/>
  <c r="AY163" i="13"/>
  <c r="AX163" i="13"/>
  <c r="AV163" i="13"/>
  <c r="AZ160" i="13"/>
  <c r="AY160" i="13"/>
  <c r="AX160" i="13"/>
  <c r="AV160" i="13"/>
  <c r="AZ158" i="13"/>
  <c r="AY158" i="13"/>
  <c r="AX158" i="13"/>
  <c r="AV158" i="13"/>
  <c r="AZ157" i="13"/>
  <c r="AY157" i="13"/>
  <c r="AX157" i="13"/>
  <c r="AV157" i="13"/>
  <c r="AZ156" i="13"/>
  <c r="AY156" i="13"/>
  <c r="AX156" i="13"/>
  <c r="AV156" i="13"/>
  <c r="AZ155" i="13"/>
  <c r="AY155" i="13"/>
  <c r="AX155" i="13"/>
  <c r="AV155" i="13"/>
  <c r="AZ154" i="13"/>
  <c r="AY154" i="13"/>
  <c r="AX154" i="13"/>
  <c r="AV154" i="13"/>
  <c r="AZ153" i="13"/>
  <c r="AY153" i="13"/>
  <c r="AX153" i="13"/>
  <c r="AV153" i="13"/>
  <c r="AZ152" i="13"/>
  <c r="AY152" i="13"/>
  <c r="AX152" i="13"/>
  <c r="AV152" i="13"/>
  <c r="AZ151" i="13"/>
  <c r="AY151" i="13"/>
  <c r="AX151" i="13"/>
  <c r="AV151" i="13"/>
  <c r="AZ150" i="13"/>
  <c r="AY150" i="13"/>
  <c r="AX150" i="13"/>
  <c r="AV150" i="13"/>
  <c r="AZ149" i="13"/>
  <c r="AY149" i="13"/>
  <c r="AX149" i="13"/>
  <c r="AV149" i="13"/>
  <c r="AZ148" i="13"/>
  <c r="AY148" i="13"/>
  <c r="AX148" i="13"/>
  <c r="AV148" i="13"/>
  <c r="AZ147" i="13"/>
  <c r="AY147" i="13"/>
  <c r="AX147" i="13"/>
  <c r="AV147" i="13"/>
  <c r="AZ146" i="13"/>
  <c r="AY146" i="13"/>
  <c r="AX146" i="13"/>
  <c r="AV146" i="13"/>
  <c r="AZ145" i="13"/>
  <c r="AY145" i="13"/>
  <c r="AX145" i="13"/>
  <c r="AV145" i="13"/>
  <c r="AZ144" i="13"/>
  <c r="AY144" i="13"/>
  <c r="AX144" i="13"/>
  <c r="AV144" i="13"/>
  <c r="AZ143" i="13"/>
  <c r="AY143" i="13"/>
  <c r="AX143" i="13"/>
  <c r="AV143" i="13"/>
  <c r="AZ142" i="13"/>
  <c r="AY142" i="13"/>
  <c r="AX142" i="13"/>
  <c r="AV142" i="13"/>
  <c r="AZ140" i="13"/>
  <c r="AY140" i="13"/>
  <c r="AX140" i="13"/>
  <c r="AV140" i="13"/>
  <c r="AZ139" i="13"/>
  <c r="AY139" i="13"/>
  <c r="AX139" i="13"/>
  <c r="AV139" i="13"/>
  <c r="J133" i="13"/>
  <c r="F133" i="13"/>
  <c r="J132" i="13"/>
  <c r="F132" i="13"/>
  <c r="F130" i="13"/>
  <c r="E128" i="13"/>
  <c r="J95" i="13"/>
  <c r="F95" i="13"/>
  <c r="J94" i="13"/>
  <c r="F94" i="13"/>
  <c r="F92" i="13"/>
  <c r="E90" i="13"/>
  <c r="J16" i="13"/>
  <c r="J130" i="13" s="1"/>
  <c r="E7" i="13"/>
  <c r="E122" i="13" s="1"/>
  <c r="AZ306" i="12"/>
  <c r="AY306" i="12"/>
  <c r="AX306" i="12"/>
  <c r="AV306" i="12"/>
  <c r="AZ305" i="12"/>
  <c r="AY305" i="12"/>
  <c r="AX305" i="12"/>
  <c r="AV305" i="12"/>
  <c r="AZ303" i="12"/>
  <c r="AY303" i="12"/>
  <c r="AX303" i="12"/>
  <c r="AV303" i="12"/>
  <c r="AZ301" i="12"/>
  <c r="AY301" i="12"/>
  <c r="AX301" i="12"/>
  <c r="AV301" i="12"/>
  <c r="AZ299" i="12"/>
  <c r="AY299" i="12"/>
  <c r="AX299" i="12"/>
  <c r="AV299" i="12"/>
  <c r="AZ298" i="12"/>
  <c r="AY298" i="12"/>
  <c r="AX298" i="12"/>
  <c r="AV298" i="12"/>
  <c r="AZ296" i="12"/>
  <c r="AY296" i="12"/>
  <c r="AX296" i="12"/>
  <c r="AV296" i="12"/>
  <c r="AZ295" i="12"/>
  <c r="AY295" i="12"/>
  <c r="AX295" i="12"/>
  <c r="AV295" i="12"/>
  <c r="AZ294" i="12"/>
  <c r="AY294" i="12"/>
  <c r="AX294" i="12"/>
  <c r="AV294" i="12"/>
  <c r="AZ293" i="12"/>
  <c r="AY293" i="12"/>
  <c r="AX293" i="12"/>
  <c r="AV293" i="12"/>
  <c r="AZ292" i="12"/>
  <c r="AY292" i="12"/>
  <c r="AX292" i="12"/>
  <c r="AV292" i="12"/>
  <c r="AZ291" i="12"/>
  <c r="AY291" i="12"/>
  <c r="AX291" i="12"/>
  <c r="AV291" i="12"/>
  <c r="AZ290" i="12"/>
  <c r="AY290" i="12"/>
  <c r="AX290" i="12"/>
  <c r="AV290" i="12"/>
  <c r="AZ289" i="12"/>
  <c r="AY289" i="12"/>
  <c r="AX289" i="12"/>
  <c r="AV289" i="12"/>
  <c r="AZ288" i="12"/>
  <c r="AY288" i="12"/>
  <c r="AX288" i="12"/>
  <c r="AV288" i="12"/>
  <c r="AZ287" i="12"/>
  <c r="AY287" i="12"/>
  <c r="AX287" i="12"/>
  <c r="AV287" i="12"/>
  <c r="AZ286" i="12"/>
  <c r="AY286" i="12"/>
  <c r="AX286" i="12"/>
  <c r="AV286" i="12"/>
  <c r="AZ285" i="12"/>
  <c r="AY285" i="12"/>
  <c r="AX285" i="12"/>
  <c r="AV285" i="12"/>
  <c r="AZ284" i="12"/>
  <c r="AY284" i="12"/>
  <c r="AX284" i="12"/>
  <c r="AV284" i="12"/>
  <c r="AZ283" i="12"/>
  <c r="AY283" i="12"/>
  <c r="AX283" i="12"/>
  <c r="AV283" i="12"/>
  <c r="AZ282" i="12"/>
  <c r="AY282" i="12"/>
  <c r="AX282" i="12"/>
  <c r="AV282" i="12"/>
  <c r="AZ281" i="12"/>
  <c r="AY281" i="12"/>
  <c r="AX281" i="12"/>
  <c r="AV281" i="12"/>
  <c r="AZ280" i="12"/>
  <c r="AY280" i="12"/>
  <c r="AX280" i="12"/>
  <c r="AV280" i="12"/>
  <c r="AZ279" i="12"/>
  <c r="AY279" i="12"/>
  <c r="AX279" i="12"/>
  <c r="AV279" i="12"/>
  <c r="AZ278" i="12"/>
  <c r="AY278" i="12"/>
  <c r="AX278" i="12"/>
  <c r="AV278" i="12"/>
  <c r="AZ277" i="12"/>
  <c r="AY277" i="12"/>
  <c r="AX277" i="12"/>
  <c r="AV277" i="12"/>
  <c r="AZ276" i="12"/>
  <c r="AY276" i="12"/>
  <c r="AX276" i="12"/>
  <c r="AV276" i="12"/>
  <c r="AZ275" i="12"/>
  <c r="AY275" i="12"/>
  <c r="AX275" i="12"/>
  <c r="AV275" i="12"/>
  <c r="AZ274" i="12"/>
  <c r="AY274" i="12"/>
  <c r="AX274" i="12"/>
  <c r="AV274" i="12"/>
  <c r="AZ273" i="12"/>
  <c r="AY273" i="12"/>
  <c r="AX273" i="12"/>
  <c r="AV273" i="12"/>
  <c r="AZ272" i="12"/>
  <c r="AY272" i="12"/>
  <c r="AX272" i="12"/>
  <c r="AV272" i="12"/>
  <c r="AZ271" i="12"/>
  <c r="AY271" i="12"/>
  <c r="AX271" i="12"/>
  <c r="AV271" i="12"/>
  <c r="AZ270" i="12"/>
  <c r="AY270" i="12"/>
  <c r="AX270" i="12"/>
  <c r="AV270" i="12"/>
  <c r="AZ269" i="12"/>
  <c r="AY269" i="12"/>
  <c r="AX269" i="12"/>
  <c r="AV269" i="12"/>
  <c r="AZ268" i="12"/>
  <c r="AY268" i="12"/>
  <c r="AX268" i="12"/>
  <c r="AV268" i="12"/>
  <c r="AZ267" i="12"/>
  <c r="AY267" i="12"/>
  <c r="AX267" i="12"/>
  <c r="AV267" i="12"/>
  <c r="AZ266" i="12"/>
  <c r="AY266" i="12"/>
  <c r="AX266" i="12"/>
  <c r="AV266" i="12"/>
  <c r="AZ265" i="12"/>
  <c r="AY265" i="12"/>
  <c r="AX265" i="12"/>
  <c r="AV265" i="12"/>
  <c r="AZ264" i="12"/>
  <c r="AY264" i="12"/>
  <c r="AX264" i="12"/>
  <c r="AV264" i="12"/>
  <c r="AZ263" i="12"/>
  <c r="AY263" i="12"/>
  <c r="AX263" i="12"/>
  <c r="AV263" i="12"/>
  <c r="AZ262" i="12"/>
  <c r="AY262" i="12"/>
  <c r="AX262" i="12"/>
  <c r="AV262" i="12"/>
  <c r="AZ261" i="12"/>
  <c r="AY261" i="12"/>
  <c r="AX261" i="12"/>
  <c r="AV261" i="12"/>
  <c r="AZ260" i="12"/>
  <c r="AY260" i="12"/>
  <c r="AX260" i="12"/>
  <c r="AV260" i="12"/>
  <c r="AZ259" i="12"/>
  <c r="AY259" i="12"/>
  <c r="AX259" i="12"/>
  <c r="AV259" i="12"/>
  <c r="AZ258" i="12"/>
  <c r="AY258" i="12"/>
  <c r="AX258" i="12"/>
  <c r="AV258" i="12"/>
  <c r="AZ256" i="12"/>
  <c r="AY256" i="12"/>
  <c r="AX256" i="12"/>
  <c r="AV256" i="12"/>
  <c r="AZ255" i="12"/>
  <c r="AY255" i="12"/>
  <c r="AX255" i="12"/>
  <c r="AV255" i="12"/>
  <c r="AZ254" i="12"/>
  <c r="AY254" i="12"/>
  <c r="AX254" i="12"/>
  <c r="AV254" i="12"/>
  <c r="AZ253" i="12"/>
  <c r="AY253" i="12"/>
  <c r="AX253" i="12"/>
  <c r="AV253" i="12"/>
  <c r="AZ252" i="12"/>
  <c r="AY252" i="12"/>
  <c r="AX252" i="12"/>
  <c r="AV252" i="12"/>
  <c r="AZ251" i="12"/>
  <c r="AY251" i="12"/>
  <c r="AX251" i="12"/>
  <c r="AV251" i="12"/>
  <c r="AZ250" i="12"/>
  <c r="AY250" i="12"/>
  <c r="AX250" i="12"/>
  <c r="AV250" i="12"/>
  <c r="AZ249" i="12"/>
  <c r="AY249" i="12"/>
  <c r="AX249" i="12"/>
  <c r="AV249" i="12"/>
  <c r="AZ248" i="12"/>
  <c r="AY248" i="12"/>
  <c r="AX248" i="12"/>
  <c r="AV248" i="12"/>
  <c r="AZ247" i="12"/>
  <c r="AY247" i="12"/>
  <c r="AX247" i="12"/>
  <c r="AV247" i="12"/>
  <c r="AZ246" i="12"/>
  <c r="AY246" i="12"/>
  <c r="AX246" i="12"/>
  <c r="AV246" i="12"/>
  <c r="AZ245" i="12"/>
  <c r="AY245" i="12"/>
  <c r="AX245" i="12"/>
  <c r="AV245" i="12"/>
  <c r="AZ244" i="12"/>
  <c r="AY244" i="12"/>
  <c r="AX244" i="12"/>
  <c r="AV244" i="12"/>
  <c r="AZ243" i="12"/>
  <c r="AY243" i="12"/>
  <c r="AX243" i="12"/>
  <c r="AV243" i="12"/>
  <c r="AZ242" i="12"/>
  <c r="AY242" i="12"/>
  <c r="AX242" i="12"/>
  <c r="AV242" i="12"/>
  <c r="AZ241" i="12"/>
  <c r="AY241" i="12"/>
  <c r="AX241" i="12"/>
  <c r="AV241" i="12"/>
  <c r="AZ240" i="12"/>
  <c r="AY240" i="12"/>
  <c r="AX240" i="12"/>
  <c r="AV240" i="12"/>
  <c r="AZ239" i="12"/>
  <c r="AY239" i="12"/>
  <c r="AX239" i="12"/>
  <c r="AV239" i="12"/>
  <c r="AZ238" i="12"/>
  <c r="AY238" i="12"/>
  <c r="AX238" i="12"/>
  <c r="AV238" i="12"/>
  <c r="AZ237" i="12"/>
  <c r="AY237" i="12"/>
  <c r="AX237" i="12"/>
  <c r="AV237" i="12"/>
  <c r="AZ236" i="12"/>
  <c r="AY236" i="12"/>
  <c r="AX236" i="12"/>
  <c r="AV236" i="12"/>
  <c r="AZ235" i="12"/>
  <c r="AY235" i="12"/>
  <c r="AX235" i="12"/>
  <c r="AV235" i="12"/>
  <c r="AZ234" i="12"/>
  <c r="AY234" i="12"/>
  <c r="AX234" i="12"/>
  <c r="AV234" i="12"/>
  <c r="AZ233" i="12"/>
  <c r="AY233" i="12"/>
  <c r="AX233" i="12"/>
  <c r="AV233" i="12"/>
  <c r="AZ232" i="12"/>
  <c r="AY232" i="12"/>
  <c r="AX232" i="12"/>
  <c r="AV232" i="12"/>
  <c r="AZ231" i="12"/>
  <c r="AY231" i="12"/>
  <c r="AX231" i="12"/>
  <c r="AV231" i="12"/>
  <c r="AZ230" i="12"/>
  <c r="AY230" i="12"/>
  <c r="AX230" i="12"/>
  <c r="AV230" i="12"/>
  <c r="AZ229" i="12"/>
  <c r="AY229" i="12"/>
  <c r="AX229" i="12"/>
  <c r="AV229" i="12"/>
  <c r="AZ228" i="12"/>
  <c r="AY228" i="12"/>
  <c r="AX228" i="12"/>
  <c r="AV228" i="12"/>
  <c r="AZ227" i="12"/>
  <c r="AY227" i="12"/>
  <c r="AX227" i="12"/>
  <c r="AV227" i="12"/>
  <c r="AZ225" i="12"/>
  <c r="AY225" i="12"/>
  <c r="AX225" i="12"/>
  <c r="AV225" i="12"/>
  <c r="AZ224" i="12"/>
  <c r="AY224" i="12"/>
  <c r="AX224" i="12"/>
  <c r="AV224" i="12"/>
  <c r="AZ223" i="12"/>
  <c r="AY223" i="12"/>
  <c r="AX223" i="12"/>
  <c r="AV223" i="12"/>
  <c r="AZ222" i="12"/>
  <c r="AY222" i="12"/>
  <c r="AX222" i="12"/>
  <c r="AV222" i="12"/>
  <c r="AZ221" i="12"/>
  <c r="AY221" i="12"/>
  <c r="AX221" i="12"/>
  <c r="AV221" i="12"/>
  <c r="AZ220" i="12"/>
  <c r="AY220" i="12"/>
  <c r="AX220" i="12"/>
  <c r="AV220" i="12"/>
  <c r="AZ219" i="12"/>
  <c r="AY219" i="12"/>
  <c r="AX219" i="12"/>
  <c r="AV219" i="12"/>
  <c r="AZ218" i="12"/>
  <c r="AY218" i="12"/>
  <c r="AX218" i="12"/>
  <c r="AV218" i="12"/>
  <c r="AZ217" i="12"/>
  <c r="AY217" i="12"/>
  <c r="AX217" i="12"/>
  <c r="AV217" i="12"/>
  <c r="AZ216" i="12"/>
  <c r="AY216" i="12"/>
  <c r="AX216" i="12"/>
  <c r="AV216" i="12"/>
  <c r="AZ215" i="12"/>
  <c r="AY215" i="12"/>
  <c r="AX215" i="12"/>
  <c r="AV215" i="12"/>
  <c r="AZ214" i="12"/>
  <c r="AY214" i="12"/>
  <c r="AX214" i="12"/>
  <c r="AV214" i="12"/>
  <c r="AZ213" i="12"/>
  <c r="AY213" i="12"/>
  <c r="AX213" i="12"/>
  <c r="AV213" i="12"/>
  <c r="AZ212" i="12"/>
  <c r="AY212" i="12"/>
  <c r="AX212" i="12"/>
  <c r="AV212" i="12"/>
  <c r="AZ210" i="12"/>
  <c r="AY210" i="12"/>
  <c r="AX210" i="12"/>
  <c r="AV210" i="12"/>
  <c r="AZ209" i="12"/>
  <c r="AY209" i="12"/>
  <c r="AX209" i="12"/>
  <c r="AV209" i="12"/>
  <c r="AZ208" i="12"/>
  <c r="AY208" i="12"/>
  <c r="AX208" i="12"/>
  <c r="AV208" i="12"/>
  <c r="AZ207" i="12"/>
  <c r="AY207" i="12"/>
  <c r="AX207" i="12"/>
  <c r="AV207" i="12"/>
  <c r="AZ206" i="12"/>
  <c r="AY206" i="12"/>
  <c r="AX206" i="12"/>
  <c r="AV206" i="12"/>
  <c r="AZ205" i="12"/>
  <c r="AY205" i="12"/>
  <c r="AX205" i="12"/>
  <c r="AV205" i="12"/>
  <c r="AZ204" i="12"/>
  <c r="AY204" i="12"/>
  <c r="AX204" i="12"/>
  <c r="AV204" i="12"/>
  <c r="AZ203" i="12"/>
  <c r="AY203" i="12"/>
  <c r="AX203" i="12"/>
  <c r="AV203" i="12"/>
  <c r="AZ202" i="12"/>
  <c r="AY202" i="12"/>
  <c r="AX202" i="12"/>
  <c r="AV202" i="12"/>
  <c r="AZ201" i="12"/>
  <c r="AY201" i="12"/>
  <c r="AX201" i="12"/>
  <c r="AV201" i="12"/>
  <c r="AZ200" i="12"/>
  <c r="AY200" i="12"/>
  <c r="AX200" i="12"/>
  <c r="AV200" i="12"/>
  <c r="AZ199" i="12"/>
  <c r="AY199" i="12"/>
  <c r="AX199" i="12"/>
  <c r="AV199" i="12"/>
  <c r="AZ198" i="12"/>
  <c r="AY198" i="12"/>
  <c r="AX198" i="12"/>
  <c r="AV198" i="12"/>
  <c r="AZ197" i="12"/>
  <c r="AY197" i="12"/>
  <c r="AX197" i="12"/>
  <c r="AV197" i="12"/>
  <c r="AZ196" i="12"/>
  <c r="AY196" i="12"/>
  <c r="AX196" i="12"/>
  <c r="AV196" i="12"/>
  <c r="AZ195" i="12"/>
  <c r="AY195" i="12"/>
  <c r="AX195" i="12"/>
  <c r="AV195" i="12"/>
  <c r="AZ194" i="12"/>
  <c r="AY194" i="12"/>
  <c r="AX194" i="12"/>
  <c r="AV194" i="12"/>
  <c r="AZ193" i="12"/>
  <c r="AY193" i="12"/>
  <c r="AX193" i="12"/>
  <c r="AV193" i="12"/>
  <c r="AZ192" i="12"/>
  <c r="AY192" i="12"/>
  <c r="AX192" i="12"/>
  <c r="AV192" i="12"/>
  <c r="AZ190" i="12"/>
  <c r="AY190" i="12"/>
  <c r="AX190" i="12"/>
  <c r="AV190" i="12"/>
  <c r="AZ189" i="12"/>
  <c r="AY189" i="12"/>
  <c r="AX189" i="12"/>
  <c r="AV189" i="12"/>
  <c r="AZ188" i="12"/>
  <c r="AY188" i="12"/>
  <c r="AX188" i="12"/>
  <c r="AV188" i="12"/>
  <c r="AZ187" i="12"/>
  <c r="AY187" i="12"/>
  <c r="AX187" i="12"/>
  <c r="AV187" i="12"/>
  <c r="AZ186" i="12"/>
  <c r="AY186" i="12"/>
  <c r="AX186" i="12"/>
  <c r="AV186" i="12"/>
  <c r="AZ185" i="12"/>
  <c r="AY185" i="12"/>
  <c r="AX185" i="12"/>
  <c r="AV185" i="12"/>
  <c r="AZ184" i="12"/>
  <c r="AY184" i="12"/>
  <c r="AX184" i="12"/>
  <c r="AV184" i="12"/>
  <c r="AZ183" i="12"/>
  <c r="AY183" i="12"/>
  <c r="AX183" i="12"/>
  <c r="AV183" i="12"/>
  <c r="AZ182" i="12"/>
  <c r="AY182" i="12"/>
  <c r="AX182" i="12"/>
  <c r="AV182" i="12"/>
  <c r="AZ181" i="12"/>
  <c r="AY181" i="12"/>
  <c r="AX181" i="12"/>
  <c r="AV181" i="12"/>
  <c r="AZ180" i="12"/>
  <c r="AY180" i="12"/>
  <c r="AX180" i="12"/>
  <c r="AV180" i="12"/>
  <c r="AZ179" i="12"/>
  <c r="AY179" i="12"/>
  <c r="AX179" i="12"/>
  <c r="AV179" i="12"/>
  <c r="AZ178" i="12"/>
  <c r="AY178" i="12"/>
  <c r="AX178" i="12"/>
  <c r="AV178" i="12"/>
  <c r="AZ177" i="12"/>
  <c r="AY177" i="12"/>
  <c r="AX177" i="12"/>
  <c r="AV177" i="12"/>
  <c r="AZ176" i="12"/>
  <c r="AY176" i="12"/>
  <c r="AX176" i="12"/>
  <c r="AV176" i="12"/>
  <c r="AZ175" i="12"/>
  <c r="AY175" i="12"/>
  <c r="AX175" i="12"/>
  <c r="AV175" i="12"/>
  <c r="AZ174" i="12"/>
  <c r="AY174" i="12"/>
  <c r="AX174" i="12"/>
  <c r="AV174" i="12"/>
  <c r="AZ173" i="12"/>
  <c r="AY173" i="12"/>
  <c r="AX173" i="12"/>
  <c r="AV173" i="12"/>
  <c r="AZ172" i="12"/>
  <c r="AY172" i="12"/>
  <c r="AX172" i="12"/>
  <c r="AV172" i="12"/>
  <c r="AZ171" i="12"/>
  <c r="AY171" i="12"/>
  <c r="AX171" i="12"/>
  <c r="AV171" i="12"/>
  <c r="AZ170" i="12"/>
  <c r="AY170" i="12"/>
  <c r="AX170" i="12"/>
  <c r="AV170" i="12"/>
  <c r="AZ169" i="12"/>
  <c r="AY169" i="12"/>
  <c r="AX169" i="12"/>
  <c r="AV169" i="12"/>
  <c r="AZ167" i="12"/>
  <c r="AY167" i="12"/>
  <c r="AX167" i="12"/>
  <c r="AV167" i="12"/>
  <c r="AZ166" i="12"/>
  <c r="AY166" i="12"/>
  <c r="AX166" i="12"/>
  <c r="AV166" i="12"/>
  <c r="AZ165" i="12"/>
  <c r="AY165" i="12"/>
  <c r="AX165" i="12"/>
  <c r="AV165" i="12"/>
  <c r="AZ164" i="12"/>
  <c r="AY164" i="12"/>
  <c r="AX164" i="12"/>
  <c r="AV164" i="12"/>
  <c r="AZ162" i="12"/>
  <c r="AY162" i="12"/>
  <c r="AX162" i="12"/>
  <c r="AV162" i="12"/>
  <c r="AZ161" i="12"/>
  <c r="AY161" i="12"/>
  <c r="AX161" i="12"/>
  <c r="AV161" i="12"/>
  <c r="AZ160" i="12"/>
  <c r="AY160" i="12"/>
  <c r="AX160" i="12"/>
  <c r="AV160" i="12"/>
  <c r="AZ159" i="12"/>
  <c r="AY159" i="12"/>
  <c r="AX159" i="12"/>
  <c r="AV159" i="12"/>
  <c r="AZ158" i="12"/>
  <c r="AY158" i="12"/>
  <c r="AX158" i="12"/>
  <c r="AV158" i="12"/>
  <c r="AZ157" i="12"/>
  <c r="AY157" i="12"/>
  <c r="AX157" i="12"/>
  <c r="AV157" i="12"/>
  <c r="AZ156" i="12"/>
  <c r="AY156" i="12"/>
  <c r="AX156" i="12"/>
  <c r="AV156" i="12"/>
  <c r="AZ155" i="12"/>
  <c r="AY155" i="12"/>
  <c r="AX155" i="12"/>
  <c r="AV155" i="12"/>
  <c r="AZ152" i="12"/>
  <c r="AY152" i="12"/>
  <c r="AX152" i="12"/>
  <c r="AV152" i="12"/>
  <c r="AZ151" i="12"/>
  <c r="AY151" i="12"/>
  <c r="AX151" i="12"/>
  <c r="AV151" i="12"/>
  <c r="AZ150" i="12"/>
  <c r="AY150" i="12"/>
  <c r="AX150" i="12"/>
  <c r="AV150" i="12"/>
  <c r="AZ149" i="12"/>
  <c r="AY149" i="12"/>
  <c r="AX149" i="12"/>
  <c r="AV149" i="12"/>
  <c r="AZ148" i="12"/>
  <c r="AY148" i="12"/>
  <c r="AX148" i="12"/>
  <c r="AV148" i="12"/>
  <c r="AZ147" i="12"/>
  <c r="AY147" i="12"/>
  <c r="AX147" i="12"/>
  <c r="AV147" i="12"/>
  <c r="AZ146" i="12"/>
  <c r="AY146" i="12"/>
  <c r="AX146" i="12"/>
  <c r="AV146" i="12"/>
  <c r="AZ145" i="12"/>
  <c r="AY145" i="12"/>
  <c r="AX145" i="12"/>
  <c r="AV145" i="12"/>
  <c r="AZ144" i="12"/>
  <c r="AY144" i="12"/>
  <c r="AX144" i="12"/>
  <c r="AV144" i="12"/>
  <c r="J138" i="12"/>
  <c r="F138" i="12"/>
  <c r="J137" i="12"/>
  <c r="F137" i="12"/>
  <c r="F135" i="12"/>
  <c r="E133" i="12"/>
  <c r="J95" i="12"/>
  <c r="F95" i="12"/>
  <c r="J94" i="12"/>
  <c r="F94" i="12"/>
  <c r="F92" i="12"/>
  <c r="E90" i="12"/>
  <c r="J16" i="12"/>
  <c r="J92" i="12" s="1"/>
  <c r="E7" i="12"/>
  <c r="E127" i="12" s="1"/>
  <c r="AZ188" i="11"/>
  <c r="AY188" i="11"/>
  <c r="AX188" i="11"/>
  <c r="AV188" i="11"/>
  <c r="AZ187" i="11"/>
  <c r="AY187" i="11"/>
  <c r="AX187" i="11"/>
  <c r="AV187" i="11"/>
  <c r="AZ185" i="11"/>
  <c r="AY185" i="11"/>
  <c r="AX185" i="11"/>
  <c r="AV185" i="11"/>
  <c r="AZ184" i="11"/>
  <c r="AY184" i="11"/>
  <c r="AX184" i="11"/>
  <c r="AV184" i="11"/>
  <c r="AZ183" i="11"/>
  <c r="AY183" i="11"/>
  <c r="AX183" i="11"/>
  <c r="AV183" i="11"/>
  <c r="AZ182" i="11"/>
  <c r="AY182" i="11"/>
  <c r="AX182" i="11"/>
  <c r="AV182" i="11"/>
  <c r="AZ181" i="11"/>
  <c r="AY181" i="11"/>
  <c r="AX181" i="11"/>
  <c r="AV181" i="11"/>
  <c r="AZ180" i="11"/>
  <c r="AY180" i="11"/>
  <c r="AX180" i="11"/>
  <c r="AV180" i="11"/>
  <c r="AZ179" i="11"/>
  <c r="AY179" i="11"/>
  <c r="AX179" i="11"/>
  <c r="AV179" i="11"/>
  <c r="AZ177" i="11"/>
  <c r="AY177" i="11"/>
  <c r="AX177" i="11"/>
  <c r="AV177" i="11"/>
  <c r="AZ176" i="11"/>
  <c r="AY176" i="11"/>
  <c r="AX176" i="11"/>
  <c r="AV176" i="11"/>
  <c r="AZ174" i="11"/>
  <c r="AY174" i="11"/>
  <c r="AX174" i="11"/>
  <c r="AV174" i="11"/>
  <c r="AZ173" i="11"/>
  <c r="AY173" i="11"/>
  <c r="AX173" i="11"/>
  <c r="AV173" i="11"/>
  <c r="AZ172" i="11"/>
  <c r="AY172" i="11"/>
  <c r="AX172" i="11"/>
  <c r="AV172" i="11"/>
  <c r="AZ171" i="11"/>
  <c r="AY171" i="11"/>
  <c r="AX171" i="11"/>
  <c r="AV171" i="11"/>
  <c r="AZ170" i="11"/>
  <c r="AY170" i="11"/>
  <c r="AX170" i="11"/>
  <c r="AV170" i="11"/>
  <c r="AZ169" i="11"/>
  <c r="AY169" i="11"/>
  <c r="AX169" i="11"/>
  <c r="AV169" i="11"/>
  <c r="AZ168" i="11"/>
  <c r="AY168" i="11"/>
  <c r="AX168" i="11"/>
  <c r="AV168" i="11"/>
  <c r="AZ167" i="11"/>
  <c r="AY167" i="11"/>
  <c r="AX167" i="11"/>
  <c r="AV167" i="11"/>
  <c r="AZ166" i="11"/>
  <c r="AY166" i="11"/>
  <c r="AX166" i="11"/>
  <c r="AV166" i="11"/>
  <c r="AZ165" i="11"/>
  <c r="AY165" i="11"/>
  <c r="AX165" i="11"/>
  <c r="AV165" i="11"/>
  <c r="AZ164" i="11"/>
  <c r="AY164" i="11"/>
  <c r="AX164" i="11"/>
  <c r="AV164" i="11"/>
  <c r="AZ163" i="11"/>
  <c r="AY163" i="11"/>
  <c r="AX163" i="11"/>
  <c r="AV163" i="11"/>
  <c r="AZ162" i="11"/>
  <c r="AY162" i="11"/>
  <c r="AX162" i="11"/>
  <c r="AV162" i="11"/>
  <c r="AZ161" i="11"/>
  <c r="AY161" i="11"/>
  <c r="AX161" i="11"/>
  <c r="AV161" i="11"/>
  <c r="AZ160" i="11"/>
  <c r="AY160" i="11"/>
  <c r="AX160" i="11"/>
  <c r="AV160" i="11"/>
  <c r="AZ159" i="11"/>
  <c r="AY159" i="11"/>
  <c r="AX159" i="11"/>
  <c r="AV159" i="11"/>
  <c r="AZ158" i="11"/>
  <c r="AY158" i="11"/>
  <c r="AX158" i="11"/>
  <c r="AV158" i="11"/>
  <c r="AZ157" i="11"/>
  <c r="AY157" i="11"/>
  <c r="AX157" i="11"/>
  <c r="AV157" i="11"/>
  <c r="AZ156" i="11"/>
  <c r="AY156" i="11"/>
  <c r="AX156" i="11"/>
  <c r="AV156" i="11"/>
  <c r="AZ155" i="11"/>
  <c r="AY155" i="11"/>
  <c r="AX155" i="11"/>
  <c r="AV155" i="11"/>
  <c r="AZ154" i="11"/>
  <c r="AY154" i="11"/>
  <c r="AX154" i="11"/>
  <c r="AV154" i="11"/>
  <c r="AZ153" i="11"/>
  <c r="AY153" i="11"/>
  <c r="AX153" i="11"/>
  <c r="AV153" i="11"/>
  <c r="AZ152" i="11"/>
  <c r="AY152" i="11"/>
  <c r="AX152" i="11"/>
  <c r="AV152" i="11"/>
  <c r="AZ151" i="11"/>
  <c r="AY151" i="11"/>
  <c r="AX151" i="11"/>
  <c r="AV151" i="11"/>
  <c r="AZ150" i="11"/>
  <c r="AY150" i="11"/>
  <c r="AX150" i="11"/>
  <c r="AV150" i="11"/>
  <c r="AZ149" i="11"/>
  <c r="AY149" i="11"/>
  <c r="AX149" i="11"/>
  <c r="AV149" i="11"/>
  <c r="AZ148" i="11"/>
  <c r="AY148" i="11"/>
  <c r="AX148" i="11"/>
  <c r="AV148" i="11"/>
  <c r="AZ147" i="11"/>
  <c r="AY147" i="11"/>
  <c r="AX147" i="11"/>
  <c r="AV147" i="11"/>
  <c r="AZ146" i="11"/>
  <c r="AY146" i="11"/>
  <c r="AX146" i="11"/>
  <c r="AV146" i="11"/>
  <c r="AZ145" i="11"/>
  <c r="AY145" i="11"/>
  <c r="AX145" i="11"/>
  <c r="AV145" i="11"/>
  <c r="AZ144" i="11"/>
  <c r="AY144" i="11"/>
  <c r="AX144" i="11"/>
  <c r="AV144" i="11"/>
  <c r="AZ143" i="11"/>
  <c r="AY143" i="11"/>
  <c r="AX143" i="11"/>
  <c r="AV143" i="11"/>
  <c r="AZ142" i="11"/>
  <c r="AY142" i="11"/>
  <c r="AX142" i="11"/>
  <c r="AV142" i="11"/>
  <c r="AZ141" i="11"/>
  <c r="AY141" i="11"/>
  <c r="AX141" i="11"/>
  <c r="AV141" i="11"/>
  <c r="AZ140" i="11"/>
  <c r="AY140" i="11"/>
  <c r="AX140" i="11"/>
  <c r="AV140" i="11"/>
  <c r="AZ139" i="11"/>
  <c r="AY139" i="11"/>
  <c r="AX139" i="11"/>
  <c r="AV139" i="11"/>
  <c r="AZ138" i="11"/>
  <c r="AY138" i="11"/>
  <c r="AX138" i="11"/>
  <c r="AV138" i="11"/>
  <c r="AZ137" i="11"/>
  <c r="AY137" i="11"/>
  <c r="AX137" i="11"/>
  <c r="AV137" i="11"/>
  <c r="AZ136" i="11"/>
  <c r="AY136" i="11"/>
  <c r="AX136" i="11"/>
  <c r="AV136" i="11"/>
  <c r="AZ135" i="11"/>
  <c r="AY135" i="11"/>
  <c r="AX135" i="11"/>
  <c r="AV135" i="11"/>
  <c r="J129" i="11"/>
  <c r="F129" i="11"/>
  <c r="J128" i="11"/>
  <c r="F128" i="11"/>
  <c r="F126" i="11"/>
  <c r="E124" i="11"/>
  <c r="J95" i="11"/>
  <c r="F95" i="11"/>
  <c r="J94" i="11"/>
  <c r="F94" i="11"/>
  <c r="F92" i="11"/>
  <c r="E90" i="11"/>
  <c r="J16" i="11"/>
  <c r="J92" i="11" s="1"/>
  <c r="E7" i="11"/>
  <c r="E84" i="11" s="1"/>
  <c r="BA259" i="10"/>
  <c r="AZ259" i="10"/>
  <c r="AY259" i="10"/>
  <c r="AW259" i="10"/>
  <c r="BA258" i="10"/>
  <c r="AZ258" i="10"/>
  <c r="AY258" i="10"/>
  <c r="AW258" i="10"/>
  <c r="BA257" i="10"/>
  <c r="AZ257" i="10"/>
  <c r="AY257" i="10"/>
  <c r="AW257" i="10"/>
  <c r="BA255" i="10"/>
  <c r="AZ255" i="10"/>
  <c r="AY255" i="10"/>
  <c r="AW255" i="10"/>
  <c r="BA254" i="10"/>
  <c r="AZ254" i="10"/>
  <c r="AY254" i="10"/>
  <c r="AW254" i="10"/>
  <c r="BA252" i="10"/>
  <c r="AZ252" i="10"/>
  <c r="AY252" i="10"/>
  <c r="AW252" i="10"/>
  <c r="BA251" i="10"/>
  <c r="AZ251" i="10"/>
  <c r="AY251" i="10"/>
  <c r="AW251" i="10"/>
  <c r="BA250" i="10"/>
  <c r="AZ250" i="10"/>
  <c r="AY250" i="10"/>
  <c r="AW250" i="10"/>
  <c r="BA247" i="10"/>
  <c r="AZ247" i="10"/>
  <c r="AY247" i="10"/>
  <c r="AW247" i="10"/>
  <c r="BA246" i="10"/>
  <c r="AZ246" i="10"/>
  <c r="AY246" i="10"/>
  <c r="AW246" i="10"/>
  <c r="BA245" i="10"/>
  <c r="AZ245" i="10"/>
  <c r="AY245" i="10"/>
  <c r="AW245" i="10"/>
  <c r="BA244" i="10"/>
  <c r="AZ244" i="10"/>
  <c r="AY244" i="10"/>
  <c r="AW244" i="10"/>
  <c r="BA243" i="10"/>
  <c r="AZ243" i="10"/>
  <c r="AY243" i="10"/>
  <c r="AW243" i="10"/>
  <c r="BA242" i="10"/>
  <c r="AZ242" i="10"/>
  <c r="AY242" i="10"/>
  <c r="AW242" i="10"/>
  <c r="BA241" i="10"/>
  <c r="AZ241" i="10"/>
  <c r="AY241" i="10"/>
  <c r="AW241" i="10"/>
  <c r="BA240" i="10"/>
  <c r="AZ240" i="10"/>
  <c r="AY240" i="10"/>
  <c r="AW240" i="10"/>
  <c r="BA239" i="10"/>
  <c r="AZ239" i="10"/>
  <c r="AY239" i="10"/>
  <c r="AW239" i="10"/>
  <c r="BA238" i="10"/>
  <c r="AZ238" i="10"/>
  <c r="AY238" i="10"/>
  <c r="AW238" i="10"/>
  <c r="BA237" i="10"/>
  <c r="AZ237" i="10"/>
  <c r="AY237" i="10"/>
  <c r="AW237" i="10"/>
  <c r="BA236" i="10"/>
  <c r="AZ236" i="10"/>
  <c r="AY236" i="10"/>
  <c r="AW236" i="10"/>
  <c r="BA235" i="10"/>
  <c r="AZ235" i="10"/>
  <c r="AY235" i="10"/>
  <c r="AW235" i="10"/>
  <c r="BA234" i="10"/>
  <c r="AZ234" i="10"/>
  <c r="AY234" i="10"/>
  <c r="AW234" i="10"/>
  <c r="BA233" i="10"/>
  <c r="AZ233" i="10"/>
  <c r="AY233" i="10"/>
  <c r="AW233" i="10"/>
  <c r="BA232" i="10"/>
  <c r="AZ232" i="10"/>
  <c r="AY232" i="10"/>
  <c r="AW232" i="10"/>
  <c r="BA231" i="10"/>
  <c r="AZ231" i="10"/>
  <c r="AY231" i="10"/>
  <c r="AW231" i="10"/>
  <c r="BA230" i="10"/>
  <c r="AZ230" i="10"/>
  <c r="AY230" i="10"/>
  <c r="AW230" i="10"/>
  <c r="BA229" i="10"/>
  <c r="AZ229" i="10"/>
  <c r="AY229" i="10"/>
  <c r="AW229" i="10"/>
  <c r="BA228" i="10"/>
  <c r="AZ228" i="10"/>
  <c r="AY228" i="10"/>
  <c r="AW228" i="10"/>
  <c r="BA227" i="10"/>
  <c r="AZ227" i="10"/>
  <c r="AY227" i="10"/>
  <c r="AW227" i="10"/>
  <c r="BA226" i="10"/>
  <c r="AZ226" i="10"/>
  <c r="AY226" i="10"/>
  <c r="AW226" i="10"/>
  <c r="BA225" i="10"/>
  <c r="AZ225" i="10"/>
  <c r="AY225" i="10"/>
  <c r="AW225" i="10"/>
  <c r="BA224" i="10"/>
  <c r="AZ224" i="10"/>
  <c r="AY224" i="10"/>
  <c r="AW224" i="10"/>
  <c r="BA223" i="10"/>
  <c r="AZ223" i="10"/>
  <c r="AY223" i="10"/>
  <c r="AW223" i="10"/>
  <c r="BA222" i="10"/>
  <c r="AZ222" i="10"/>
  <c r="AY222" i="10"/>
  <c r="AW222" i="10"/>
  <c r="BA221" i="10"/>
  <c r="AZ221" i="10"/>
  <c r="AY221" i="10"/>
  <c r="AW221" i="10"/>
  <c r="BA220" i="10"/>
  <c r="AZ220" i="10"/>
  <c r="AY220" i="10"/>
  <c r="AW220" i="10"/>
  <c r="BA219" i="10"/>
  <c r="AZ219" i="10"/>
  <c r="AY219" i="10"/>
  <c r="AW219" i="10"/>
  <c r="BA218" i="10"/>
  <c r="AZ218" i="10"/>
  <c r="AY218" i="10"/>
  <c r="AW218" i="10"/>
  <c r="BA217" i="10"/>
  <c r="AZ217" i="10"/>
  <c r="AY217" i="10"/>
  <c r="AW217" i="10"/>
  <c r="BA216" i="10"/>
  <c r="AZ216" i="10"/>
  <c r="AY216" i="10"/>
  <c r="AW216" i="10"/>
  <c r="BA215" i="10"/>
  <c r="AZ215" i="10"/>
  <c r="AY215" i="10"/>
  <c r="AW215" i="10"/>
  <c r="BA214" i="10"/>
  <c r="AZ214" i="10"/>
  <c r="AY214" i="10"/>
  <c r="AW214" i="10"/>
  <c r="BA213" i="10"/>
  <c r="AZ213" i="10"/>
  <c r="AY213" i="10"/>
  <c r="AW213" i="10"/>
  <c r="BA212" i="10"/>
  <c r="AZ212" i="10"/>
  <c r="AY212" i="10"/>
  <c r="AW212" i="10"/>
  <c r="BA211" i="10"/>
  <c r="AZ211" i="10"/>
  <c r="AY211" i="10"/>
  <c r="AW211" i="10"/>
  <c r="BA210" i="10"/>
  <c r="AZ210" i="10"/>
  <c r="AY210" i="10"/>
  <c r="AW210" i="10"/>
  <c r="BA209" i="10"/>
  <c r="AZ209" i="10"/>
  <c r="AY209" i="10"/>
  <c r="AW209" i="10"/>
  <c r="BA208" i="10"/>
  <c r="AZ208" i="10"/>
  <c r="AY208" i="10"/>
  <c r="AW208" i="10"/>
  <c r="BA207" i="10"/>
  <c r="AZ207" i="10"/>
  <c r="AY207" i="10"/>
  <c r="AW207" i="10"/>
  <c r="BA206" i="10"/>
  <c r="AZ206" i="10"/>
  <c r="AY206" i="10"/>
  <c r="AW206" i="10"/>
  <c r="BA205" i="10"/>
  <c r="AZ205" i="10"/>
  <c r="AY205" i="10"/>
  <c r="AW205" i="10"/>
  <c r="BA204" i="10"/>
  <c r="AZ204" i="10"/>
  <c r="AY204" i="10"/>
  <c r="AW204" i="10"/>
  <c r="BA203" i="10"/>
  <c r="AZ203" i="10"/>
  <c r="AY203" i="10"/>
  <c r="AW203" i="10"/>
  <c r="BA202" i="10"/>
  <c r="AZ202" i="10"/>
  <c r="AY202" i="10"/>
  <c r="AW202" i="10"/>
  <c r="BA201" i="10"/>
  <c r="AZ201" i="10"/>
  <c r="AY201" i="10"/>
  <c r="AW201" i="10"/>
  <c r="BA200" i="10"/>
  <c r="AZ200" i="10"/>
  <c r="AY200" i="10"/>
  <c r="AW200" i="10"/>
  <c r="BA199" i="10"/>
  <c r="AZ199" i="10"/>
  <c r="AY199" i="10"/>
  <c r="AW199" i="10"/>
  <c r="BA198" i="10"/>
  <c r="AZ198" i="10"/>
  <c r="AY198" i="10"/>
  <c r="AW198" i="10"/>
  <c r="BA197" i="10"/>
  <c r="AZ197" i="10"/>
  <c r="AY197" i="10"/>
  <c r="AW197" i="10"/>
  <c r="BA196" i="10"/>
  <c r="AZ196" i="10"/>
  <c r="AY196" i="10"/>
  <c r="AW196" i="10"/>
  <c r="BA195" i="10"/>
  <c r="AZ195" i="10"/>
  <c r="AY195" i="10"/>
  <c r="AW195" i="10"/>
  <c r="BA194" i="10"/>
  <c r="AZ194" i="10"/>
  <c r="AY194" i="10"/>
  <c r="AW194" i="10"/>
  <c r="BA193" i="10"/>
  <c r="AZ193" i="10"/>
  <c r="AY193" i="10"/>
  <c r="AW193" i="10"/>
  <c r="BA192" i="10"/>
  <c r="AZ192" i="10"/>
  <c r="AY192" i="10"/>
  <c r="AW192" i="10"/>
  <c r="BA191" i="10"/>
  <c r="AZ191" i="10"/>
  <c r="AY191" i="10"/>
  <c r="AW191" i="10"/>
  <c r="BA190" i="10"/>
  <c r="AZ190" i="10"/>
  <c r="AY190" i="10"/>
  <c r="AW190" i="10"/>
  <c r="BA189" i="10"/>
  <c r="AZ189" i="10"/>
  <c r="AY189" i="10"/>
  <c r="AW189" i="10"/>
  <c r="BA188" i="10"/>
  <c r="AZ188" i="10"/>
  <c r="AY188" i="10"/>
  <c r="AW188" i="10"/>
  <c r="BA187" i="10"/>
  <c r="AZ187" i="10"/>
  <c r="AY187" i="10"/>
  <c r="AW187" i="10"/>
  <c r="BA186" i="10"/>
  <c r="AZ186" i="10"/>
  <c r="AY186" i="10"/>
  <c r="AW186" i="10"/>
  <c r="BA185" i="10"/>
  <c r="AZ185" i="10"/>
  <c r="AY185" i="10"/>
  <c r="AW185" i="10"/>
  <c r="BA184" i="10"/>
  <c r="AZ184" i="10"/>
  <c r="AY184" i="10"/>
  <c r="AW184" i="10"/>
  <c r="BA183" i="10"/>
  <c r="AZ183" i="10"/>
  <c r="AY183" i="10"/>
  <c r="AW183" i="10"/>
  <c r="BA182" i="10"/>
  <c r="AZ182" i="10"/>
  <c r="AY182" i="10"/>
  <c r="AW182" i="10"/>
  <c r="BA181" i="10"/>
  <c r="AZ181" i="10"/>
  <c r="AY181" i="10"/>
  <c r="AW181" i="10"/>
  <c r="BA180" i="10"/>
  <c r="AZ180" i="10"/>
  <c r="AY180" i="10"/>
  <c r="AW180" i="10"/>
  <c r="BA179" i="10"/>
  <c r="AZ179" i="10"/>
  <c r="AY179" i="10"/>
  <c r="AW179" i="10"/>
  <c r="BA178" i="10"/>
  <c r="AZ178" i="10"/>
  <c r="AY178" i="10"/>
  <c r="AW178" i="10"/>
  <c r="BA177" i="10"/>
  <c r="AZ177" i="10"/>
  <c r="AY177" i="10"/>
  <c r="AW177" i="10"/>
  <c r="BA176" i="10"/>
  <c r="AZ176" i="10"/>
  <c r="AY176" i="10"/>
  <c r="AW176" i="10"/>
  <c r="BA175" i="10"/>
  <c r="AZ175" i="10"/>
  <c r="AY175" i="10"/>
  <c r="AW175" i="10"/>
  <c r="BA174" i="10"/>
  <c r="AZ174" i="10"/>
  <c r="AY174" i="10"/>
  <c r="AW174" i="10"/>
  <c r="BA173" i="10"/>
  <c r="AZ173" i="10"/>
  <c r="AY173" i="10"/>
  <c r="AW173" i="10"/>
  <c r="BA172" i="10"/>
  <c r="AZ172" i="10"/>
  <c r="AY172" i="10"/>
  <c r="AW172" i="10"/>
  <c r="BA171" i="10"/>
  <c r="AZ171" i="10"/>
  <c r="AY171" i="10"/>
  <c r="AW171" i="10"/>
  <c r="BA170" i="10"/>
  <c r="AZ170" i="10"/>
  <c r="AY170" i="10"/>
  <c r="AW170" i="10"/>
  <c r="BA169" i="10"/>
  <c r="AZ169" i="10"/>
  <c r="AY169" i="10"/>
  <c r="AW169" i="10"/>
  <c r="BA168" i="10"/>
  <c r="AZ168" i="10"/>
  <c r="AY168" i="10"/>
  <c r="AW168" i="10"/>
  <c r="BA167" i="10"/>
  <c r="AZ167" i="10"/>
  <c r="AY167" i="10"/>
  <c r="AW167" i="10"/>
  <c r="BA166" i="10"/>
  <c r="AZ166" i="10"/>
  <c r="AY166" i="10"/>
  <c r="AW166" i="10"/>
  <c r="BA165" i="10"/>
  <c r="AZ165" i="10"/>
  <c r="AY165" i="10"/>
  <c r="AW165" i="10"/>
  <c r="BA164" i="10"/>
  <c r="AZ164" i="10"/>
  <c r="AY164" i="10"/>
  <c r="AW164" i="10"/>
  <c r="BA163" i="10"/>
  <c r="AZ163" i="10"/>
  <c r="AY163" i="10"/>
  <c r="AW163" i="10"/>
  <c r="BA162" i="10"/>
  <c r="AZ162" i="10"/>
  <c r="AY162" i="10"/>
  <c r="AW162" i="10"/>
  <c r="BA161" i="10"/>
  <c r="AZ161" i="10"/>
  <c r="AY161" i="10"/>
  <c r="AW161" i="10"/>
  <c r="BA160" i="10"/>
  <c r="AZ160" i="10"/>
  <c r="AY160" i="10"/>
  <c r="AW160" i="10"/>
  <c r="BA159" i="10"/>
  <c r="AZ159" i="10"/>
  <c r="AY159" i="10"/>
  <c r="AW159" i="10"/>
  <c r="BA158" i="10"/>
  <c r="AZ158" i="10"/>
  <c r="AY158" i="10"/>
  <c r="AW158" i="10"/>
  <c r="BA157" i="10"/>
  <c r="AZ157" i="10"/>
  <c r="AY157" i="10"/>
  <c r="AW157" i="10"/>
  <c r="BA156" i="10"/>
  <c r="AZ156" i="10"/>
  <c r="AY156" i="10"/>
  <c r="AW156" i="10"/>
  <c r="BA155" i="10"/>
  <c r="AZ155" i="10"/>
  <c r="AY155" i="10"/>
  <c r="AW155" i="10"/>
  <c r="BA154" i="10"/>
  <c r="AZ154" i="10"/>
  <c r="AY154" i="10"/>
  <c r="AW154" i="10"/>
  <c r="BA153" i="10"/>
  <c r="AZ153" i="10"/>
  <c r="AY153" i="10"/>
  <c r="AW153" i="10"/>
  <c r="BA152" i="10"/>
  <c r="AZ152" i="10"/>
  <c r="AY152" i="10"/>
  <c r="AW152" i="10"/>
  <c r="BA151" i="10"/>
  <c r="AZ151" i="10"/>
  <c r="AY151" i="10"/>
  <c r="AW151" i="10"/>
  <c r="BA150" i="10"/>
  <c r="AZ150" i="10"/>
  <c r="AY150" i="10"/>
  <c r="AW150" i="10"/>
  <c r="BA149" i="10"/>
  <c r="AZ149" i="10"/>
  <c r="AY149" i="10"/>
  <c r="AW149" i="10"/>
  <c r="BA148" i="10"/>
  <c r="AZ148" i="10"/>
  <c r="AY148" i="10"/>
  <c r="AW148" i="10"/>
  <c r="BA147" i="10"/>
  <c r="AZ147" i="10"/>
  <c r="AY147" i="10"/>
  <c r="AW147" i="10"/>
  <c r="BA146" i="10"/>
  <c r="AZ146" i="10"/>
  <c r="AY146" i="10"/>
  <c r="AW146" i="10"/>
  <c r="BA145" i="10"/>
  <c r="AZ145" i="10"/>
  <c r="AY145" i="10"/>
  <c r="AW145" i="10"/>
  <c r="BA144" i="10"/>
  <c r="AZ144" i="10"/>
  <c r="AY144" i="10"/>
  <c r="AW144" i="10"/>
  <c r="BA143" i="10"/>
  <c r="AZ143" i="10"/>
  <c r="AY143" i="10"/>
  <c r="AW143" i="10"/>
  <c r="BA142" i="10"/>
  <c r="AZ142" i="10"/>
  <c r="AY142" i="10"/>
  <c r="AW142" i="10"/>
  <c r="BA141" i="10"/>
  <c r="AZ141" i="10"/>
  <c r="AY141" i="10"/>
  <c r="AW141" i="10"/>
  <c r="BA140" i="10"/>
  <c r="AZ140" i="10"/>
  <c r="AY140" i="10"/>
  <c r="AW140" i="10"/>
  <c r="BA139" i="10"/>
  <c r="AZ139" i="10"/>
  <c r="AY139" i="10"/>
  <c r="AW139" i="10"/>
  <c r="BA138" i="10"/>
  <c r="AZ138" i="10"/>
  <c r="AY138" i="10"/>
  <c r="AW138" i="10"/>
  <c r="BA137" i="10"/>
  <c r="AZ137" i="10"/>
  <c r="AY137" i="10"/>
  <c r="AW137" i="10"/>
  <c r="BA136" i="10"/>
  <c r="AZ136" i="10"/>
  <c r="AY136" i="10"/>
  <c r="AW136" i="10"/>
  <c r="J130" i="10"/>
  <c r="F130" i="10"/>
  <c r="J129" i="10"/>
  <c r="F129" i="10"/>
  <c r="F127" i="10"/>
  <c r="E125" i="10"/>
  <c r="J95" i="10"/>
  <c r="F95" i="10"/>
  <c r="J94" i="10"/>
  <c r="F94" i="10"/>
  <c r="F92" i="10"/>
  <c r="E90" i="10"/>
  <c r="J16" i="10"/>
  <c r="J127" i="10" s="1"/>
  <c r="E7" i="10"/>
  <c r="E84" i="10" s="1"/>
  <c r="BA166" i="9"/>
  <c r="AZ166" i="9"/>
  <c r="AY166" i="9"/>
  <c r="AW166" i="9"/>
  <c r="BA165" i="9"/>
  <c r="AZ165" i="9"/>
  <c r="AY165" i="9"/>
  <c r="AW165" i="9"/>
  <c r="BA164" i="9"/>
  <c r="AZ164" i="9"/>
  <c r="AY164" i="9"/>
  <c r="AW164" i="9"/>
  <c r="BA163" i="9"/>
  <c r="AZ163" i="9"/>
  <c r="AY163" i="9"/>
  <c r="AW163" i="9"/>
  <c r="BA162" i="9"/>
  <c r="AZ162" i="9"/>
  <c r="AY162" i="9"/>
  <c r="AW162" i="9"/>
  <c r="BA161" i="9"/>
  <c r="AZ161" i="9"/>
  <c r="AY161" i="9"/>
  <c r="AW161" i="9"/>
  <c r="BA160" i="9"/>
  <c r="AZ160" i="9"/>
  <c r="AY160" i="9"/>
  <c r="AW160" i="9"/>
  <c r="BA159" i="9"/>
  <c r="AZ159" i="9"/>
  <c r="AY159" i="9"/>
  <c r="AW159" i="9"/>
  <c r="BA158" i="9"/>
  <c r="AZ158" i="9"/>
  <c r="AY158" i="9"/>
  <c r="AW158" i="9"/>
  <c r="BA157" i="9"/>
  <c r="AZ157" i="9"/>
  <c r="AY157" i="9"/>
  <c r="AW157" i="9"/>
  <c r="BA154" i="9"/>
  <c r="AZ154" i="9"/>
  <c r="AY154" i="9"/>
  <c r="AW154" i="9"/>
  <c r="BA152" i="9"/>
  <c r="AZ152" i="9"/>
  <c r="AY152" i="9"/>
  <c r="AW152" i="9"/>
  <c r="BA151" i="9"/>
  <c r="AZ151" i="9"/>
  <c r="AY151" i="9"/>
  <c r="AW151" i="9"/>
  <c r="BA150" i="9"/>
  <c r="AZ150" i="9"/>
  <c r="AY150" i="9"/>
  <c r="AW150" i="9"/>
  <c r="BA149" i="9"/>
  <c r="AZ149" i="9"/>
  <c r="AY149" i="9"/>
  <c r="AW149" i="9"/>
  <c r="BA148" i="9"/>
  <c r="AZ148" i="9"/>
  <c r="AY148" i="9"/>
  <c r="AW148" i="9"/>
  <c r="BA147" i="9"/>
  <c r="AZ147" i="9"/>
  <c r="AY147" i="9"/>
  <c r="AW147" i="9"/>
  <c r="BA146" i="9"/>
  <c r="AZ146" i="9"/>
  <c r="AY146" i="9"/>
  <c r="AW146" i="9"/>
  <c r="BA144" i="9"/>
  <c r="AZ144" i="9"/>
  <c r="AY144" i="9"/>
  <c r="AW144" i="9"/>
  <c r="BA143" i="9"/>
  <c r="AZ143" i="9"/>
  <c r="AY143" i="9"/>
  <c r="AW143" i="9"/>
  <c r="BA141" i="9"/>
  <c r="AZ141" i="9"/>
  <c r="AY141" i="9"/>
  <c r="AW141" i="9"/>
  <c r="BA140" i="9"/>
  <c r="AZ140" i="9"/>
  <c r="AY140" i="9"/>
  <c r="AW140" i="9"/>
  <c r="BA139" i="9"/>
  <c r="AZ139" i="9"/>
  <c r="AY139" i="9"/>
  <c r="AW139" i="9"/>
  <c r="BA138" i="9"/>
  <c r="AZ138" i="9"/>
  <c r="AY138" i="9"/>
  <c r="AW138" i="9"/>
  <c r="BA137" i="9"/>
  <c r="AZ137" i="9"/>
  <c r="AY137" i="9"/>
  <c r="AW137" i="9"/>
  <c r="J131" i="9"/>
  <c r="F131" i="9"/>
  <c r="J130" i="9"/>
  <c r="F130" i="9"/>
  <c r="F128" i="9"/>
  <c r="E126" i="9"/>
  <c r="J95" i="9"/>
  <c r="F95" i="9"/>
  <c r="J94" i="9"/>
  <c r="F94" i="9"/>
  <c r="F92" i="9"/>
  <c r="E90" i="9"/>
  <c r="J16" i="9"/>
  <c r="J92" i="9" s="1"/>
  <c r="E7" i="9"/>
  <c r="E120" i="9" s="1"/>
  <c r="J43" i="8"/>
  <c r="J42" i="8"/>
  <c r="J41" i="8"/>
  <c r="BA183" i="8"/>
  <c r="AZ183" i="8"/>
  <c r="AY183" i="8"/>
  <c r="AW183" i="8"/>
  <c r="BA182" i="8"/>
  <c r="AZ182" i="8"/>
  <c r="AY182" i="8"/>
  <c r="AW182" i="8"/>
  <c r="BA180" i="8"/>
  <c r="AZ180" i="8"/>
  <c r="AY180" i="8"/>
  <c r="AW180" i="8"/>
  <c r="BA179" i="8"/>
  <c r="AZ179" i="8"/>
  <c r="AY179" i="8"/>
  <c r="AW179" i="8"/>
  <c r="BA178" i="8"/>
  <c r="AZ178" i="8"/>
  <c r="AY178" i="8"/>
  <c r="AW178" i="8"/>
  <c r="BA177" i="8"/>
  <c r="AZ177" i="8"/>
  <c r="AY177" i="8"/>
  <c r="AW177" i="8"/>
  <c r="BA176" i="8"/>
  <c r="AZ176" i="8"/>
  <c r="AY176" i="8"/>
  <c r="AW176" i="8"/>
  <c r="BA175" i="8"/>
  <c r="AZ175" i="8"/>
  <c r="AY175" i="8"/>
  <c r="AW175" i="8"/>
  <c r="BA174" i="8"/>
  <c r="AZ174" i="8"/>
  <c r="AY174" i="8"/>
  <c r="AW174" i="8"/>
  <c r="BA173" i="8"/>
  <c r="AZ173" i="8"/>
  <c r="AY173" i="8"/>
  <c r="AW173" i="8"/>
  <c r="BA172" i="8"/>
  <c r="AZ172" i="8"/>
  <c r="AY172" i="8"/>
  <c r="AW172" i="8"/>
  <c r="BA169" i="8"/>
  <c r="AZ169" i="8"/>
  <c r="AY169" i="8"/>
  <c r="AW169" i="8"/>
  <c r="BA167" i="8"/>
  <c r="AZ167" i="8"/>
  <c r="AY167" i="8"/>
  <c r="AW167" i="8"/>
  <c r="BA166" i="8"/>
  <c r="AZ166" i="8"/>
  <c r="AY166" i="8"/>
  <c r="AW166" i="8"/>
  <c r="BA165" i="8"/>
  <c r="AZ165" i="8"/>
  <c r="AY165" i="8"/>
  <c r="AW165" i="8"/>
  <c r="BA164" i="8"/>
  <c r="AZ164" i="8"/>
  <c r="AY164" i="8"/>
  <c r="AW164" i="8"/>
  <c r="BA163" i="8"/>
  <c r="AZ163" i="8"/>
  <c r="AY163" i="8"/>
  <c r="AW163" i="8"/>
  <c r="BA162" i="8"/>
  <c r="AZ162" i="8"/>
  <c r="AY162" i="8"/>
  <c r="AW162" i="8"/>
  <c r="BA161" i="8"/>
  <c r="AZ161" i="8"/>
  <c r="AY161" i="8"/>
  <c r="AW161" i="8"/>
  <c r="BA160" i="8"/>
  <c r="AZ160" i="8"/>
  <c r="AY160" i="8"/>
  <c r="AW160" i="8"/>
  <c r="BA159" i="8"/>
  <c r="AZ159" i="8"/>
  <c r="AY159" i="8"/>
  <c r="AW159" i="8"/>
  <c r="BA158" i="8"/>
  <c r="AZ158" i="8"/>
  <c r="AY158" i="8"/>
  <c r="AW158" i="8"/>
  <c r="BA156" i="8"/>
  <c r="AZ156" i="8"/>
  <c r="AY156" i="8"/>
  <c r="AW156" i="8"/>
  <c r="BA155" i="8"/>
  <c r="AZ155" i="8"/>
  <c r="AY155" i="8"/>
  <c r="AW155" i="8"/>
  <c r="BA154" i="8"/>
  <c r="AZ154" i="8"/>
  <c r="AY154" i="8"/>
  <c r="AW154" i="8"/>
  <c r="BA153" i="8"/>
  <c r="AZ153" i="8"/>
  <c r="AY153" i="8"/>
  <c r="AW153" i="8"/>
  <c r="BA152" i="8"/>
  <c r="AZ152" i="8"/>
  <c r="AY152" i="8"/>
  <c r="AW152" i="8"/>
  <c r="BA150" i="8"/>
  <c r="AZ150" i="8"/>
  <c r="AY150" i="8"/>
  <c r="AW150" i="8"/>
  <c r="BA149" i="8"/>
  <c r="AZ149" i="8"/>
  <c r="AY149" i="8"/>
  <c r="AW149" i="8"/>
  <c r="BA148" i="8"/>
  <c r="AZ148" i="8"/>
  <c r="AY148" i="8"/>
  <c r="AW148" i="8"/>
  <c r="BA147" i="8"/>
  <c r="AZ147" i="8"/>
  <c r="AY147" i="8"/>
  <c r="AW147" i="8"/>
  <c r="BA145" i="8"/>
  <c r="AZ145" i="8"/>
  <c r="AY145" i="8"/>
  <c r="AW145" i="8"/>
  <c r="BA144" i="8"/>
  <c r="AZ144" i="8"/>
  <c r="AY144" i="8"/>
  <c r="AW144" i="8"/>
  <c r="BA142" i="8"/>
  <c r="AZ142" i="8"/>
  <c r="AY142" i="8"/>
  <c r="AW142" i="8"/>
  <c r="BA141" i="8"/>
  <c r="AZ141" i="8"/>
  <c r="AY141" i="8"/>
  <c r="AW141" i="8"/>
  <c r="BA140" i="8"/>
  <c r="AZ140" i="8"/>
  <c r="AY140" i="8"/>
  <c r="AW140" i="8"/>
  <c r="J134" i="8"/>
  <c r="F134" i="8"/>
  <c r="J133" i="8"/>
  <c r="F133" i="8"/>
  <c r="F131" i="8"/>
  <c r="E129" i="8"/>
  <c r="J95" i="8"/>
  <c r="F95" i="8"/>
  <c r="J94" i="8"/>
  <c r="F94" i="8"/>
  <c r="F92" i="8"/>
  <c r="E90" i="8"/>
  <c r="J16" i="8"/>
  <c r="J131" i="8" s="1"/>
  <c r="E7" i="8"/>
  <c r="E84" i="8" s="1"/>
  <c r="J43" i="7"/>
  <c r="J42" i="7"/>
  <c r="J41" i="7"/>
  <c r="BA251" i="7"/>
  <c r="AZ251" i="7"/>
  <c r="AY251" i="7"/>
  <c r="AW251" i="7"/>
  <c r="BA250" i="7"/>
  <c r="AZ250" i="7"/>
  <c r="AY250" i="7"/>
  <c r="AW250" i="7"/>
  <c r="BA249" i="7"/>
  <c r="AZ249" i="7"/>
  <c r="AY249" i="7"/>
  <c r="AW249" i="7"/>
  <c r="BA248" i="7"/>
  <c r="AZ248" i="7"/>
  <c r="AY248" i="7"/>
  <c r="AW248" i="7"/>
  <c r="BA247" i="7"/>
  <c r="AZ247" i="7"/>
  <c r="AY247" i="7"/>
  <c r="AW247" i="7"/>
  <c r="BA246" i="7"/>
  <c r="AZ246" i="7"/>
  <c r="AY246" i="7"/>
  <c r="AW246" i="7"/>
  <c r="BA244" i="7"/>
  <c r="AZ244" i="7"/>
  <c r="AY244" i="7"/>
  <c r="AW244" i="7"/>
  <c r="BA243" i="7"/>
  <c r="AZ243" i="7"/>
  <c r="AY243" i="7"/>
  <c r="AW243" i="7"/>
  <c r="BA241" i="7"/>
  <c r="AZ241" i="7"/>
  <c r="AY241" i="7"/>
  <c r="AW241" i="7"/>
  <c r="BA240" i="7"/>
  <c r="AZ240" i="7"/>
  <c r="AY240" i="7"/>
  <c r="AW240" i="7"/>
  <c r="BA239" i="7"/>
  <c r="AZ239" i="7"/>
  <c r="AY239" i="7"/>
  <c r="AW239" i="7"/>
  <c r="BA238" i="7"/>
  <c r="AZ238" i="7"/>
  <c r="AY238" i="7"/>
  <c r="AW238" i="7"/>
  <c r="BA237" i="7"/>
  <c r="AZ237" i="7"/>
  <c r="AY237" i="7"/>
  <c r="AW237" i="7"/>
  <c r="BA236" i="7"/>
  <c r="AZ236" i="7"/>
  <c r="AY236" i="7"/>
  <c r="AW236" i="7"/>
  <c r="BA235" i="7"/>
  <c r="AZ235" i="7"/>
  <c r="AY235" i="7"/>
  <c r="AW235" i="7"/>
  <c r="BA234" i="7"/>
  <c r="AZ234" i="7"/>
  <c r="AY234" i="7"/>
  <c r="AW234" i="7"/>
  <c r="BA232" i="7"/>
  <c r="AZ232" i="7"/>
  <c r="AY232" i="7"/>
  <c r="AW232" i="7"/>
  <c r="BA231" i="7"/>
  <c r="AZ231" i="7"/>
  <c r="AY231" i="7"/>
  <c r="AW231" i="7"/>
  <c r="BA230" i="7"/>
  <c r="AZ230" i="7"/>
  <c r="AY230" i="7"/>
  <c r="AW230" i="7"/>
  <c r="BA229" i="7"/>
  <c r="AZ229" i="7"/>
  <c r="AY229" i="7"/>
  <c r="AW229" i="7"/>
  <c r="BA228" i="7"/>
  <c r="AZ228" i="7"/>
  <c r="AY228" i="7"/>
  <c r="AW228" i="7"/>
  <c r="BA225" i="7"/>
  <c r="AZ225" i="7"/>
  <c r="AY225" i="7"/>
  <c r="AW225" i="7"/>
  <c r="BA223" i="7"/>
  <c r="AZ223" i="7"/>
  <c r="AY223" i="7"/>
  <c r="AW223" i="7"/>
  <c r="BA222" i="7"/>
  <c r="AZ222" i="7"/>
  <c r="AY222" i="7"/>
  <c r="AW222" i="7"/>
  <c r="BA221" i="7"/>
  <c r="AZ221" i="7"/>
  <c r="AY221" i="7"/>
  <c r="AW221" i="7"/>
  <c r="BA220" i="7"/>
  <c r="AZ220" i="7"/>
  <c r="AY220" i="7"/>
  <c r="AW220" i="7"/>
  <c r="BA219" i="7"/>
  <c r="AZ219" i="7"/>
  <c r="AY219" i="7"/>
  <c r="AW219" i="7"/>
  <c r="BA218" i="7"/>
  <c r="AZ218" i="7"/>
  <c r="AY218" i="7"/>
  <c r="AW218" i="7"/>
  <c r="BA217" i="7"/>
  <c r="AZ217" i="7"/>
  <c r="AY217" i="7"/>
  <c r="AW217" i="7"/>
  <c r="BA216" i="7"/>
  <c r="AZ216" i="7"/>
  <c r="AY216" i="7"/>
  <c r="AW216" i="7"/>
  <c r="BA215" i="7"/>
  <c r="AZ215" i="7"/>
  <c r="AY215" i="7"/>
  <c r="AW215" i="7"/>
  <c r="BA214" i="7"/>
  <c r="AZ214" i="7"/>
  <c r="AY214" i="7"/>
  <c r="AW214" i="7"/>
  <c r="BA213" i="7"/>
  <c r="AZ213" i="7"/>
  <c r="AY213" i="7"/>
  <c r="AW213" i="7"/>
  <c r="BA212" i="7"/>
  <c r="AZ212" i="7"/>
  <c r="AY212" i="7"/>
  <c r="AW212" i="7"/>
  <c r="BA211" i="7"/>
  <c r="AZ211" i="7"/>
  <c r="AY211" i="7"/>
  <c r="AW211" i="7"/>
  <c r="BA210" i="7"/>
  <c r="AZ210" i="7"/>
  <c r="AY210" i="7"/>
  <c r="AW210" i="7"/>
  <c r="BA209" i="7"/>
  <c r="AZ209" i="7"/>
  <c r="AY209" i="7"/>
  <c r="AW209" i="7"/>
  <c r="BA208" i="7"/>
  <c r="AZ208" i="7"/>
  <c r="AY208" i="7"/>
  <c r="AW208" i="7"/>
  <c r="BA207" i="7"/>
  <c r="AZ207" i="7"/>
  <c r="AY207" i="7"/>
  <c r="AW207" i="7"/>
  <c r="BA206" i="7"/>
  <c r="AZ206" i="7"/>
  <c r="AY206" i="7"/>
  <c r="AW206" i="7"/>
  <c r="BA205" i="7"/>
  <c r="AZ205" i="7"/>
  <c r="AY205" i="7"/>
  <c r="AW205" i="7"/>
  <c r="BA204" i="7"/>
  <c r="AZ204" i="7"/>
  <c r="AY204" i="7"/>
  <c r="AW204" i="7"/>
  <c r="BA203" i="7"/>
  <c r="AZ203" i="7"/>
  <c r="AY203" i="7"/>
  <c r="AW203" i="7"/>
  <c r="BA201" i="7"/>
  <c r="AZ201" i="7"/>
  <c r="AY201" i="7"/>
  <c r="AW201" i="7"/>
  <c r="BA200" i="7"/>
  <c r="AZ200" i="7"/>
  <c r="AY200" i="7"/>
  <c r="AW200" i="7"/>
  <c r="BA199" i="7"/>
  <c r="AZ199" i="7"/>
  <c r="AY199" i="7"/>
  <c r="AW199" i="7"/>
  <c r="BA198" i="7"/>
  <c r="AZ198" i="7"/>
  <c r="AY198" i="7"/>
  <c r="AW198" i="7"/>
  <c r="BA197" i="7"/>
  <c r="AZ197" i="7"/>
  <c r="AY197" i="7"/>
  <c r="AW197" i="7"/>
  <c r="BA196" i="7"/>
  <c r="AZ196" i="7"/>
  <c r="AY196" i="7"/>
  <c r="AW196" i="7"/>
  <c r="BA195" i="7"/>
  <c r="AZ195" i="7"/>
  <c r="AY195" i="7"/>
  <c r="AW195" i="7"/>
  <c r="BA194" i="7"/>
  <c r="AZ194" i="7"/>
  <c r="AY194" i="7"/>
  <c r="AW194" i="7"/>
  <c r="BA193" i="7"/>
  <c r="AZ193" i="7"/>
  <c r="AY193" i="7"/>
  <c r="AW193" i="7"/>
  <c r="BA191" i="7"/>
  <c r="AZ191" i="7"/>
  <c r="AY191" i="7"/>
  <c r="AW191" i="7"/>
  <c r="BA190" i="7"/>
  <c r="AZ190" i="7"/>
  <c r="AY190" i="7"/>
  <c r="AW190" i="7"/>
  <c r="BA189" i="7"/>
  <c r="AZ189" i="7"/>
  <c r="AY189" i="7"/>
  <c r="AW189" i="7"/>
  <c r="BA188" i="7"/>
  <c r="AZ188" i="7"/>
  <c r="AY188" i="7"/>
  <c r="AW188" i="7"/>
  <c r="BA187" i="7"/>
  <c r="AZ187" i="7"/>
  <c r="AY187" i="7"/>
  <c r="AW187" i="7"/>
  <c r="BA185" i="7"/>
  <c r="AZ185" i="7"/>
  <c r="AY185" i="7"/>
  <c r="AW185" i="7"/>
  <c r="BA184" i="7"/>
  <c r="AZ184" i="7"/>
  <c r="AY184" i="7"/>
  <c r="AW184" i="7"/>
  <c r="BA183" i="7"/>
  <c r="AZ183" i="7"/>
  <c r="AY183" i="7"/>
  <c r="AW183" i="7"/>
  <c r="BA182" i="7"/>
  <c r="AZ182" i="7"/>
  <c r="AY182" i="7"/>
  <c r="AW182" i="7"/>
  <c r="BA181" i="7"/>
  <c r="AZ181" i="7"/>
  <c r="AY181" i="7"/>
  <c r="AW181" i="7"/>
  <c r="BA179" i="7"/>
  <c r="AZ179" i="7"/>
  <c r="AY179" i="7"/>
  <c r="AW179" i="7"/>
  <c r="BA178" i="7"/>
  <c r="AZ178" i="7"/>
  <c r="AY178" i="7"/>
  <c r="AW178" i="7"/>
  <c r="BA176" i="7"/>
  <c r="AZ176" i="7"/>
  <c r="AY176" i="7"/>
  <c r="AW176" i="7"/>
  <c r="BA175" i="7"/>
  <c r="AZ175" i="7"/>
  <c r="AY175" i="7"/>
  <c r="AW175" i="7"/>
  <c r="BA174" i="7"/>
  <c r="AZ174" i="7"/>
  <c r="AY174" i="7"/>
  <c r="AW174" i="7"/>
  <c r="BA173" i="7"/>
  <c r="AZ173" i="7"/>
  <c r="AY173" i="7"/>
  <c r="AW173" i="7"/>
  <c r="BA172" i="7"/>
  <c r="AZ172" i="7"/>
  <c r="AY172" i="7"/>
  <c r="AW172" i="7"/>
  <c r="BA171" i="7"/>
  <c r="AZ171" i="7"/>
  <c r="AY171" i="7"/>
  <c r="AW171" i="7"/>
  <c r="BA170" i="7"/>
  <c r="AZ170" i="7"/>
  <c r="AY170" i="7"/>
  <c r="AW170" i="7"/>
  <c r="BA169" i="7"/>
  <c r="AZ169" i="7"/>
  <c r="AY169" i="7"/>
  <c r="AW169" i="7"/>
  <c r="BA168" i="7"/>
  <c r="AZ168" i="7"/>
  <c r="AY168" i="7"/>
  <c r="AW168" i="7"/>
  <c r="BA167" i="7"/>
  <c r="AZ167" i="7"/>
  <c r="AY167" i="7"/>
  <c r="AW167" i="7"/>
  <c r="BA166" i="7"/>
  <c r="AZ166" i="7"/>
  <c r="AY166" i="7"/>
  <c r="AW166" i="7"/>
  <c r="BA165" i="7"/>
  <c r="AZ165" i="7"/>
  <c r="AY165" i="7"/>
  <c r="AW165" i="7"/>
  <c r="BA164" i="7"/>
  <c r="AZ164" i="7"/>
  <c r="AY164" i="7"/>
  <c r="AW164" i="7"/>
  <c r="BA163" i="7"/>
  <c r="AZ163" i="7"/>
  <c r="AY163" i="7"/>
  <c r="AW163" i="7"/>
  <c r="BA161" i="7"/>
  <c r="AZ161" i="7"/>
  <c r="AY161" i="7"/>
  <c r="AW161" i="7"/>
  <c r="BA160" i="7"/>
  <c r="AZ160" i="7"/>
  <c r="AY160" i="7"/>
  <c r="AW160" i="7"/>
  <c r="BA159" i="7"/>
  <c r="AZ159" i="7"/>
  <c r="AY159" i="7"/>
  <c r="AW159" i="7"/>
  <c r="BA158" i="7"/>
  <c r="AZ158" i="7"/>
  <c r="AY158" i="7"/>
  <c r="AW158" i="7"/>
  <c r="BA157" i="7"/>
  <c r="AZ157" i="7"/>
  <c r="AY157" i="7"/>
  <c r="AW157" i="7"/>
  <c r="BA156" i="7"/>
  <c r="AZ156" i="7"/>
  <c r="AY156" i="7"/>
  <c r="AW156" i="7"/>
  <c r="BA155" i="7"/>
  <c r="AZ155" i="7"/>
  <c r="AY155" i="7"/>
  <c r="AW155" i="7"/>
  <c r="BA154" i="7"/>
  <c r="AZ154" i="7"/>
  <c r="AY154" i="7"/>
  <c r="AW154" i="7"/>
  <c r="BA153" i="7"/>
  <c r="AZ153" i="7"/>
  <c r="AY153" i="7"/>
  <c r="AW153" i="7"/>
  <c r="BA152" i="7"/>
  <c r="AZ152" i="7"/>
  <c r="AY152" i="7"/>
  <c r="AW152" i="7"/>
  <c r="BA151" i="7"/>
  <c r="AZ151" i="7"/>
  <c r="AY151" i="7"/>
  <c r="AW151" i="7"/>
  <c r="BA150" i="7"/>
  <c r="AZ150" i="7"/>
  <c r="AY150" i="7"/>
  <c r="AW150" i="7"/>
  <c r="BA149" i="7"/>
  <c r="AZ149" i="7"/>
  <c r="AY149" i="7"/>
  <c r="AW149" i="7"/>
  <c r="BA148" i="7"/>
  <c r="AZ148" i="7"/>
  <c r="AY148" i="7"/>
  <c r="AW148" i="7"/>
  <c r="BA147" i="7"/>
  <c r="AZ147" i="7"/>
  <c r="AY147" i="7"/>
  <c r="AW147" i="7"/>
  <c r="BA146" i="7"/>
  <c r="AZ146" i="7"/>
  <c r="AY146" i="7"/>
  <c r="AW146" i="7"/>
  <c r="BA145" i="7"/>
  <c r="AZ145" i="7"/>
  <c r="AY145" i="7"/>
  <c r="AW145" i="7"/>
  <c r="BA144" i="7"/>
  <c r="AZ144" i="7"/>
  <c r="AY144" i="7"/>
  <c r="AW144" i="7"/>
  <c r="J138" i="7"/>
  <c r="F138" i="7"/>
  <c r="J137" i="7"/>
  <c r="F137" i="7"/>
  <c r="F135" i="7"/>
  <c r="E133" i="7"/>
  <c r="J95" i="7"/>
  <c r="F95" i="7"/>
  <c r="J94" i="7"/>
  <c r="F94" i="7"/>
  <c r="F92" i="7"/>
  <c r="E90" i="7"/>
  <c r="J16" i="7"/>
  <c r="J92" i="7" s="1"/>
  <c r="E7" i="7"/>
  <c r="E127" i="7" s="1"/>
  <c r="J43" i="6"/>
  <c r="J42" i="6"/>
  <c r="J41" i="6"/>
  <c r="AY209" i="6"/>
  <c r="AX209" i="6"/>
  <c r="AW209" i="6"/>
  <c r="AU209" i="6"/>
  <c r="AY208" i="6"/>
  <c r="AX208" i="6"/>
  <c r="AW208" i="6"/>
  <c r="AU208" i="6"/>
  <c r="AY206" i="6"/>
  <c r="AX206" i="6"/>
  <c r="AW206" i="6"/>
  <c r="AU206" i="6"/>
  <c r="AY205" i="6"/>
  <c r="AX205" i="6"/>
  <c r="AW205" i="6"/>
  <c r="AU205" i="6"/>
  <c r="AY204" i="6"/>
  <c r="AX204" i="6"/>
  <c r="AW204" i="6"/>
  <c r="AU204" i="6"/>
  <c r="AY202" i="6"/>
  <c r="AX202" i="6"/>
  <c r="AW202" i="6"/>
  <c r="AU202" i="6"/>
  <c r="AY201" i="6"/>
  <c r="AX201" i="6"/>
  <c r="AW201" i="6"/>
  <c r="AU201" i="6"/>
  <c r="AY200" i="6"/>
  <c r="AX200" i="6"/>
  <c r="AW200" i="6"/>
  <c r="AU200" i="6"/>
  <c r="AY199" i="6"/>
  <c r="AX199" i="6"/>
  <c r="AW199" i="6"/>
  <c r="AU199" i="6"/>
  <c r="AY198" i="6"/>
  <c r="AX198" i="6"/>
  <c r="AW198" i="6"/>
  <c r="AU198" i="6"/>
  <c r="AY197" i="6"/>
  <c r="AX197" i="6"/>
  <c r="AW197" i="6"/>
  <c r="AU197" i="6"/>
  <c r="AY196" i="6"/>
  <c r="AX196" i="6"/>
  <c r="AW196" i="6"/>
  <c r="AU196" i="6"/>
  <c r="AY195" i="6"/>
  <c r="AX195" i="6"/>
  <c r="AW195" i="6"/>
  <c r="AU195" i="6"/>
  <c r="AY194" i="6"/>
  <c r="AX194" i="6"/>
  <c r="AW194" i="6"/>
  <c r="AU194" i="6"/>
  <c r="AY192" i="6"/>
  <c r="AX192" i="6"/>
  <c r="AW192" i="6"/>
  <c r="AU192" i="6"/>
  <c r="AY191" i="6"/>
  <c r="AX191" i="6"/>
  <c r="AW191" i="6"/>
  <c r="AU191" i="6"/>
  <c r="AY190" i="6"/>
  <c r="AX190" i="6"/>
  <c r="AW190" i="6"/>
  <c r="AU190" i="6"/>
  <c r="AY189" i="6"/>
  <c r="AX189" i="6"/>
  <c r="AW189" i="6"/>
  <c r="AU189" i="6"/>
  <c r="AY188" i="6"/>
  <c r="AX188" i="6"/>
  <c r="AW188" i="6"/>
  <c r="AU188" i="6"/>
  <c r="AY187" i="6"/>
  <c r="AX187" i="6"/>
  <c r="AW187" i="6"/>
  <c r="AU187" i="6"/>
  <c r="AY186" i="6"/>
  <c r="AX186" i="6"/>
  <c r="AW186" i="6"/>
  <c r="AU186" i="6"/>
  <c r="AY185" i="6"/>
  <c r="AX185" i="6"/>
  <c r="AW185" i="6"/>
  <c r="AU185" i="6"/>
  <c r="AY184" i="6"/>
  <c r="AX184" i="6"/>
  <c r="AW184" i="6"/>
  <c r="AU184" i="6"/>
  <c r="AY183" i="6"/>
  <c r="AX183" i="6"/>
  <c r="AW183" i="6"/>
  <c r="AU183" i="6"/>
  <c r="AY182" i="6"/>
  <c r="AX182" i="6"/>
  <c r="AW182" i="6"/>
  <c r="AU182" i="6"/>
  <c r="AY181" i="6"/>
  <c r="AX181" i="6"/>
  <c r="AW181" i="6"/>
  <c r="AU181" i="6"/>
  <c r="AY180" i="6"/>
  <c r="AX180" i="6"/>
  <c r="AW180" i="6"/>
  <c r="AU180" i="6"/>
  <c r="AY179" i="6"/>
  <c r="AX179" i="6"/>
  <c r="AW179" i="6"/>
  <c r="AU179" i="6"/>
  <c r="AY178" i="6"/>
  <c r="AX178" i="6"/>
  <c r="AW178" i="6"/>
  <c r="AU178" i="6"/>
  <c r="AY177" i="6"/>
  <c r="AX177" i="6"/>
  <c r="AW177" i="6"/>
  <c r="AU177" i="6"/>
  <c r="AY176" i="6"/>
  <c r="AX176" i="6"/>
  <c r="AW176" i="6"/>
  <c r="AU176" i="6"/>
  <c r="AY175" i="6"/>
  <c r="AX175" i="6"/>
  <c r="AW175" i="6"/>
  <c r="AU175" i="6"/>
  <c r="AY173" i="6"/>
  <c r="AX173" i="6"/>
  <c r="AW173" i="6"/>
  <c r="AU173" i="6"/>
  <c r="AY172" i="6"/>
  <c r="AX172" i="6"/>
  <c r="AW172" i="6"/>
  <c r="AU172" i="6"/>
  <c r="AY171" i="6"/>
  <c r="AX171" i="6"/>
  <c r="AW171" i="6"/>
  <c r="AU171" i="6"/>
  <c r="AY168" i="6"/>
  <c r="AX168" i="6"/>
  <c r="AW168" i="6"/>
  <c r="AU168" i="6"/>
  <c r="AY166" i="6"/>
  <c r="AX166" i="6"/>
  <c r="AW166" i="6"/>
  <c r="AU166" i="6"/>
  <c r="AY165" i="6"/>
  <c r="AX165" i="6"/>
  <c r="AW165" i="6"/>
  <c r="AU165" i="6"/>
  <c r="AY164" i="6"/>
  <c r="AX164" i="6"/>
  <c r="AW164" i="6"/>
  <c r="AU164" i="6"/>
  <c r="AY163" i="6"/>
  <c r="AX163" i="6"/>
  <c r="AW163" i="6"/>
  <c r="AU163" i="6"/>
  <c r="AY162" i="6"/>
  <c r="AX162" i="6"/>
  <c r="AW162" i="6"/>
  <c r="AU162" i="6"/>
  <c r="AY161" i="6"/>
  <c r="AX161" i="6"/>
  <c r="AW161" i="6"/>
  <c r="AU161" i="6"/>
  <c r="AY160" i="6"/>
  <c r="AX160" i="6"/>
  <c r="AW160" i="6"/>
  <c r="AU160" i="6"/>
  <c r="AY159" i="6"/>
  <c r="AX159" i="6"/>
  <c r="AW159" i="6"/>
  <c r="AU159" i="6"/>
  <c r="AY158" i="6"/>
  <c r="AX158" i="6"/>
  <c r="AW158" i="6"/>
  <c r="AU158" i="6"/>
  <c r="AY157" i="6"/>
  <c r="AX157" i="6"/>
  <c r="AW157" i="6"/>
  <c r="AU157" i="6"/>
  <c r="AY156" i="6"/>
  <c r="AX156" i="6"/>
  <c r="AW156" i="6"/>
  <c r="AU156" i="6"/>
  <c r="AY155" i="6"/>
  <c r="AX155" i="6"/>
  <c r="AW155" i="6"/>
  <c r="AU155" i="6"/>
  <c r="AY154" i="6"/>
  <c r="AX154" i="6"/>
  <c r="AW154" i="6"/>
  <c r="AU154" i="6"/>
  <c r="AY153" i="6"/>
  <c r="AX153" i="6"/>
  <c r="AW153" i="6"/>
  <c r="AU153" i="6"/>
  <c r="AY152" i="6"/>
  <c r="AX152" i="6"/>
  <c r="AW152" i="6"/>
  <c r="AU152" i="6"/>
  <c r="AY151" i="6"/>
  <c r="AX151" i="6"/>
  <c r="AW151" i="6"/>
  <c r="AU151" i="6"/>
  <c r="AY149" i="6"/>
  <c r="AX149" i="6"/>
  <c r="AW149" i="6"/>
  <c r="AU149" i="6"/>
  <c r="AY148" i="6"/>
  <c r="AX148" i="6"/>
  <c r="AW148" i="6"/>
  <c r="AU148" i="6"/>
  <c r="AY147" i="6"/>
  <c r="AX147" i="6"/>
  <c r="AW147" i="6"/>
  <c r="AU147" i="6"/>
  <c r="AY146" i="6"/>
  <c r="AX146" i="6"/>
  <c r="AW146" i="6"/>
  <c r="AU146" i="6"/>
  <c r="AY145" i="6"/>
  <c r="AX145" i="6"/>
  <c r="AW145" i="6"/>
  <c r="AU145" i="6"/>
  <c r="AY144" i="6"/>
  <c r="AX144" i="6"/>
  <c r="AW144" i="6"/>
  <c r="AU144" i="6"/>
  <c r="AY142" i="6"/>
  <c r="AX142" i="6"/>
  <c r="AW142" i="6"/>
  <c r="AU142" i="6"/>
  <c r="AY141" i="6"/>
  <c r="AX141" i="6"/>
  <c r="AW141" i="6"/>
  <c r="AU141" i="6"/>
  <c r="J135" i="6"/>
  <c r="F135" i="6"/>
  <c r="J134" i="6"/>
  <c r="F134" i="6"/>
  <c r="F132" i="6"/>
  <c r="E130" i="6"/>
  <c r="J95" i="6"/>
  <c r="F95" i="6"/>
  <c r="J94" i="6"/>
  <c r="F94" i="6"/>
  <c r="F92" i="6"/>
  <c r="E90" i="6"/>
  <c r="J16" i="6"/>
  <c r="J132" i="6" s="1"/>
  <c r="E7" i="6"/>
  <c r="E124" i="6" s="1"/>
  <c r="J43" i="5"/>
  <c r="J42" i="5"/>
  <c r="J41" i="5"/>
  <c r="AZ188" i="5"/>
  <c r="AY188" i="5"/>
  <c r="AX188" i="5"/>
  <c r="AV188" i="5"/>
  <c r="AZ187" i="5"/>
  <c r="AY187" i="5"/>
  <c r="AX187" i="5"/>
  <c r="AV187" i="5"/>
  <c r="AZ186" i="5"/>
  <c r="AY186" i="5"/>
  <c r="AX186" i="5"/>
  <c r="AV186" i="5"/>
  <c r="AZ185" i="5"/>
  <c r="AY185" i="5"/>
  <c r="AX185" i="5"/>
  <c r="AV185" i="5"/>
  <c r="AZ184" i="5"/>
  <c r="AY184" i="5"/>
  <c r="AX184" i="5"/>
  <c r="AV184" i="5"/>
  <c r="AZ183" i="5"/>
  <c r="AY183" i="5"/>
  <c r="AX183" i="5"/>
  <c r="AV183" i="5"/>
  <c r="AZ182" i="5"/>
  <c r="AY182" i="5"/>
  <c r="AX182" i="5"/>
  <c r="AV182" i="5"/>
  <c r="AZ181" i="5"/>
  <c r="AY181" i="5"/>
  <c r="AX181" i="5"/>
  <c r="AV181" i="5"/>
  <c r="AZ179" i="5"/>
  <c r="AY179" i="5"/>
  <c r="AX179" i="5"/>
  <c r="AV179" i="5"/>
  <c r="AZ178" i="5"/>
  <c r="AY178" i="5"/>
  <c r="AX178" i="5"/>
  <c r="AV178" i="5"/>
  <c r="AZ177" i="5"/>
  <c r="AY177" i="5"/>
  <c r="AX177" i="5"/>
  <c r="AV177" i="5"/>
  <c r="AZ176" i="5"/>
  <c r="AY176" i="5"/>
  <c r="AX176" i="5"/>
  <c r="AV176" i="5"/>
  <c r="AZ174" i="5"/>
  <c r="AY174" i="5"/>
  <c r="AX174" i="5"/>
  <c r="AV174" i="5"/>
  <c r="AZ173" i="5"/>
  <c r="AY173" i="5"/>
  <c r="AX173" i="5"/>
  <c r="AV173" i="5"/>
  <c r="AZ171" i="5"/>
  <c r="AY171" i="5"/>
  <c r="AX171" i="5"/>
  <c r="AV171" i="5"/>
  <c r="AZ170" i="5"/>
  <c r="AY170" i="5"/>
  <c r="AX170" i="5"/>
  <c r="AV170" i="5"/>
  <c r="AZ168" i="5"/>
  <c r="AY168" i="5"/>
  <c r="AX168" i="5"/>
  <c r="AV168" i="5"/>
  <c r="AZ167" i="5"/>
  <c r="AY167" i="5"/>
  <c r="AX167" i="5"/>
  <c r="AV167" i="5"/>
  <c r="AZ166" i="5"/>
  <c r="AY166" i="5"/>
  <c r="AX166" i="5"/>
  <c r="AV166" i="5"/>
  <c r="AZ163" i="5"/>
  <c r="AY163" i="5"/>
  <c r="AX163" i="5"/>
  <c r="AV163" i="5"/>
  <c r="AZ161" i="5"/>
  <c r="AY161" i="5"/>
  <c r="AX161" i="5"/>
  <c r="AV161" i="5"/>
  <c r="AZ160" i="5"/>
  <c r="AY160" i="5"/>
  <c r="AX160" i="5"/>
  <c r="AV160" i="5"/>
  <c r="AZ159" i="5"/>
  <c r="AY159" i="5"/>
  <c r="AX159" i="5"/>
  <c r="AV159" i="5"/>
  <c r="AZ158" i="5"/>
  <c r="AY158" i="5"/>
  <c r="AX158" i="5"/>
  <c r="AV158" i="5"/>
  <c r="AZ157" i="5"/>
  <c r="AY157" i="5"/>
  <c r="AX157" i="5"/>
  <c r="AV157" i="5"/>
  <c r="AZ156" i="5"/>
  <c r="AY156" i="5"/>
  <c r="AX156" i="5"/>
  <c r="AV156" i="5"/>
  <c r="AZ155" i="5"/>
  <c r="AY155" i="5"/>
  <c r="AX155" i="5"/>
  <c r="AV155" i="5"/>
  <c r="AZ154" i="5"/>
  <c r="AY154" i="5"/>
  <c r="AX154" i="5"/>
  <c r="AV154" i="5"/>
  <c r="AZ153" i="5"/>
  <c r="AY153" i="5"/>
  <c r="AX153" i="5"/>
  <c r="AV153" i="5"/>
  <c r="AZ152" i="5"/>
  <c r="AY152" i="5"/>
  <c r="AX152" i="5"/>
  <c r="AV152" i="5"/>
  <c r="AZ151" i="5"/>
  <c r="AY151" i="5"/>
  <c r="AX151" i="5"/>
  <c r="AV151" i="5"/>
  <c r="AZ150" i="5"/>
  <c r="AY150" i="5"/>
  <c r="AX150" i="5"/>
  <c r="AV150" i="5"/>
  <c r="AZ148" i="5"/>
  <c r="AY148" i="5"/>
  <c r="AX148" i="5"/>
  <c r="AV148" i="5"/>
  <c r="AZ147" i="5"/>
  <c r="AY147" i="5"/>
  <c r="AX147" i="5"/>
  <c r="AV147" i="5"/>
  <c r="AZ146" i="5"/>
  <c r="AY146" i="5"/>
  <c r="AX146" i="5"/>
  <c r="AV146" i="5"/>
  <c r="AZ144" i="5"/>
  <c r="AY144" i="5"/>
  <c r="AX144" i="5"/>
  <c r="AV144" i="5"/>
  <c r="AZ143" i="5"/>
  <c r="AY143" i="5"/>
  <c r="AX143" i="5"/>
  <c r="AV143" i="5"/>
  <c r="AZ142" i="5"/>
  <c r="AY142" i="5"/>
  <c r="AX142" i="5"/>
  <c r="AV142" i="5"/>
  <c r="AZ141" i="5"/>
  <c r="AY141" i="5"/>
  <c r="AX141" i="5"/>
  <c r="AV141" i="5"/>
  <c r="J135" i="5"/>
  <c r="F135" i="5"/>
  <c r="J134" i="5"/>
  <c r="F134" i="5"/>
  <c r="F132" i="5"/>
  <c r="E130" i="5"/>
  <c r="J95" i="5"/>
  <c r="F95" i="5"/>
  <c r="J94" i="5"/>
  <c r="F94" i="5"/>
  <c r="F92" i="5"/>
  <c r="E90" i="5"/>
  <c r="J16" i="5"/>
  <c r="J92" i="5" s="1"/>
  <c r="E7" i="5"/>
  <c r="E124" i="5" s="1"/>
  <c r="J41" i="4"/>
  <c r="J40" i="4"/>
  <c r="J39" i="4"/>
  <c r="BA235" i="4"/>
  <c r="AZ235" i="4"/>
  <c r="AY235" i="4"/>
  <c r="AW235" i="4"/>
  <c r="BA234" i="4"/>
  <c r="AZ234" i="4"/>
  <c r="AY234" i="4"/>
  <c r="AW234" i="4"/>
  <c r="BA233" i="4"/>
  <c r="AZ233" i="4"/>
  <c r="AY233" i="4"/>
  <c r="AW233" i="4"/>
  <c r="BA231" i="4"/>
  <c r="AZ231" i="4"/>
  <c r="AY231" i="4"/>
  <c r="AW231" i="4"/>
  <c r="BA230" i="4"/>
  <c r="AZ230" i="4"/>
  <c r="AY230" i="4"/>
  <c r="AW230" i="4"/>
  <c r="BA228" i="4"/>
  <c r="AZ228" i="4"/>
  <c r="AY228" i="4"/>
  <c r="AW228" i="4"/>
  <c r="BA227" i="4"/>
  <c r="AZ227" i="4"/>
  <c r="AY227" i="4"/>
  <c r="AW227" i="4"/>
  <c r="BA226" i="4"/>
  <c r="AZ226" i="4"/>
  <c r="AY226" i="4"/>
  <c r="AW226" i="4"/>
  <c r="BA225" i="4"/>
  <c r="AZ225" i="4"/>
  <c r="AY225" i="4"/>
  <c r="AW225" i="4"/>
  <c r="BA224" i="4"/>
  <c r="AZ224" i="4"/>
  <c r="AY224" i="4"/>
  <c r="AW224" i="4"/>
  <c r="BA223" i="4"/>
  <c r="AZ223" i="4"/>
  <c r="AY223" i="4"/>
  <c r="AW223" i="4"/>
  <c r="BA222" i="4"/>
  <c r="AZ222" i="4"/>
  <c r="AY222" i="4"/>
  <c r="AW222" i="4"/>
  <c r="BA221" i="4"/>
  <c r="AZ221" i="4"/>
  <c r="AY221" i="4"/>
  <c r="AW221" i="4"/>
  <c r="BA220" i="4"/>
  <c r="AZ220" i="4"/>
  <c r="AY220" i="4"/>
  <c r="AW220" i="4"/>
  <c r="BA219" i="4"/>
  <c r="AZ219" i="4"/>
  <c r="AY219" i="4"/>
  <c r="AW219" i="4"/>
  <c r="BA218" i="4"/>
  <c r="AZ218" i="4"/>
  <c r="AY218" i="4"/>
  <c r="AW218" i="4"/>
  <c r="BA217" i="4"/>
  <c r="AZ217" i="4"/>
  <c r="AY217" i="4"/>
  <c r="AW217" i="4"/>
  <c r="BA216" i="4"/>
  <c r="AZ216" i="4"/>
  <c r="AY216" i="4"/>
  <c r="AW216" i="4"/>
  <c r="BA215" i="4"/>
  <c r="AZ215" i="4"/>
  <c r="AY215" i="4"/>
  <c r="AW215" i="4"/>
  <c r="BA214" i="4"/>
  <c r="AZ214" i="4"/>
  <c r="AY214" i="4"/>
  <c r="AW214" i="4"/>
  <c r="BA213" i="4"/>
  <c r="AZ213" i="4"/>
  <c r="AY213" i="4"/>
  <c r="AW213" i="4"/>
  <c r="BA212" i="4"/>
  <c r="AZ212" i="4"/>
  <c r="AY212" i="4"/>
  <c r="AW212" i="4"/>
  <c r="BA211" i="4"/>
  <c r="AZ211" i="4"/>
  <c r="AY211" i="4"/>
  <c r="AW211" i="4"/>
  <c r="BA210" i="4"/>
  <c r="AZ210" i="4"/>
  <c r="AY210" i="4"/>
  <c r="AW210" i="4"/>
  <c r="BA209" i="4"/>
  <c r="AZ209" i="4"/>
  <c r="AY209" i="4"/>
  <c r="AW209" i="4"/>
  <c r="BA208" i="4"/>
  <c r="AZ208" i="4"/>
  <c r="AY208" i="4"/>
  <c r="AW208" i="4"/>
  <c r="BA206" i="4"/>
  <c r="AZ206" i="4"/>
  <c r="AY206" i="4"/>
  <c r="AW206" i="4"/>
  <c r="BA205" i="4"/>
  <c r="AZ205" i="4"/>
  <c r="AY205" i="4"/>
  <c r="AW205" i="4"/>
  <c r="BA204" i="4"/>
  <c r="AZ204" i="4"/>
  <c r="AY204" i="4"/>
  <c r="AW204" i="4"/>
  <c r="BA203" i="4"/>
  <c r="AZ203" i="4"/>
  <c r="AY203" i="4"/>
  <c r="AW203" i="4"/>
  <c r="BA202" i="4"/>
  <c r="AZ202" i="4"/>
  <c r="AY202" i="4"/>
  <c r="AW202" i="4"/>
  <c r="BA201" i="4"/>
  <c r="AZ201" i="4"/>
  <c r="AY201" i="4"/>
  <c r="AW201" i="4"/>
  <c r="BA200" i="4"/>
  <c r="AZ200" i="4"/>
  <c r="AY200" i="4"/>
  <c r="AW200" i="4"/>
  <c r="BA199" i="4"/>
  <c r="AZ199" i="4"/>
  <c r="AY199" i="4"/>
  <c r="AW199" i="4"/>
  <c r="BA198" i="4"/>
  <c r="AZ198" i="4"/>
  <c r="AY198" i="4"/>
  <c r="AW198" i="4"/>
  <c r="BA197" i="4"/>
  <c r="AZ197" i="4"/>
  <c r="AY197" i="4"/>
  <c r="AW197" i="4"/>
  <c r="BA196" i="4"/>
  <c r="AZ196" i="4"/>
  <c r="AY196" i="4"/>
  <c r="AW196" i="4"/>
  <c r="BA195" i="4"/>
  <c r="AZ195" i="4"/>
  <c r="AY195" i="4"/>
  <c r="AW195" i="4"/>
  <c r="BA194" i="4"/>
  <c r="AZ194" i="4"/>
  <c r="AY194" i="4"/>
  <c r="AW194" i="4"/>
  <c r="BA193" i="4"/>
  <c r="AZ193" i="4"/>
  <c r="AY193" i="4"/>
  <c r="AW193" i="4"/>
  <c r="BA192" i="4"/>
  <c r="AZ192" i="4"/>
  <c r="AY192" i="4"/>
  <c r="AW192" i="4"/>
  <c r="BA191" i="4"/>
  <c r="AZ191" i="4"/>
  <c r="AY191" i="4"/>
  <c r="AW191" i="4"/>
  <c r="BA190" i="4"/>
  <c r="AZ190" i="4"/>
  <c r="AY190" i="4"/>
  <c r="AW190" i="4"/>
  <c r="BA189" i="4"/>
  <c r="AZ189" i="4"/>
  <c r="AY189" i="4"/>
  <c r="AW189" i="4"/>
  <c r="BA188" i="4"/>
  <c r="AZ188" i="4"/>
  <c r="AY188" i="4"/>
  <c r="AW188" i="4"/>
  <c r="BA187" i="4"/>
  <c r="AZ187" i="4"/>
  <c r="AY187" i="4"/>
  <c r="AW187" i="4"/>
  <c r="BA186" i="4"/>
  <c r="AZ186" i="4"/>
  <c r="AY186" i="4"/>
  <c r="AW186" i="4"/>
  <c r="BA185" i="4"/>
  <c r="AZ185" i="4"/>
  <c r="AY185" i="4"/>
  <c r="AW185" i="4"/>
  <c r="BA184" i="4"/>
  <c r="AZ184" i="4"/>
  <c r="AY184" i="4"/>
  <c r="AW184" i="4"/>
  <c r="BA183" i="4"/>
  <c r="AZ183" i="4"/>
  <c r="AY183" i="4"/>
  <c r="AW183" i="4"/>
  <c r="BA182" i="4"/>
  <c r="AZ182" i="4"/>
  <c r="AY182" i="4"/>
  <c r="AW182" i="4"/>
  <c r="BA181" i="4"/>
  <c r="AZ181" i="4"/>
  <c r="AY181" i="4"/>
  <c r="AW181" i="4"/>
  <c r="BA180" i="4"/>
  <c r="AZ180" i="4"/>
  <c r="AY180" i="4"/>
  <c r="AW180" i="4"/>
  <c r="BA179" i="4"/>
  <c r="AZ179" i="4"/>
  <c r="AY179" i="4"/>
  <c r="AW179" i="4"/>
  <c r="BA178" i="4"/>
  <c r="AZ178" i="4"/>
  <c r="AY178" i="4"/>
  <c r="AW178" i="4"/>
  <c r="BA177" i="4"/>
  <c r="AZ177" i="4"/>
  <c r="AY177" i="4"/>
  <c r="AW177" i="4"/>
  <c r="BA176" i="4"/>
  <c r="AZ176" i="4"/>
  <c r="AY176" i="4"/>
  <c r="AW176" i="4"/>
  <c r="BA175" i="4"/>
  <c r="AZ175" i="4"/>
  <c r="AY175" i="4"/>
  <c r="AW175" i="4"/>
  <c r="BA174" i="4"/>
  <c r="AZ174" i="4"/>
  <c r="AY174" i="4"/>
  <c r="AW174" i="4"/>
  <c r="BA173" i="4"/>
  <c r="AZ173" i="4"/>
  <c r="AY173" i="4"/>
  <c r="AW173" i="4"/>
  <c r="BA172" i="4"/>
  <c r="AZ172" i="4"/>
  <c r="AY172" i="4"/>
  <c r="AW172" i="4"/>
  <c r="BA169" i="4"/>
  <c r="AZ169" i="4"/>
  <c r="AY169" i="4"/>
  <c r="AW169" i="4"/>
  <c r="BA167" i="4"/>
  <c r="AZ167" i="4"/>
  <c r="AY167" i="4"/>
  <c r="AW167" i="4"/>
  <c r="BA166" i="4"/>
  <c r="AZ166" i="4"/>
  <c r="AY166" i="4"/>
  <c r="AW166" i="4"/>
  <c r="BA165" i="4"/>
  <c r="AZ165" i="4"/>
  <c r="AY165" i="4"/>
  <c r="AW165" i="4"/>
  <c r="BA164" i="4"/>
  <c r="AZ164" i="4"/>
  <c r="AY164" i="4"/>
  <c r="AW164" i="4"/>
  <c r="BA163" i="4"/>
  <c r="AZ163" i="4"/>
  <c r="AY163" i="4"/>
  <c r="AW163" i="4"/>
  <c r="BA162" i="4"/>
  <c r="AZ162" i="4"/>
  <c r="AY162" i="4"/>
  <c r="AW162" i="4"/>
  <c r="BA161" i="4"/>
  <c r="AZ161" i="4"/>
  <c r="AY161" i="4"/>
  <c r="AW161" i="4"/>
  <c r="BA160" i="4"/>
  <c r="AZ160" i="4"/>
  <c r="AY160" i="4"/>
  <c r="AW160" i="4"/>
  <c r="BA159" i="4"/>
  <c r="AZ159" i="4"/>
  <c r="AY159" i="4"/>
  <c r="AW159" i="4"/>
  <c r="BA158" i="4"/>
  <c r="AZ158" i="4"/>
  <c r="AY158" i="4"/>
  <c r="AW158" i="4"/>
  <c r="BA157" i="4"/>
  <c r="AZ157" i="4"/>
  <c r="AY157" i="4"/>
  <c r="AW157" i="4"/>
  <c r="BA156" i="4"/>
  <c r="AZ156" i="4"/>
  <c r="AY156" i="4"/>
  <c r="AW156" i="4"/>
  <c r="BA155" i="4"/>
  <c r="AZ155" i="4"/>
  <c r="AY155" i="4"/>
  <c r="AW155" i="4"/>
  <c r="BA154" i="4"/>
  <c r="AZ154" i="4"/>
  <c r="AY154" i="4"/>
  <c r="AW154" i="4"/>
  <c r="BA153" i="4"/>
  <c r="AZ153" i="4"/>
  <c r="AY153" i="4"/>
  <c r="AW153" i="4"/>
  <c r="BA152" i="4"/>
  <c r="AZ152" i="4"/>
  <c r="AY152" i="4"/>
  <c r="AW152" i="4"/>
  <c r="BA151" i="4"/>
  <c r="AZ151" i="4"/>
  <c r="AY151" i="4"/>
  <c r="AW151" i="4"/>
  <c r="BA149" i="4"/>
  <c r="AZ149" i="4"/>
  <c r="AY149" i="4"/>
  <c r="AW149" i="4"/>
  <c r="BA148" i="4"/>
  <c r="AZ148" i="4"/>
  <c r="AY148" i="4"/>
  <c r="AW148" i="4"/>
  <c r="BA147" i="4"/>
  <c r="AZ147" i="4"/>
  <c r="AY147" i="4"/>
  <c r="AW147" i="4"/>
  <c r="BA146" i="4"/>
  <c r="AZ146" i="4"/>
  <c r="AY146" i="4"/>
  <c r="AW146" i="4"/>
  <c r="BA145" i="4"/>
  <c r="AZ145" i="4"/>
  <c r="AY145" i="4"/>
  <c r="AW145" i="4"/>
  <c r="BA144" i="4"/>
  <c r="AZ144" i="4"/>
  <c r="AY144" i="4"/>
  <c r="AW144" i="4"/>
  <c r="BA143" i="4"/>
  <c r="AZ143" i="4"/>
  <c r="AY143" i="4"/>
  <c r="AW143" i="4"/>
  <c r="BA142" i="4"/>
  <c r="AZ142" i="4"/>
  <c r="AY142" i="4"/>
  <c r="AW142" i="4"/>
  <c r="BA141" i="4"/>
  <c r="AZ141" i="4"/>
  <c r="AY141" i="4"/>
  <c r="AW141" i="4"/>
  <c r="BA140" i="4"/>
  <c r="AZ140" i="4"/>
  <c r="AY140" i="4"/>
  <c r="AW140" i="4"/>
  <c r="BA139" i="4"/>
  <c r="AZ139" i="4"/>
  <c r="AY139" i="4"/>
  <c r="AW139" i="4"/>
  <c r="BA138" i="4"/>
  <c r="AZ138" i="4"/>
  <c r="AY138" i="4"/>
  <c r="AW138" i="4"/>
  <c r="BA136" i="4"/>
  <c r="AZ136" i="4"/>
  <c r="AY136" i="4"/>
  <c r="AW136" i="4"/>
  <c r="J130" i="4"/>
  <c r="F130" i="4"/>
  <c r="J129" i="4"/>
  <c r="F129" i="4"/>
  <c r="F127" i="4"/>
  <c r="E125" i="4"/>
  <c r="J93" i="4"/>
  <c r="F93" i="4"/>
  <c r="J92" i="4"/>
  <c r="F92" i="4"/>
  <c r="F90" i="4"/>
  <c r="E88" i="4"/>
  <c r="J14" i="4"/>
  <c r="J90" i="4" s="1"/>
  <c r="E7" i="4"/>
  <c r="E121" i="4" s="1"/>
  <c r="J41" i="3"/>
  <c r="J40" i="3"/>
  <c r="J39" i="3"/>
  <c r="BA215" i="3"/>
  <c r="AZ215" i="3"/>
  <c r="AY215" i="3"/>
  <c r="AW215" i="3"/>
  <c r="BA213" i="3"/>
  <c r="AZ213" i="3"/>
  <c r="AY213" i="3"/>
  <c r="AW213" i="3"/>
  <c r="BA212" i="3"/>
  <c r="AZ212" i="3"/>
  <c r="AY212" i="3"/>
  <c r="AW212" i="3"/>
  <c r="BA210" i="3"/>
  <c r="AZ210" i="3"/>
  <c r="AY210" i="3"/>
  <c r="AW210" i="3"/>
  <c r="BA209" i="3"/>
  <c r="AZ209" i="3"/>
  <c r="AY209" i="3"/>
  <c r="AW209" i="3"/>
  <c r="BA208" i="3"/>
  <c r="AZ208" i="3"/>
  <c r="AY208" i="3"/>
  <c r="AW208" i="3"/>
  <c r="BA207" i="3"/>
  <c r="AZ207" i="3"/>
  <c r="AY207" i="3"/>
  <c r="AW207" i="3"/>
  <c r="BA206" i="3"/>
  <c r="AZ206" i="3"/>
  <c r="AY206" i="3"/>
  <c r="AW206" i="3"/>
  <c r="BA205" i="3"/>
  <c r="AZ205" i="3"/>
  <c r="AY205" i="3"/>
  <c r="AW205" i="3"/>
  <c r="BA204" i="3"/>
  <c r="AZ204" i="3"/>
  <c r="AY204" i="3"/>
  <c r="AW204" i="3"/>
  <c r="BA203" i="3"/>
  <c r="AZ203" i="3"/>
  <c r="AY203" i="3"/>
  <c r="AW203" i="3"/>
  <c r="BA202" i="3"/>
  <c r="AZ202" i="3"/>
  <c r="AY202" i="3"/>
  <c r="AW202" i="3"/>
  <c r="BA201" i="3"/>
  <c r="AZ201" i="3"/>
  <c r="AY201" i="3"/>
  <c r="AW201" i="3"/>
  <c r="BA200" i="3"/>
  <c r="AZ200" i="3"/>
  <c r="AY200" i="3"/>
  <c r="AW200" i="3"/>
  <c r="BA199" i="3"/>
  <c r="AZ199" i="3"/>
  <c r="AY199" i="3"/>
  <c r="AW199" i="3"/>
  <c r="BA198" i="3"/>
  <c r="AZ198" i="3"/>
  <c r="AY198" i="3"/>
  <c r="AW198" i="3"/>
  <c r="BA197" i="3"/>
  <c r="AZ197" i="3"/>
  <c r="AY197" i="3"/>
  <c r="AW197" i="3"/>
  <c r="BA196" i="3"/>
  <c r="AZ196" i="3"/>
  <c r="AY196" i="3"/>
  <c r="AW196" i="3"/>
  <c r="BA195" i="3"/>
  <c r="AZ195" i="3"/>
  <c r="AY195" i="3"/>
  <c r="AW195" i="3"/>
  <c r="BA194" i="3"/>
  <c r="AZ194" i="3"/>
  <c r="AY194" i="3"/>
  <c r="AW194" i="3"/>
  <c r="BA193" i="3"/>
  <c r="AZ193" i="3"/>
  <c r="AY193" i="3"/>
  <c r="AW193" i="3"/>
  <c r="BA192" i="3"/>
  <c r="AZ192" i="3"/>
  <c r="AY192" i="3"/>
  <c r="AW192" i="3"/>
  <c r="BA191" i="3"/>
  <c r="AZ191" i="3"/>
  <c r="AY191" i="3"/>
  <c r="AW191" i="3"/>
  <c r="BA190" i="3"/>
  <c r="AZ190" i="3"/>
  <c r="AY190" i="3"/>
  <c r="AW190" i="3"/>
  <c r="BA189" i="3"/>
  <c r="AZ189" i="3"/>
  <c r="AY189" i="3"/>
  <c r="AW189" i="3"/>
  <c r="BA188" i="3"/>
  <c r="AZ188" i="3"/>
  <c r="AY188" i="3"/>
  <c r="AW188" i="3"/>
  <c r="BA186" i="3"/>
  <c r="AZ186" i="3"/>
  <c r="AY186" i="3"/>
  <c r="AW186" i="3"/>
  <c r="BA185" i="3"/>
  <c r="AZ185" i="3"/>
  <c r="AY185" i="3"/>
  <c r="AW185" i="3"/>
  <c r="BA184" i="3"/>
  <c r="AZ184" i="3"/>
  <c r="AY184" i="3"/>
  <c r="AW184" i="3"/>
  <c r="BA183" i="3"/>
  <c r="AZ183" i="3"/>
  <c r="AY183" i="3"/>
  <c r="AW183" i="3"/>
  <c r="BA182" i="3"/>
  <c r="AZ182" i="3"/>
  <c r="AY182" i="3"/>
  <c r="AW182" i="3"/>
  <c r="BA181" i="3"/>
  <c r="AZ181" i="3"/>
  <c r="AY181" i="3"/>
  <c r="AW181" i="3"/>
  <c r="BA180" i="3"/>
  <c r="AZ180" i="3"/>
  <c r="AY180" i="3"/>
  <c r="AW180" i="3"/>
  <c r="BA179" i="3"/>
  <c r="AZ179" i="3"/>
  <c r="AY179" i="3"/>
  <c r="AW179" i="3"/>
  <c r="BA178" i="3"/>
  <c r="AZ178" i="3"/>
  <c r="AY178" i="3"/>
  <c r="AW178" i="3"/>
  <c r="BA177" i="3"/>
  <c r="AZ177" i="3"/>
  <c r="AY177" i="3"/>
  <c r="AW177" i="3"/>
  <c r="BA176" i="3"/>
  <c r="AZ176" i="3"/>
  <c r="AY176" i="3"/>
  <c r="AW176" i="3"/>
  <c r="BA175" i="3"/>
  <c r="AZ175" i="3"/>
  <c r="AY175" i="3"/>
  <c r="AW175" i="3"/>
  <c r="BA173" i="3"/>
  <c r="AZ173" i="3"/>
  <c r="AY173" i="3"/>
  <c r="AW173" i="3"/>
  <c r="BA172" i="3"/>
  <c r="AZ172" i="3"/>
  <c r="AY172" i="3"/>
  <c r="AW172" i="3"/>
  <c r="BA171" i="3"/>
  <c r="AZ171" i="3"/>
  <c r="AY171" i="3"/>
  <c r="AW171" i="3"/>
  <c r="BA170" i="3"/>
  <c r="AZ170" i="3"/>
  <c r="AY170" i="3"/>
  <c r="AW170" i="3"/>
  <c r="BA169" i="3"/>
  <c r="AZ169" i="3"/>
  <c r="AY169" i="3"/>
  <c r="AW169" i="3"/>
  <c r="BA168" i="3"/>
  <c r="AZ168" i="3"/>
  <c r="AY168" i="3"/>
  <c r="AW168" i="3"/>
  <c r="BA167" i="3"/>
  <c r="AZ167" i="3"/>
  <c r="AY167" i="3"/>
  <c r="AW167" i="3"/>
  <c r="BA166" i="3"/>
  <c r="AZ166" i="3"/>
  <c r="AY166" i="3"/>
  <c r="AW166" i="3"/>
  <c r="BA165" i="3"/>
  <c r="AZ165" i="3"/>
  <c r="AY165" i="3"/>
  <c r="AW165" i="3"/>
  <c r="BA164" i="3"/>
  <c r="AZ164" i="3"/>
  <c r="AY164" i="3"/>
  <c r="AW164" i="3"/>
  <c r="BA163" i="3"/>
  <c r="AZ163" i="3"/>
  <c r="AY163" i="3"/>
  <c r="AW163" i="3"/>
  <c r="BA161" i="3"/>
  <c r="AZ161" i="3"/>
  <c r="AY161" i="3"/>
  <c r="AW161" i="3"/>
  <c r="BA160" i="3"/>
  <c r="AZ160" i="3"/>
  <c r="AY160" i="3"/>
  <c r="AW160" i="3"/>
  <c r="BA159" i="3"/>
  <c r="AZ159" i="3"/>
  <c r="AY159" i="3"/>
  <c r="AW159" i="3"/>
  <c r="BA156" i="3"/>
  <c r="AZ156" i="3"/>
  <c r="AY156" i="3"/>
  <c r="AW156" i="3"/>
  <c r="BA154" i="3"/>
  <c r="AZ154" i="3"/>
  <c r="AY154" i="3"/>
  <c r="AW154" i="3"/>
  <c r="BA153" i="3"/>
  <c r="AZ153" i="3"/>
  <c r="AY153" i="3"/>
  <c r="AW153" i="3"/>
  <c r="BA152" i="3"/>
  <c r="AZ152" i="3"/>
  <c r="AY152" i="3"/>
  <c r="AW152" i="3"/>
  <c r="BA151" i="3"/>
  <c r="AZ151" i="3"/>
  <c r="AY151" i="3"/>
  <c r="AW151" i="3"/>
  <c r="BA150" i="3"/>
  <c r="AZ150" i="3"/>
  <c r="AY150" i="3"/>
  <c r="AW150" i="3"/>
  <c r="BA149" i="3"/>
  <c r="AZ149" i="3"/>
  <c r="AY149" i="3"/>
  <c r="AW149" i="3"/>
  <c r="BA148" i="3"/>
  <c r="AZ148" i="3"/>
  <c r="AY148" i="3"/>
  <c r="AW148" i="3"/>
  <c r="BA147" i="3"/>
  <c r="AZ147" i="3"/>
  <c r="AY147" i="3"/>
  <c r="AW147" i="3"/>
  <c r="BA146" i="3"/>
  <c r="AZ146" i="3"/>
  <c r="AY146" i="3"/>
  <c r="AW146" i="3"/>
  <c r="BA145" i="3"/>
  <c r="AZ145" i="3"/>
  <c r="AY145" i="3"/>
  <c r="AW145" i="3"/>
  <c r="BA144" i="3"/>
  <c r="AZ144" i="3"/>
  <c r="AY144" i="3"/>
  <c r="AW144" i="3"/>
  <c r="BA142" i="3"/>
  <c r="AZ142" i="3"/>
  <c r="AY142" i="3"/>
  <c r="AW142" i="3"/>
  <c r="BA141" i="3"/>
  <c r="AZ141" i="3"/>
  <c r="AY141" i="3"/>
  <c r="AW141" i="3"/>
  <c r="BA140" i="3"/>
  <c r="AZ140" i="3"/>
  <c r="AY140" i="3"/>
  <c r="AW140" i="3"/>
  <c r="BA139" i="3"/>
  <c r="AZ139" i="3"/>
  <c r="AY139" i="3"/>
  <c r="AW139" i="3"/>
  <c r="BA138" i="3"/>
  <c r="AZ138" i="3"/>
  <c r="AY138" i="3"/>
  <c r="AW138" i="3"/>
  <c r="BA137" i="3"/>
  <c r="AZ137" i="3"/>
  <c r="AY137" i="3"/>
  <c r="AW137" i="3"/>
  <c r="J131" i="3"/>
  <c r="F131" i="3"/>
  <c r="J130" i="3"/>
  <c r="F130" i="3"/>
  <c r="F128" i="3"/>
  <c r="E126" i="3"/>
  <c r="J93" i="3"/>
  <c r="F93" i="3"/>
  <c r="J92" i="3"/>
  <c r="F92" i="3"/>
  <c r="F90" i="3"/>
  <c r="E88" i="3"/>
  <c r="J14" i="3"/>
  <c r="J128" i="3" s="1"/>
  <c r="E7" i="3"/>
  <c r="E122" i="3" s="1"/>
  <c r="J41" i="2"/>
  <c r="J40" i="2"/>
  <c r="J39" i="2"/>
  <c r="BA203" i="2"/>
  <c r="AZ203" i="2"/>
  <c r="AY203" i="2"/>
  <c r="AW203" i="2"/>
  <c r="BA202" i="2"/>
  <c r="AZ202" i="2"/>
  <c r="AY202" i="2"/>
  <c r="AW202" i="2"/>
  <c r="BA200" i="2"/>
  <c r="AZ200" i="2"/>
  <c r="AY200" i="2"/>
  <c r="AW200" i="2"/>
  <c r="BA199" i="2"/>
  <c r="AZ199" i="2"/>
  <c r="AY199" i="2"/>
  <c r="AW199" i="2"/>
  <c r="BA198" i="2"/>
  <c r="AZ198" i="2"/>
  <c r="AY198" i="2"/>
  <c r="AW198" i="2"/>
  <c r="BA197" i="2"/>
  <c r="AZ197" i="2"/>
  <c r="AY197" i="2"/>
  <c r="AW197" i="2"/>
  <c r="BA195" i="2"/>
  <c r="AZ195" i="2"/>
  <c r="AY195" i="2"/>
  <c r="AW195" i="2"/>
  <c r="BA194" i="2"/>
  <c r="AZ194" i="2"/>
  <c r="AY194" i="2"/>
  <c r="AW194" i="2"/>
  <c r="BA193" i="2"/>
  <c r="AZ193" i="2"/>
  <c r="AY193" i="2"/>
  <c r="AW193" i="2"/>
  <c r="BA190" i="2"/>
  <c r="AZ190" i="2"/>
  <c r="AY190" i="2"/>
  <c r="AW190" i="2"/>
  <c r="BA188" i="2"/>
  <c r="AZ188" i="2"/>
  <c r="AY188" i="2"/>
  <c r="AW188" i="2"/>
  <c r="BA187" i="2"/>
  <c r="AZ187" i="2"/>
  <c r="AY187" i="2"/>
  <c r="AW187" i="2"/>
  <c r="BA186" i="2"/>
  <c r="AZ186" i="2"/>
  <c r="AY186" i="2"/>
  <c r="AW186" i="2"/>
  <c r="BA185" i="2"/>
  <c r="AZ185" i="2"/>
  <c r="AY185" i="2"/>
  <c r="AW185" i="2"/>
  <c r="BA184" i="2"/>
  <c r="AZ184" i="2"/>
  <c r="AY184" i="2"/>
  <c r="AW184" i="2"/>
  <c r="BA183" i="2"/>
  <c r="AZ183" i="2"/>
  <c r="AY183" i="2"/>
  <c r="AW183" i="2"/>
  <c r="BA182" i="2"/>
  <c r="AZ182" i="2"/>
  <c r="AY182" i="2"/>
  <c r="AW182" i="2"/>
  <c r="BA181" i="2"/>
  <c r="AZ181" i="2"/>
  <c r="AY181" i="2"/>
  <c r="AW181" i="2"/>
  <c r="BA180" i="2"/>
  <c r="AZ180" i="2"/>
  <c r="AY180" i="2"/>
  <c r="AW180" i="2"/>
  <c r="BA179" i="2"/>
  <c r="AZ179" i="2"/>
  <c r="AY179" i="2"/>
  <c r="AW179" i="2"/>
  <c r="BA178" i="2"/>
  <c r="AZ178" i="2"/>
  <c r="AY178" i="2"/>
  <c r="AW178" i="2"/>
  <c r="BA177" i="2"/>
  <c r="AZ177" i="2"/>
  <c r="AY177" i="2"/>
  <c r="AW177" i="2"/>
  <c r="BA176" i="2"/>
  <c r="AZ176" i="2"/>
  <c r="AY176" i="2"/>
  <c r="AW176" i="2"/>
  <c r="BA175" i="2"/>
  <c r="AZ175" i="2"/>
  <c r="AY175" i="2"/>
  <c r="AW175" i="2"/>
  <c r="BA174" i="2"/>
  <c r="AZ174" i="2"/>
  <c r="AY174" i="2"/>
  <c r="AW174" i="2"/>
  <c r="BA173" i="2"/>
  <c r="AZ173" i="2"/>
  <c r="AY173" i="2"/>
  <c r="AW173" i="2"/>
  <c r="BA172" i="2"/>
  <c r="AZ172" i="2"/>
  <c r="AY172" i="2"/>
  <c r="AW172" i="2"/>
  <c r="BA171" i="2"/>
  <c r="AZ171" i="2"/>
  <c r="AY171" i="2"/>
  <c r="AW171" i="2"/>
  <c r="BA170" i="2"/>
  <c r="AZ170" i="2"/>
  <c r="AY170" i="2"/>
  <c r="AW170" i="2"/>
  <c r="BA169" i="2"/>
  <c r="AZ169" i="2"/>
  <c r="AY169" i="2"/>
  <c r="AW169" i="2"/>
  <c r="BA168" i="2"/>
  <c r="AZ168" i="2"/>
  <c r="AY168" i="2"/>
  <c r="AW168" i="2"/>
  <c r="BA167" i="2"/>
  <c r="AZ167" i="2"/>
  <c r="AY167" i="2"/>
  <c r="AW167" i="2"/>
  <c r="BA166" i="2"/>
  <c r="AZ166" i="2"/>
  <c r="AY166" i="2"/>
  <c r="AW166" i="2"/>
  <c r="BA165" i="2"/>
  <c r="AZ165" i="2"/>
  <c r="AY165" i="2"/>
  <c r="AW165" i="2"/>
  <c r="BA164" i="2"/>
  <c r="AZ164" i="2"/>
  <c r="AY164" i="2"/>
  <c r="AW164" i="2"/>
  <c r="BA163" i="2"/>
  <c r="AZ163" i="2"/>
  <c r="AY163" i="2"/>
  <c r="AW163" i="2"/>
  <c r="BA161" i="2"/>
  <c r="AZ161" i="2"/>
  <c r="AY161" i="2"/>
  <c r="AW161" i="2"/>
  <c r="BA160" i="2"/>
  <c r="AZ160" i="2"/>
  <c r="AY160" i="2"/>
  <c r="AW160" i="2"/>
  <c r="BA159" i="2"/>
  <c r="AZ159" i="2"/>
  <c r="AY159" i="2"/>
  <c r="AW159" i="2"/>
  <c r="BA158" i="2"/>
  <c r="AZ158" i="2"/>
  <c r="AY158" i="2"/>
  <c r="AW158" i="2"/>
  <c r="BA157" i="2"/>
  <c r="AZ157" i="2"/>
  <c r="AY157" i="2"/>
  <c r="AW157" i="2"/>
  <c r="BA156" i="2"/>
  <c r="AZ156" i="2"/>
  <c r="AY156" i="2"/>
  <c r="AW156" i="2"/>
  <c r="BA155" i="2"/>
  <c r="AZ155" i="2"/>
  <c r="AY155" i="2"/>
  <c r="AW155" i="2"/>
  <c r="BA154" i="2"/>
  <c r="AZ154" i="2"/>
  <c r="AY154" i="2"/>
  <c r="AW154" i="2"/>
  <c r="BA153" i="2"/>
  <c r="AZ153" i="2"/>
  <c r="AY153" i="2"/>
  <c r="AW153" i="2"/>
  <c r="BA152" i="2"/>
  <c r="AZ152" i="2"/>
  <c r="AY152" i="2"/>
  <c r="AW152" i="2"/>
  <c r="BA151" i="2"/>
  <c r="AZ151" i="2"/>
  <c r="AY151" i="2"/>
  <c r="AW151" i="2"/>
  <c r="BA150" i="2"/>
  <c r="AZ150" i="2"/>
  <c r="AY150" i="2"/>
  <c r="AW150" i="2"/>
  <c r="BA149" i="2"/>
  <c r="AZ149" i="2"/>
  <c r="AY149" i="2"/>
  <c r="AW149" i="2"/>
  <c r="BA148" i="2"/>
  <c r="AZ148" i="2"/>
  <c r="AY148" i="2"/>
  <c r="AW148" i="2"/>
  <c r="BA147" i="2"/>
  <c r="AZ147" i="2"/>
  <c r="AY147" i="2"/>
  <c r="AW147" i="2"/>
  <c r="BA146" i="2"/>
  <c r="AZ146" i="2"/>
  <c r="AY146" i="2"/>
  <c r="AW146" i="2"/>
  <c r="BA145" i="2"/>
  <c r="AZ145" i="2"/>
  <c r="AY145" i="2"/>
  <c r="AW145" i="2"/>
  <c r="BA144" i="2"/>
  <c r="AZ144" i="2"/>
  <c r="AY144" i="2"/>
  <c r="AW144" i="2"/>
  <c r="BA143" i="2"/>
  <c r="AZ143" i="2"/>
  <c r="AY143" i="2"/>
  <c r="AW143" i="2"/>
  <c r="BA142" i="2"/>
  <c r="AZ142" i="2"/>
  <c r="AY142" i="2"/>
  <c r="AW142" i="2"/>
  <c r="BA141" i="2"/>
  <c r="AZ141" i="2"/>
  <c r="AY141" i="2"/>
  <c r="AW141" i="2"/>
  <c r="BA140" i="2"/>
  <c r="AZ140" i="2"/>
  <c r="AY140" i="2"/>
  <c r="AW140" i="2"/>
  <c r="BA139" i="2"/>
  <c r="AZ139" i="2"/>
  <c r="AY139" i="2"/>
  <c r="AW139" i="2"/>
  <c r="BA138" i="2"/>
  <c r="AZ138" i="2"/>
  <c r="AY138" i="2"/>
  <c r="AW138" i="2"/>
  <c r="BA136" i="2"/>
  <c r="AZ136" i="2"/>
  <c r="AY136" i="2"/>
  <c r="AW136" i="2"/>
  <c r="BA135" i="2"/>
  <c r="AZ135" i="2"/>
  <c r="AY135" i="2"/>
  <c r="AW135" i="2"/>
  <c r="J129" i="2"/>
  <c r="F129" i="2"/>
  <c r="J128" i="2"/>
  <c r="F128" i="2"/>
  <c r="F126" i="2"/>
  <c r="E124" i="2"/>
  <c r="J93" i="2"/>
  <c r="F93" i="2"/>
  <c r="J92" i="2"/>
  <c r="F92" i="2"/>
  <c r="F90" i="2"/>
  <c r="J14" i="2"/>
  <c r="J126" i="2" s="1"/>
  <c r="E7" i="2"/>
  <c r="E120" i="2" s="1"/>
  <c r="L90" i="1"/>
  <c r="AM90" i="1"/>
  <c r="AM89" i="1"/>
  <c r="L89" i="1"/>
  <c r="AM87" i="1"/>
  <c r="L87" i="1"/>
  <c r="L85" i="1"/>
  <c r="L84" i="1"/>
  <c r="BC184" i="2"/>
  <c r="BC179" i="2"/>
  <c r="BC166" i="2"/>
  <c r="BC159" i="2"/>
  <c r="BC145" i="2"/>
  <c r="BC136" i="2"/>
  <c r="BC186" i="2"/>
  <c r="BC182" i="2"/>
  <c r="BC174" i="2"/>
  <c r="BC154" i="2"/>
  <c r="BC139" i="2"/>
  <c r="BC178" i="2"/>
  <c r="BC160" i="2"/>
  <c r="BC152" i="2"/>
  <c r="BC146" i="2"/>
  <c r="BC194" i="3"/>
  <c r="BC184" i="3"/>
  <c r="BC175" i="3"/>
  <c r="BC144" i="3"/>
  <c r="BC212" i="3"/>
  <c r="BC201" i="3"/>
  <c r="BC193" i="3"/>
  <c r="BC163" i="3"/>
  <c r="BC180" i="3"/>
  <c r="BC167" i="3"/>
  <c r="BC137" i="3"/>
  <c r="BC181" i="3"/>
  <c r="BC177" i="3"/>
  <c r="BC188" i="4"/>
  <c r="BC179" i="4"/>
  <c r="BC166" i="4"/>
  <c r="BC159" i="4"/>
  <c r="BC145" i="4"/>
  <c r="BC196" i="4"/>
  <c r="BC180" i="4"/>
  <c r="BC136" i="4"/>
  <c r="BC195" i="4"/>
  <c r="BC158" i="4"/>
  <c r="BC138" i="4"/>
  <c r="BC223" i="4"/>
  <c r="BC217" i="4"/>
  <c r="BC211" i="4"/>
  <c r="BC185" i="4"/>
  <c r="BC148" i="4"/>
  <c r="BB186" i="5"/>
  <c r="BB174" i="5"/>
  <c r="BB150" i="5"/>
  <c r="BB146" i="5"/>
  <c r="BB187" i="5"/>
  <c r="BB181" i="5"/>
  <c r="BB163" i="5"/>
  <c r="BB148" i="5"/>
  <c r="BA197" i="6"/>
  <c r="BA188" i="6"/>
  <c r="BA183" i="6"/>
  <c r="BA155" i="6"/>
  <c r="BA206" i="6"/>
  <c r="BA189" i="6"/>
  <c r="BA171" i="6"/>
  <c r="BA157" i="6"/>
  <c r="BA190" i="6"/>
  <c r="BA149" i="6"/>
  <c r="BA163" i="6"/>
  <c r="BC238" i="7"/>
  <c r="BC228" i="7"/>
  <c r="BC214" i="7"/>
  <c r="BC200" i="7"/>
  <c r="BC159" i="7"/>
  <c r="BC152" i="7"/>
  <c r="BC223" i="7"/>
  <c r="BC220" i="7"/>
  <c r="BC213" i="7"/>
  <c r="BC178" i="7"/>
  <c r="BC173" i="7"/>
  <c r="BC147" i="7"/>
  <c r="BC244" i="7"/>
  <c r="BC208" i="7"/>
  <c r="BC205" i="7"/>
  <c r="BC168" i="7"/>
  <c r="BC146" i="7"/>
  <c r="BC248" i="7"/>
  <c r="BC229" i="7"/>
  <c r="BC218" i="7"/>
  <c r="BC211" i="7"/>
  <c r="BC207" i="7"/>
  <c r="BC196" i="7"/>
  <c r="BC182" i="7"/>
  <c r="BC161" i="7"/>
  <c r="BC176" i="8"/>
  <c r="BC153" i="8"/>
  <c r="BC163" i="8"/>
  <c r="BC167" i="8"/>
  <c r="BC162" i="8"/>
  <c r="BC144" i="8"/>
  <c r="BC147" i="9"/>
  <c r="BC165" i="9"/>
  <c r="BC160" i="9"/>
  <c r="BC148" i="9"/>
  <c r="BC143" i="9"/>
  <c r="BC235" i="10"/>
  <c r="BC191" i="10"/>
  <c r="BC183" i="10"/>
  <c r="BC152" i="10"/>
  <c r="BC147" i="10"/>
  <c r="BC142" i="10"/>
  <c r="BC139" i="10"/>
  <c r="BC241" i="10"/>
  <c r="BC216" i="10"/>
  <c r="BC209" i="10"/>
  <c r="BC199" i="10"/>
  <c r="BC173" i="10"/>
  <c r="BC157" i="10"/>
  <c r="BC144" i="10"/>
  <c r="BC246" i="10"/>
  <c r="BC238" i="10"/>
  <c r="BC230" i="10"/>
  <c r="BC225" i="10"/>
  <c r="BC212" i="10"/>
  <c r="BC208" i="10"/>
  <c r="BC197" i="10"/>
  <c r="BC192" i="10"/>
  <c r="BC179" i="10"/>
  <c r="BC165" i="10"/>
  <c r="BC254" i="10"/>
  <c r="BC243" i="10"/>
  <c r="BC231" i="10"/>
  <c r="BC223" i="10"/>
  <c r="BC215" i="10"/>
  <c r="BC190" i="10"/>
  <c r="BC184" i="10"/>
  <c r="BC178" i="10"/>
  <c r="BC166" i="10"/>
  <c r="BC154" i="10"/>
  <c r="BC140" i="10"/>
  <c r="BC136" i="10"/>
  <c r="BB182" i="11"/>
  <c r="BB155" i="11"/>
  <c r="BB138" i="11"/>
  <c r="BB169" i="11"/>
  <c r="BB163" i="11"/>
  <c r="BB149" i="11"/>
  <c r="BB168" i="11"/>
  <c r="BB188" i="11"/>
  <c r="BB179" i="11"/>
  <c r="BB161" i="11"/>
  <c r="BB140" i="11"/>
  <c r="BB306" i="12"/>
  <c r="BB296" i="12"/>
  <c r="BB284" i="12"/>
  <c r="BB267" i="12"/>
  <c r="BB254" i="12"/>
  <c r="BB247" i="12"/>
  <c r="BB229" i="12"/>
  <c r="BB201" i="12"/>
  <c r="BB193" i="12"/>
  <c r="BB184" i="12"/>
  <c r="BB170" i="12"/>
  <c r="BB151" i="12"/>
  <c r="BB288" i="12"/>
  <c r="BB250" i="12"/>
  <c r="BB244" i="12"/>
  <c r="BB240" i="12"/>
  <c r="BB237" i="12"/>
  <c r="BB234" i="12"/>
  <c r="BB222" i="12"/>
  <c r="BB181" i="12"/>
  <c r="BB176" i="12"/>
  <c r="BB303" i="12"/>
  <c r="BB289" i="12"/>
  <c r="BB276" i="12"/>
  <c r="BB269" i="12"/>
  <c r="BB242" i="12"/>
  <c r="BB231" i="12"/>
  <c r="BB225" i="12"/>
  <c r="BB213" i="12"/>
  <c r="BB199" i="12"/>
  <c r="BB192" i="12"/>
  <c r="BB186" i="12"/>
  <c r="BB175" i="12"/>
  <c r="BB159" i="12"/>
  <c r="BB152" i="12"/>
  <c r="BB147" i="12"/>
  <c r="BB294" i="12"/>
  <c r="BB281" i="12"/>
  <c r="BB221" i="12"/>
  <c r="BB215" i="12"/>
  <c r="BB179" i="12"/>
  <c r="BB166" i="12"/>
  <c r="BB158" i="12"/>
  <c r="BB171" i="13"/>
  <c r="BB165" i="13"/>
  <c r="BB150" i="13"/>
  <c r="BB199" i="13"/>
  <c r="BB176" i="13"/>
  <c r="BB172" i="13"/>
  <c r="BB149" i="13"/>
  <c r="BB139" i="13"/>
  <c r="BB214" i="13"/>
  <c r="BB195" i="13"/>
  <c r="BB155" i="13"/>
  <c r="BB148" i="13"/>
  <c r="BB221" i="13"/>
  <c r="BB185" i="13"/>
  <c r="BB178" i="13"/>
  <c r="BB157" i="14"/>
  <c r="BB140" i="14"/>
  <c r="BB241" i="14"/>
  <c r="BB231" i="14"/>
  <c r="BB224" i="14"/>
  <c r="BB188" i="14"/>
  <c r="BB178" i="14"/>
  <c r="BB248" i="14"/>
  <c r="BB214" i="14"/>
  <c r="BB153" i="14"/>
  <c r="BB233" i="14"/>
  <c r="BB213" i="14"/>
  <c r="BB208" i="14"/>
  <c r="BB194" i="14"/>
  <c r="BB190" i="14"/>
  <c r="BB183" i="14"/>
  <c r="BB173" i="14"/>
  <c r="BB148" i="14"/>
  <c r="BB205" i="15"/>
  <c r="BB190" i="15"/>
  <c r="BB181" i="15"/>
  <c r="BB163" i="15"/>
  <c r="BB155" i="15"/>
  <c r="BB142" i="15"/>
  <c r="BB193" i="15"/>
  <c r="BB170" i="15"/>
  <c r="BB161" i="15"/>
  <c r="BB143" i="15"/>
  <c r="BB212" i="15"/>
  <c r="BB192" i="15"/>
  <c r="BB187" i="15"/>
  <c r="BB167" i="15"/>
  <c r="BB157" i="15"/>
  <c r="BB140" i="15"/>
  <c r="BB211" i="15"/>
  <c r="BB203" i="15"/>
  <c r="BB196" i="15"/>
  <c r="BB184" i="15"/>
  <c r="BB178" i="15"/>
  <c r="BB164" i="15"/>
  <c r="BB151" i="15"/>
  <c r="BB137" i="15"/>
  <c r="BB132" i="15"/>
  <c r="BC200" i="2"/>
  <c r="BC168" i="2"/>
  <c r="BC199" i="2"/>
  <c r="BC188" i="2"/>
  <c r="BC141" i="2"/>
  <c r="BC135" i="2"/>
  <c r="BC158" i="2"/>
  <c r="BC177" i="2"/>
  <c r="BC172" i="2"/>
  <c r="BC169" i="2"/>
  <c r="BC156" i="2"/>
  <c r="BC151" i="2"/>
  <c r="BC205" i="3"/>
  <c r="BC185" i="3"/>
  <c r="BC170" i="3"/>
  <c r="BC146" i="3"/>
  <c r="BC140" i="3"/>
  <c r="BC207" i="3"/>
  <c r="BC202" i="3"/>
  <c r="BC196" i="3"/>
  <c r="BC188" i="3"/>
  <c r="BC160" i="3"/>
  <c r="BC151" i="3"/>
  <c r="BC215" i="3"/>
  <c r="BC178" i="3"/>
  <c r="BC168" i="3"/>
  <c r="BC138" i="3"/>
  <c r="BC190" i="3"/>
  <c r="BC172" i="3"/>
  <c r="BC169" i="3"/>
  <c r="BC166" i="3"/>
  <c r="BC165" i="3"/>
  <c r="BC154" i="3"/>
  <c r="BC153" i="3"/>
  <c r="BC152" i="3"/>
  <c r="BC149" i="3"/>
  <c r="BC147" i="3"/>
  <c r="BC225" i="4"/>
  <c r="BC220" i="4"/>
  <c r="BC205" i="4"/>
  <c r="BC200" i="4"/>
  <c r="BC194" i="4"/>
  <c r="BC187" i="4"/>
  <c r="BC172" i="4"/>
  <c r="BC161" i="4"/>
  <c r="BC141" i="4"/>
  <c r="BC201" i="4"/>
  <c r="BC177" i="4"/>
  <c r="BC162" i="4"/>
  <c r="BC140" i="4"/>
  <c r="BC231" i="4"/>
  <c r="BC221" i="4"/>
  <c r="BC212" i="4"/>
  <c r="BC193" i="4"/>
  <c r="BC186" i="4"/>
  <c r="BC163" i="4"/>
  <c r="BC157" i="4"/>
  <c r="BC151" i="4"/>
  <c r="BC142" i="4"/>
  <c r="BC235" i="4"/>
  <c r="BC228" i="4"/>
  <c r="BC208" i="4"/>
  <c r="BC199" i="4"/>
  <c r="BC167" i="4"/>
  <c r="BB166" i="5"/>
  <c r="BB185" i="5"/>
  <c r="BB173" i="5"/>
  <c r="BB160" i="5"/>
  <c r="BB147" i="5"/>
  <c r="BB143" i="5"/>
  <c r="BB184" i="5"/>
  <c r="BB177" i="5"/>
  <c r="BB155" i="5"/>
  <c r="BB152" i="5"/>
  <c r="BA187" i="6"/>
  <c r="BA180" i="6"/>
  <c r="BA153" i="6"/>
  <c r="BA200" i="6"/>
  <c r="BA195" i="6"/>
  <c r="BA177" i="6"/>
  <c r="BA158" i="6"/>
  <c r="BA194" i="6"/>
  <c r="BA175" i="6"/>
  <c r="BA166" i="6"/>
  <c r="BA208" i="6"/>
  <c r="BA156" i="6"/>
  <c r="BA147" i="6"/>
  <c r="BC230" i="7"/>
  <c r="BC166" i="7"/>
  <c r="BC234" i="7"/>
  <c r="BC222" i="7"/>
  <c r="BC193" i="7"/>
  <c r="BC181" i="7"/>
  <c r="BC174" i="7"/>
  <c r="BC167" i="7"/>
  <c r="BC144" i="7"/>
  <c r="BC215" i="7"/>
  <c r="BC206" i="7"/>
  <c r="BC203" i="7"/>
  <c r="BC183" i="7"/>
  <c r="BC158" i="7"/>
  <c r="BC148" i="7"/>
  <c r="BC250" i="7"/>
  <c r="BC235" i="7"/>
  <c r="BC194" i="7"/>
  <c r="BC175" i="7"/>
  <c r="BC156" i="7"/>
  <c r="BC180" i="8"/>
  <c r="BC172" i="8"/>
  <c r="BC142" i="8"/>
  <c r="BC177" i="8"/>
  <c r="BC160" i="8"/>
  <c r="BC155" i="8"/>
  <c r="BC165" i="8"/>
  <c r="BC149" i="8"/>
  <c r="BC140" i="8"/>
  <c r="BC173" i="8"/>
  <c r="BC161" i="8"/>
  <c r="BC162" i="9"/>
  <c r="BC154" i="9"/>
  <c r="BC166" i="9"/>
  <c r="BC141" i="9"/>
  <c r="BC140" i="9"/>
  <c r="BC214" i="10"/>
  <c r="BC206" i="10"/>
  <c r="BC181" i="10"/>
  <c r="BC168" i="10"/>
  <c r="BC151" i="10"/>
  <c r="BC148" i="10"/>
  <c r="BC224" i="10"/>
  <c r="BC222" i="10"/>
  <c r="BC188" i="10"/>
  <c r="BC176" i="10"/>
  <c r="BC172" i="10"/>
  <c r="BC162" i="10"/>
  <c r="BC252" i="10"/>
  <c r="BC245" i="10"/>
  <c r="BC242" i="10"/>
  <c r="BC236" i="10"/>
  <c r="BC226" i="10"/>
  <c r="BC221" i="10"/>
  <c r="BC195" i="10"/>
  <c r="BC177" i="10"/>
  <c r="BC170" i="10"/>
  <c r="BC250" i="10"/>
  <c r="BC233" i="10"/>
  <c r="BC228" i="10"/>
  <c r="BC203" i="10"/>
  <c r="BC196" i="10"/>
  <c r="BC167" i="10"/>
  <c r="BC138" i="10"/>
  <c r="BB185" i="11"/>
  <c r="BB180" i="11"/>
  <c r="BB170" i="11"/>
  <c r="BB154" i="11"/>
  <c r="BB135" i="11"/>
  <c r="BB164" i="11"/>
  <c r="BB159" i="11"/>
  <c r="BB187" i="11"/>
  <c r="BB174" i="11"/>
  <c r="BB158" i="11"/>
  <c r="BB146" i="11"/>
  <c r="BB141" i="11"/>
  <c r="BB184" i="11"/>
  <c r="BB157" i="11"/>
  <c r="BB139" i="11"/>
  <c r="BB305" i="12"/>
  <c r="BB291" i="12"/>
  <c r="BB275" i="12"/>
  <c r="BB223" i="12"/>
  <c r="BB217" i="12"/>
  <c r="BB202" i="12"/>
  <c r="BB178" i="12"/>
  <c r="BB167" i="12"/>
  <c r="BB301" i="12"/>
  <c r="BB283" i="12"/>
  <c r="BB272" i="12"/>
  <c r="BB266" i="12"/>
  <c r="BB263" i="12"/>
  <c r="BB258" i="12"/>
  <c r="BB253" i="12"/>
  <c r="BB249" i="12"/>
  <c r="BB243" i="12"/>
  <c r="BB239" i="12"/>
  <c r="BB236" i="12"/>
  <c r="BB209" i="12"/>
  <c r="BB188" i="12"/>
  <c r="BB182" i="12"/>
  <c r="BB173" i="12"/>
  <c r="BB161" i="12"/>
  <c r="BB150" i="12"/>
  <c r="BB278" i="12"/>
  <c r="BB245" i="12"/>
  <c r="BB241" i="12"/>
  <c r="BB228" i="12"/>
  <c r="BB205" i="12"/>
  <c r="BB190" i="12"/>
  <c r="BB171" i="12"/>
  <c r="BB160" i="12"/>
  <c r="BB149" i="12"/>
  <c r="BB145" i="12"/>
  <c r="BB293" i="12"/>
  <c r="BB285" i="12"/>
  <c r="BB198" i="12"/>
  <c r="BB162" i="12"/>
  <c r="BB216" i="13"/>
  <c r="BB205" i="13"/>
  <c r="BB190" i="13"/>
  <c r="BB170" i="13"/>
  <c r="BB144" i="13"/>
  <c r="BB201" i="13"/>
  <c r="BB193" i="13"/>
  <c r="BB188" i="13"/>
  <c r="BB175" i="13"/>
  <c r="BB164" i="13"/>
  <c r="BB220" i="13"/>
  <c r="BB213" i="13"/>
  <c r="BB204" i="13"/>
  <c r="BB198" i="13"/>
  <c r="BB192" i="13"/>
  <c r="BB173" i="13"/>
  <c r="BB156" i="13"/>
  <c r="BB180" i="13"/>
  <c r="BB189" i="14"/>
  <c r="BB168" i="14"/>
  <c r="BB160" i="14"/>
  <c r="BB143" i="14"/>
  <c r="BB250" i="14"/>
  <c r="BB240" i="14"/>
  <c r="BB230" i="14"/>
  <c r="BB221" i="14"/>
  <c r="BB209" i="14"/>
  <c r="BB202" i="14"/>
  <c r="BB191" i="14"/>
  <c r="BB181" i="14"/>
  <c r="BB172" i="14"/>
  <c r="BB161" i="14"/>
  <c r="BB244" i="14"/>
  <c r="BB212" i="14"/>
  <c r="BB179" i="14"/>
  <c r="BB174" i="14"/>
  <c r="BB164" i="14"/>
  <c r="BB139" i="14"/>
  <c r="BB245" i="14"/>
  <c r="BB236" i="14"/>
  <c r="BB222" i="14"/>
  <c r="BB193" i="14"/>
  <c r="BB162" i="14"/>
  <c r="BB154" i="14"/>
  <c r="BB147" i="14"/>
  <c r="BB206" i="15"/>
  <c r="BB191" i="15"/>
  <c r="BB186" i="15"/>
  <c r="BB173" i="15"/>
  <c r="BB162" i="15"/>
  <c r="BB152" i="15"/>
  <c r="BB200" i="15"/>
  <c r="BB197" i="15"/>
  <c r="BB194" i="15"/>
  <c r="BB185" i="15"/>
  <c r="BB180" i="15"/>
  <c r="BB171" i="15"/>
  <c r="BB159" i="15"/>
  <c r="BB144" i="15"/>
  <c r="BB136" i="15"/>
  <c r="BB207" i="15"/>
  <c r="BB177" i="15"/>
  <c r="BB172" i="15"/>
  <c r="BB168" i="15"/>
  <c r="BB146" i="15"/>
  <c r="BB141" i="15"/>
  <c r="BB213" i="15"/>
  <c r="BB210" i="15"/>
  <c r="BB201" i="15"/>
  <c r="BB198" i="15"/>
  <c r="BB175" i="15"/>
  <c r="BB158" i="15"/>
  <c r="BB150" i="15"/>
  <c r="BC202" i="2"/>
  <c r="BC175" i="2"/>
  <c r="BC164" i="2"/>
  <c r="BC203" i="2"/>
  <c r="BC185" i="2"/>
  <c r="BC163" i="2"/>
  <c r="BC144" i="2"/>
  <c r="BC138" i="2"/>
  <c r="BC142" i="2"/>
  <c r="BC195" i="2"/>
  <c r="BC181" i="2"/>
  <c r="BC176" i="2"/>
  <c r="BC173" i="2"/>
  <c r="BC170" i="2"/>
  <c r="BC165" i="2"/>
  <c r="BC150" i="2"/>
  <c r="BC143" i="2"/>
  <c r="BC206" i="3"/>
  <c r="BC200" i="3"/>
  <c r="BC179" i="3"/>
  <c r="BC148" i="3"/>
  <c r="BC145" i="3"/>
  <c r="BC139" i="3"/>
  <c r="BC209" i="3"/>
  <c r="BC203" i="3"/>
  <c r="BC197" i="3"/>
  <c r="BC191" i="3"/>
  <c r="BC171" i="3"/>
  <c r="BC164" i="3"/>
  <c r="BC156" i="3"/>
  <c r="BC142" i="3"/>
  <c r="BC195" i="3"/>
  <c r="BC183" i="3"/>
  <c r="BC227" i="4"/>
  <c r="BC202" i="4"/>
  <c r="BC189" i="4"/>
  <c r="BC176" i="4"/>
  <c r="BC155" i="4"/>
  <c r="BC149" i="4"/>
  <c r="BC143" i="4"/>
  <c r="BC218" i="4"/>
  <c r="BC214" i="4"/>
  <c r="BC204" i="4"/>
  <c r="BC184" i="4"/>
  <c r="BC174" i="4"/>
  <c r="BC152" i="4"/>
  <c r="BC139" i="4"/>
  <c r="BC224" i="4"/>
  <c r="BC215" i="4"/>
  <c r="BC206" i="4"/>
  <c r="BC198" i="4"/>
  <c r="BC183" i="4"/>
  <c r="BC178" i="4"/>
  <c r="BC234" i="4"/>
  <c r="BC203" i="4"/>
  <c r="BC182" i="4"/>
  <c r="BC169" i="4"/>
  <c r="BC154" i="4"/>
  <c r="BB170" i="5"/>
  <c r="BB158" i="5"/>
  <c r="BB188" i="5"/>
  <c r="BB183" i="5"/>
  <c r="BB171" i="5"/>
  <c r="BB159" i="5"/>
  <c r="BB141" i="5"/>
  <c r="BB179" i="5"/>
  <c r="BB176" i="5"/>
  <c r="BB157" i="5"/>
  <c r="BB178" i="5"/>
  <c r="BB154" i="5"/>
  <c r="BA201" i="6"/>
  <c r="BA191" i="6"/>
  <c r="BA184" i="6"/>
  <c r="BA178" i="6"/>
  <c r="BA172" i="6"/>
  <c r="BA161" i="6"/>
  <c r="BA148" i="6"/>
  <c r="BA196" i="6"/>
  <c r="BA182" i="6"/>
  <c r="BA164" i="6"/>
  <c r="BA160" i="6"/>
  <c r="BA205" i="6"/>
  <c r="BA192" i="6"/>
  <c r="BA146" i="6"/>
  <c r="BA198" i="6"/>
  <c r="BA176" i="6"/>
  <c r="BA165" i="6"/>
  <c r="BA159" i="6"/>
  <c r="BA152" i="6"/>
  <c r="BA142" i="6"/>
  <c r="BC241" i="7"/>
  <c r="BC236" i="7"/>
  <c r="BC212" i="7"/>
  <c r="BC199" i="7"/>
  <c r="BC189" i="7"/>
  <c r="BC184" i="7"/>
  <c r="BC164" i="7"/>
  <c r="BC157" i="7"/>
  <c r="BC151" i="7"/>
  <c r="BC247" i="7"/>
  <c r="BC225" i="7"/>
  <c r="BC217" i="7"/>
  <c r="BC201" i="7"/>
  <c r="BC198" i="7"/>
  <c r="BC191" i="7"/>
  <c r="BC187" i="7"/>
  <c r="BC176" i="7"/>
  <c r="BC171" i="7"/>
  <c r="BC145" i="7"/>
  <c r="BC216" i="7"/>
  <c r="BC204" i="7"/>
  <c r="BC190" i="7"/>
  <c r="BC172" i="7"/>
  <c r="BC160" i="7"/>
  <c r="BC155" i="7"/>
  <c r="BC251" i="7"/>
  <c r="BC246" i="7"/>
  <c r="BC231" i="7"/>
  <c r="BC219" i="7"/>
  <c r="BC209" i="7"/>
  <c r="BC197" i="7"/>
  <c r="BC153" i="7"/>
  <c r="BC183" i="8"/>
  <c r="BC166" i="8"/>
  <c r="BC148" i="8"/>
  <c r="BC141" i="8"/>
  <c r="BC175" i="8"/>
  <c r="BC158" i="8"/>
  <c r="BC179" i="8"/>
  <c r="BC159" i="8"/>
  <c r="BC152" i="8"/>
  <c r="BC150" i="9"/>
  <c r="BC137" i="9"/>
  <c r="BC159" i="9"/>
  <c r="BC151" i="9"/>
  <c r="BC152" i="9"/>
  <c r="BC138" i="9"/>
  <c r="BC213" i="10"/>
  <c r="BC204" i="10"/>
  <c r="BC198" i="10"/>
  <c r="BC187" i="10"/>
  <c r="BC180" i="10"/>
  <c r="BC158" i="10"/>
  <c r="BC150" i="10"/>
  <c r="BC141" i="10"/>
  <c r="BC258" i="10"/>
  <c r="BC239" i="10"/>
  <c r="BC174" i="10"/>
  <c r="BC171" i="10"/>
  <c r="BC159" i="10"/>
  <c r="BC237" i="10"/>
  <c r="BC219" i="10"/>
  <c r="BC211" i="10"/>
  <c r="BC259" i="10"/>
  <c r="BC255" i="10"/>
  <c r="BC220" i="10"/>
  <c r="BC202" i="10"/>
  <c r="BC169" i="10"/>
  <c r="BC164" i="10"/>
  <c r="BC155" i="10"/>
  <c r="BB171" i="11"/>
  <c r="BB156" i="11"/>
  <c r="BB150" i="11"/>
  <c r="BB166" i="11"/>
  <c r="BB162" i="11"/>
  <c r="BB151" i="11"/>
  <c r="BB137" i="11"/>
  <c r="BB181" i="11"/>
  <c r="BB173" i="11"/>
  <c r="BB145" i="11"/>
  <c r="BB148" i="11"/>
  <c r="BB136" i="11"/>
  <c r="BB298" i="12"/>
  <c r="BB292" i="12"/>
  <c r="BB273" i="12"/>
  <c r="BB265" i="12"/>
  <c r="BB259" i="12"/>
  <c r="BB280" i="12"/>
  <c r="BB260" i="12"/>
  <c r="BB252" i="12"/>
  <c r="BB238" i="12"/>
  <c r="BB214" i="12"/>
  <c r="BB208" i="12"/>
  <c r="BB195" i="12"/>
  <c r="BB180" i="12"/>
  <c r="BB174" i="12"/>
  <c r="BB155" i="12"/>
  <c r="BB287" i="12"/>
  <c r="BB277" i="12"/>
  <c r="BB271" i="12"/>
  <c r="BB268" i="12"/>
  <c r="BB248" i="12"/>
  <c r="BB230" i="12"/>
  <c r="BB210" i="12"/>
  <c r="BB196" i="12"/>
  <c r="BB187" i="12"/>
  <c r="BB156" i="12"/>
  <c r="BB295" i="12"/>
  <c r="BB227" i="12"/>
  <c r="BB165" i="12"/>
  <c r="BB218" i="13"/>
  <c r="BB207" i="13"/>
  <c r="BB182" i="13"/>
  <c r="BB147" i="13"/>
  <c r="BB143" i="13"/>
  <c r="BB209" i="13"/>
  <c r="BB189" i="13"/>
  <c r="BB168" i="13"/>
  <c r="BB146" i="13"/>
  <c r="BB203" i="13"/>
  <c r="BB194" i="13"/>
  <c r="BB184" i="13"/>
  <c r="BB160" i="13"/>
  <c r="BB181" i="13"/>
  <c r="BB169" i="13"/>
  <c r="BB166" i="13"/>
  <c r="BB163" i="13"/>
  <c r="BB158" i="13"/>
  <c r="BB157" i="13"/>
  <c r="BB154" i="13"/>
  <c r="BB153" i="13"/>
  <c r="BB151" i="13"/>
  <c r="BB140" i="13"/>
  <c r="BB247" i="14"/>
  <c r="BB243" i="14"/>
  <c r="BB239" i="14"/>
  <c r="BB234" i="14"/>
  <c r="BB229" i="14"/>
  <c r="BB228" i="14"/>
  <c r="BB226" i="14"/>
  <c r="BB225" i="14"/>
  <c r="BB223" i="14"/>
  <c r="BB219" i="14"/>
  <c r="BB218" i="14"/>
  <c r="BB217" i="14"/>
  <c r="BB207" i="14"/>
  <c r="BB206" i="14"/>
  <c r="BB204" i="14"/>
  <c r="BB201" i="14"/>
  <c r="BB200" i="14"/>
  <c r="BB196" i="14"/>
  <c r="BB195" i="14"/>
  <c r="BB192" i="14"/>
  <c r="BB176" i="14"/>
  <c r="BB159" i="14"/>
  <c r="BB155" i="14"/>
  <c r="BB227" i="14"/>
  <c r="BB199" i="14"/>
  <c r="BB171" i="14"/>
  <c r="BB156" i="14"/>
  <c r="BB144" i="14"/>
  <c r="BB232" i="14"/>
  <c r="BB216" i="14"/>
  <c r="BB210" i="14"/>
  <c r="BB165" i="14"/>
  <c r="BB145" i="14"/>
  <c r="BB211" i="14"/>
  <c r="BB205" i="14"/>
  <c r="BB198" i="14"/>
  <c r="BB185" i="14"/>
  <c r="BB166" i="14"/>
  <c r="BB152" i="14"/>
  <c r="BB149" i="14"/>
  <c r="BB141" i="14"/>
  <c r="BB215" i="15"/>
  <c r="BB214" i="15"/>
  <c r="BB208" i="15"/>
  <c r="BB204" i="15"/>
  <c r="BB199" i="15"/>
  <c r="BB189" i="15"/>
  <c r="BB182" i="15"/>
  <c r="BB156" i="15"/>
  <c r="BB145" i="15"/>
  <c r="BB135" i="15"/>
  <c r="BB202" i="15"/>
  <c r="BB195" i="15"/>
  <c r="BB188" i="15"/>
  <c r="BB183" i="15"/>
  <c r="BB174" i="15"/>
  <c r="BB160" i="15"/>
  <c r="BB209" i="15"/>
  <c r="BB179" i="15"/>
  <c r="BB169" i="15"/>
  <c r="BB165" i="15"/>
  <c r="BB154" i="15"/>
  <c r="BB148" i="15"/>
  <c r="BB134" i="15"/>
  <c r="BB176" i="15"/>
  <c r="BB166" i="15"/>
  <c r="BB149" i="15"/>
  <c r="BB133" i="15"/>
  <c r="BC198" i="2"/>
  <c r="BC193" i="2"/>
  <c r="BC167" i="2"/>
  <c r="BC161" i="2"/>
  <c r="BC147" i="2"/>
  <c r="BC140" i="2"/>
  <c r="BC187" i="2"/>
  <c r="BC183" i="2"/>
  <c r="BC171" i="2"/>
  <c r="BC157" i="2"/>
  <c r="BC149" i="2"/>
  <c r="BC155" i="2"/>
  <c r="BC148" i="2"/>
  <c r="BC197" i="2"/>
  <c r="BC194" i="2"/>
  <c r="BC190" i="2"/>
  <c r="BC180" i="2"/>
  <c r="BC153" i="2"/>
  <c r="BC213" i="3"/>
  <c r="BC208" i="3"/>
  <c r="BC189" i="3"/>
  <c r="BC141" i="3"/>
  <c r="BC210" i="3"/>
  <c r="BC204" i="3"/>
  <c r="BC198" i="3"/>
  <c r="BC192" i="3"/>
  <c r="BC186" i="3"/>
  <c r="BC173" i="3"/>
  <c r="BC159" i="3"/>
  <c r="BC150" i="3"/>
  <c r="BC182" i="3"/>
  <c r="BC161" i="3"/>
  <c r="BC199" i="3"/>
  <c r="BC176" i="3"/>
  <c r="BC226" i="4"/>
  <c r="BC210" i="4"/>
  <c r="BC197" i="4"/>
  <c r="BC190" i="4"/>
  <c r="BC164" i="4"/>
  <c r="BC160" i="4"/>
  <c r="BC144" i="4"/>
  <c r="BC219" i="4"/>
  <c r="BC209" i="4"/>
  <c r="BC191" i="4"/>
  <c r="BC156" i="4"/>
  <c r="BC233" i="4"/>
  <c r="BC213" i="4"/>
  <c r="BC181" i="4"/>
  <c r="BC175" i="4"/>
  <c r="BC153" i="4"/>
  <c r="BC146" i="4"/>
  <c r="BC230" i="4"/>
  <c r="BC222" i="4"/>
  <c r="BC216" i="4"/>
  <c r="BC192" i="4"/>
  <c r="BC173" i="4"/>
  <c r="BC165" i="4"/>
  <c r="BC147" i="4"/>
  <c r="BB182" i="5"/>
  <c r="BB161" i="5"/>
  <c r="BB153" i="5"/>
  <c r="BB144" i="5"/>
  <c r="BB168" i="5"/>
  <c r="BB167" i="5"/>
  <c r="BB156" i="5"/>
  <c r="BB151" i="5"/>
  <c r="BB142" i="5"/>
  <c r="BA186" i="6"/>
  <c r="BA162" i="6"/>
  <c r="BA144" i="6"/>
  <c r="BA204" i="6"/>
  <c r="BA185" i="6"/>
  <c r="BA181" i="6"/>
  <c r="BA209" i="6"/>
  <c r="BA202" i="6"/>
  <c r="BA179" i="6"/>
  <c r="BA168" i="6"/>
  <c r="BA151" i="6"/>
  <c r="BA141" i="6"/>
  <c r="BA199" i="6"/>
  <c r="BA173" i="6"/>
  <c r="BA154" i="6"/>
  <c r="BA145" i="6"/>
  <c r="BC239" i="7"/>
  <c r="BC232" i="7"/>
  <c r="BC169" i="7"/>
  <c r="BC154" i="7"/>
  <c r="BC150" i="7"/>
  <c r="BC237" i="7"/>
  <c r="BC221" i="7"/>
  <c r="BC188" i="7"/>
  <c r="BC179" i="7"/>
  <c r="BC170" i="7"/>
  <c r="BC249" i="7"/>
  <c r="BC240" i="7"/>
  <c r="BC163" i="7"/>
  <c r="BC149" i="7"/>
  <c r="BC243" i="7"/>
  <c r="BC210" i="7"/>
  <c r="BC195" i="7"/>
  <c r="BC185" i="7"/>
  <c r="BC165" i="7"/>
  <c r="BC182" i="8"/>
  <c r="BC174" i="8"/>
  <c r="BC150" i="8"/>
  <c r="BC145" i="8"/>
  <c r="BC169" i="8"/>
  <c r="BC156" i="8"/>
  <c r="BC154" i="8"/>
  <c r="BC178" i="8"/>
  <c r="BC164" i="8"/>
  <c r="BC147" i="8"/>
  <c r="BC163" i="9"/>
  <c r="BC144" i="9"/>
  <c r="BC161" i="9"/>
  <c r="BC164" i="9"/>
  <c r="BC157" i="9"/>
  <c r="BC149" i="9"/>
  <c r="BC158" i="9"/>
  <c r="BC146" i="9"/>
  <c r="BC139" i="9"/>
  <c r="BC232" i="10"/>
  <c r="BC217" i="10"/>
  <c r="BC210" i="10"/>
  <c r="BC205" i="10"/>
  <c r="BC186" i="10"/>
  <c r="BC153" i="10"/>
  <c r="BC146" i="10"/>
  <c r="BC247" i="10"/>
  <c r="BC218" i="10"/>
  <c r="BC207" i="10"/>
  <c r="BC185" i="10"/>
  <c r="BC175" i="10"/>
  <c r="BC163" i="10"/>
  <c r="BC160" i="10"/>
  <c r="BC143" i="10"/>
  <c r="BC251" i="10"/>
  <c r="BC244" i="10"/>
  <c r="BC240" i="10"/>
  <c r="BC234" i="10"/>
  <c r="BC229" i="10"/>
  <c r="BC200" i="10"/>
  <c r="BC193" i="10"/>
  <c r="BC257" i="10"/>
  <c r="BC227" i="10"/>
  <c r="BC201" i="10"/>
  <c r="BC194" i="10"/>
  <c r="BC189" i="10"/>
  <c r="BC182" i="10"/>
  <c r="BC161" i="10"/>
  <c r="BC156" i="10"/>
  <c r="BC149" i="10"/>
  <c r="BC145" i="10"/>
  <c r="BC137" i="10"/>
  <c r="BB147" i="11"/>
  <c r="BB177" i="11"/>
  <c r="BB165" i="11"/>
  <c r="BB160" i="11"/>
  <c r="BB153" i="11"/>
  <c r="BB144" i="11"/>
  <c r="BB183" i="11"/>
  <c r="BB176" i="11"/>
  <c r="BB152" i="11"/>
  <c r="BB142" i="11"/>
  <c r="BB172" i="11"/>
  <c r="BB167" i="11"/>
  <c r="BB143" i="11"/>
  <c r="BB299" i="12"/>
  <c r="BB286" i="12"/>
  <c r="BB264" i="12"/>
  <c r="BB261" i="12"/>
  <c r="BB255" i="12"/>
  <c r="BB232" i="12"/>
  <c r="BB218" i="12"/>
  <c r="BB206" i="12"/>
  <c r="BB194" i="12"/>
  <c r="BB185" i="12"/>
  <c r="BB290" i="12"/>
  <c r="BB282" i="12"/>
  <c r="BB262" i="12"/>
  <c r="BB256" i="12"/>
  <c r="BB251" i="12"/>
  <c r="BB235" i="12"/>
  <c r="BB220" i="12"/>
  <c r="BB212" i="12"/>
  <c r="BB203" i="12"/>
  <c r="BB197" i="12"/>
  <c r="BB177" i="12"/>
  <c r="BB274" i="12"/>
  <c r="BB270" i="12"/>
  <c r="BB246" i="12"/>
  <c r="BB233" i="12"/>
  <c r="BB219" i="12"/>
  <c r="BB200" i="12"/>
  <c r="BB189" i="12"/>
  <c r="BB183" i="12"/>
  <c r="BB169" i="12"/>
  <c r="BB157" i="12"/>
  <c r="BB148" i="12"/>
  <c r="BB144" i="12"/>
  <c r="BB279" i="12"/>
  <c r="BB224" i="12"/>
  <c r="BB216" i="12"/>
  <c r="BB207" i="12"/>
  <c r="BB204" i="12"/>
  <c r="BB172" i="12"/>
  <c r="BB164" i="12"/>
  <c r="BB146" i="12"/>
  <c r="BB215" i="13"/>
  <c r="BB202" i="13"/>
  <c r="BB186" i="13"/>
  <c r="BB179" i="13"/>
  <c r="BB145" i="13"/>
  <c r="BB142" i="13"/>
  <c r="BB219" i="13"/>
  <c r="BB212" i="13"/>
  <c r="BB206" i="13"/>
  <c r="BB197" i="13"/>
  <c r="BB191" i="13"/>
  <c r="BB187" i="13"/>
  <c r="BB183" i="13"/>
  <c r="BB152" i="13"/>
  <c r="BB217" i="13"/>
  <c r="BB210" i="13"/>
  <c r="BB200" i="13"/>
  <c r="BB167" i="13"/>
  <c r="BB211" i="13"/>
  <c r="BB177" i="13"/>
  <c r="BB175" i="14"/>
  <c r="BB163" i="14"/>
  <c r="BB158" i="14"/>
  <c r="BB151" i="14"/>
  <c r="BB142" i="14"/>
  <c r="BB249" i="14"/>
  <c r="BB246" i="14"/>
  <c r="BB182" i="14"/>
  <c r="BB169" i="14"/>
  <c r="BB138" i="14"/>
  <c r="BB237" i="14"/>
  <c r="BB215" i="14"/>
  <c r="BB180" i="14"/>
  <c r="BB177" i="14"/>
  <c r="BB170" i="14"/>
  <c r="BB150" i="14"/>
  <c r="BB238" i="14"/>
  <c r="BC192" i="2" l="1"/>
  <c r="BC196" i="2"/>
  <c r="BC201" i="2"/>
  <c r="BC192" i="7"/>
  <c r="BC227" i="7"/>
  <c r="BC233" i="7"/>
  <c r="BC242" i="7"/>
  <c r="BC245" i="7"/>
  <c r="BC136" i="9"/>
  <c r="BB134" i="11"/>
  <c r="BB175" i="11"/>
  <c r="BB178" i="11"/>
  <c r="BB186" i="11"/>
  <c r="BB168" i="12"/>
  <c r="BB191" i="12"/>
  <c r="BB211" i="12"/>
  <c r="BB226" i="12"/>
  <c r="BB257" i="12"/>
  <c r="BB297" i="12"/>
  <c r="BB138" i="13"/>
  <c r="BB174" i="13"/>
  <c r="BB196" i="13"/>
  <c r="BB208" i="13"/>
  <c r="BB137" i="14"/>
  <c r="BB136" i="14" s="1"/>
  <c r="BB139" i="15"/>
  <c r="BC162" i="2"/>
  <c r="BC158" i="3"/>
  <c r="BC137" i="4"/>
  <c r="BC150" i="4"/>
  <c r="BB149" i="5"/>
  <c r="BA174" i="6"/>
  <c r="BA193" i="6"/>
  <c r="BA203" i="6"/>
  <c r="BA207" i="6"/>
  <c r="BC177" i="7"/>
  <c r="BC180" i="7"/>
  <c r="BC186" i="7"/>
  <c r="BC157" i="8"/>
  <c r="BC171" i="8"/>
  <c r="BC181" i="8"/>
  <c r="BC142" i="9"/>
  <c r="BC145" i="9"/>
  <c r="BB304" i="12"/>
  <c r="BB146" i="14"/>
  <c r="BB235" i="14"/>
  <c r="BB147" i="15"/>
  <c r="BC136" i="3"/>
  <c r="BC135" i="3" s="1"/>
  <c r="BC143" i="3"/>
  <c r="BC171" i="4"/>
  <c r="BA140" i="6"/>
  <c r="BA143" i="6"/>
  <c r="BA150" i="6"/>
  <c r="BC143" i="7"/>
  <c r="BC139" i="8"/>
  <c r="BC143" i="8"/>
  <c r="BC146" i="8"/>
  <c r="BC156" i="9"/>
  <c r="BB154" i="12"/>
  <c r="BB163" i="12"/>
  <c r="BB162" i="13"/>
  <c r="BB167" i="14"/>
  <c r="BB203" i="14"/>
  <c r="BB131" i="15"/>
  <c r="BC134" i="2"/>
  <c r="BC137" i="2"/>
  <c r="BC162" i="3"/>
  <c r="BC174" i="3"/>
  <c r="BC187" i="3"/>
  <c r="BC211" i="3"/>
  <c r="BC207" i="4"/>
  <c r="BC229" i="4"/>
  <c r="BC232" i="4"/>
  <c r="BB140" i="5"/>
  <c r="BB145" i="5"/>
  <c r="BB165" i="5"/>
  <c r="BB169" i="5"/>
  <c r="BB172" i="5"/>
  <c r="BB175" i="5"/>
  <c r="BB180" i="5"/>
  <c r="BA170" i="6"/>
  <c r="BC162" i="7"/>
  <c r="BC202" i="7"/>
  <c r="BC151" i="8"/>
  <c r="BC135" i="10"/>
  <c r="BC249" i="10"/>
  <c r="BC253" i="10"/>
  <c r="BC256" i="10"/>
  <c r="BB143" i="12"/>
  <c r="BB142" i="12" s="1"/>
  <c r="BB141" i="13"/>
  <c r="BB187" i="14"/>
  <c r="BB197" i="14"/>
  <c r="BB220" i="14"/>
  <c r="BB242" i="14"/>
  <c r="BB153" i="15"/>
  <c r="BC155" i="3"/>
  <c r="BC214" i="3"/>
  <c r="BA167" i="6"/>
  <c r="BC168" i="4"/>
  <c r="BC224" i="7"/>
  <c r="BC153" i="9"/>
  <c r="BC189" i="2"/>
  <c r="BC135" i="4"/>
  <c r="BB302" i="12"/>
  <c r="BB162" i="5"/>
  <c r="BC168" i="8"/>
  <c r="BB300" i="12"/>
  <c r="BB159" i="13"/>
  <c r="BB184" i="14"/>
  <c r="E117" i="15"/>
  <c r="AW132" i="15"/>
  <c r="AW136" i="15"/>
  <c r="AW140" i="15"/>
  <c r="AW141" i="15"/>
  <c r="AW155" i="15"/>
  <c r="AW156" i="15"/>
  <c r="AW158" i="15"/>
  <c r="AW161" i="15"/>
  <c r="AW176" i="15"/>
  <c r="AW179" i="15"/>
  <c r="AW181" i="15"/>
  <c r="AW182" i="15"/>
  <c r="AW192" i="15"/>
  <c r="AW195" i="15"/>
  <c r="AW199" i="15"/>
  <c r="AW202" i="15"/>
  <c r="AW203" i="15"/>
  <c r="AW204" i="15"/>
  <c r="AW207" i="15"/>
  <c r="AW212" i="15"/>
  <c r="J123" i="15"/>
  <c r="AW133" i="15"/>
  <c r="AW135" i="15"/>
  <c r="AW137" i="15"/>
  <c r="AW142" i="15"/>
  <c r="AW152" i="15"/>
  <c r="AW157" i="15"/>
  <c r="AW160" i="15"/>
  <c r="AW163" i="15"/>
  <c r="AW168" i="15"/>
  <c r="AW171" i="15"/>
  <c r="AW172" i="15"/>
  <c r="AW174" i="15"/>
  <c r="AW190" i="15"/>
  <c r="AW197" i="15"/>
  <c r="AW201" i="15"/>
  <c r="AW208" i="15"/>
  <c r="AW209" i="15"/>
  <c r="AW211" i="15"/>
  <c r="AW144" i="15"/>
  <c r="AW149" i="15"/>
  <c r="AW151" i="15"/>
  <c r="AW154" i="15"/>
  <c r="AW159" i="15"/>
  <c r="AW162" i="15"/>
  <c r="AW164" i="15"/>
  <c r="AW165" i="15"/>
  <c r="AW167" i="15"/>
  <c r="AW173" i="15"/>
  <c r="AW175" i="15"/>
  <c r="AW180" i="15"/>
  <c r="AW183" i="15"/>
  <c r="AW184" i="15"/>
  <c r="AW186" i="15"/>
  <c r="AW187" i="15"/>
  <c r="AW189" i="15"/>
  <c r="AW206" i="15"/>
  <c r="AW134" i="15"/>
  <c r="AW143" i="15"/>
  <c r="AW145" i="15"/>
  <c r="AW146" i="15"/>
  <c r="AW148" i="15"/>
  <c r="AW150" i="15"/>
  <c r="AW166" i="15"/>
  <c r="AW169" i="15"/>
  <c r="AW170" i="15"/>
  <c r="AW177" i="15"/>
  <c r="AW178" i="15"/>
  <c r="AW185" i="15"/>
  <c r="AW188" i="15"/>
  <c r="AW191" i="15"/>
  <c r="AW193" i="15"/>
  <c r="AW194" i="15"/>
  <c r="AW196" i="15"/>
  <c r="AW198" i="15"/>
  <c r="AW200" i="15"/>
  <c r="AW205" i="15"/>
  <c r="AW210" i="15"/>
  <c r="AW213" i="15"/>
  <c r="AW214" i="15"/>
  <c r="AW215" i="15"/>
  <c r="E84" i="14"/>
  <c r="J129" i="14"/>
  <c r="AW140" i="14"/>
  <c r="AW141" i="14"/>
  <c r="AW143" i="14"/>
  <c r="AW145" i="14"/>
  <c r="AW149" i="14"/>
  <c r="AW151" i="14"/>
  <c r="AW155" i="14"/>
  <c r="AW163" i="14"/>
  <c r="AW168" i="14"/>
  <c r="AW171" i="14"/>
  <c r="AW178" i="14"/>
  <c r="AW180" i="14"/>
  <c r="AW190" i="14"/>
  <c r="AW192" i="14"/>
  <c r="AW201" i="14"/>
  <c r="AW204" i="14"/>
  <c r="AW206" i="14"/>
  <c r="AW212" i="14"/>
  <c r="AW216" i="14"/>
  <c r="AW219" i="14"/>
  <c r="AW223" i="14"/>
  <c r="AW227" i="14"/>
  <c r="AW228" i="14"/>
  <c r="AW231" i="14"/>
  <c r="AW239" i="14"/>
  <c r="AW245" i="14"/>
  <c r="AW248" i="14"/>
  <c r="AW138" i="14"/>
  <c r="AW139" i="14"/>
  <c r="AW148" i="14"/>
  <c r="AW154" i="14"/>
  <c r="AW156" i="14"/>
  <c r="AW157" i="14"/>
  <c r="AW159" i="14"/>
  <c r="AW170" i="14"/>
  <c r="AW177" i="14"/>
  <c r="AW179" i="14"/>
  <c r="AW183" i="14"/>
  <c r="AW194" i="14"/>
  <c r="AW196" i="14"/>
  <c r="AW198" i="14"/>
  <c r="AW207" i="14"/>
  <c r="AW209" i="14"/>
  <c r="AW218" i="14"/>
  <c r="AW221" i="14"/>
  <c r="AW222" i="14"/>
  <c r="AW224" i="14"/>
  <c r="AW225" i="14"/>
  <c r="AW230" i="14"/>
  <c r="AW144" i="14"/>
  <c r="AW147" i="14"/>
  <c r="AW153" i="14"/>
  <c r="AW158" i="14"/>
  <c r="AW160" i="14"/>
  <c r="AW162" i="14"/>
  <c r="AW165" i="14"/>
  <c r="AW172" i="14"/>
  <c r="AW174" i="14"/>
  <c r="AW175" i="14"/>
  <c r="AW176" i="14"/>
  <c r="AW181" i="14"/>
  <c r="AW182" i="14"/>
  <c r="AW185" i="14"/>
  <c r="AW189" i="14"/>
  <c r="AW193" i="14"/>
  <c r="AW195" i="14"/>
  <c r="AW199" i="14"/>
  <c r="AW200" i="14"/>
  <c r="AW202" i="14"/>
  <c r="AW205" i="14"/>
  <c r="AW211" i="14"/>
  <c r="AW214" i="14"/>
  <c r="AW215" i="14"/>
  <c r="AW226" i="14"/>
  <c r="AW232" i="14"/>
  <c r="AW234" i="14"/>
  <c r="AW237" i="14"/>
  <c r="AW243" i="14"/>
  <c r="AW244" i="14"/>
  <c r="AW246" i="14"/>
  <c r="AW249" i="14"/>
  <c r="AW250" i="14"/>
  <c r="AW142" i="14"/>
  <c r="AW150" i="14"/>
  <c r="AW152" i="14"/>
  <c r="AW161" i="14"/>
  <c r="AW164" i="14"/>
  <c r="AW166" i="14"/>
  <c r="AW169" i="14"/>
  <c r="AW173" i="14"/>
  <c r="AW188" i="14"/>
  <c r="AW191" i="14"/>
  <c r="AW208" i="14"/>
  <c r="AW210" i="14"/>
  <c r="AW213" i="14"/>
  <c r="AW217" i="14"/>
  <c r="AW229" i="14"/>
  <c r="AW233" i="14"/>
  <c r="AW236" i="14"/>
  <c r="AW238" i="14"/>
  <c r="AW240" i="14"/>
  <c r="AW241" i="14"/>
  <c r="AW247" i="14"/>
  <c r="AW144" i="13"/>
  <c r="AW148" i="13"/>
  <c r="AW163" i="13"/>
  <c r="AW164" i="13"/>
  <c r="AW165" i="13"/>
  <c r="AW167" i="13"/>
  <c r="AW170" i="13"/>
  <c r="AW173" i="13"/>
  <c r="AW182" i="13"/>
  <c r="AW186" i="13"/>
  <c r="AW189" i="13"/>
  <c r="AW190" i="13"/>
  <c r="AW192" i="13"/>
  <c r="AW193" i="13"/>
  <c r="AW197" i="13"/>
  <c r="AW199" i="13"/>
  <c r="AW200" i="13"/>
  <c r="AW201" i="13"/>
  <c r="AW202" i="13"/>
  <c r="AW209" i="13"/>
  <c r="AW211" i="13"/>
  <c r="AW215" i="13"/>
  <c r="AW220" i="13"/>
  <c r="AW221" i="13"/>
  <c r="J92" i="13"/>
  <c r="AW140" i="13"/>
  <c r="AW149" i="13"/>
  <c r="AW150" i="13"/>
  <c r="AW151" i="13"/>
  <c r="AW155" i="13"/>
  <c r="AW157" i="13"/>
  <c r="AW158" i="13"/>
  <c r="AW169" i="13"/>
  <c r="AW171" i="13"/>
  <c r="AW175" i="13"/>
  <c r="AW177" i="13"/>
  <c r="AW180" i="13"/>
  <c r="AW188" i="13"/>
  <c r="AW191" i="13"/>
  <c r="AW195" i="13"/>
  <c r="AW204" i="13"/>
  <c r="AW205" i="13"/>
  <c r="AW206" i="13"/>
  <c r="AW207" i="13"/>
  <c r="AW212" i="13"/>
  <c r="AW216" i="13"/>
  <c r="AW146" i="13"/>
  <c r="AW147" i="13"/>
  <c r="AW152" i="13"/>
  <c r="AW154" i="13"/>
  <c r="AW156" i="13"/>
  <c r="AW160" i="13"/>
  <c r="AW172" i="13"/>
  <c r="AW183" i="13"/>
  <c r="AW184" i="13"/>
  <c r="AW185" i="13"/>
  <c r="AW203" i="13"/>
  <c r="AW213" i="13"/>
  <c r="AW214" i="13"/>
  <c r="AW219" i="13"/>
  <c r="E84" i="13"/>
  <c r="AW139" i="13"/>
  <c r="AW142" i="13"/>
  <c r="AW143" i="13"/>
  <c r="AW145" i="13"/>
  <c r="AW153" i="13"/>
  <c r="AW166" i="13"/>
  <c r="AW168" i="13"/>
  <c r="AW176" i="13"/>
  <c r="AW178" i="13"/>
  <c r="AW179" i="13"/>
  <c r="AW181" i="13"/>
  <c r="AW187" i="13"/>
  <c r="AW194" i="13"/>
  <c r="AW198" i="13"/>
  <c r="AW210" i="13"/>
  <c r="AW217" i="13"/>
  <c r="AW218" i="13"/>
  <c r="E84" i="12"/>
  <c r="J135" i="12"/>
  <c r="AW146" i="12"/>
  <c r="AW160" i="12"/>
  <c r="AW162" i="12"/>
  <c r="AW166" i="12"/>
  <c r="AW167" i="12"/>
  <c r="AW170" i="12"/>
  <c r="AW171" i="12"/>
  <c r="AW181" i="12"/>
  <c r="AW183" i="12"/>
  <c r="AW193" i="12"/>
  <c r="AW197" i="12"/>
  <c r="AW199" i="12"/>
  <c r="AW202" i="12"/>
  <c r="AW205" i="12"/>
  <c r="AW213" i="12"/>
  <c r="AW218" i="12"/>
  <c r="AW219" i="12"/>
  <c r="AW225" i="12"/>
  <c r="AW283" i="12"/>
  <c r="AW285" i="12"/>
  <c r="AW290" i="12"/>
  <c r="AW296" i="12"/>
  <c r="AW301" i="12"/>
  <c r="AW157" i="12"/>
  <c r="AW161" i="12"/>
  <c r="AW164" i="12"/>
  <c r="AW173" i="12"/>
  <c r="AW178" i="12"/>
  <c r="AW179" i="12"/>
  <c r="AW184" i="12"/>
  <c r="AW188" i="12"/>
  <c r="AW192" i="12"/>
  <c r="AW195" i="12"/>
  <c r="AW208" i="12"/>
  <c r="AW212" i="12"/>
  <c r="AW214" i="12"/>
  <c r="AW216" i="12"/>
  <c r="AW220" i="12"/>
  <c r="AW229" i="12"/>
  <c r="AW231" i="12"/>
  <c r="AW237" i="12"/>
  <c r="AW239" i="12"/>
  <c r="AW242" i="12"/>
  <c r="AW248" i="12"/>
  <c r="AW250" i="12"/>
  <c r="AW254" i="12"/>
  <c r="AW260" i="12"/>
  <c r="AW261" i="12"/>
  <c r="AW262" i="12"/>
  <c r="AW264" i="12"/>
  <c r="AW266" i="12"/>
  <c r="AW272" i="12"/>
  <c r="AW277" i="12"/>
  <c r="AW279" i="12"/>
  <c r="AW284" i="12"/>
  <c r="AW289" i="12"/>
  <c r="AW291" i="12"/>
  <c r="AW294" i="12"/>
  <c r="AW298" i="12"/>
  <c r="AW299" i="12"/>
  <c r="AW303" i="12"/>
  <c r="AW144" i="12"/>
  <c r="AW149" i="12"/>
  <c r="AW150" i="12"/>
  <c r="AW152" i="12"/>
  <c r="AW158" i="12"/>
  <c r="AW165" i="12"/>
  <c r="AW169" i="12"/>
  <c r="AW172" i="12"/>
  <c r="AW174" i="12"/>
  <c r="AW176" i="12"/>
  <c r="AW177" i="12"/>
  <c r="AW185" i="12"/>
  <c r="AW186" i="12"/>
  <c r="AW189" i="12"/>
  <c r="AW203" i="12"/>
  <c r="AW204" i="12"/>
  <c r="AW206" i="12"/>
  <c r="AW221" i="12"/>
  <c r="AW224" i="12"/>
  <c r="AW227" i="12"/>
  <c r="AW228" i="12"/>
  <c r="AW230" i="12"/>
  <c r="AW234" i="12"/>
  <c r="AW236" i="12"/>
  <c r="AW238" i="12"/>
  <c r="AW240" i="12"/>
  <c r="AW241" i="12"/>
  <c r="AW246" i="12"/>
  <c r="AW247" i="12"/>
  <c r="AW252" i="12"/>
  <c r="AW253" i="12"/>
  <c r="AW256" i="12"/>
  <c r="AW258" i="12"/>
  <c r="AW263" i="12"/>
  <c r="AW270" i="12"/>
  <c r="AW273" i="12"/>
  <c r="AW280" i="12"/>
  <c r="AW281" i="12"/>
  <c r="AW292" i="12"/>
  <c r="AW145" i="12"/>
  <c r="AW147" i="12"/>
  <c r="AW148" i="12"/>
  <c r="AW151" i="12"/>
  <c r="AW155" i="12"/>
  <c r="AW156" i="12"/>
  <c r="AW159" i="12"/>
  <c r="AW175" i="12"/>
  <c r="AW180" i="12"/>
  <c r="AW182" i="12"/>
  <c r="AW187" i="12"/>
  <c r="AW190" i="12"/>
  <c r="AW194" i="12"/>
  <c r="AW196" i="12"/>
  <c r="AW198" i="12"/>
  <c r="AW200" i="12"/>
  <c r="AW201" i="12"/>
  <c r="AW207" i="12"/>
  <c r="AW209" i="12"/>
  <c r="AW210" i="12"/>
  <c r="AW215" i="12"/>
  <c r="AW217" i="12"/>
  <c r="AW222" i="12"/>
  <c r="AW223" i="12"/>
  <c r="AW232" i="12"/>
  <c r="AW233" i="12"/>
  <c r="AW235" i="12"/>
  <c r="AW243" i="12"/>
  <c r="AW244" i="12"/>
  <c r="AW245" i="12"/>
  <c r="AW249" i="12"/>
  <c r="AW251" i="12"/>
  <c r="AW255" i="12"/>
  <c r="AW259" i="12"/>
  <c r="AW265" i="12"/>
  <c r="AW267" i="12"/>
  <c r="AW268" i="12"/>
  <c r="AW269" i="12"/>
  <c r="AW271" i="12"/>
  <c r="AW274" i="12"/>
  <c r="AW275" i="12"/>
  <c r="AW276" i="12"/>
  <c r="AW278" i="12"/>
  <c r="AW282" i="12"/>
  <c r="AW286" i="12"/>
  <c r="AW287" i="12"/>
  <c r="AW288" i="12"/>
  <c r="AW293" i="12"/>
  <c r="AW295" i="12"/>
  <c r="AW305" i="12"/>
  <c r="AW306" i="12"/>
  <c r="E118" i="11"/>
  <c r="J126" i="11"/>
  <c r="AW135" i="11"/>
  <c r="AW146" i="11"/>
  <c r="AW149" i="11"/>
  <c r="AW152" i="11"/>
  <c r="AW154" i="11"/>
  <c r="AW155" i="11"/>
  <c r="AW162" i="11"/>
  <c r="AW167" i="11"/>
  <c r="AW171" i="11"/>
  <c r="AW172" i="11"/>
  <c r="AW174" i="11"/>
  <c r="AW176" i="11"/>
  <c r="AW179" i="11"/>
  <c r="AW180" i="11"/>
  <c r="AW182" i="11"/>
  <c r="AW184" i="11"/>
  <c r="AW188" i="11"/>
  <c r="BC248" i="10"/>
  <c r="AW136" i="11"/>
  <c r="AW141" i="11"/>
  <c r="AW143" i="11"/>
  <c r="AW147" i="11"/>
  <c r="AW148" i="11"/>
  <c r="AW150" i="11"/>
  <c r="AW153" i="11"/>
  <c r="AW161" i="11"/>
  <c r="AW164" i="11"/>
  <c r="AW169" i="11"/>
  <c r="AW181" i="11"/>
  <c r="AW183" i="11"/>
  <c r="AW185" i="11"/>
  <c r="AW140" i="11"/>
  <c r="AW145" i="11"/>
  <c r="AW151" i="11"/>
  <c r="AW156" i="11"/>
  <c r="AW168" i="11"/>
  <c r="AW170" i="11"/>
  <c r="AW187" i="11"/>
  <c r="AW137" i="11"/>
  <c r="AW138" i="11"/>
  <c r="AW139" i="11"/>
  <c r="AW142" i="11"/>
  <c r="AW144" i="11"/>
  <c r="AW157" i="11"/>
  <c r="AW158" i="11"/>
  <c r="AW159" i="11"/>
  <c r="AW160" i="11"/>
  <c r="AW163" i="11"/>
  <c r="AW165" i="11"/>
  <c r="AW166" i="11"/>
  <c r="AW173" i="11"/>
  <c r="AW177" i="11"/>
  <c r="BC155" i="9"/>
  <c r="J92" i="10"/>
  <c r="AX138" i="10"/>
  <c r="AX140" i="10"/>
  <c r="AX141" i="10"/>
  <c r="AX142" i="10"/>
  <c r="AX143" i="10"/>
  <c r="AX148" i="10"/>
  <c r="AX149" i="10"/>
  <c r="AX150" i="10"/>
  <c r="AX151" i="10"/>
  <c r="AX152" i="10"/>
  <c r="AX157" i="10"/>
  <c r="AX158" i="10"/>
  <c r="AX160" i="10"/>
  <c r="AX163" i="10"/>
  <c r="AX168" i="10"/>
  <c r="AX172" i="10"/>
  <c r="AX174" i="10"/>
  <c r="AX178" i="10"/>
  <c r="AX184" i="10"/>
  <c r="AX186" i="10"/>
  <c r="AX188" i="10"/>
  <c r="AX191" i="10"/>
  <c r="AX213" i="10"/>
  <c r="AX217" i="10"/>
  <c r="AX220" i="10"/>
  <c r="AX223" i="10"/>
  <c r="AX226" i="10"/>
  <c r="AX227" i="10"/>
  <c r="AX229" i="10"/>
  <c r="AX234" i="10"/>
  <c r="AX235" i="10"/>
  <c r="AX238" i="10"/>
  <c r="AX242" i="10"/>
  <c r="AX245" i="10"/>
  <c r="AX255" i="10"/>
  <c r="AX258" i="10"/>
  <c r="AX259" i="10"/>
  <c r="AX175" i="10"/>
  <c r="AX176" i="10"/>
  <c r="AX179" i="10"/>
  <c r="AX181" i="10"/>
  <c r="AX182" i="10"/>
  <c r="AX183" i="10"/>
  <c r="AX185" i="10"/>
  <c r="AX187" i="10"/>
  <c r="AX199" i="10"/>
  <c r="AX203" i="10"/>
  <c r="AX206" i="10"/>
  <c r="AX207" i="10"/>
  <c r="AX209" i="10"/>
  <c r="AX214" i="10"/>
  <c r="AX215" i="10"/>
  <c r="AX216" i="10"/>
  <c r="AX221" i="10"/>
  <c r="AX222" i="10"/>
  <c r="AX228" i="10"/>
  <c r="E119" i="10"/>
  <c r="AX136" i="10"/>
  <c r="AX139" i="10"/>
  <c r="AX145" i="10"/>
  <c r="AX146" i="10"/>
  <c r="AX147" i="10"/>
  <c r="AX153" i="10"/>
  <c r="AX154" i="10"/>
  <c r="AX155" i="10"/>
  <c r="AX162" i="10"/>
  <c r="AX164" i="10"/>
  <c r="AX165" i="10"/>
  <c r="AX166" i="10"/>
  <c r="AX173" i="10"/>
  <c r="AX180" i="10"/>
  <c r="AX189" i="10"/>
  <c r="AX192" i="10"/>
  <c r="AX194" i="10"/>
  <c r="AX196" i="10"/>
  <c r="AX198" i="10"/>
  <c r="AX200" i="10"/>
  <c r="AX204" i="10"/>
  <c r="AX205" i="10"/>
  <c r="AX210" i="10"/>
  <c r="AX212" i="10"/>
  <c r="AX218" i="10"/>
  <c r="AX219" i="10"/>
  <c r="AX225" i="10"/>
  <c r="AX239" i="10"/>
  <c r="AX240" i="10"/>
  <c r="AX241" i="10"/>
  <c r="AX243" i="10"/>
  <c r="AX246" i="10"/>
  <c r="AX250" i="10"/>
  <c r="AX251" i="10"/>
  <c r="AX257" i="10"/>
  <c r="AX137" i="10"/>
  <c r="AX144" i="10"/>
  <c r="AX156" i="10"/>
  <c r="AX159" i="10"/>
  <c r="AX161" i="10"/>
  <c r="AX167" i="10"/>
  <c r="AX169" i="10"/>
  <c r="AX170" i="10"/>
  <c r="AX171" i="10"/>
  <c r="AX177" i="10"/>
  <c r="AX190" i="10"/>
  <c r="AX193" i="10"/>
  <c r="AX195" i="10"/>
  <c r="AX197" i="10"/>
  <c r="AX201" i="10"/>
  <c r="AX202" i="10"/>
  <c r="AX208" i="10"/>
  <c r="AX211" i="10"/>
  <c r="AX224" i="10"/>
  <c r="AX230" i="10"/>
  <c r="AX231" i="10"/>
  <c r="AX232" i="10"/>
  <c r="AX233" i="10"/>
  <c r="AX236" i="10"/>
  <c r="AX237" i="10"/>
  <c r="AX244" i="10"/>
  <c r="AX247" i="10"/>
  <c r="AX252" i="10"/>
  <c r="AX254" i="10"/>
  <c r="J128" i="9"/>
  <c r="AX137" i="9"/>
  <c r="AX138" i="9"/>
  <c r="AX141" i="9"/>
  <c r="AX143" i="9"/>
  <c r="AX161" i="9"/>
  <c r="AX162" i="9"/>
  <c r="AX144" i="9"/>
  <c r="AX146" i="9"/>
  <c r="AX149" i="9"/>
  <c r="AX150" i="9"/>
  <c r="AX151" i="9"/>
  <c r="AX154" i="9"/>
  <c r="AX160" i="9"/>
  <c r="AX165" i="9"/>
  <c r="E84" i="9"/>
  <c r="AX140" i="9"/>
  <c r="AX147" i="9"/>
  <c r="AX148" i="9"/>
  <c r="AX157" i="9"/>
  <c r="AX158" i="9"/>
  <c r="AX159" i="9"/>
  <c r="AX166" i="9"/>
  <c r="AX139" i="9"/>
  <c r="AX152" i="9"/>
  <c r="AX163" i="9"/>
  <c r="AX164" i="9"/>
  <c r="J92" i="8"/>
  <c r="E123" i="8"/>
  <c r="AX140" i="8"/>
  <c r="AX145" i="8"/>
  <c r="AX148" i="8"/>
  <c r="AX152" i="8"/>
  <c r="AX153" i="8"/>
  <c r="AX164" i="8"/>
  <c r="AX175" i="8"/>
  <c r="AX180" i="8"/>
  <c r="AX141" i="8"/>
  <c r="AX149" i="8"/>
  <c r="AX155" i="8"/>
  <c r="AX165" i="8"/>
  <c r="AX166" i="8"/>
  <c r="AX174" i="8"/>
  <c r="AX177" i="8"/>
  <c r="AX142" i="8"/>
  <c r="AX144" i="8"/>
  <c r="AX150" i="8"/>
  <c r="AX163" i="8"/>
  <c r="AX167" i="8"/>
  <c r="AX169" i="8"/>
  <c r="AX178" i="8"/>
  <c r="AX179" i="8"/>
  <c r="AX182" i="8"/>
  <c r="AX147" i="8"/>
  <c r="AX154" i="8"/>
  <c r="AX156" i="8"/>
  <c r="AX158" i="8"/>
  <c r="AX159" i="8"/>
  <c r="AX160" i="8"/>
  <c r="AX161" i="8"/>
  <c r="AX162" i="8"/>
  <c r="AX172" i="8"/>
  <c r="AX173" i="8"/>
  <c r="AX176" i="8"/>
  <c r="AX183" i="8"/>
  <c r="E84" i="7"/>
  <c r="AX145" i="7"/>
  <c r="AX146" i="7"/>
  <c r="AX148" i="7"/>
  <c r="AX151" i="7"/>
  <c r="AX154" i="7"/>
  <c r="AX156" i="7"/>
  <c r="AX157" i="7"/>
  <c r="AX166" i="7"/>
  <c r="AX168" i="7"/>
  <c r="AX169" i="7"/>
  <c r="AX172" i="7"/>
  <c r="AX178" i="7"/>
  <c r="AX183" i="7"/>
  <c r="AX187" i="7"/>
  <c r="AX194" i="7"/>
  <c r="AX198" i="7"/>
  <c r="AX204" i="7"/>
  <c r="AX207" i="7"/>
  <c r="AX211" i="7"/>
  <c r="AX212" i="7"/>
  <c r="AX214" i="7"/>
  <c r="AX215" i="7"/>
  <c r="AX217" i="7"/>
  <c r="AX218" i="7"/>
  <c r="AX221" i="7"/>
  <c r="AX225" i="7"/>
  <c r="AX238" i="7"/>
  <c r="AX240" i="7"/>
  <c r="AX244" i="7"/>
  <c r="AX246" i="7"/>
  <c r="AX250" i="7"/>
  <c r="AX251" i="7"/>
  <c r="AX144" i="7"/>
  <c r="AX147" i="7"/>
  <c r="AX153" i="7"/>
  <c r="AX161" i="7"/>
  <c r="AX170" i="7"/>
  <c r="AX175" i="7"/>
  <c r="AX176" i="7"/>
  <c r="AX179" i="7"/>
  <c r="AX189" i="7"/>
  <c r="AX196" i="7"/>
  <c r="AX197" i="7"/>
  <c r="AX200" i="7"/>
  <c r="AX206" i="7"/>
  <c r="AX220" i="7"/>
  <c r="AX229" i="7"/>
  <c r="AX232" i="7"/>
  <c r="AX236" i="7"/>
  <c r="AX241" i="7"/>
  <c r="J135" i="7"/>
  <c r="AX149" i="7"/>
  <c r="AX150" i="7"/>
  <c r="AX152" i="7"/>
  <c r="AX163" i="7"/>
  <c r="AX164" i="7"/>
  <c r="AX174" i="7"/>
  <c r="AX181" i="7"/>
  <c r="AX184" i="7"/>
  <c r="AX188" i="7"/>
  <c r="AX191" i="7"/>
  <c r="AX193" i="7"/>
  <c r="AX199" i="7"/>
  <c r="AX205" i="7"/>
  <c r="AX209" i="7"/>
  <c r="AX216" i="7"/>
  <c r="AX228" i="7"/>
  <c r="AX231" i="7"/>
  <c r="AX235" i="7"/>
  <c r="AX237" i="7"/>
  <c r="AX239" i="7"/>
  <c r="AX243" i="7"/>
  <c r="AX247" i="7"/>
  <c r="AX248" i="7"/>
  <c r="AX155" i="7"/>
  <c r="AX158" i="7"/>
  <c r="AX159" i="7"/>
  <c r="AX160" i="7"/>
  <c r="AX165" i="7"/>
  <c r="AX167" i="7"/>
  <c r="AX171" i="7"/>
  <c r="AX173" i="7"/>
  <c r="AX182" i="7"/>
  <c r="AX185" i="7"/>
  <c r="AX190" i="7"/>
  <c r="AX195" i="7"/>
  <c r="AX201" i="7"/>
  <c r="AX203" i="7"/>
  <c r="AX208" i="7"/>
  <c r="AX210" i="7"/>
  <c r="AX213" i="7"/>
  <c r="AX219" i="7"/>
  <c r="AX222" i="7"/>
  <c r="AX223" i="7"/>
  <c r="AX230" i="7"/>
  <c r="AX234" i="7"/>
  <c r="AX249" i="7"/>
  <c r="AV141" i="6"/>
  <c r="AV142" i="6"/>
  <c r="AV152" i="6"/>
  <c r="AV156" i="6"/>
  <c r="AV159" i="6"/>
  <c r="AV161" i="6"/>
  <c r="AV163" i="6"/>
  <c r="AV166" i="6"/>
  <c r="AV168" i="6"/>
  <c r="AV171" i="6"/>
  <c r="AV177" i="6"/>
  <c r="AV185" i="6"/>
  <c r="AV188" i="6"/>
  <c r="AV201" i="6"/>
  <c r="AV202" i="6"/>
  <c r="AV204" i="6"/>
  <c r="J92" i="6"/>
  <c r="AV145" i="6"/>
  <c r="AV153" i="6"/>
  <c r="AV158" i="6"/>
  <c r="AV160" i="6"/>
  <c r="AV162" i="6"/>
  <c r="AV175" i="6"/>
  <c r="AV178" i="6"/>
  <c r="AV179" i="6"/>
  <c r="AV181" i="6"/>
  <c r="AV184" i="6"/>
  <c r="AV191" i="6"/>
  <c r="AV192" i="6"/>
  <c r="AV196" i="6"/>
  <c r="AV199" i="6"/>
  <c r="AV200" i="6"/>
  <c r="AV205" i="6"/>
  <c r="AV206" i="6"/>
  <c r="AV209" i="6"/>
  <c r="E84" i="6"/>
  <c r="AV144" i="6"/>
  <c r="AV146" i="6"/>
  <c r="AV147" i="6"/>
  <c r="AV148" i="6"/>
  <c r="AV149" i="6"/>
  <c r="AV151" i="6"/>
  <c r="AV154" i="6"/>
  <c r="AV164" i="6"/>
  <c r="AV165" i="6"/>
  <c r="AV172" i="6"/>
  <c r="AV173" i="6"/>
  <c r="AV176" i="6"/>
  <c r="AV183" i="6"/>
  <c r="AV186" i="6"/>
  <c r="AV187" i="6"/>
  <c r="AV190" i="6"/>
  <c r="AV197" i="6"/>
  <c r="AV208" i="6"/>
  <c r="AV155" i="6"/>
  <c r="AV157" i="6"/>
  <c r="AV180" i="6"/>
  <c r="AV182" i="6"/>
  <c r="AV189" i="6"/>
  <c r="AV194" i="6"/>
  <c r="AV195" i="6"/>
  <c r="AV198" i="6"/>
  <c r="E84" i="5"/>
  <c r="J132" i="5"/>
  <c r="AW142" i="5"/>
  <c r="AW144" i="5"/>
  <c r="AW146" i="5"/>
  <c r="AW152" i="5"/>
  <c r="AW156" i="5"/>
  <c r="AW158" i="5"/>
  <c r="AW168" i="5"/>
  <c r="AW170" i="5"/>
  <c r="AW183" i="5"/>
  <c r="AW184" i="5"/>
  <c r="AW186" i="5"/>
  <c r="AW188" i="5"/>
  <c r="AW141" i="5"/>
  <c r="AW147" i="5"/>
  <c r="AW148" i="5"/>
  <c r="AW150" i="5"/>
  <c r="AW153" i="5"/>
  <c r="AW159" i="5"/>
  <c r="AW160" i="5"/>
  <c r="AW167" i="5"/>
  <c r="AW174" i="5"/>
  <c r="AW177" i="5"/>
  <c r="AW179" i="5"/>
  <c r="AW181" i="5"/>
  <c r="AW185" i="5"/>
  <c r="AW151" i="5"/>
  <c r="AW155" i="5"/>
  <c r="AW161" i="5"/>
  <c r="AW163" i="5"/>
  <c r="AW171" i="5"/>
  <c r="AW176" i="5"/>
  <c r="AW187" i="5"/>
  <c r="AW143" i="5"/>
  <c r="AW154" i="5"/>
  <c r="AW157" i="5"/>
  <c r="AW166" i="5"/>
  <c r="AW173" i="5"/>
  <c r="AW178" i="5"/>
  <c r="AW182" i="5"/>
  <c r="E84" i="4"/>
  <c r="J127" i="4"/>
  <c r="AX136" i="4"/>
  <c r="AX139" i="4"/>
  <c r="AX141" i="4"/>
  <c r="AX153" i="4"/>
  <c r="AX154" i="4"/>
  <c r="AX156" i="4"/>
  <c r="AX157" i="4"/>
  <c r="AX160" i="4"/>
  <c r="AX164" i="4"/>
  <c r="AX174" i="4"/>
  <c r="AX178" i="4"/>
  <c r="AX180" i="4"/>
  <c r="AX184" i="4"/>
  <c r="AX185" i="4"/>
  <c r="AX187" i="4"/>
  <c r="AX201" i="4"/>
  <c r="AX205" i="4"/>
  <c r="AX213" i="4"/>
  <c r="AX214" i="4"/>
  <c r="AX215" i="4"/>
  <c r="AX217" i="4"/>
  <c r="AX219" i="4"/>
  <c r="AX220" i="4"/>
  <c r="AX221" i="4"/>
  <c r="AX228" i="4"/>
  <c r="AX230" i="4"/>
  <c r="AX231" i="4"/>
  <c r="AX234" i="4"/>
  <c r="AX235" i="4"/>
  <c r="AX140" i="4"/>
  <c r="AX143" i="4"/>
  <c r="AX144" i="4"/>
  <c r="AX149" i="4"/>
  <c r="AX158" i="4"/>
  <c r="AX159" i="4"/>
  <c r="AX161" i="4"/>
  <c r="AX162" i="4"/>
  <c r="AX165" i="4"/>
  <c r="AX167" i="4"/>
  <c r="AX172" i="4"/>
  <c r="AX177" i="4"/>
  <c r="AX179" i="4"/>
  <c r="AX181" i="4"/>
  <c r="AX186" i="4"/>
  <c r="AX190" i="4"/>
  <c r="AX192" i="4"/>
  <c r="AX193" i="4"/>
  <c r="AX196" i="4"/>
  <c r="AX198" i="4"/>
  <c r="AX200" i="4"/>
  <c r="AX203" i="4"/>
  <c r="AX204" i="4"/>
  <c r="AX212" i="4"/>
  <c r="AX218" i="4"/>
  <c r="AX225" i="4"/>
  <c r="AX138" i="4"/>
  <c r="AX142" i="4"/>
  <c r="AX166" i="4"/>
  <c r="AX169" i="4"/>
  <c r="AX175" i="4"/>
  <c r="AX188" i="4"/>
  <c r="AX194" i="4"/>
  <c r="AX197" i="4"/>
  <c r="AX199" i="4"/>
  <c r="AX208" i="4"/>
  <c r="AX210" i="4"/>
  <c r="AX216" i="4"/>
  <c r="AX222" i="4"/>
  <c r="AX224" i="4"/>
  <c r="AX226" i="4"/>
  <c r="AX227" i="4"/>
  <c r="AX145" i="4"/>
  <c r="AX146" i="4"/>
  <c r="AX147" i="4"/>
  <c r="AX148" i="4"/>
  <c r="AX151" i="4"/>
  <c r="AX152" i="4"/>
  <c r="AX155" i="4"/>
  <c r="AX163" i="4"/>
  <c r="AX173" i="4"/>
  <c r="AX176" i="4"/>
  <c r="AX182" i="4"/>
  <c r="AX183" i="4"/>
  <c r="AX189" i="4"/>
  <c r="AX191" i="4"/>
  <c r="AX195" i="4"/>
  <c r="AX202" i="4"/>
  <c r="AX206" i="4"/>
  <c r="AX209" i="4"/>
  <c r="AX211" i="4"/>
  <c r="AX223" i="4"/>
  <c r="AX233" i="4"/>
  <c r="J90" i="3"/>
  <c r="AX141" i="3"/>
  <c r="AX142" i="3"/>
  <c r="AX144" i="3"/>
  <c r="AX147" i="3"/>
  <c r="AX148" i="3"/>
  <c r="AX163" i="3"/>
  <c r="AX168" i="3"/>
  <c r="AX170" i="3"/>
  <c r="AX177" i="3"/>
  <c r="AX178" i="3"/>
  <c r="AX182" i="3"/>
  <c r="AX184" i="3"/>
  <c r="AX185" i="3"/>
  <c r="AX193" i="3"/>
  <c r="AX197" i="3"/>
  <c r="AX201" i="3"/>
  <c r="AX139" i="3"/>
  <c r="AX140" i="3"/>
  <c r="AX146" i="3"/>
  <c r="AX149" i="3"/>
  <c r="AX151" i="3"/>
  <c r="AX153" i="3"/>
  <c r="AX159" i="3"/>
  <c r="AX166" i="3"/>
  <c r="AX169" i="3"/>
  <c r="AX172" i="3"/>
  <c r="AX175" i="3"/>
  <c r="AX186" i="3"/>
  <c r="AX188" i="3"/>
  <c r="AX190" i="3"/>
  <c r="AX191" i="3"/>
  <c r="AX196" i="3"/>
  <c r="AX198" i="3"/>
  <c r="AX199" i="3"/>
  <c r="AX200" i="3"/>
  <c r="AX206" i="3"/>
  <c r="AX208" i="3"/>
  <c r="AX213" i="3"/>
  <c r="AX215" i="3"/>
  <c r="E84" i="3"/>
  <c r="AX137" i="3"/>
  <c r="AX138" i="3"/>
  <c r="AX145" i="3"/>
  <c r="AX150" i="3"/>
  <c r="AX154" i="3"/>
  <c r="AX160" i="3"/>
  <c r="AX164" i="3"/>
  <c r="AX167" i="3"/>
  <c r="AX171" i="3"/>
  <c r="AX173" i="3"/>
  <c r="AX176" i="3"/>
  <c r="AX183" i="3"/>
  <c r="AX204" i="3"/>
  <c r="AX205" i="3"/>
  <c r="AX207" i="3"/>
  <c r="AX210" i="3"/>
  <c r="AX152" i="3"/>
  <c r="AX156" i="3"/>
  <c r="AX161" i="3"/>
  <c r="AX165" i="3"/>
  <c r="AX179" i="3"/>
  <c r="AX180" i="3"/>
  <c r="AX181" i="3"/>
  <c r="AX189" i="3"/>
  <c r="AX192" i="3"/>
  <c r="AX194" i="3"/>
  <c r="AX195" i="3"/>
  <c r="AX202" i="3"/>
  <c r="AX203" i="3"/>
  <c r="AX209" i="3"/>
  <c r="AX212" i="3"/>
  <c r="E84" i="2"/>
  <c r="AX135" i="2"/>
  <c r="AX140" i="2"/>
  <c r="AX154" i="2"/>
  <c r="AX156" i="2"/>
  <c r="AX159" i="2"/>
  <c r="AX163" i="2"/>
  <c r="AX176" i="2"/>
  <c r="AX181" i="2"/>
  <c r="AX182" i="2"/>
  <c r="AX183" i="2"/>
  <c r="AX185" i="2"/>
  <c r="AX190" i="2"/>
  <c r="AX195" i="2"/>
  <c r="AX198" i="2"/>
  <c r="AX199" i="2"/>
  <c r="J90" i="2"/>
  <c r="AX142" i="2"/>
  <c r="AX143" i="2"/>
  <c r="AX147" i="2"/>
  <c r="AX149" i="2"/>
  <c r="AX151" i="2"/>
  <c r="AX152" i="2"/>
  <c r="AX158" i="2"/>
  <c r="AX160" i="2"/>
  <c r="AX161" i="2"/>
  <c r="AX165" i="2"/>
  <c r="AX167" i="2"/>
  <c r="AX174" i="2"/>
  <c r="AX179" i="2"/>
  <c r="AX136" i="2"/>
  <c r="AX139" i="2"/>
  <c r="AX146" i="2"/>
  <c r="AX148" i="2"/>
  <c r="AX150" i="2"/>
  <c r="AX153" i="2"/>
  <c r="AX170" i="2"/>
  <c r="AX171" i="2"/>
  <c r="AX177" i="2"/>
  <c r="AX193" i="2"/>
  <c r="AX194" i="2"/>
  <c r="AX200" i="2"/>
  <c r="AX202" i="2"/>
  <c r="AX138" i="2"/>
  <c r="AX141" i="2"/>
  <c r="AX144" i="2"/>
  <c r="AX145" i="2"/>
  <c r="AX155" i="2"/>
  <c r="AX157" i="2"/>
  <c r="AX164" i="2"/>
  <c r="AX166" i="2"/>
  <c r="AX168" i="2"/>
  <c r="AX169" i="2"/>
  <c r="AX172" i="2"/>
  <c r="AX173" i="2"/>
  <c r="AX175" i="2"/>
  <c r="AX178" i="2"/>
  <c r="AX180" i="2"/>
  <c r="AX184" i="2"/>
  <c r="AX186" i="2"/>
  <c r="AX187" i="2"/>
  <c r="AX188" i="2"/>
  <c r="AX197" i="2"/>
  <c r="AX203" i="2"/>
  <c r="F37" i="2"/>
  <c r="F41" i="3"/>
  <c r="F37" i="4"/>
  <c r="F40" i="4"/>
  <c r="F42" i="6"/>
  <c r="F42" i="7"/>
  <c r="F43" i="8"/>
  <c r="J39" i="8"/>
  <c r="F39" i="9"/>
  <c r="F39" i="10"/>
  <c r="F43" i="11"/>
  <c r="F39" i="12"/>
  <c r="F42" i="12"/>
  <c r="F41" i="14"/>
  <c r="F39" i="15"/>
  <c r="J37" i="15"/>
  <c r="F40" i="2"/>
  <c r="F39" i="3"/>
  <c r="J37" i="4"/>
  <c r="J39" i="5"/>
  <c r="F43" i="5"/>
  <c r="F39" i="6"/>
  <c r="F43" i="6"/>
  <c r="F39" i="7"/>
  <c r="F39" i="8"/>
  <c r="F42" i="8"/>
  <c r="J39" i="9"/>
  <c r="F43" i="10"/>
  <c r="F42" i="10"/>
  <c r="F41" i="12"/>
  <c r="F42" i="13"/>
  <c r="J39" i="13"/>
  <c r="F40" i="14"/>
  <c r="F41" i="15"/>
  <c r="F41" i="2"/>
  <c r="J37" i="3"/>
  <c r="F41" i="4"/>
  <c r="F41" i="5"/>
  <c r="F39" i="5"/>
  <c r="F41" i="6"/>
  <c r="F41" i="7"/>
  <c r="F43" i="7"/>
  <c r="F42" i="9"/>
  <c r="J39" i="10"/>
  <c r="F42" i="11"/>
  <c r="J39" i="11"/>
  <c r="J39" i="12"/>
  <c r="F39" i="13"/>
  <c r="F41" i="13"/>
  <c r="J37" i="14"/>
  <c r="F37" i="15"/>
  <c r="F39" i="2"/>
  <c r="F40" i="3"/>
  <c r="F37" i="3"/>
  <c r="F39" i="4"/>
  <c r="F42" i="5"/>
  <c r="J39" i="6"/>
  <c r="J39" i="7"/>
  <c r="F41" i="8"/>
  <c r="F41" i="9"/>
  <c r="F43" i="9"/>
  <c r="F41" i="10"/>
  <c r="F41" i="11"/>
  <c r="F39" i="11"/>
  <c r="F43" i="12"/>
  <c r="F43" i="13"/>
  <c r="F37" i="14"/>
  <c r="F39" i="14"/>
  <c r="F40" i="15"/>
  <c r="BB138" i="15" l="1"/>
  <c r="BC134" i="4"/>
  <c r="BA139" i="6"/>
  <c r="BA169" i="6"/>
  <c r="BC226" i="7"/>
  <c r="BB153" i="12"/>
  <c r="BB139" i="5"/>
  <c r="BB164" i="5"/>
  <c r="BC142" i="7"/>
  <c r="BC141" i="7" s="1"/>
  <c r="BC134" i="10"/>
  <c r="BB137" i="13"/>
  <c r="BB161" i="13"/>
  <c r="BB130" i="15"/>
  <c r="BC133" i="2"/>
  <c r="BC191" i="2"/>
  <c r="BC170" i="4"/>
  <c r="BC138" i="8"/>
  <c r="BC135" i="9"/>
  <c r="BC134" i="9" s="1"/>
  <c r="BB133" i="11"/>
  <c r="BC157" i="3"/>
  <c r="BC170" i="8"/>
  <c r="BB186" i="14"/>
  <c r="BC133" i="10"/>
  <c r="BB135" i="14" l="1"/>
  <c r="BA138" i="6"/>
  <c r="BC134" i="3"/>
  <c r="BB141" i="12"/>
  <c r="BB129" i="15"/>
  <c r="BB138" i="5"/>
  <c r="BC137" i="8"/>
  <c r="BB132" i="11"/>
  <c r="BB136" i="13"/>
  <c r="BC132" i="2"/>
  <c r="BC133" i="4"/>
  <c r="W36" i="1"/>
  <c r="W35" i="1" l="1"/>
  <c r="W34" i="1"/>
  <c r="AK32" i="1"/>
  <c r="W32" i="1" l="1"/>
</calcChain>
</file>

<file path=xl/sharedStrings.xml><?xml version="1.0" encoding="utf-8"?>
<sst xmlns="http://schemas.openxmlformats.org/spreadsheetml/2006/main" count="15432" uniqueCount="2933">
  <si>
    <t>Export Komplet</t>
  </si>
  <si>
    <t/>
  </si>
  <si>
    <t>False</t>
  </si>
  <si>
    <t>{f7d92440-65ce-4378-ad5c-9236848271b2}</t>
  </si>
  <si>
    <t>&gt;&gt;  skryté stĺpce  &lt;&lt;</t>
  </si>
  <si>
    <t>0,01</t>
  </si>
  <si>
    <t>20</t>
  </si>
  <si>
    <t>REKAPITULÁCIA STAVBY</t>
  </si>
  <si>
    <t>0,001</t>
  </si>
  <si>
    <t>Kód:</t>
  </si>
  <si>
    <t>2022013</t>
  </si>
  <si>
    <t>Stavba:</t>
  </si>
  <si>
    <t>Poltár OO PZ, rekonštrukcia a modernizácia objektu</t>
  </si>
  <si>
    <t>JKSO:</t>
  </si>
  <si>
    <t>801 61</t>
  </si>
  <si>
    <t>KS:</t>
  </si>
  <si>
    <t>1220</t>
  </si>
  <si>
    <t>Miesto:</t>
  </si>
  <si>
    <t>Poltár</t>
  </si>
  <si>
    <t>Dátum:</t>
  </si>
  <si>
    <t>21. 6. 2023</t>
  </si>
  <si>
    <t>CPV:</t>
  </si>
  <si>
    <t>45216111-5</t>
  </si>
  <si>
    <t>CPA:</t>
  </si>
  <si>
    <t>41.00.43</t>
  </si>
  <si>
    <t>Objednávateľ:</t>
  </si>
  <si>
    <t>IČO:</t>
  </si>
  <si>
    <t>00151866</t>
  </si>
  <si>
    <t>Ministerstvo vnútra Slovenskej republiky</t>
  </si>
  <si>
    <t>IČ DPH:</t>
  </si>
  <si>
    <t>Zhotoviteľ:</t>
  </si>
  <si>
    <t xml:space="preserve"> </t>
  </si>
  <si>
    <t>Projektant:</t>
  </si>
  <si>
    <t>45351856</t>
  </si>
  <si>
    <t>PROMOST s.r.o.</t>
  </si>
  <si>
    <t>SK 2022945430</t>
  </si>
  <si>
    <t>True</t>
  </si>
  <si>
    <t>Spracovateľ:</t>
  </si>
  <si>
    <t>Ing. Michal Slobodník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</si>
  <si>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</si>
  <si>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</si>
  <si>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</si>
  <si>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</si>
  <si>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</si>
  <si>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</si>
  <si>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</si>
  <si>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</si>
  <si>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</si>
  <si>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</si>
  <si>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</si>
  <si>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</si>
  <si>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</si>
  <si>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</si>
  <si>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</si>
  <si>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</si>
  <si>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</si>
  <si>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</si>
  <si>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</si>
  <si>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</si>
  <si>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</si>
  <si>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</si>
  <si>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</si>
  <si>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Kód</t>
  </si>
  <si>
    <t>Popis</t>
  </si>
  <si>
    <t>Cena bez DPH [EUR]</t>
  </si>
  <si>
    <t>Cena s DPH [EUR]</t>
  </si>
  <si>
    <t>Typ</t>
  </si>
  <si>
    <t>1) Náklady z rozpočtov</t>
  </si>
  <si>
    <t>D</t>
  </si>
  <si>
    <t>0</t>
  </si>
  <si>
    <t>###NOIMPORT###</t>
  </si>
  <si>
    <t>IMPORT</t>
  </si>
  <si>
    <t>{00000000-0000-0000-0000-000000000000}</t>
  </si>
  <si>
    <t>SO 01.1 Budova OO PZ Poltár - oprávnené práce</t>
  </si>
  <si>
    <t>1</t>
  </si>
  <si>
    <t>{7a8817f7-e233-4955-a95a-f16799e84bca}</t>
  </si>
  <si>
    <t>/</t>
  </si>
  <si>
    <t>SO 01.1.1 Zateplenie obvodového plášťa</t>
  </si>
  <si>
    <t>2</t>
  </si>
  <si>
    <t>{79fe2fb2-6d5f-40fd-9df9-95cac9fecde9}</t>
  </si>
  <si>
    <t>SO 01.1.2 Zateplenie strešného plášťa</t>
  </si>
  <si>
    <t>{a27c9e35-56f0-481b-95c8-9e11d20c7cab}</t>
  </si>
  <si>
    <t>SO 01.1.3 Výmena otvorových konštrukcií</t>
  </si>
  <si>
    <t>{8b52c5c8-da6a-48c5-905a-d1176904230c}</t>
  </si>
  <si>
    <t>SO 01.1.4 Ostatné</t>
  </si>
  <si>
    <t>{5a0d5dd7-9ef4-4f3c-9378-e52bcdae1afa}</t>
  </si>
  <si>
    <t>Stavebné práce</t>
  </si>
  <si>
    <t>3</t>
  </si>
  <si>
    <t>{6b86508e-5766-4a94-ae34-917b5e1352b8}</t>
  </si>
  <si>
    <t>Obvodový plášť</t>
  </si>
  <si>
    <t>4</t>
  </si>
  <si>
    <t>{fd3baa4e-d369-43d6-96ad-e95473fcfd37}</t>
  </si>
  <si>
    <t>Strešný plášť</t>
  </si>
  <si>
    <t>{ef133ae6-cf20-4205-bcd2-76d707a30874}</t>
  </si>
  <si>
    <t>Odstránenie vlhkosti muriva</t>
  </si>
  <si>
    <t>{1916de96-0da6-4224-9c33-6336e7b05008}</t>
  </si>
  <si>
    <t>Vstupné schodisko</t>
  </si>
  <si>
    <t>{8be8dc11-f9b1-4cfd-9c91-282491c171ce}</t>
  </si>
  <si>
    <t>Rampa</t>
  </si>
  <si>
    <t>{1afdb731-a5d1-4913-a299-bf39d2a63f89}</t>
  </si>
  <si>
    <t>Elektroinštalácie</t>
  </si>
  <si>
    <t>{1f8d042c-eddd-4654-a945-d89a4da44224}</t>
  </si>
  <si>
    <t>Inštalácie</t>
  </si>
  <si>
    <t>{281ead98-c39b-446a-9244-96aa33dc94c9}</t>
  </si>
  <si>
    <t>Bleskozvod a uzemnenie</t>
  </si>
  <si>
    <t>{599820b3-6260-4393-917f-b2617738baaa}</t>
  </si>
  <si>
    <t>Vykurovanie</t>
  </si>
  <si>
    <t>{38f0af4f-286a-42dc-9bde-4de62bfc7ad0}</t>
  </si>
  <si>
    <t>Zdravotechnika</t>
  </si>
  <si>
    <t>{c53bb2fb-1375-400c-970f-05c0ae72b252}</t>
  </si>
  <si>
    <t>SO 01.2 Budova OO PZ Poltár - neoprávnené práce</t>
  </si>
  <si>
    <t>{2d79e5b1-2b6a-4062-8960-c1b5e1f008a6}</t>
  </si>
  <si>
    <t>{4c5d833d-c6db-477c-a5ba-3b53c564c0b2}</t>
  </si>
  <si>
    <t>{51a8dbf2-1709-489f-92cd-6b89e426105e}</t>
  </si>
  <si>
    <t>2) Ostatné náklady zo súhrnného listu</t>
  </si>
  <si>
    <t>Celkové náklady za stavbu 1) + 2)</t>
  </si>
  <si>
    <t>KRYCÍ LIST ROZPOČTU</t>
  </si>
  <si>
    <t>Objekt:</t>
  </si>
  <si>
    <t>Časť: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</si>
  <si>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</si>
  <si>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</si>
  <si>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</si>
  <si>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</si>
  <si>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</si>
  <si>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</si>
  <si>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</si>
  <si>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</si>
  <si>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3 - Zvislé a kompletné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</si>
  <si>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</si>
  <si>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</si>
  <si>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</si>
  <si>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</si>
  <si>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713 - Izolácie tepelné</t>
  </si>
  <si>
    <t xml:space="preserve">    764 - Konštrukcie klampiarske</t>
  </si>
  <si>
    <t xml:space="preserve">    784 - Maľby</t>
  </si>
  <si>
    <t>2) Ostatné náklady</t>
  </si>
  <si>
    <t>ROZPOČET</t>
  </si>
  <si>
    <t>PČ</t>
  </si>
  <si>
    <t>MJ</t>
  </si>
  <si>
    <t>Množstvo</t>
  </si>
  <si>
    <t>J.cena [EUR]</t>
  </si>
  <si>
    <t>Cenová sústava</t>
  </si>
  <si>
    <t>HSV</t>
  </si>
  <si>
    <t>Práce a dodávky HSV</t>
  </si>
  <si>
    <t>ROZPOCET</t>
  </si>
  <si>
    <t>Zvislé a kompletné konštrukcie</t>
  </si>
  <si>
    <t>K</t>
  </si>
  <si>
    <t>340238289</t>
  </si>
  <si>
    <t>Zamurovanie otvorov plochy od 0,25 do 1 m2 tehlami (440x250x238), alebo ekvivalentná náhrada</t>
  </si>
  <si>
    <t>m2</t>
  </si>
  <si>
    <t>874351650</t>
  </si>
  <si>
    <t>392955511</t>
  </si>
  <si>
    <t>Omytie muriva tlakovou vodou</t>
  </si>
  <si>
    <t>1878911271</t>
  </si>
  <si>
    <t>6</t>
  </si>
  <si>
    <t>Úpravy povrchov, podlahy, osadenie</t>
  </si>
  <si>
    <t>611451461</t>
  </si>
  <si>
    <t>Oprava vonkajších cementových štukových omietok oceľ. hladených stropov opravovanej plochy 30-50%</t>
  </si>
  <si>
    <t>1891939987</t>
  </si>
  <si>
    <t>612460111</t>
  </si>
  <si>
    <t>Príprava vnútorného podkladu stien na silno a nerovnomerne nasiakavé podklady regulátorom nasiakavosti</t>
  </si>
  <si>
    <t>1171599938</t>
  </si>
  <si>
    <t>5</t>
  </si>
  <si>
    <t>612460121</t>
  </si>
  <si>
    <t>Príprava vnútorného podkladu stien penetráciou základnou</t>
  </si>
  <si>
    <t>-2029370595</t>
  </si>
  <si>
    <t>612460151</t>
  </si>
  <si>
    <t>Príprava vnútorného podkladu stien cementovým prednástrekom, hr. 3 mm</t>
  </si>
  <si>
    <t>-1177011662</t>
  </si>
  <si>
    <t>7</t>
  </si>
  <si>
    <t>612460243</t>
  </si>
  <si>
    <t>Vnútorná omietka stien vápennocementová jadrová (hrubá), hr. 20 mm</t>
  </si>
  <si>
    <t>1013145745</t>
  </si>
  <si>
    <t>8</t>
  </si>
  <si>
    <t>612460253</t>
  </si>
  <si>
    <t>Vnútorná omietka stien vápennocementová štuková (jemná), hr. 5 mm</t>
  </si>
  <si>
    <t>-834758476</t>
  </si>
  <si>
    <t>9</t>
  </si>
  <si>
    <t>621466025</t>
  </si>
  <si>
    <t>Príprava vonkajšieho podkladu podhľadov, podkladný náter 700</t>
  </si>
  <si>
    <t>655727603</t>
  </si>
  <si>
    <t>10</t>
  </si>
  <si>
    <t>621466182</t>
  </si>
  <si>
    <t>Vonkajšia omietka podhľadov tenkovrstvová, silikón-silikátová, roztieraná jemnozrnná</t>
  </si>
  <si>
    <t>-1889371065</t>
  </si>
  <si>
    <t>11</t>
  </si>
  <si>
    <t>621481119</t>
  </si>
  <si>
    <t>Potiahnutie vonkajších podhľadov sklotextílnou mriežkou s celoplošným prilepením</t>
  </si>
  <si>
    <t>-1791291000</t>
  </si>
  <si>
    <t>12</t>
  </si>
  <si>
    <t>622431451</t>
  </si>
  <si>
    <t>Oprava vonkajších omietok z umelého kameňa v množstve opravovanej plochy 30-40 %</t>
  </si>
  <si>
    <t>-2100770233</t>
  </si>
  <si>
    <t>13</t>
  </si>
  <si>
    <t>622461511</t>
  </si>
  <si>
    <t>Oprava vonkajšej omietky šľachtenej umelej škrabanej, opravená plocha nad 40 do 50 %</t>
  </si>
  <si>
    <t>1336717168</t>
  </si>
  <si>
    <t>14</t>
  </si>
  <si>
    <t>622463025</t>
  </si>
  <si>
    <t>Príprava vonkajšieho podkladu stien, podkladný náter 700</t>
  </si>
  <si>
    <t>-203627784</t>
  </si>
  <si>
    <t>15</t>
  </si>
  <si>
    <t>622464121</t>
  </si>
  <si>
    <t>Vonkajšia omietka stien tenkovrstvová, akrylátová, roztieraná jemnozrnná</t>
  </si>
  <si>
    <t>-112735408</t>
  </si>
  <si>
    <t>16</t>
  </si>
  <si>
    <t>622464128</t>
  </si>
  <si>
    <t>Vonkajšia omietka stien tenkovrstvová, akrylátová, roztieraná jemnozrnná, príplatok za odtieň RAL 6024 zelená</t>
  </si>
  <si>
    <t>-1017756459</t>
  </si>
  <si>
    <t>17</t>
  </si>
  <si>
    <t>622464182</t>
  </si>
  <si>
    <t>Vonkajšia omietka stien tenkovrstvová, silikón-silikátová, roztieraná jemnozrnná</t>
  </si>
  <si>
    <t>-1361570474</t>
  </si>
  <si>
    <t>18</t>
  </si>
  <si>
    <t>622464187</t>
  </si>
  <si>
    <t>Vonkajšia omietka stien tenkovrstvová, silikón-silikátová, roztieraná jemnozrnná, príplatok za odtieň RAL 1023 žltá</t>
  </si>
  <si>
    <t>-492224273</t>
  </si>
  <si>
    <t>19</t>
  </si>
  <si>
    <t>622481119</t>
  </si>
  <si>
    <t>Potiahnutie vonkajších stien sklotextílnou mriežkou s celoplošným prilepením</t>
  </si>
  <si>
    <t>1398998299</t>
  </si>
  <si>
    <t>625250153</t>
  </si>
  <si>
    <t>Doteplenie konštrukcie hr. 50 mm, systém XPS 2800 C - PCI, lepený rámovo s prikotvením</t>
  </si>
  <si>
    <t>1722104170</t>
  </si>
  <si>
    <t>21</t>
  </si>
  <si>
    <t>625250156</t>
  </si>
  <si>
    <t>Doteplenie konštrukcie hr. 100 mm, systém XPS 2800 C - PCI, lepený rámovo s prikotvením</t>
  </si>
  <si>
    <t>-2138605840</t>
  </si>
  <si>
    <t>22</t>
  </si>
  <si>
    <t>625250159</t>
  </si>
  <si>
    <t>Doteplenie konštrukcie hr. 160 mm, systém XPS 2800 C - PCI, lepený rámovo s prikotvením</t>
  </si>
  <si>
    <t>652335543</t>
  </si>
  <si>
    <t>23</t>
  </si>
  <si>
    <t>625252330</t>
  </si>
  <si>
    <t>Kontaktný zatepľovací systém hr. 160 mm (minerálna vlna), zatĺkacie kotvy</t>
  </si>
  <si>
    <t>1605928974</t>
  </si>
  <si>
    <t>24</t>
  </si>
  <si>
    <t>625252341</t>
  </si>
  <si>
    <t>Kontaktný zatepľovací systém ostenia hr. 30 mm (minerálna vlna)</t>
  </si>
  <si>
    <t>-1944814230</t>
  </si>
  <si>
    <t>25</t>
  </si>
  <si>
    <t>625252363</t>
  </si>
  <si>
    <t>Kontaktný zatepľovací systém podhľadov hr. 50 mm (minerálna vlna), zatĺkacie kotvy</t>
  </si>
  <si>
    <t>1005790439</t>
  </si>
  <si>
    <t>26</t>
  </si>
  <si>
    <t>625256115</t>
  </si>
  <si>
    <t>Kontaktný zatepľovací systém hr. 100 mm (polystyréncement), zatĺkacie kotvy</t>
  </si>
  <si>
    <t>-344675036</t>
  </si>
  <si>
    <t>Ostatné konštrukcie a práce-búranie</t>
  </si>
  <si>
    <t>27</t>
  </si>
  <si>
    <t>941942011</t>
  </si>
  <si>
    <t>Montáž lešenia rámového systémového s podlahami šírky nad 0,75 do 1,10 m, výšky do 10 m</t>
  </si>
  <si>
    <t>1194025459</t>
  </si>
  <si>
    <t>28</t>
  </si>
  <si>
    <t>941942811</t>
  </si>
  <si>
    <t>Demontáž lešenia rámového systémového s podlahami šírky nad 0,75 do 1,10 m, výšky do 10 m</t>
  </si>
  <si>
    <t>-2001683303</t>
  </si>
  <si>
    <t>29</t>
  </si>
  <si>
    <t>941942911</t>
  </si>
  <si>
    <t>Príplatok za prvý a každý ďalší i začatý týždeň použitia lešenia rámového systémového šírky nad 0,75 do 1,10 m, výšky do 10 m</t>
  </si>
  <si>
    <t>-1739707805</t>
  </si>
  <si>
    <t>30</t>
  </si>
  <si>
    <t>944944104</t>
  </si>
  <si>
    <t>Ochranná sieť na boku lešenia zo siete</t>
  </si>
  <si>
    <t>-946035621</t>
  </si>
  <si>
    <t>31</t>
  </si>
  <si>
    <t>944944804</t>
  </si>
  <si>
    <t>Demontáž ochrannej siete na boku lešenia zo siete</t>
  </si>
  <si>
    <t>-2001508519</t>
  </si>
  <si>
    <t>32</t>
  </si>
  <si>
    <t>944945012</t>
  </si>
  <si>
    <t>Montáž záchytnej striešky zriadenej súčasne s ľahkým alebo ťažkým lešením šírky do 2 m</t>
  </si>
  <si>
    <t>m</t>
  </si>
  <si>
    <t>557963194</t>
  </si>
  <si>
    <t>33</t>
  </si>
  <si>
    <t>944945192</t>
  </si>
  <si>
    <t>Príplatok za prvý a každý ďalší i začatý mesiac použitia záchytnej striešky do 2 m</t>
  </si>
  <si>
    <t>-238159728</t>
  </si>
  <si>
    <t>34</t>
  </si>
  <si>
    <t>944945812</t>
  </si>
  <si>
    <t>Demontáž záchytnej striešky zriaďovanej súčasne s ľahkým alebo ťažkým lešení, šírky do 2 m</t>
  </si>
  <si>
    <t>713155616</t>
  </si>
  <si>
    <t>35</t>
  </si>
  <si>
    <t>953946515</t>
  </si>
  <si>
    <t>Soklový profil LO 163 mm (hliníkový)</t>
  </si>
  <si>
    <t>-323208036</t>
  </si>
  <si>
    <t>36</t>
  </si>
  <si>
    <t>953996606</t>
  </si>
  <si>
    <t>Rohový ochranný profil s integrovanou sieťovinou LK plast 100</t>
  </si>
  <si>
    <t>-1925690998</t>
  </si>
  <si>
    <t>37</t>
  </si>
  <si>
    <t>1820136342</t>
  </si>
  <si>
    <t>38</t>
  </si>
  <si>
    <t>953996617</t>
  </si>
  <si>
    <t>Začisťovací okenný profil s tkaninou EKO (plastový)</t>
  </si>
  <si>
    <t>521068185</t>
  </si>
  <si>
    <t>39</t>
  </si>
  <si>
    <t>953996620</t>
  </si>
  <si>
    <t>Nadokenný profil so skrytou okapničkou LK plast</t>
  </si>
  <si>
    <t>2134027328</t>
  </si>
  <si>
    <t>40</t>
  </si>
  <si>
    <t>953996626</t>
  </si>
  <si>
    <t>Parapetný profil s tkaninou LPE (plastový)</t>
  </si>
  <si>
    <t>-111174679</t>
  </si>
  <si>
    <t>41</t>
  </si>
  <si>
    <t>953996630</t>
  </si>
  <si>
    <t>Spojka soklových profilov 30 mm (plastová)</t>
  </si>
  <si>
    <t>ks</t>
  </si>
  <si>
    <t>-1845302688</t>
  </si>
  <si>
    <t>42</t>
  </si>
  <si>
    <t>966043121</t>
  </si>
  <si>
    <t>Vybúranie častí ríms z prostého betónu vyložených do 250 mm hr. do 150 mm,  -0,05300t</t>
  </si>
  <si>
    <t>313373475</t>
  </si>
  <si>
    <t>43</t>
  </si>
  <si>
    <t>978020181</t>
  </si>
  <si>
    <t>Otlčenie omietok stropov vonkajších cementových v rozsahu do 50 %,  -0,02500t</t>
  </si>
  <si>
    <t>637725992</t>
  </si>
  <si>
    <t>44</t>
  </si>
  <si>
    <t>978036161</t>
  </si>
  <si>
    <t>Otlčenie omietok šľachtených a pod., vonkajších brizolitových, v rozsahu do 50 %,  -0,02900t</t>
  </si>
  <si>
    <t>-769683066</t>
  </si>
  <si>
    <t>45</t>
  </si>
  <si>
    <t>978036351</t>
  </si>
  <si>
    <t>Otlčenie omietok šľachtených a pod., vonkajších z umelého kameňa, v rozsahu do 40 %,  -0,02600t</t>
  </si>
  <si>
    <t>1438304658</t>
  </si>
  <si>
    <t>46</t>
  </si>
  <si>
    <t>979011131</t>
  </si>
  <si>
    <t>Zvislá doprava sutiny po schodoch ručne do 3.5 m</t>
  </si>
  <si>
    <t>t</t>
  </si>
  <si>
    <t>-1338761878</t>
  </si>
  <si>
    <t>47</t>
  </si>
  <si>
    <t>979011141</t>
  </si>
  <si>
    <t>Príplatok za každých ďalších 3.5 m</t>
  </si>
  <si>
    <t>-422904086</t>
  </si>
  <si>
    <t>48</t>
  </si>
  <si>
    <t>979081111</t>
  </si>
  <si>
    <t>Odvoz sutiny a vybúraných hmôt na skládku do 1 km</t>
  </si>
  <si>
    <t>-823679168</t>
  </si>
  <si>
    <t>49</t>
  </si>
  <si>
    <t>979081121</t>
  </si>
  <si>
    <t>Odvoz sutiny a vybúraných hmôt na skládku za každý ďalší 1 km</t>
  </si>
  <si>
    <t>2075997793</t>
  </si>
  <si>
    <t>50</t>
  </si>
  <si>
    <t>979082111</t>
  </si>
  <si>
    <t>Vnútrostavenisková doprava sutiny a vybúraných hmôt do 10 m</t>
  </si>
  <si>
    <t>-792623991</t>
  </si>
  <si>
    <t>51</t>
  </si>
  <si>
    <t>979082121</t>
  </si>
  <si>
    <t>Vnútrostavenisková doprava sutiny a vybúraných hmôt za každých ďalších 5 m</t>
  </si>
  <si>
    <t>-1598326695</t>
  </si>
  <si>
    <t>52</t>
  </si>
  <si>
    <t>979089012</t>
  </si>
  <si>
    <t>Poplatok za skladovanie - betón, tehly, dlaždice (17 01 ), ostatné</t>
  </si>
  <si>
    <t>-591315694</t>
  </si>
  <si>
    <t>99</t>
  </si>
  <si>
    <t>Presun hmôt HSV</t>
  </si>
  <si>
    <t>53</t>
  </si>
  <si>
    <t>999281111</t>
  </si>
  <si>
    <t>Presun hmôt pre opravy a údržbu objektov vrátane vonkajších plášťov výšky do 25 m</t>
  </si>
  <si>
    <t>-714711047</t>
  </si>
  <si>
    <t>PSV</t>
  </si>
  <si>
    <t>Práce a dodávky PSV</t>
  </si>
  <si>
    <t>713</t>
  </si>
  <si>
    <t>Izolácie tepelné</t>
  </si>
  <si>
    <t>54</t>
  </si>
  <si>
    <t>713132215</t>
  </si>
  <si>
    <t>Montáž tepelnej izolácie podzemných stien a základov xps kotvením a lepením</t>
  </si>
  <si>
    <t>729103566</t>
  </si>
  <si>
    <t>55</t>
  </si>
  <si>
    <t>M</t>
  </si>
  <si>
    <t>958780158</t>
  </si>
  <si>
    <t>56</t>
  </si>
  <si>
    <t>998713102</t>
  </si>
  <si>
    <t>Presun hmôt pre izolácie tepelné v objektoch výšky nad 6 m do 12 m</t>
  </si>
  <si>
    <t>1332275632</t>
  </si>
  <si>
    <t>764</t>
  </si>
  <si>
    <t>Konštrukcie klampiarske</t>
  </si>
  <si>
    <t>57</t>
  </si>
  <si>
    <t>764410850</t>
  </si>
  <si>
    <t>Demontáž oplechovania parapetov rš od 100 do 330 mm,  -0,00135t</t>
  </si>
  <si>
    <t>-1288864145</t>
  </si>
  <si>
    <t>58</t>
  </si>
  <si>
    <t>764712028</t>
  </si>
  <si>
    <t>Oplechovanie parapetov, hliníkové lakované priemernej hr. 2,0 mm, š. 200 mm, K/001-K/214</t>
  </si>
  <si>
    <t>372352419</t>
  </si>
  <si>
    <t>59</t>
  </si>
  <si>
    <t>Plastové krytky k vonkajším parapetom 200 mm, pár vo farbe biela, svetlohnedá, tmavohnedá</t>
  </si>
  <si>
    <t>910017832</t>
  </si>
  <si>
    <t>60</t>
  </si>
  <si>
    <t>998764102</t>
  </si>
  <si>
    <t>Presun hmôt pre konštrukcie klampiarske v objektoch výšky nad 6 do 12 m</t>
  </si>
  <si>
    <t>-892237726</t>
  </si>
  <si>
    <t>784</t>
  </si>
  <si>
    <t>Maľby</t>
  </si>
  <si>
    <t>61</t>
  </si>
  <si>
    <t>784410100</t>
  </si>
  <si>
    <t>Penetrovanie jednonásobné jemnozrnných podkladov výšky do 3,80 m</t>
  </si>
  <si>
    <t>-1877217333</t>
  </si>
  <si>
    <t>62</t>
  </si>
  <si>
    <t>784452371</t>
  </si>
  <si>
    <t>Maľby z maliarskych zmesí, ručne nanášané tónované dvojnásobné na jemnozrnný podklad výšky do 3,80 m</t>
  </si>
  <si>
    <t>70061409</t>
  </si>
  <si>
    <t xml:space="preserve">    712 - Izolácie striech, povlakové krytiny</t>
  </si>
  <si>
    <t xml:space="preserve">    762 - Konštrukcie tesárske</t>
  </si>
  <si>
    <t xml:space="preserve">    765 - Konštrukcie - krytiny tvrdé</t>
  </si>
  <si>
    <t xml:space="preserve">    783 - Nátery</t>
  </si>
  <si>
    <t>612421421</t>
  </si>
  <si>
    <t>Oprava vnútorných vápenných omietok stien, v množstve opravenej plochy nad 30 do 50 % hladkých</t>
  </si>
  <si>
    <t>1693990879</t>
  </si>
  <si>
    <t>612462025</t>
  </si>
  <si>
    <t>Príprava vnútorného podkladu stien, podkladný náter 700</t>
  </si>
  <si>
    <t>292488693</t>
  </si>
  <si>
    <t>612463182</t>
  </si>
  <si>
    <t>Vnútorná omietka stien tenkovrstvová, silikón-silikátová, roztieraná jemnozrnná</t>
  </si>
  <si>
    <t>1060771969</t>
  </si>
  <si>
    <t>625252323</t>
  </si>
  <si>
    <t>Kontaktný zatepľovací systém hr. 50 mm (minerálna vlna), zatĺkacie kotvy</t>
  </si>
  <si>
    <t>-1721273260</t>
  </si>
  <si>
    <t>632452243</t>
  </si>
  <si>
    <t>Cementový poter (vhodný aj ako spádový), pevnosti v tlaku 25 MPa, hr. 20 mm</t>
  </si>
  <si>
    <t>1919909670</t>
  </si>
  <si>
    <t>632481151</t>
  </si>
  <si>
    <t>Sklolaminátová mriežka vložená do poteru alebo mazaniny</t>
  </si>
  <si>
    <t>-1160346868</t>
  </si>
  <si>
    <t>952902110</t>
  </si>
  <si>
    <t>Čistenie budov zametaním v miestnostiach, chodbách, na schodišti a na povalách</t>
  </si>
  <si>
    <t>-291393397</t>
  </si>
  <si>
    <t>-1211339091</t>
  </si>
  <si>
    <t>968061112</t>
  </si>
  <si>
    <t>Vyvesenie dreveného okenného krídla do suti plochy do 1, 5 m2, -0,01200t</t>
  </si>
  <si>
    <t>-1076625135</t>
  </si>
  <si>
    <t>968061115</t>
  </si>
  <si>
    <t>Demontáž okien drevených, 1 bm obvodu - 0,008t</t>
  </si>
  <si>
    <t>-1395529099</t>
  </si>
  <si>
    <t>1850038513</t>
  </si>
  <si>
    <t>-1562012502</t>
  </si>
  <si>
    <t>721513271</t>
  </si>
  <si>
    <t>-20038036</t>
  </si>
  <si>
    <t>-50213330</t>
  </si>
  <si>
    <t>-471754693</t>
  </si>
  <si>
    <t>-1243855792</t>
  </si>
  <si>
    <t>-1223888706</t>
  </si>
  <si>
    <t>712</t>
  </si>
  <si>
    <t>Izolácie striech, povlakové krytiny</t>
  </si>
  <si>
    <t>712990040</t>
  </si>
  <si>
    <t>Položenie geotextílie vodorovne alebo zvislo na strechy ploché do 10°</t>
  </si>
  <si>
    <t>739228086</t>
  </si>
  <si>
    <t>-1223177590</t>
  </si>
  <si>
    <t>998712102</t>
  </si>
  <si>
    <t>Presun hmôt pre izoláciu povlakovej krytiny v objektoch výšky nad 6 do 12 m</t>
  </si>
  <si>
    <t>-2085994931</t>
  </si>
  <si>
    <t>713111111</t>
  </si>
  <si>
    <t>Montáž tepelnej izolácie stropov minerálnou vlnou, vrchom kladenou voľne</t>
  </si>
  <si>
    <t>-65157683</t>
  </si>
  <si>
    <t>-2028616673</t>
  </si>
  <si>
    <t>-624971098</t>
  </si>
  <si>
    <t>-190668390</t>
  </si>
  <si>
    <t>713120020</t>
  </si>
  <si>
    <t>Montáž parotesnej fólie na podlahy</t>
  </si>
  <si>
    <t>-590457335</t>
  </si>
  <si>
    <t>-1006581247</t>
  </si>
  <si>
    <t>713141131</t>
  </si>
  <si>
    <t>Montáž tepelnej izolácie striech plochých do 10° minerálnou vlnou, jednovrstvová prilep. za studena</t>
  </si>
  <si>
    <t>95041816</t>
  </si>
  <si>
    <t>-259561943</t>
  </si>
  <si>
    <t>713161670</t>
  </si>
  <si>
    <t>Napojenie fólie utesňovacím pásom na ohraničujúce konštrukcie</t>
  </si>
  <si>
    <t>1165006937</t>
  </si>
  <si>
    <t>713161720</t>
  </si>
  <si>
    <t>Napojenie poistnej hydroizolácie na strešné okno, výlez</t>
  </si>
  <si>
    <t>-785269854</t>
  </si>
  <si>
    <t>746610261</t>
  </si>
  <si>
    <t>762</t>
  </si>
  <si>
    <t>Konštrukcie tesárske</t>
  </si>
  <si>
    <t>762341002</t>
  </si>
  <si>
    <t>Montáž debnenia jednoduchých striech, na kontralaty drevotrieskovými OSB doskami na pero drážku</t>
  </si>
  <si>
    <t>1364002084</t>
  </si>
  <si>
    <t>-552011766</t>
  </si>
  <si>
    <t>762341201</t>
  </si>
  <si>
    <t>Montáž latovania jednoduchých striech pre sklon do 60°</t>
  </si>
  <si>
    <t>-356052616</t>
  </si>
  <si>
    <t>605330001400</t>
  </si>
  <si>
    <t>Laty zo smreku akosť I prierez do 25 cm2, dĺ. 2010-3000 mm</t>
  </si>
  <si>
    <t>m3</t>
  </si>
  <si>
    <t>1549536673</t>
  </si>
  <si>
    <t>762341251</t>
  </si>
  <si>
    <t>Montáž kontralát pre sklon do 22°</t>
  </si>
  <si>
    <t>-114674631</t>
  </si>
  <si>
    <t>1849907893</t>
  </si>
  <si>
    <t>762341252</t>
  </si>
  <si>
    <t>Montáž kontralát pre sklon od 22° do 35°</t>
  </si>
  <si>
    <t>-1288096737</t>
  </si>
  <si>
    <t>-951676744</t>
  </si>
  <si>
    <t>762341811</t>
  </si>
  <si>
    <t>Demontáž debnenia striech rovných, oblúkových do 60°, z dosiek hrubých, hobľovaných,  -0.01600t</t>
  </si>
  <si>
    <t>902332646</t>
  </si>
  <si>
    <t>762354803</t>
  </si>
  <si>
    <t>Demontáž strešných vikierov, svetlíkov z reziva prierezu do 120 cm2,  -0.20000t</t>
  </si>
  <si>
    <t>-1963004548</t>
  </si>
  <si>
    <t>762395000</t>
  </si>
  <si>
    <t>Spojovacie prostriedky pre viazané konštrukcie krovov, debnenie a laťovanie, nadstrešné konštr., spádové kliny - svorky, dosky, klince, pásová oceľ, vruty</t>
  </si>
  <si>
    <t>-2004439883</t>
  </si>
  <si>
    <t>998762102</t>
  </si>
  <si>
    <t>Presun hmôt pre konštrukcie tesárske v objektoch výšky do 12 m</t>
  </si>
  <si>
    <t>1472500120</t>
  </si>
  <si>
    <t>764171576</t>
  </si>
  <si>
    <t>Lemovanie múru, plech poplastovaný tabuľový 0,5 mm, rš. 300 mm, K/3</t>
  </si>
  <si>
    <t>1710389050</t>
  </si>
  <si>
    <t>764171578</t>
  </si>
  <si>
    <t>Lemovanie múru, plech poplastovaný tabuľový 0,5 mm, rš. 500 mm, K/9</t>
  </si>
  <si>
    <t>-1070076754</t>
  </si>
  <si>
    <t>764172058</t>
  </si>
  <si>
    <t>Odvetrávací komínček priemeru 125 mm pre strešnú krytinu, plech poplastovaný, sklon do 30°</t>
  </si>
  <si>
    <t>3771398</t>
  </si>
  <si>
    <t>764172077</t>
  </si>
  <si>
    <t>Krytina, plech poplastovaný, nárožie včítane tesnenia sklon do 30°</t>
  </si>
  <si>
    <t>-222741226</t>
  </si>
  <si>
    <t>764172080</t>
  </si>
  <si>
    <t>Krytina, plech poplastovaný, hrebeň z hrebenáčov oblých sklon do 30°</t>
  </si>
  <si>
    <t>-2032781160</t>
  </si>
  <si>
    <t>764172090</t>
  </si>
  <si>
    <t>Krytina, plech poplastovaný, čelo hrebeňa - štít, sklon strechy do 30°</t>
  </si>
  <si>
    <t>1285431273</t>
  </si>
  <si>
    <t>764172093</t>
  </si>
  <si>
    <t>Krytina, plech poplastovaný, čelo hrebenáča - nárožie, sklon strechy do 30°</t>
  </si>
  <si>
    <t>37668453</t>
  </si>
  <si>
    <t>764172096</t>
  </si>
  <si>
    <t>Krytina, plech poplastovaný, spoj hrebeňa tvaru Y sklon do 30°</t>
  </si>
  <si>
    <t>-234224126</t>
  </si>
  <si>
    <t>764172110</t>
  </si>
  <si>
    <t>Krytina, plech poplastovaný, lemovanie komína na ploche, K/6, K/7, K/8</t>
  </si>
  <si>
    <t>632910872</t>
  </si>
  <si>
    <t>764172112</t>
  </si>
  <si>
    <t>Krytina, plech poplastovaný, ochranná manžeta priemeru do 100 mm sklon do 30°</t>
  </si>
  <si>
    <t>771984035</t>
  </si>
  <si>
    <t>764172115</t>
  </si>
  <si>
    <t>Krytina, plech poplastovaný, ochranná manžeta priemeru 100-235 mm sklon do 30°</t>
  </si>
  <si>
    <t>-477991517</t>
  </si>
  <si>
    <t>764172125</t>
  </si>
  <si>
    <t>Snehová zábrana pre krytiny v tvare škridle, plech poplastovaný, sklon strechy do 30°</t>
  </si>
  <si>
    <t>784111469</t>
  </si>
  <si>
    <t>764172145</t>
  </si>
  <si>
    <t>Bezpečnostné prvky pre strešnú krytinu - rebrík dl. 3m na strechu</t>
  </si>
  <si>
    <t>373946209</t>
  </si>
  <si>
    <t>764172201</t>
  </si>
  <si>
    <t>Oceľové strešné krytiny v tvare škridle z tabúľ, plech poplastovaný, sklon do 30°</t>
  </si>
  <si>
    <t>1969071779</t>
  </si>
  <si>
    <t>764172241</t>
  </si>
  <si>
    <t>Oceľové strešné krytiny so stojatou drážkou z tabúľ, plech poplastovaný, sklon do 30°, K/5</t>
  </si>
  <si>
    <t>-1172057258</t>
  </si>
  <si>
    <t>764173531</t>
  </si>
  <si>
    <t>Odkvapové lemovanie r.š. 250 mm, plech poplastovaný tabuľový 0,5 mm, sklon strechy do 30°, K/4</t>
  </si>
  <si>
    <t>1370882928</t>
  </si>
  <si>
    <t>764311822</t>
  </si>
  <si>
    <t>Demontáž krytiny hladkej strešnej z tabúľ 2000 x 1000 mm, so sklonom do 30st.,  -0,00732t</t>
  </si>
  <si>
    <t>1517352361</t>
  </si>
  <si>
    <t>764317800</t>
  </si>
  <si>
    <t>Demontáž krytiny hladkej strešnej železobetónových dosiek,  -0,00742t</t>
  </si>
  <si>
    <t>1773011925</t>
  </si>
  <si>
    <t>63</t>
  </si>
  <si>
    <t>764332860</t>
  </si>
  <si>
    <t>Demontáž lemovania múrov na strechách s tvrdou kryt. vrátane kryc. plechu do 30° rš 500, 660mm,  -0,00379t</t>
  </si>
  <si>
    <t>-1350292475</t>
  </si>
  <si>
    <t>64</t>
  </si>
  <si>
    <t>764339810</t>
  </si>
  <si>
    <t>Demontáž lemovania komínov na vlnitej alebo hladkej krytine v ploche, so sklonom do 30°  -0,00720t</t>
  </si>
  <si>
    <t>-1389862164</t>
  </si>
  <si>
    <t>65</t>
  </si>
  <si>
    <t>764341811</t>
  </si>
  <si>
    <t>Demontáž lemovania rúry na vlnitej, hladkej, drážkovej krytine do 30°,D do 75 mm,  -0,00261t</t>
  </si>
  <si>
    <t>-1036351729</t>
  </si>
  <si>
    <t>66</t>
  </si>
  <si>
    <t>764361810</t>
  </si>
  <si>
    <t>Demontáž strešného okna a poklopu na krytine vlnitej a korýt., alebo hlad. a drážk. do 30st,  -0,02000t</t>
  </si>
  <si>
    <t>1680309379</t>
  </si>
  <si>
    <t>67</t>
  </si>
  <si>
    <t>-2000472097</t>
  </si>
  <si>
    <t>765</t>
  </si>
  <si>
    <t>Konštrukcie - krytiny tvrdé</t>
  </si>
  <si>
    <t>68</t>
  </si>
  <si>
    <t>765901121</t>
  </si>
  <si>
    <t>Strešná fólia DTB 150, na plné debnenie</t>
  </si>
  <si>
    <t>366121240</t>
  </si>
  <si>
    <t>69</t>
  </si>
  <si>
    <t>998765102</t>
  </si>
  <si>
    <t>Presun hmôt pre tvrdé krytiny v objektoch výšky nad 6 do 12 m</t>
  </si>
  <si>
    <t>-1580247832</t>
  </si>
  <si>
    <t>783</t>
  </si>
  <si>
    <t>Nátery</t>
  </si>
  <si>
    <t>70</t>
  </si>
  <si>
    <t>783782203</t>
  </si>
  <si>
    <t>Nátery tesárskych konštrukcií povrchová impregnácia QB</t>
  </si>
  <si>
    <t>-414093451</t>
  </si>
  <si>
    <t xml:space="preserve">    766 - Konštrukcie stolárske</t>
  </si>
  <si>
    <t xml:space="preserve">    767 - Konštrukcie doplnkové kovové</t>
  </si>
  <si>
    <t>Zamurovanie otvorov plochy od 0,25 do 1 m2 tehlami (440x250x238)</t>
  </si>
  <si>
    <t>2127526690</t>
  </si>
  <si>
    <t>610991111</t>
  </si>
  <si>
    <t>Zakrývanie výplní vnútorných okenných otvorov, predmetov a konštrukcií</t>
  </si>
  <si>
    <t>-419521884</t>
  </si>
  <si>
    <t>612409991</t>
  </si>
  <si>
    <t>Začistenie omietok (s dodaním hmoty) okolo okien, dverí,podláh, obkladov atď.</t>
  </si>
  <si>
    <t>752386073</t>
  </si>
  <si>
    <t>612425931</t>
  </si>
  <si>
    <t>Omietka vápenná vnútorného ostenia okenného alebo dverného štuková</t>
  </si>
  <si>
    <t>928608277</t>
  </si>
  <si>
    <t>959329507</t>
  </si>
  <si>
    <t>1960327349</t>
  </si>
  <si>
    <t>-1057350279</t>
  </si>
  <si>
    <t>1145236875</t>
  </si>
  <si>
    <t>1165769312</t>
  </si>
  <si>
    <t>-132258323</t>
  </si>
  <si>
    <t>629451113</t>
  </si>
  <si>
    <t>Vyrovnávacia vrstva z cementovej malty pod klampiarskymi prvkami šírky nad 300 do 450 mm</t>
  </si>
  <si>
    <t>-496183227</t>
  </si>
  <si>
    <t>629451114</t>
  </si>
  <si>
    <t>Vyrovnávacia vrstva z cementovej malty pod klampiarskymi prvkami šírky nad 450 do 600 mm</t>
  </si>
  <si>
    <t>159137393</t>
  </si>
  <si>
    <t>634601512</t>
  </si>
  <si>
    <t>Zaplnenie dilatačných škár v murive tmelom silikónovým  šírky škáry do 2 mm</t>
  </si>
  <si>
    <t>-419567709</t>
  </si>
  <si>
    <t>952901110</t>
  </si>
  <si>
    <t>Čistenie budov umývaním vonkajších plôch okien a dverí</t>
  </si>
  <si>
    <t>1353460592</t>
  </si>
  <si>
    <t>953945013</t>
  </si>
  <si>
    <t>Profil začisťovací okenný s tkaninou 6 mm pre interiér</t>
  </si>
  <si>
    <t>-855092596</t>
  </si>
  <si>
    <t>967031132</t>
  </si>
  <si>
    <t>Prikresanie rovných ostení, bez odstupu, po hrubomvybúraní otvorov, v murive tehl. na maltu,  -0,05700t</t>
  </si>
  <si>
    <t>1376075768</t>
  </si>
  <si>
    <t>-994492042</t>
  </si>
  <si>
    <t>175551293</t>
  </si>
  <si>
    <t>968072971</t>
  </si>
  <si>
    <t>Vybúranie a vybratie mreží pevných plochy do 2 m2,  -0,02200t</t>
  </si>
  <si>
    <t>-359271358</t>
  </si>
  <si>
    <t>968072972</t>
  </si>
  <si>
    <t>Vybúranie a vybratie mreží pevných plochy nad 2 m2,  -0,02000t</t>
  </si>
  <si>
    <t>-812677011</t>
  </si>
  <si>
    <t>968072982</t>
  </si>
  <si>
    <t>Vybúranie a vybratie mreží otváravých plochy nad 2 m2,  -0,02450t</t>
  </si>
  <si>
    <t>1356110447</t>
  </si>
  <si>
    <t>968081112</t>
  </si>
  <si>
    <t>Vyvesenie plastového okenného krídla do suti plochy do 1, 5 m2, -0,01400t</t>
  </si>
  <si>
    <t>-1921404594</t>
  </si>
  <si>
    <t>968081115</t>
  </si>
  <si>
    <t>Demontáž okien plastových, 1 bm obvodu - 0,007t</t>
  </si>
  <si>
    <t>785025248</t>
  </si>
  <si>
    <t>1225034959</t>
  </si>
  <si>
    <t>331450611</t>
  </si>
  <si>
    <t>-1011320743</t>
  </si>
  <si>
    <t>1983232533</t>
  </si>
  <si>
    <t>-659884587</t>
  </si>
  <si>
    <t>1766108668</t>
  </si>
  <si>
    <t>-1542112652</t>
  </si>
  <si>
    <t>-1466448838</t>
  </si>
  <si>
    <t>766</t>
  </si>
  <si>
    <t>Konštrukcie stolárske</t>
  </si>
  <si>
    <t>766621400</t>
  </si>
  <si>
    <t>Montáž okien plastových s hydroizolačnými ISO páskami (exteriérová a interiérová)</t>
  </si>
  <si>
    <t>1630455613</t>
  </si>
  <si>
    <t>1116844468</t>
  </si>
  <si>
    <t>-1046678223</t>
  </si>
  <si>
    <t>Plastové okno jednokrídlové S, vxš 460x1000 mm, izolačné trojsklo 4-18-4-16-4, 7/6 komorový profil, biely, O/001</t>
  </si>
  <si>
    <t>489466992</t>
  </si>
  <si>
    <t>Plastové okno dvojkrídlové S, vxš 520x1900 mm, izolačné trojsklo 4-18-4-16-4, 7/6 komorový profil, biely, O/111</t>
  </si>
  <si>
    <t>-835237132</t>
  </si>
  <si>
    <t>Plastové okno jednokrídlové OS, vxš 700x1000 mm, izolačné trojsklo 4-18-4-16-4, 7/6 komorový profil, biely, O/214</t>
  </si>
  <si>
    <t>1128863227</t>
  </si>
  <si>
    <t>Plastové okno jednokrídlové OS, vxš 820x580 mm, izolačné trojsklo 4-18-4-16-4, 7/6 komorový profil, biely, O/104, O/204</t>
  </si>
  <si>
    <t>267729194</t>
  </si>
  <si>
    <t>Príplatok - sklo ploché, vzor dubová kôra, hr. 4 mm rozmer voľný do 1800 mm</t>
  </si>
  <si>
    <t>1028930170</t>
  </si>
  <si>
    <t>Plastové okno jednokrídlové OS, vxš 830x740 mm, izolačné trojsklo 4-18-4-16-4, 7/6 komorový profil, biely, O/110</t>
  </si>
  <si>
    <t>1181675391</t>
  </si>
  <si>
    <t>1005945272</t>
  </si>
  <si>
    <t>Plastové okno jednokrídlové OS, vxš 1150x910 mm, izolačné trojsklo 4-18-4-16-4, 7/6 komorový profil, biely, O/109</t>
  </si>
  <si>
    <t>-570935307</t>
  </si>
  <si>
    <t>Plastové okno jednokrídlové OS, vxš 1300x570 mm, izolačné trojsklo 4-18-4-16-4, 7/6 komorový profil, biely, O/107</t>
  </si>
  <si>
    <t>1274412095</t>
  </si>
  <si>
    <t>Plastové okno jednokrídlové OS, vxš 1400x1000 mm, izolačné trojsklo 4-18-4-16-4, 7/6 komorový profil, biely, O/103, O/203</t>
  </si>
  <si>
    <t>-2070275271</t>
  </si>
  <si>
    <t>-486532350</t>
  </si>
  <si>
    <t>Plastové okno dvojkrídlové OS, vxš 1150x1990 mm, izolačné trojsklo 4-18-4-16-4, 7/6 komorový profil, biely, O/108</t>
  </si>
  <si>
    <t>362746575</t>
  </si>
  <si>
    <t>1301008508</t>
  </si>
  <si>
    <t>Plastové okno dvojkrídlové OS, vxš 1450x1990 mm, izolačné trojsklo 4-18-4-16-4, 7/6 komorový profil, biely, O/112</t>
  </si>
  <si>
    <t>2115604931</t>
  </si>
  <si>
    <t>Plastové okno trojkrídlové OS, vxš 1450x3000 mm, izolačné trojsklo 4-18-4-16-4, 7/6 komorový profil, biely, O/113</t>
  </si>
  <si>
    <t>1647970805</t>
  </si>
  <si>
    <t>Plastové okno dvojkrídlové OS, vxš 2000x1000 mm, izolačné trojsklo 4-18-4-16-4, 7/6 komorový profil, biely, O/105</t>
  </si>
  <si>
    <t>-1425713815</t>
  </si>
  <si>
    <t>Plastové okno dvojkrídlové OS, plný stredný diel, vxš 2330x785 mm, izolačné trojsklo 4-18-4-16-4, 7/6 komorový profil, biely, O/106</t>
  </si>
  <si>
    <t>686855915</t>
  </si>
  <si>
    <t>Plastové okno dvojkrídlové OS, plný stredný diel, vxš 2515x785 mm, izolačné trojsklo 4-18-4-16-4, 7/6 komorový profil, biely, O/002</t>
  </si>
  <si>
    <t>950864511</t>
  </si>
  <si>
    <t>766694951</t>
  </si>
  <si>
    <t>Výmena parapetnej dosky plastovej šírky nad 300 mm, dĺžky do 1000 mm</t>
  </si>
  <si>
    <t>139196884</t>
  </si>
  <si>
    <t>Parapetná doska plastová, šírka 500 mm, komôrková vnútorná, biela</t>
  </si>
  <si>
    <t>26025167</t>
  </si>
  <si>
    <t>Plastové krytky k vnútorným parapetom plastovým, pár, vo farbe biela</t>
  </si>
  <si>
    <t>-359261612</t>
  </si>
  <si>
    <t>766694952</t>
  </si>
  <si>
    <t>Výmena parapetnej dosky plastovej šírky nad 300 mm, dĺžky 1000-1600 mm</t>
  </si>
  <si>
    <t>581986175</t>
  </si>
  <si>
    <t>Parapetná doska plastová, šírka 400 mm, komôrková vnútorná, biela</t>
  </si>
  <si>
    <t>1182453965</t>
  </si>
  <si>
    <t>-250410088</t>
  </si>
  <si>
    <t>-1294861929</t>
  </si>
  <si>
    <t>766694953</t>
  </si>
  <si>
    <t>Výmena parapetnej dosky plastovej šírky nad 300 mm, dĺžky 1600-2600 mm</t>
  </si>
  <si>
    <t>-339888661</t>
  </si>
  <si>
    <t>-919266282</t>
  </si>
  <si>
    <t>-1919694973</t>
  </si>
  <si>
    <t>766694954</t>
  </si>
  <si>
    <t>Výmena parapetnej dosky plastovej šírky nad 300 mm, dĺžky nad 2600 mm</t>
  </si>
  <si>
    <t>-1103055654</t>
  </si>
  <si>
    <t>-1156287276</t>
  </si>
  <si>
    <t>1410811016</t>
  </si>
  <si>
    <t>998766102</t>
  </si>
  <si>
    <t>Presun hmot pre konštrukcie stolárske v objektoch výšky nad 6 do 12 m</t>
  </si>
  <si>
    <t>-1153017975</t>
  </si>
  <si>
    <t>767</t>
  </si>
  <si>
    <t>Konštrukcie doplnkové kovové</t>
  </si>
  <si>
    <t>767640040</t>
  </si>
  <si>
    <t>Montáž vchodových hliníkových dverí s hydroizolačnými ISO páskami (exteriérová a interiérová)</t>
  </si>
  <si>
    <t>1775795932</t>
  </si>
  <si>
    <t>1031786844</t>
  </si>
  <si>
    <t>830071426</t>
  </si>
  <si>
    <t>Dvere hliníkové vstupné jednokrídlové otočné 600x1850 mm so zárubňou, plné, tekutý lakový nástrek biely, D/102</t>
  </si>
  <si>
    <t>1653901690</t>
  </si>
  <si>
    <t>71</t>
  </si>
  <si>
    <t>Dvere hliníkové vstupné dvojkrídlové 1575x2560 mm so zárubňou a nadsv., izolačné trojsklo 4-16-4-16-4, tekutý lakový nástrek biely, D/101</t>
  </si>
  <si>
    <t>-392713461</t>
  </si>
  <si>
    <t>72</t>
  </si>
  <si>
    <t>767640140</t>
  </si>
  <si>
    <t>Montáž zasklených hliníkových stien s hydroizolačnými ISO páskami (exteriérová a interiérová)</t>
  </si>
  <si>
    <t>1274898990</t>
  </si>
  <si>
    <t>73</t>
  </si>
  <si>
    <t>-383396031</t>
  </si>
  <si>
    <t>74</t>
  </si>
  <si>
    <t>-784547924</t>
  </si>
  <si>
    <t>75</t>
  </si>
  <si>
    <t>Zasklená stena hliníková so vstupn. dvojkrídl. dverami, zárubňou, bočn. dielmi a nadsv., izolačné trojsklo 4-16-4-16-4, tekutý lakový nástrek biely, ZS/101, ZS/102</t>
  </si>
  <si>
    <t>-2015749712</t>
  </si>
  <si>
    <t>76</t>
  </si>
  <si>
    <t>767661500</t>
  </si>
  <si>
    <t>Montáž interierovej žalúzie hliníkovej lamelovej štandardnej</t>
  </si>
  <si>
    <t>572497562</t>
  </si>
  <si>
    <t>77</t>
  </si>
  <si>
    <t>Žalúzie interiérové hliníkové, lamela šírky 18/25 mm, biela, bez vedenia</t>
  </si>
  <si>
    <t>-763991332</t>
  </si>
  <si>
    <t>78</t>
  </si>
  <si>
    <t>Bočné vedenie pre žalúzie, silikónové lanko</t>
  </si>
  <si>
    <t>-943888568</t>
  </si>
  <si>
    <t>79</t>
  </si>
  <si>
    <t>767661600</t>
  </si>
  <si>
    <t>Montáž exterierovej sieťky proti hmyzu v hliníkovom rámiku štandardnej</t>
  </si>
  <si>
    <t>-917581008</t>
  </si>
  <si>
    <t>80</t>
  </si>
  <si>
    <t>-454226868</t>
  </si>
  <si>
    <t>81</t>
  </si>
  <si>
    <t>767662110</t>
  </si>
  <si>
    <t>Montáž mreží pevných skrutkovaním, M/001-M/214</t>
  </si>
  <si>
    <t>-569731339</t>
  </si>
  <si>
    <t>82</t>
  </si>
  <si>
    <t>767662210</t>
  </si>
  <si>
    <t>Montáž mreží otváravých, MD/101, MZS/101</t>
  </si>
  <si>
    <t>-2050744771</t>
  </si>
  <si>
    <t>83</t>
  </si>
  <si>
    <t>767995200</t>
  </si>
  <si>
    <t>Výroba atypického výrobku - mreže</t>
  </si>
  <si>
    <t>kg</t>
  </si>
  <si>
    <t>-84281185</t>
  </si>
  <si>
    <t>84</t>
  </si>
  <si>
    <t>132110000600</t>
  </si>
  <si>
    <t>Tyč oceľová jemná kruhová D 10 mm, ozn. 10 000, podľa EN alebo EN ISO S185</t>
  </si>
  <si>
    <t>1914684349</t>
  </si>
  <si>
    <t>85</t>
  </si>
  <si>
    <t>145620000550</t>
  </si>
  <si>
    <t>Profil oceľový 50x30x3 mm 1x ťahaný tenkostenný uzavretý obdĺžnikový</t>
  </si>
  <si>
    <t>1383179766</t>
  </si>
  <si>
    <t>86</t>
  </si>
  <si>
    <t>311990004810</t>
  </si>
  <si>
    <t>Kotviace prvky pre montáž mreží</t>
  </si>
  <si>
    <t>2026337752</t>
  </si>
  <si>
    <t>87</t>
  </si>
  <si>
    <t>998767102</t>
  </si>
  <si>
    <t>Presun hmôt pre kovové stavebné doplnkové konštrukcie v objektoch výšky nad 6 do 12 m</t>
  </si>
  <si>
    <t>328903485</t>
  </si>
  <si>
    <t>88</t>
  </si>
  <si>
    <t>783225100</t>
  </si>
  <si>
    <t>Nátery kov.stav.doplnk.konštr. syntetické na vzduchu schnúce dvojnás. 1x s emailov. - 105µm</t>
  </si>
  <si>
    <t>-2097479176</t>
  </si>
  <si>
    <t>89</t>
  </si>
  <si>
    <t>783226100</t>
  </si>
  <si>
    <t>Nátery kov.stav.doplnk.konštr. syntetické na vzduchu schnúce základný - 35µm</t>
  </si>
  <si>
    <t>1260650180</t>
  </si>
  <si>
    <t>90</t>
  </si>
  <si>
    <t>784410030</t>
  </si>
  <si>
    <t>Oblepenie soklov, stykov, okrajov a iných zariadení, výšky miestnosti do 3,80 m</t>
  </si>
  <si>
    <t>1423155043</t>
  </si>
  <si>
    <t>91</t>
  </si>
  <si>
    <t>732770772</t>
  </si>
  <si>
    <t>92</t>
  </si>
  <si>
    <t>-350592037</t>
  </si>
  <si>
    <t>Úroveň 4:</t>
  </si>
  <si>
    <t xml:space="preserve">    2 - Zakladanie</t>
  </si>
  <si>
    <t>Zakladanie</t>
  </si>
  <si>
    <t>273321311</t>
  </si>
  <si>
    <t>Betón základových dosiek, železový (bez výstuže), tr. C 16/20</t>
  </si>
  <si>
    <t>705250346</t>
  </si>
  <si>
    <t>273351217</t>
  </si>
  <si>
    <t>Debnenie stien základových dosiek, zhotovenie-tradičné</t>
  </si>
  <si>
    <t>1002555600</t>
  </si>
  <si>
    <t>273351218</t>
  </si>
  <si>
    <t>Debnenie stien základových dosiek, odstránenie-tradičné</t>
  </si>
  <si>
    <t>-747577861</t>
  </si>
  <si>
    <t>273362422</t>
  </si>
  <si>
    <t>Výstuž základových dosiek zo zvár. sietí KARI, priemer drôtu 6/6 mm, veľkosť oka 150x150 mm</t>
  </si>
  <si>
    <t>-209612592</t>
  </si>
  <si>
    <t>611421231</t>
  </si>
  <si>
    <t>Oprava vnútorných vápenných omietok stropov železobetónových rovných tvárnicových a klenieb, opravovaná plocha nad 5 do 10 %,štuková</t>
  </si>
  <si>
    <t>-768202432</t>
  </si>
  <si>
    <t>611466025</t>
  </si>
  <si>
    <t>Príprava vnútorného podkladu stropov, podkladný náter 700</t>
  </si>
  <si>
    <t>1296137323</t>
  </si>
  <si>
    <t>612421231</t>
  </si>
  <si>
    <t>Oprava vnútorných vápenných omietok stien, opravovaná plocha nad 5 do 10 %,štuková</t>
  </si>
  <si>
    <t>545782165</t>
  </si>
  <si>
    <t>953943112</t>
  </si>
  <si>
    <t>Osadenie ostatných výrobkov do muriva, so zaliatím cementovou maltou, hmotnosti 1-5 kg/kus (bez dodávky)</t>
  </si>
  <si>
    <t>-573590853</t>
  </si>
  <si>
    <t>Inštalačná skrinka oceľová 550x700x200 mm, atyp.</t>
  </si>
  <si>
    <t>-1076468949</t>
  </si>
  <si>
    <t>973031151</t>
  </si>
  <si>
    <t>Vysekanie v murive z tehál výklenkov pohľadovej plochy väčších než 0, 25 m2,  -1,80000t</t>
  </si>
  <si>
    <t>-346212259</t>
  </si>
  <si>
    <t>1563163551</t>
  </si>
  <si>
    <t>1480073785</t>
  </si>
  <si>
    <t>979011201</t>
  </si>
  <si>
    <t>Plastový sklz na stavebnú suť výšky do 10 m</t>
  </si>
  <si>
    <t>-1928391969</t>
  </si>
  <si>
    <t>979011231</t>
  </si>
  <si>
    <t>Demontáž sklzu na stavebnú suť výšky do 10 m</t>
  </si>
  <si>
    <t>2129933572</t>
  </si>
  <si>
    <t>-1207210571</t>
  </si>
  <si>
    <t>1767485952</t>
  </si>
  <si>
    <t>1032520343</t>
  </si>
  <si>
    <t>3130580</t>
  </si>
  <si>
    <t>-138335218</t>
  </si>
  <si>
    <t>517622203</t>
  </si>
  <si>
    <t>713111125</t>
  </si>
  <si>
    <t>Montáž tepelnej izolácie stropov rovných minerálnou vlnou, spodkom prilepením</t>
  </si>
  <si>
    <t>1783353073</t>
  </si>
  <si>
    <t>-733064165</t>
  </si>
  <si>
    <t>-1331360106</t>
  </si>
  <si>
    <t>762331811</t>
  </si>
  <si>
    <t>Demontáž viazaných konštrukcií krovov so sklonom do 60°, prierez. plochy do 120 cm2,  -0.00800t</t>
  </si>
  <si>
    <t>-1161709738</t>
  </si>
  <si>
    <t>-2070829902</t>
  </si>
  <si>
    <t>1635857255</t>
  </si>
  <si>
    <t>764331830</t>
  </si>
  <si>
    <t>Demontáž lemovania múrov na strechách s tvrdou krytinou, so sklonom do 30st. rš 250 a 330 mm,  -0,00205t</t>
  </si>
  <si>
    <t>1128294585</t>
  </si>
  <si>
    <t>767330318</t>
  </si>
  <si>
    <t>Montáž oblej alebo plochej striešky od steny z komorového polykarbonátu resp. akrylátu nad 3500 do 4300 mm</t>
  </si>
  <si>
    <t>-288772732</t>
  </si>
  <si>
    <t>Strieška rovná, oceľ pozinkovaná, s polykarbonátom UV 2/10 mm, šxhĺxv 4200x1065x365 mm, 6-nás. kotvenie</t>
  </si>
  <si>
    <t>-923427579</t>
  </si>
  <si>
    <t>767722815</t>
  </si>
  <si>
    <t>Demontáž skríň pre vnútorné inštalácie oceľových predsadených do 1 m2,  -0,01800t</t>
  </si>
  <si>
    <t>2041229244</t>
  </si>
  <si>
    <t>1790665307</t>
  </si>
  <si>
    <t>784410010</t>
  </si>
  <si>
    <t>Oblepenie vypínačov, zásuviek páskou výšky do 3,80 m</t>
  </si>
  <si>
    <t>591932859</t>
  </si>
  <si>
    <t>-396205631</t>
  </si>
  <si>
    <t>1588203101</t>
  </si>
  <si>
    <t>784410200</t>
  </si>
  <si>
    <t>Mydlenie podkladu jednonásobné výšky do 3,80 m</t>
  </si>
  <si>
    <t>-1723415821</t>
  </si>
  <si>
    <t>784410500</t>
  </si>
  <si>
    <t>Prebrúsenie a oprášenie jemnozrnných povrchov výšky do 3,80 m</t>
  </si>
  <si>
    <t>-264122193</t>
  </si>
  <si>
    <t>784410600</t>
  </si>
  <si>
    <t>Vyrovnanie trhlín a nerovností na jemnozrnných povrchoch výšky do 3,80 m</t>
  </si>
  <si>
    <t>-260450392</t>
  </si>
  <si>
    <t>784418013</t>
  </si>
  <si>
    <t>Zakrývanie podláh a zariadení plachtou v miestnostiach alebo na schodisku</t>
  </si>
  <si>
    <t>80298937</t>
  </si>
  <si>
    <t>784452471</t>
  </si>
  <si>
    <t>Maľby z maliarskych zmesí, ručne nanášané tónované s bielym stropom dvojnásobné na jemnozrnný podklad výšky do 3,80 m</t>
  </si>
  <si>
    <t>1984247996</t>
  </si>
  <si>
    <t>314232521</t>
  </si>
  <si>
    <t>Murivo komínov z tehál prierezu 150x150mm MC 100 z tehál pálených plných 290mm P350</t>
  </si>
  <si>
    <t>-536397195</t>
  </si>
  <si>
    <t>316381215</t>
  </si>
  <si>
    <t>Krycie dosky komínov a ventilácií z bet. C 16/20 s debnením, výstužou a poterom, s presahom, hr. nad 50 do 80 mm</t>
  </si>
  <si>
    <t>-1963813217</t>
  </si>
  <si>
    <t>-731275912</t>
  </si>
  <si>
    <t>613491901</t>
  </si>
  <si>
    <t>850625727</t>
  </si>
  <si>
    <t>627452111</t>
  </si>
  <si>
    <t>Škárovanie maltou MC (400 kg cem./m3) múrov alebo komínov alebo pilierov z tehál alebo tvárnic</t>
  </si>
  <si>
    <t>-1034939360</t>
  </si>
  <si>
    <t>627452641</t>
  </si>
  <si>
    <t>Oprava škárovania tehlového muriva stien komínov nad strechou cementovou maltou  nad 30 do 40 %</t>
  </si>
  <si>
    <t>-2142513053</t>
  </si>
  <si>
    <t>-660262468</t>
  </si>
  <si>
    <t>370532980</t>
  </si>
  <si>
    <t>962032314</t>
  </si>
  <si>
    <t>Búranie pilierov tehlových na akúkoľvek maltu,  -1,80000t</t>
  </si>
  <si>
    <t>-1214719932</t>
  </si>
  <si>
    <t>962032631</t>
  </si>
  <si>
    <t>Búranie komínov. muriva z tehál nad strechou na akúkoľvek maltu x,  -1,63300t</t>
  </si>
  <si>
    <t>1861740638</t>
  </si>
  <si>
    <t>967031732</t>
  </si>
  <si>
    <t>Prikresanie plošné, muriva z akýchkoľvek tehál pálených na akúkoľvek maltu hr. do 100 mm,  -0,18300t</t>
  </si>
  <si>
    <t>2009002701</t>
  </si>
  <si>
    <t>978023471</t>
  </si>
  <si>
    <t>Vysekanie, vyškriabanie a vyčistenie škár muriva komínového nad strechou,  -0,01400t</t>
  </si>
  <si>
    <t>-1600471644</t>
  </si>
  <si>
    <t>1236500959</t>
  </si>
  <si>
    <t>-692140654</t>
  </si>
  <si>
    <t>-647533171</t>
  </si>
  <si>
    <t>979011202</t>
  </si>
  <si>
    <t>Príplatok k cene za každý ďalší meter výšky</t>
  </si>
  <si>
    <t>-125886786</t>
  </si>
  <si>
    <t>-398914650</t>
  </si>
  <si>
    <t>979011232</t>
  </si>
  <si>
    <t>Demontáž sklzu na stavebnú suť výšky do 20 m</t>
  </si>
  <si>
    <t>1697514417</t>
  </si>
  <si>
    <t>-3334702</t>
  </si>
  <si>
    <t>-592596562</t>
  </si>
  <si>
    <t>969203223</t>
  </si>
  <si>
    <t>1466005032</t>
  </si>
  <si>
    <t>1878724326</t>
  </si>
  <si>
    <t>1899581982</t>
  </si>
  <si>
    <t>713132225</t>
  </si>
  <si>
    <t>Montáž tepelnej izolácie podhľadov xps kotvením a lepením</t>
  </si>
  <si>
    <t>-1134320778</t>
  </si>
  <si>
    <t>-1484210375</t>
  </si>
  <si>
    <t>966240850</t>
  </si>
  <si>
    <t>762211130</t>
  </si>
  <si>
    <t>Montáž dreveného jednoduchého rebríka š. ramena do 1,0 m</t>
  </si>
  <si>
    <t>493476259</t>
  </si>
  <si>
    <t>Rebrík jednoduchý drevený, dl. do 3000 mm, š. 600 mm, 8 priečnikov, atyp.</t>
  </si>
  <si>
    <t>-422589024</t>
  </si>
  <si>
    <t>762295000</t>
  </si>
  <si>
    <t>Spojovacie prostriedky pre schodiská a zábradlia - klince, glej</t>
  </si>
  <si>
    <t>-1950150070</t>
  </si>
  <si>
    <t>762321911</t>
  </si>
  <si>
    <t>Zavetrovanie a stuženie konštrukcií, s podopretím starých krovov doskami hr.do 32mm</t>
  </si>
  <si>
    <t>-1044019475</t>
  </si>
  <si>
    <t>762322911</t>
  </si>
  <si>
    <t>Zavetrovanie a stuženie konštrukcií, s podopretím starých krovov fošňami a hranolčekmi do 100 cm2</t>
  </si>
  <si>
    <t>1127697853</t>
  </si>
  <si>
    <t>762322912</t>
  </si>
  <si>
    <t>Zavetrovanie a stuženie konštrukcií, s podopretím starých krovov hranolmi nad 100cm2</t>
  </si>
  <si>
    <t>-2005140196</t>
  </si>
  <si>
    <t>762343811</t>
  </si>
  <si>
    <t>Demontáž debnenia odkvapov a štítových ríms z dosiek hrubých, hobľovaných hr. do 32 mm,  -0.01700t</t>
  </si>
  <si>
    <t>829297718</t>
  </si>
  <si>
    <t>955122024</t>
  </si>
  <si>
    <t>762421315</t>
  </si>
  <si>
    <t>Obloženie stropov alebo strešných podhľadov z dosiek OSB skrutkovaných na pero a drážku hr. dosky 25 mm</t>
  </si>
  <si>
    <t>-1105555505</t>
  </si>
  <si>
    <t>762421500</t>
  </si>
  <si>
    <t>Montáž obloženia stropov, podkladový rošt</t>
  </si>
  <si>
    <t>522904431</t>
  </si>
  <si>
    <t>1303116542</t>
  </si>
  <si>
    <t>762495000</t>
  </si>
  <si>
    <t>Spojovacie prostriedky pre olištovanie škár, obloženie stropov, strešných podhľadov a stien - klince, závrtky</t>
  </si>
  <si>
    <t>340657837</t>
  </si>
  <si>
    <t>762512245</t>
  </si>
  <si>
    <t>Položenie podláh pod na drevený podklad z drevotrieskových dosiek priskrutkovaním</t>
  </si>
  <si>
    <t>-238868078</t>
  </si>
  <si>
    <t>-1442930292</t>
  </si>
  <si>
    <t>762526150</t>
  </si>
  <si>
    <t>Položenie vankúšov pod podlahy osovej vzdialenosti nad 1000 do 1500 mm</t>
  </si>
  <si>
    <t>2088341504</t>
  </si>
  <si>
    <t>Dosky a fošne zo smreku neopracované omietané akosť A hr. 38-50 mm, š. 100-160 mm</t>
  </si>
  <si>
    <t>605408844</t>
  </si>
  <si>
    <t>762895000</t>
  </si>
  <si>
    <t>Spojovacie prostriedky pre záklop, stropnice, podbíjanie - klince, svorky</t>
  </si>
  <si>
    <t>-486120245</t>
  </si>
  <si>
    <t>-1624228521</t>
  </si>
  <si>
    <t>764352300</t>
  </si>
  <si>
    <t>Žľaby pododkvapové polkruhové, priemer 150 mm,vrátane čela, hákov, rohov, kútov, K/1</t>
  </si>
  <si>
    <t>-1239686251</t>
  </si>
  <si>
    <t>764352810</t>
  </si>
  <si>
    <t>Demontáž žľabov pododkvapových polkruhových so sklonom do 30st. rš 330 mm,  -0,00330t</t>
  </si>
  <si>
    <t>1448145285</t>
  </si>
  <si>
    <t>764359221</t>
  </si>
  <si>
    <t>Kotlík žľabový, priemer 150 mm</t>
  </si>
  <si>
    <t>567470954</t>
  </si>
  <si>
    <t>764430840</t>
  </si>
  <si>
    <t>Demontáž oplechovania múrov a nadmuroviek rš od 330 do 500 mm,  -0,00230t</t>
  </si>
  <si>
    <t>1355714891</t>
  </si>
  <si>
    <t>764430850</t>
  </si>
  <si>
    <t>Demontáž oplechovania múrov a nadmuroviek rš 600 mm,  -0,00337t</t>
  </si>
  <si>
    <t>-1115406794</t>
  </si>
  <si>
    <t>764454214</t>
  </si>
  <si>
    <t>Odpadové rúry, priemer 120 mm, vrátane objímky, kolena a prípojky ku kanalizáci, K/2</t>
  </si>
  <si>
    <t>-1346808322</t>
  </si>
  <si>
    <t>764454802</t>
  </si>
  <si>
    <t>Demontáž odpadových rúr kruhových, s priemerom 120 mm,  -0,00285t</t>
  </si>
  <si>
    <t>-983189160</t>
  </si>
  <si>
    <t>764731135</t>
  </si>
  <si>
    <t>Oplechovanie múrov, atík, nadmuroviek z plechov rš. 500 mm, K/10</t>
  </si>
  <si>
    <t>1160146845</t>
  </si>
  <si>
    <t>1107077454</t>
  </si>
  <si>
    <t>767310120</t>
  </si>
  <si>
    <t>Montáž výlezu do šikmej strechy pre nevykurované priestory</t>
  </si>
  <si>
    <t>-1274190098</t>
  </si>
  <si>
    <t>-2074547233</t>
  </si>
  <si>
    <t>-1866714586</t>
  </si>
  <si>
    <t>622364093</t>
  </si>
  <si>
    <t>783784203</t>
  </si>
  <si>
    <t>Nátery tesárskych konštrukcií povrchová impregnácia, trieda horľavosti C1, odolnosť 3 - 5 min.</t>
  </si>
  <si>
    <t>962879654</t>
  </si>
  <si>
    <t xml:space="preserve">    1 - Zemné práce</t>
  </si>
  <si>
    <t xml:space="preserve">    5 - Komunikácie</t>
  </si>
  <si>
    <t xml:space="preserve">    8 - Rúrové vedenie</t>
  </si>
  <si>
    <t xml:space="preserve">    711 - Izolácie proti vode a vlhkosti</t>
  </si>
  <si>
    <t xml:space="preserve">    721 - Zdravotechnika - vnútorná kanalizácia</t>
  </si>
  <si>
    <t>Zemné práce</t>
  </si>
  <si>
    <t>113107131</t>
  </si>
  <si>
    <t>Odstránenie krytu v ploche do 200 m2 z betónu prostého, hr. vrstvy do 150 mm,  -0,22500t</t>
  </si>
  <si>
    <t>-39118218</t>
  </si>
  <si>
    <t>113107243</t>
  </si>
  <si>
    <t>Odstránenie krytu asfaltového v ploche nad 200 m2, hr. nad 100 do 150 mm,  -0,31600t</t>
  </si>
  <si>
    <t>117176021</t>
  </si>
  <si>
    <t>113308442</t>
  </si>
  <si>
    <t>Rozrytie vrstvy krytu alebo podkladu z kameniva, bez zhutnenia, s asfaltovým spojivom</t>
  </si>
  <si>
    <t>-413132644</t>
  </si>
  <si>
    <t>130001101</t>
  </si>
  <si>
    <t>Príplatok k cenám za sťaženie výkopu v blízkosti podzemného vedenia alebo výbušbnín - pre všetky triedy</t>
  </si>
  <si>
    <t>-384493530</t>
  </si>
  <si>
    <t>130201001</t>
  </si>
  <si>
    <t>Výkop jamy a ryhy v obmedzenom priestore horn. tr.3 ručne</t>
  </si>
  <si>
    <t>-1404930917</t>
  </si>
  <si>
    <t>130901105</t>
  </si>
  <si>
    <t>Búranie tehlového a zmiešaného muriva, MV,MVC,vo vykopávkach</t>
  </si>
  <si>
    <t>174302935</t>
  </si>
  <si>
    <t>130901122</t>
  </si>
  <si>
    <t>Búranie konštrukcií z prostého betónu prekladaného kameňom vo vykopávkach</t>
  </si>
  <si>
    <t>172504722</t>
  </si>
  <si>
    <t>132201201</t>
  </si>
  <si>
    <t>Výkop ryhy šírky 600-2000mm horn.3 do 100m3</t>
  </si>
  <si>
    <t>658925108</t>
  </si>
  <si>
    <t>132201209</t>
  </si>
  <si>
    <t>Príplatok k cenám za lepivosť pri hĺbení rýh š. nad 600 do 2 000 mm zapaž. i nezapažených, s urovnaním dna v hornine 3</t>
  </si>
  <si>
    <t>1890032626</t>
  </si>
  <si>
    <t>134702401</t>
  </si>
  <si>
    <t>Výkop pre vodárenskú studňu spúšťanú do 4 m2 v horn. 1-4 do 10 m</t>
  </si>
  <si>
    <t>422227275</t>
  </si>
  <si>
    <t>151101201</t>
  </si>
  <si>
    <t>Paženie stien bez rozopretia alebo vzopretia, príložné hĺbky do 4m</t>
  </si>
  <si>
    <t>108842831</t>
  </si>
  <si>
    <t>151101211</t>
  </si>
  <si>
    <t>Odstránenie paženia stien príložné hĺbky do 4 m</t>
  </si>
  <si>
    <t>1564477347</t>
  </si>
  <si>
    <t>151101301</t>
  </si>
  <si>
    <t>Rozopretie zapažených stien pri pažení príložnom hĺbky do 4 m</t>
  </si>
  <si>
    <t>-1455335127</t>
  </si>
  <si>
    <t>151101311</t>
  </si>
  <si>
    <t>Odstránenie rozopretia stien paženia príložného hĺbky do 4 m</t>
  </si>
  <si>
    <t>-1864424020</t>
  </si>
  <si>
    <t>174101001</t>
  </si>
  <si>
    <t>Zásyp sypaninou so zhutnením jám, šachiet, rýh, zárezov alebo okolo objektov do 100 m3</t>
  </si>
  <si>
    <t>1281454634</t>
  </si>
  <si>
    <t>175101202</t>
  </si>
  <si>
    <t>Obsyp objektov sypaninou z vhodných hornín 1 až 4 s prehodením sypaniny</t>
  </si>
  <si>
    <t>-612251805</t>
  </si>
  <si>
    <t>5834310400</t>
  </si>
  <si>
    <t>Kamenivo drvené hrubé frakcia 4-8 mm, STN EN 13242 + A1</t>
  </si>
  <si>
    <t>2091941601</t>
  </si>
  <si>
    <t>181301102</t>
  </si>
  <si>
    <t>Rozprestretie ornice v rovine, plocha do 500 m2, hr.do 150 mm</t>
  </si>
  <si>
    <t>-594839734</t>
  </si>
  <si>
    <t>212752242</t>
  </si>
  <si>
    <t>Montáž kontrolnej a preplachovacej šachty PVC pre drenážny systém do DN 100 mm</t>
  </si>
  <si>
    <t>-2005808456</t>
  </si>
  <si>
    <t>Drenážna šachta, dno DN 300, napojenie DN 100, bez lapača piesku</t>
  </si>
  <si>
    <t>-1179075320</t>
  </si>
  <si>
    <t>Kryt drenážnej šachty nepochôdzny</t>
  </si>
  <si>
    <t>955071448</t>
  </si>
  <si>
    <t>Predĺženie drenážnej šachty DN 300, dĺžka 0,5 m</t>
  </si>
  <si>
    <t>-570647999</t>
  </si>
  <si>
    <t>214500111</t>
  </si>
  <si>
    <t>Zhotovenie výplne ryhy s drenážnym potrubím z rúr DN do 200, výšky nad 200 do 300 mm</t>
  </si>
  <si>
    <t>-576443287</t>
  </si>
  <si>
    <t>-5293543</t>
  </si>
  <si>
    <t>242111113</t>
  </si>
  <si>
    <t>Osadenie plášťa vodárenskej studne z betónových skruží celokruhových DN 1000</t>
  </si>
  <si>
    <t>-142001049</t>
  </si>
  <si>
    <t>592250000300</t>
  </si>
  <si>
    <t>Prefabrikát betónový pre studne, skruž kruhová TBH 1-100, DN 1000, dĺžka 600, hr. steny 80 mm</t>
  </si>
  <si>
    <t>-1298910591</t>
  </si>
  <si>
    <t>243571112</t>
  </si>
  <si>
    <t>Výplň na dne vodárenskej studne z kameniva hrubého ťaženého frakcie 16-32 mm</t>
  </si>
  <si>
    <t>597850113</t>
  </si>
  <si>
    <t>245111112</t>
  </si>
  <si>
    <t>Osadenie prefabrikovanej krycej dosky vodárenskej studne na maltu s vyškárovaním jednodielnej</t>
  </si>
  <si>
    <t>1672007970</t>
  </si>
  <si>
    <t>Betónový studničný poklop jednodielny, priemer 1000 mm, hrúbka 80 mm</t>
  </si>
  <si>
    <t>-818895903</t>
  </si>
  <si>
    <t>247531111</t>
  </si>
  <si>
    <t>Obsyp a tesnenie vodárenskej studne, obsyp so zhutnením z kameniva hrubého drveného 8-16 mm</t>
  </si>
  <si>
    <t>-797978045</t>
  </si>
  <si>
    <t>289971211</t>
  </si>
  <si>
    <t>Zhotovenie vrstvy z geotextílie na upravenom povrchu sklon do 1 : 5 , šírky od 0 do 3 m</t>
  </si>
  <si>
    <t>163087471</t>
  </si>
  <si>
    <t>1698336078</t>
  </si>
  <si>
    <t>311208456</t>
  </si>
  <si>
    <t>Dodatočná izolácia vlhkého muriva tlakovou injektážou F pre hrúbku muriva do 500 mm</t>
  </si>
  <si>
    <t>-115748014</t>
  </si>
  <si>
    <t>-2083804314</t>
  </si>
  <si>
    <t>Komunikácie</t>
  </si>
  <si>
    <t>564251119</t>
  </si>
  <si>
    <t>Úprava plochy z kameniva premývaného s rozprestretím, vlhčením a zhutnením, po zhutnení hr. 150 mm</t>
  </si>
  <si>
    <t>-507868526</t>
  </si>
  <si>
    <t>566902122</t>
  </si>
  <si>
    <t>Vyspravenie podkladu po prekopoch inžinierskych sietí plochy do 15 m2 štrkodrvou, po zhutnení hr. 150 mm</t>
  </si>
  <si>
    <t>-1249588147</t>
  </si>
  <si>
    <t>566902152</t>
  </si>
  <si>
    <t>Vyspravenie podkladu po prekopoch inžinierskych sietí plochy do 15 m2 asfaltovým betónom ACP, po zhutnení hr. 150 mm</t>
  </si>
  <si>
    <t>1675873399</t>
  </si>
  <si>
    <t>572943112</t>
  </si>
  <si>
    <t>Vyspravenie krytu vozovky po prekopoch inžinierskych sietí do 15 m2 liatym asfaltom MA hr. nad 40 do 60 mm</t>
  </si>
  <si>
    <t>-3087923</t>
  </si>
  <si>
    <t>573312411</t>
  </si>
  <si>
    <t>Preliatie podkladu alebo krytu z kameniva asfaltom v množstve 5,00 kg/m2</t>
  </si>
  <si>
    <t>-108795001</t>
  </si>
  <si>
    <t>612462471</t>
  </si>
  <si>
    <t>-1282713480</t>
  </si>
  <si>
    <t>612462472</t>
  </si>
  <si>
    <t>-381351901</t>
  </si>
  <si>
    <t>612462473</t>
  </si>
  <si>
    <t>456284969</t>
  </si>
  <si>
    <t>622451482</t>
  </si>
  <si>
    <t>Omietka murovaných konštrukcií vonk. stien, výspravková a vyrovnávacia malta do 30 mm, M30, hr. 15 mm</t>
  </si>
  <si>
    <t>713818512</t>
  </si>
  <si>
    <t>622903250</t>
  </si>
  <si>
    <t>Očist., nosného muriva alebo betónu, múrov a valov pred začatím opráv ručne oceľovou kefou</t>
  </si>
  <si>
    <t>-956393811</t>
  </si>
  <si>
    <t>Rúrové vedenie</t>
  </si>
  <si>
    <t>871218113</t>
  </si>
  <si>
    <t>Ukladanie drenážneho potrubia do pripravenej ryhy z flexibilného PVC priemeru do 65 mm</t>
  </si>
  <si>
    <t>-1311262747</t>
  </si>
  <si>
    <t>Flexibilná drenážna rúra PVC-U DN 65, perforácia 360°, dĺ. 50 m</t>
  </si>
  <si>
    <t>-1699142642</t>
  </si>
  <si>
    <t>Drenáž oblúk DN 65/90°</t>
  </si>
  <si>
    <t>-1309785832</t>
  </si>
  <si>
    <t>Redukcia pre drenážne rúry DN 80/65</t>
  </si>
  <si>
    <t>1358219971</t>
  </si>
  <si>
    <t>Redukcia pre drenážne rúry DN 100/80</t>
  </si>
  <si>
    <t>2067484388</t>
  </si>
  <si>
    <t>Spojka pre drenážne rúry DN 65</t>
  </si>
  <si>
    <t>-1153618755</t>
  </si>
  <si>
    <t>Zátka pre drenážne rúry DN 65</t>
  </si>
  <si>
    <t>-366729293</t>
  </si>
  <si>
    <t>899661313</t>
  </si>
  <si>
    <t>Zhotovenie filtračného obalu drenážnych rúrok proti zarastaniu koreňmi DN do 130 zo sklennej tkaniny</t>
  </si>
  <si>
    <t>-262560563</t>
  </si>
  <si>
    <t>-348914628</t>
  </si>
  <si>
    <t>916561111</t>
  </si>
  <si>
    <t>Osadenie záhonového alebo parkového obrubníka betón., do lôžka z bet. pros. tr. C 12/15 s bočnou oporou</t>
  </si>
  <si>
    <t>-851986766</t>
  </si>
  <si>
    <t>Obrubník parkový, lxšxv 1000x50x200 mm, sivá</t>
  </si>
  <si>
    <t>-651639979</t>
  </si>
  <si>
    <t>919721211</t>
  </si>
  <si>
    <t>Dilatačné škáry vkladané v cementobet. kryte, s vyplnením škár asfaltovou zálievkou, priečne</t>
  </si>
  <si>
    <t>-635450776</t>
  </si>
  <si>
    <t>919731123</t>
  </si>
  <si>
    <t>Zarovnanie styčnej plochy pozdĺž vybúranej časti komunikácie asfaltovej hr. nad 100 do 200 mm</t>
  </si>
  <si>
    <t>-37286283</t>
  </si>
  <si>
    <t>919735113</t>
  </si>
  <si>
    <t>Rezanie existujúceho asfaltového krytu alebo podkladu hĺbky nad 100 do 150 mm</t>
  </si>
  <si>
    <t>280084054</t>
  </si>
  <si>
    <t>919735123</t>
  </si>
  <si>
    <t>Rezanie existujúceho betónového krytu alebo podkladu hĺbky nad 100 do 150 mm</t>
  </si>
  <si>
    <t>462039668</t>
  </si>
  <si>
    <t>919794441</t>
  </si>
  <si>
    <t>Úprava plôch okolo hydrantov, šupátok, a pod. v asfaltových krytoch v pôdorysnej ploche do 2 m2</t>
  </si>
  <si>
    <t>-987990528</t>
  </si>
  <si>
    <t>941955002</t>
  </si>
  <si>
    <t>Lešenie ľahké pracovné pomocné s výškou lešeňovej podlahy nad 1,20 do 1,90 m</t>
  </si>
  <si>
    <t>-1956478277</t>
  </si>
  <si>
    <t>-566853578</t>
  </si>
  <si>
    <t>962031134</t>
  </si>
  <si>
    <t>Búranie prímuroviek z tehál pálených, plných hr. do 150 mm,  -0,19600t</t>
  </si>
  <si>
    <t>1689701533</t>
  </si>
  <si>
    <t>1927680649</t>
  </si>
  <si>
    <t>975011431</t>
  </si>
  <si>
    <t>Podperná výdreva základného muriva pri v. výmur. do 2m, pri hr. muriva 600-1200 mm,dľ. podch. 1-5 m</t>
  </si>
  <si>
    <t>826776411</t>
  </si>
  <si>
    <t>978013191</t>
  </si>
  <si>
    <t>Otlčenie omietok stien vnútorných vápenných alebo vápennocementových v rozsahu do 100 %,  -0,04600t</t>
  </si>
  <si>
    <t>366371508</t>
  </si>
  <si>
    <t>978023411</t>
  </si>
  <si>
    <t>Vysekanie, vyškriabanie a vyčistenie škár muriva tehlového okrem komínového,  -0,01400t</t>
  </si>
  <si>
    <t>-1141822750</t>
  </si>
  <si>
    <t>978071211</t>
  </si>
  <si>
    <t>Odsekanie a odstránenie izolácie lepenkovej zvislej,  -0,07300t</t>
  </si>
  <si>
    <t>552793485</t>
  </si>
  <si>
    <t>1278318529</t>
  </si>
  <si>
    <t>760851099</t>
  </si>
  <si>
    <t>1448614222</t>
  </si>
  <si>
    <t>2046861187</t>
  </si>
  <si>
    <t>-1975327047</t>
  </si>
  <si>
    <t>-1551246576</t>
  </si>
  <si>
    <t>1662046145</t>
  </si>
  <si>
    <t>711</t>
  </si>
  <si>
    <t>Izolácie proti vode a vlhkosti</t>
  </si>
  <si>
    <t>711132102</t>
  </si>
  <si>
    <t>Zhotovenie geotextílie alebo tkaniny na plochu zvislú</t>
  </si>
  <si>
    <t>-445075373</t>
  </si>
  <si>
    <t>-1753017779</t>
  </si>
  <si>
    <t>711191501</t>
  </si>
  <si>
    <t>Izolácia proti vode, vloženie klznej a ochrannej sieťky do stierky, zvisle, alebo ekvivalentná náhrada</t>
  </si>
  <si>
    <t>723749440</t>
  </si>
  <si>
    <t>711411432</t>
  </si>
  <si>
    <t>Izolácia proti tlakovej vode, protiradónová, stierka 2K, tehl. podklad, zvislá, alebo ekvivalentná náhrada</t>
  </si>
  <si>
    <t>935672047</t>
  </si>
  <si>
    <t>998711101</t>
  </si>
  <si>
    <t>Presun hmôt pre izoláciu proti vode v objektoch výšky do 6 m</t>
  </si>
  <si>
    <t>-69216805</t>
  </si>
  <si>
    <t>721</t>
  </si>
  <si>
    <t>Zdravotechnika - vnútorná kanalizácia</t>
  </si>
  <si>
    <t>721140916</t>
  </si>
  <si>
    <t>Oprava odpadového potrubia liatinového prepojenie doterajšieho potrubia DN 125</t>
  </si>
  <si>
    <t>-1587020907</t>
  </si>
  <si>
    <t>721140926</t>
  </si>
  <si>
    <t>Oprava odpadového potrubia liatinového krátenie rúr DN 125</t>
  </si>
  <si>
    <t>-1228182298</t>
  </si>
  <si>
    <t>721171309</t>
  </si>
  <si>
    <t>Potrubie z rúr PE-HD GEBERIT  125/4, 9 ležaté v zemi, alebo ekvivalentná náhrada</t>
  </si>
  <si>
    <t>-2004322252</t>
  </si>
  <si>
    <t>721242116</t>
  </si>
  <si>
    <t>Lapač strešných splavenín liatinový - zo šedej liatiny DN 125</t>
  </si>
  <si>
    <t>1295947514</t>
  </si>
  <si>
    <t>721242804</t>
  </si>
  <si>
    <t>Demontáž lapača strešných splavenín DN 125,  -0,02517t</t>
  </si>
  <si>
    <t>1341310109</t>
  </si>
  <si>
    <t>721300922</t>
  </si>
  <si>
    <t>Prečistenie ležatých zvodov do DN 300</t>
  </si>
  <si>
    <t>1614403046</t>
  </si>
  <si>
    <t>721300942</t>
  </si>
  <si>
    <t>Prečistenie lapačov strešných splavenín</t>
  </si>
  <si>
    <t>-1958511497</t>
  </si>
  <si>
    <t>998721101</t>
  </si>
  <si>
    <t>Presun hmôt pre vnútornú kanalizáciu v objektoch výšky do 6 m</t>
  </si>
  <si>
    <t>1653325174</t>
  </si>
  <si>
    <t>783891420</t>
  </si>
  <si>
    <t>Nátery omietok a betónových povrchov ostatné stien dvojnásobné</t>
  </si>
  <si>
    <t>-945552672</t>
  </si>
  <si>
    <t>Roztok pre ošetrenie zasoleného muriva, 10 kg</t>
  </si>
  <si>
    <t>1252495025</t>
  </si>
  <si>
    <t>929241776</t>
  </si>
  <si>
    <t>-853957623</t>
  </si>
  <si>
    <t>93</t>
  </si>
  <si>
    <t>6243000007</t>
  </si>
  <si>
    <t>Páska maliarska, š. 10 mm, dĺ. 50 m</t>
  </si>
  <si>
    <t>-791453367</t>
  </si>
  <si>
    <t>94</t>
  </si>
  <si>
    <t>-293021813</t>
  </si>
  <si>
    <t>95</t>
  </si>
  <si>
    <t>784418012</t>
  </si>
  <si>
    <t>Zakrývanie podláh a zariadení papierom v miestnostiach alebo na schodisku</t>
  </si>
  <si>
    <t>949880076</t>
  </si>
  <si>
    <t>96</t>
  </si>
  <si>
    <t>-1685345564</t>
  </si>
  <si>
    <t xml:space="preserve">    4 - Vodorovné konštrukcie</t>
  </si>
  <si>
    <t xml:space="preserve">    771 - Podlahy z dlaždíc</t>
  </si>
  <si>
    <t>-1180037198</t>
  </si>
  <si>
    <t>1206837071</t>
  </si>
  <si>
    <t>132211101</t>
  </si>
  <si>
    <t>Hĺbenie rýh šírky do 600 mm v  hornine tr.3 súdržných - ručným náradím</t>
  </si>
  <si>
    <t>-315865188</t>
  </si>
  <si>
    <t>274321311</t>
  </si>
  <si>
    <t>Betón základových pásov, železový (bez výstuže), tr. C 16/20</t>
  </si>
  <si>
    <t>1127907237</t>
  </si>
  <si>
    <t>274362021</t>
  </si>
  <si>
    <t>Výstuž základových pásov zo zvár. sietí KARI</t>
  </si>
  <si>
    <t>-1667343218</t>
  </si>
  <si>
    <t>Vodorovné konštrukcie</t>
  </si>
  <si>
    <t>430362021</t>
  </si>
  <si>
    <t>Výstuž schodiskových konštrukcií zo zváraných sietí z drôtov typu KARI</t>
  </si>
  <si>
    <t>-834231062</t>
  </si>
  <si>
    <t>434311115</t>
  </si>
  <si>
    <t>Stupne dusané na terén alebo dosku z betónu bez poteru, so zahladením povrchu tr. C 16/20</t>
  </si>
  <si>
    <t>86104293</t>
  </si>
  <si>
    <t>434351141</t>
  </si>
  <si>
    <t>Debnenie stupňov na podstupňovej doske alebo na teréne pôdorysne priamočiarych zhotovenie</t>
  </si>
  <si>
    <t>-1885453809</t>
  </si>
  <si>
    <t>434351142</t>
  </si>
  <si>
    <t>Debnenie stupňov na podstupňovej doske alebo na teréne pôdorysne priamočiarych odstránenie</t>
  </si>
  <si>
    <t>-676195427</t>
  </si>
  <si>
    <t>631312121</t>
  </si>
  <si>
    <t>Doplnenie existujúcich mazanín prostým betónom bez poteru o ploche 1-4 m2 a hr.do 80 mm</t>
  </si>
  <si>
    <t>1719198926</t>
  </si>
  <si>
    <t>631312131</t>
  </si>
  <si>
    <t>Doplnenie existujúcich mazanín prostým betónom bez poteru o ploche 1-4 m2 a hr.do 240 mm</t>
  </si>
  <si>
    <t>-131025969</t>
  </si>
  <si>
    <t>631319101</t>
  </si>
  <si>
    <t>Ochranný nástrek betónových podláh, ošetrovací prostriedok na čerstvý betón, na zníženie odparovania vody z povrchu betónu</t>
  </si>
  <si>
    <t>-601150431</t>
  </si>
  <si>
    <t>631319175</t>
  </si>
  <si>
    <t>Príplatok za strhnutie povrchu mazaniny latou pre hr. obidvoch vrstiev mazaniny nad 120 do 240 mm</t>
  </si>
  <si>
    <t>-1819471381</t>
  </si>
  <si>
    <t>632902111</t>
  </si>
  <si>
    <t>Príprava zatvrdnutého povrchu betónových mazanín pre cementový poter cementovým mliekom</t>
  </si>
  <si>
    <t>-495846885</t>
  </si>
  <si>
    <t>918617048</t>
  </si>
  <si>
    <t>602507523</t>
  </si>
  <si>
    <t>978057322</t>
  </si>
  <si>
    <t>Odsekanie poškodených povrchov betónových stupníc,  -0,01500t</t>
  </si>
  <si>
    <t>-1862057259</t>
  </si>
  <si>
    <t>978057332</t>
  </si>
  <si>
    <t>Odsekanie poškodených povrchov betónových podstupníc,  -0,00900t</t>
  </si>
  <si>
    <t>1906044181</t>
  </si>
  <si>
    <t>-1991133249</t>
  </si>
  <si>
    <t>1455357247</t>
  </si>
  <si>
    <t>-367872504</t>
  </si>
  <si>
    <t>774665547</t>
  </si>
  <si>
    <t>-779072499</t>
  </si>
  <si>
    <t>-713501507</t>
  </si>
  <si>
    <t>-560542065</t>
  </si>
  <si>
    <t>771</t>
  </si>
  <si>
    <t>Podlahy z dlaždíc</t>
  </si>
  <si>
    <t>771275307</t>
  </si>
  <si>
    <t>Montáž obkladov schodiskových stupňov dlaždicami do flexibilného tmelu veľ. 300 x 300 mm</t>
  </si>
  <si>
    <t>-1601599791</t>
  </si>
  <si>
    <t>Dlaždice keramické protišmykové mrazuvzdoené lxv 300x300 mm</t>
  </si>
  <si>
    <t>420213593</t>
  </si>
  <si>
    <t>771415016</t>
  </si>
  <si>
    <t>Montáž soklíkov z obkladačiek do tmelu veľ. 150 x 300 mm</t>
  </si>
  <si>
    <t>-723890995</t>
  </si>
  <si>
    <t>-591129175</t>
  </si>
  <si>
    <t>771415036</t>
  </si>
  <si>
    <t>Montáž soklíkov z obkladačiek schodiskových stupňovitých do tmelu veľ. 300 x 150 mm</t>
  </si>
  <si>
    <t>-278507509</t>
  </si>
  <si>
    <t>-360674864</t>
  </si>
  <si>
    <t>771576109</t>
  </si>
  <si>
    <t>Montáž podláh z dlaždíc keramických do tmelu flexibilného mrazuvzdorného veľ. 300 x 300 mm</t>
  </si>
  <si>
    <t>1457433255</t>
  </si>
  <si>
    <t>1016009733</t>
  </si>
  <si>
    <t>998771102</t>
  </si>
  <si>
    <t>Presun hmôt pre podlahy z dlaždíc v objektoch výšky nad 6 do 12 m</t>
  </si>
  <si>
    <t>-1312497363</t>
  </si>
  <si>
    <t>783201812</t>
  </si>
  <si>
    <t>Odstránenie starých náterov z kovových stavebných doplnkových konštrukcií oceľovou kefou</t>
  </si>
  <si>
    <t>1673376979</t>
  </si>
  <si>
    <t>783224900</t>
  </si>
  <si>
    <t>Oprava náterov kov.stav.doplnk.konštr. syntetické na vzduchu schnúce jednonásobné s 1x emailovaním - 70μm</t>
  </si>
  <si>
    <t>-2009595313</t>
  </si>
  <si>
    <t>121101002</t>
  </si>
  <si>
    <t>Odstránenie ornice ručne s vodorov. premiest., na hromady do 50 m hr. nad 150 mm</t>
  </si>
  <si>
    <t>1199631636</t>
  </si>
  <si>
    <t>284342992</t>
  </si>
  <si>
    <t>132211119</t>
  </si>
  <si>
    <t>Príplatok za lepivosť pri hĺbení rýh š do 600 mm ručným náradím v hornine tr. 3</t>
  </si>
  <si>
    <t>395351356</t>
  </si>
  <si>
    <t>162201201</t>
  </si>
  <si>
    <t>Vodorovné premiestnenie výkopu nosením do 10 m horniny 1 až 4</t>
  </si>
  <si>
    <t>833274984</t>
  </si>
  <si>
    <t>181301104</t>
  </si>
  <si>
    <t>Rozprestretie ornice v rovine, plocha do 500 m2, hr. do 250 mm</t>
  </si>
  <si>
    <t>709216515</t>
  </si>
  <si>
    <t>-881785906</t>
  </si>
  <si>
    <t>663502836</t>
  </si>
  <si>
    <t>976071111</t>
  </si>
  <si>
    <t>Vybúranie kovových madiel a zábradlí,  -0,03700t</t>
  </si>
  <si>
    <t>1688279292</t>
  </si>
  <si>
    <t>962680675</t>
  </si>
  <si>
    <t>-216833489</t>
  </si>
  <si>
    <t>537595274</t>
  </si>
  <si>
    <t>960590930</t>
  </si>
  <si>
    <t>874769653</t>
  </si>
  <si>
    <t>-854285734</t>
  </si>
  <si>
    <t>-930286140</t>
  </si>
  <si>
    <t>767230075</t>
  </si>
  <si>
    <t>Montáž prídavného madla na zábradlie</t>
  </si>
  <si>
    <t>-1077159963</t>
  </si>
  <si>
    <t>Madlo prídavné na zábradlie pre invalidov a vozíčkarov, drevené</t>
  </si>
  <si>
    <t>810482049</t>
  </si>
  <si>
    <t>767995107</t>
  </si>
  <si>
    <t>Montáž ostatných atypických kovových stavebných doplnkových konštrukcií nad 250 do 500 kg</t>
  </si>
  <si>
    <t>-1712637497</t>
  </si>
  <si>
    <t>767995195</t>
  </si>
  <si>
    <t>Výroba atypického výrobku - rampy</t>
  </si>
  <si>
    <t>1546619694</t>
  </si>
  <si>
    <t>Profil oceľový tenkostenný uzavretý do 120 mm, hr. 3,0 mm, pozinkovaný, ozn. 11 373 podľa EN S235JRG1</t>
  </si>
  <si>
    <t>631027915</t>
  </si>
  <si>
    <t>Rúra oceľová bezšvová ds 50, hr. 2,0 mm, pozinkovaná, ozn. 11 373</t>
  </si>
  <si>
    <t>492310887</t>
  </si>
  <si>
    <t>-46713128</t>
  </si>
  <si>
    <t>Lanko oceľové pozinkované, 3,0 mm, balenie 200 m, 6 copov x7 prameňov</t>
  </si>
  <si>
    <t>-952676507</t>
  </si>
  <si>
    <t>Kotviace prvky, pozinkovaná oceľ</t>
  </si>
  <si>
    <t>-812127531</t>
  </si>
  <si>
    <t>-2076703188</t>
  </si>
  <si>
    <t>Bc. Stanislav Varga</t>
  </si>
  <si>
    <t>M - Práce a dodávky M</t>
  </si>
  <si>
    <t xml:space="preserve">    21-M - Elektromontáže</t>
  </si>
  <si>
    <t>VRN - Vedľajšie rozpočtové náklady</t>
  </si>
  <si>
    <t>Práce a dodávky M</t>
  </si>
  <si>
    <t>21-M</t>
  </si>
  <si>
    <t>Elektromontáže</t>
  </si>
  <si>
    <t>210010028</t>
  </si>
  <si>
    <t>Rúrka ohybná elektroinštalačná z PVC typ FXP 40,  uložená pevne</t>
  </si>
  <si>
    <t>-92570450</t>
  </si>
  <si>
    <t>128</t>
  </si>
  <si>
    <t>1468532550</t>
  </si>
  <si>
    <t>377114094</t>
  </si>
  <si>
    <t>-1447421840</t>
  </si>
  <si>
    <t>210010029</t>
  </si>
  <si>
    <t>Rúrka ohybná elektroinštalačná z PVC typ FXP 50, uložená pevne</t>
  </si>
  <si>
    <t>840434539</t>
  </si>
  <si>
    <t>722677487</t>
  </si>
  <si>
    <t>694036728</t>
  </si>
  <si>
    <t>210010030</t>
  </si>
  <si>
    <t>Rúrka ohybná elektroinštalačná z PVC typ FXP 63, uložená pevne</t>
  </si>
  <si>
    <t>-1608706787</t>
  </si>
  <si>
    <t>-232171735</t>
  </si>
  <si>
    <t>210010105x65</t>
  </si>
  <si>
    <t>Parapetný kanál dutý z PVC 105x65, vrátane príslušenstva</t>
  </si>
  <si>
    <t>1353756968</t>
  </si>
  <si>
    <t>Kanál  elektroinštalačný dutý 105X65</t>
  </si>
  <si>
    <t>451479090</t>
  </si>
  <si>
    <t>210010115.S</t>
  </si>
  <si>
    <t>Lišta elektroinštalačná z PVC 140x60, uložená pevne, vkladacia</t>
  </si>
  <si>
    <t>1407953267</t>
  </si>
  <si>
    <t>Kanál elektroinštalačný z PVC, 140x60 mm</t>
  </si>
  <si>
    <t>1826675126</t>
  </si>
  <si>
    <t>210010314.S</t>
  </si>
  <si>
    <t>Krabica odbočná s viečkom, bez zapojenia</t>
  </si>
  <si>
    <t>1436953188</t>
  </si>
  <si>
    <t>Krabica do zateplenia PZO 218x168x s nastav. hĺbk. 80-120mm bleskozvod</t>
  </si>
  <si>
    <t>KS</t>
  </si>
  <si>
    <t>-415170027</t>
  </si>
  <si>
    <t>210010331.S</t>
  </si>
  <si>
    <t>Krabica pre lištový rozvod bez zapojenia 2mod</t>
  </si>
  <si>
    <t>-373840729</t>
  </si>
  <si>
    <t>MONTÁŽNA KRABICA 2M 30MM</t>
  </si>
  <si>
    <t>-853141003</t>
  </si>
  <si>
    <t>142975374</t>
  </si>
  <si>
    <t>RÁMIK 2 MODULY BIELA</t>
  </si>
  <si>
    <t>-1510235670</t>
  </si>
  <si>
    <t>210010331.S2M</t>
  </si>
  <si>
    <t>Krabica pre lištový rozvod bez zapojenia, 4/5mod</t>
  </si>
  <si>
    <t>-646374442</t>
  </si>
  <si>
    <t>MONTÁŽNA KRABICA 4/5M</t>
  </si>
  <si>
    <t>-1346110480</t>
  </si>
  <si>
    <t>MONTÁŽNA DOSKA 4/5M - DVOJNÁSOBNÁ</t>
  </si>
  <si>
    <t>352727771</t>
  </si>
  <si>
    <t>RÁMIK 2X2 MODULY VODOROVNÝ BIELA</t>
  </si>
  <si>
    <t>-585564472</t>
  </si>
  <si>
    <t>210010351.S</t>
  </si>
  <si>
    <t>Krabicová rozvodka z lisovaného izolantu vrátane ukončenia káblov a zapojenia vodičov do 4 m</t>
  </si>
  <si>
    <t>673475125</t>
  </si>
  <si>
    <t>Krabica rozvodná PVC na stenu do 4mm, IP 66</t>
  </si>
  <si>
    <t>1110714627</t>
  </si>
  <si>
    <t>210010801.S</t>
  </si>
  <si>
    <t>Lišta elektroinštalačná z PVC 20x10, uložená pevne, vkladacia</t>
  </si>
  <si>
    <t>-1432683324</t>
  </si>
  <si>
    <t>Lišta hranatá z PVC, 20x10 mm</t>
  </si>
  <si>
    <t>-285863450</t>
  </si>
  <si>
    <t>210011302.S</t>
  </si>
  <si>
    <t>Osadenie polyamidovej príchytky (hmoždinky) HM 8, do tehlového muriva</t>
  </si>
  <si>
    <t>-514105288</t>
  </si>
  <si>
    <t>Hmoždinka univerzálna so skrutkou, o8x40 mm, skrutka o5x60 mm</t>
  </si>
  <si>
    <t>185891126</t>
  </si>
  <si>
    <t>210020152.S</t>
  </si>
  <si>
    <t xml:space="preserve">Montáž nástennej konzoly </t>
  </si>
  <si>
    <t>2096073969</t>
  </si>
  <si>
    <t>Konzola nástenná podperná k izolátorom</t>
  </si>
  <si>
    <t>-662861821</t>
  </si>
  <si>
    <t>210110</t>
  </si>
  <si>
    <t>Spínač vrátane zapojenia jednopólový - radenie 1</t>
  </si>
  <si>
    <t>1855301225</t>
  </si>
  <si>
    <t>Vypínač jednopólový, 2 moduly, biela, IP20</t>
  </si>
  <si>
    <t>-1753541441</t>
  </si>
  <si>
    <t>210110043.S</t>
  </si>
  <si>
    <t>Spínač polozapustený a zapustený vrátane zapojenia sériový - radenie 5</t>
  </si>
  <si>
    <t>1428929910</t>
  </si>
  <si>
    <t>Vypínač jednopólový, 1 modul, biela, IP20</t>
  </si>
  <si>
    <t>-1288141248</t>
  </si>
  <si>
    <t>210110044.S</t>
  </si>
  <si>
    <t>Spínač vrátane zapojenia dvojitý prep.stried. - radenie 5 B</t>
  </si>
  <si>
    <t>378642812</t>
  </si>
  <si>
    <t>Spínač striedavý, radenie 6, R6 1 modul IP20</t>
  </si>
  <si>
    <t>-1808766795</t>
  </si>
  <si>
    <t>2101100467</t>
  </si>
  <si>
    <t>Spínač vrátane zapojenia krížový prep.- radenie 7</t>
  </si>
  <si>
    <t>607275707</t>
  </si>
  <si>
    <t>Prepínač krížový, radenie č.7, 2 moduly, IP20</t>
  </si>
  <si>
    <t>1318589689</t>
  </si>
  <si>
    <t>21011006</t>
  </si>
  <si>
    <t>Spínač vrátane zapojenia stried.prep.- radenie 6</t>
  </si>
  <si>
    <t>-1664585770</t>
  </si>
  <si>
    <t>Prepínač striedavý, radenie č.6, 2 moduly, IP20</t>
  </si>
  <si>
    <t>-122272954</t>
  </si>
  <si>
    <t>210110081.S</t>
  </si>
  <si>
    <t>Sporáková prípojka nástenná vrátane tlejivky</t>
  </si>
  <si>
    <t>-1568365177</t>
  </si>
  <si>
    <t>Sporáková prípojka 400V/20A nástenná, biela</t>
  </si>
  <si>
    <t>-593791616</t>
  </si>
  <si>
    <t>210110311.S</t>
  </si>
  <si>
    <t>Vypínač VS 10, 16, 32A zo zadným upevnením, vrátane zapojenia, bez zhotovenia profilového otvoru</t>
  </si>
  <si>
    <t>1344049047</t>
  </si>
  <si>
    <t>Spínač vačkový S 25A/3P 0-1 páčka, kryt IP65</t>
  </si>
  <si>
    <t>-890571338</t>
  </si>
  <si>
    <t>210111011.SLR</t>
  </si>
  <si>
    <t>Domová zásuvka pre lištový rozvod 250 V / 16A, vrátane zapojenia 2P + PE</t>
  </si>
  <si>
    <t>2045967571</t>
  </si>
  <si>
    <t>ZÁSUVKA 2P+T ZAROVNANÁ BIELA - jednonásobná</t>
  </si>
  <si>
    <t>602337483</t>
  </si>
  <si>
    <t>ZÁSUVKA 2X2P+T ZAROVNANÁ BIELA - dvojnásobná</t>
  </si>
  <si>
    <t>1920632592</t>
  </si>
  <si>
    <t>ZÁSUVKA 2P+T KLAPKA 2MODULOVÁ BIELA</t>
  </si>
  <si>
    <t>-2041820949</t>
  </si>
  <si>
    <t>210193023</t>
  </si>
  <si>
    <t>Rozpájacia a istiaca plastová skriňa zapustená - typ SR 3</t>
  </si>
  <si>
    <t>1175784601</t>
  </si>
  <si>
    <t>Skriňa rozpájacia a istiaca, plastová, zapustená SR 3 Z402 VV 1/3x160A P2</t>
  </si>
  <si>
    <t>403919300</t>
  </si>
  <si>
    <t>210193074</t>
  </si>
  <si>
    <t>Kompletáž rozvádzača R1 vč. zapojenia, osadenia a vyspravenia</t>
  </si>
  <si>
    <t>605345301</t>
  </si>
  <si>
    <t>Rozvádzač R1 - komponenty</t>
  </si>
  <si>
    <t>2078131630</t>
  </si>
  <si>
    <t>2101930741</t>
  </si>
  <si>
    <t>Kompletáž rozvádzača R2 vč. zapojenia, osadenia a vyspravenia</t>
  </si>
  <si>
    <t>1322931880</t>
  </si>
  <si>
    <t>Rozvádzač R2 - komponenty</t>
  </si>
  <si>
    <t>943226871</t>
  </si>
  <si>
    <t>2101930742</t>
  </si>
  <si>
    <t>Kompletáž rozvádzača R3 vč. zapojenia, osadenia a vyspravenia</t>
  </si>
  <si>
    <t>-606379065</t>
  </si>
  <si>
    <t>Rozvádzač R3 - komponenty</t>
  </si>
  <si>
    <t>1122163687</t>
  </si>
  <si>
    <t>21019307423</t>
  </si>
  <si>
    <t>Kompletáž rozvádzača RK vč. zapojenia, osadenia a vyspravenia</t>
  </si>
  <si>
    <t>-954675275</t>
  </si>
  <si>
    <t>Rozvádzač RK - komponenty</t>
  </si>
  <si>
    <t>1850292503</t>
  </si>
  <si>
    <t>210201901.S</t>
  </si>
  <si>
    <t>Montáž svietidla interiérového na stenu do 1,0 kg</t>
  </si>
  <si>
    <t>-1185548065</t>
  </si>
  <si>
    <t>210201514.S</t>
  </si>
  <si>
    <t>Zapojenie núdzového svietidla IP65, 1x svetelný LED zdroj - núdzový režim</t>
  </si>
  <si>
    <t>-1377279451</t>
  </si>
  <si>
    <t>LED svietidlo núdzové 2W IP65, 3h stály/núdzový režim</t>
  </si>
  <si>
    <t>-1598926488</t>
  </si>
  <si>
    <t>210201913.S</t>
  </si>
  <si>
    <t>Montáž svietidla interiérového na strop do 5 kg</t>
  </si>
  <si>
    <t>-690712516</t>
  </si>
  <si>
    <t>210201080.S</t>
  </si>
  <si>
    <t>Zapojenie LED svietidla IP20, stropného - nástenného</t>
  </si>
  <si>
    <t>1657792875</t>
  </si>
  <si>
    <t>LED-A</t>
  </si>
  <si>
    <t>LED svietidlo,1545x245x55mm 41W, 5350lm, 4000K, IP20, alebo ekvivalentný výrobok</t>
  </si>
  <si>
    <t>352737621</t>
  </si>
  <si>
    <t>210201915.S258</t>
  </si>
  <si>
    <t>Montáž svietidla interiérového na stenu/strop do 1,5 kg</t>
  </si>
  <si>
    <t>-944512181</t>
  </si>
  <si>
    <t>210201081.44</t>
  </si>
  <si>
    <t>Zapojenie LED svietidla IP40, stropného - nástenného</t>
  </si>
  <si>
    <t>-677571876</t>
  </si>
  <si>
    <t>LED-D</t>
  </si>
  <si>
    <t>LED svietidlo,ø375mm 27W, 2900lm, 3000K, IP40, alebo ekvivalentný výrobok</t>
  </si>
  <si>
    <t>1301340365</t>
  </si>
  <si>
    <t>210201921.S</t>
  </si>
  <si>
    <t>Montáž svietidla exterierového na stenu do 1,0 kg</t>
  </si>
  <si>
    <t>-586526225</t>
  </si>
  <si>
    <t>210201345.S</t>
  </si>
  <si>
    <t>Zapojenie LED svietidla IP66, priemyselné stropné - nástenné</t>
  </si>
  <si>
    <t>1529472523</t>
  </si>
  <si>
    <t>LED50W</t>
  </si>
  <si>
    <t>Reflektor LED 50W 4800lm 5000K 230V IP65 čierna</t>
  </si>
  <si>
    <t>721306965</t>
  </si>
  <si>
    <t>210220031.HUS</t>
  </si>
  <si>
    <t>Ekvipotenciálna svorkovnica HUS</t>
  </si>
  <si>
    <t>1283340665</t>
  </si>
  <si>
    <t>Svorkovnica ekvipotenciálna 7x2,5-25 mm2 100kA</t>
  </si>
  <si>
    <t>-162758365</t>
  </si>
  <si>
    <t>210220040.S</t>
  </si>
  <si>
    <t>Svorka na potrubie vrátane pásika Cu</t>
  </si>
  <si>
    <t>-353961948</t>
  </si>
  <si>
    <t>Svorka uzemňovacia ZSA 16</t>
  </si>
  <si>
    <t>-1160626448</t>
  </si>
  <si>
    <t>Páska CU, bleskozvodný a uzemňovací materiál, dĺžka 0,5 m</t>
  </si>
  <si>
    <t>1572808073</t>
  </si>
  <si>
    <t>210220247.S</t>
  </si>
  <si>
    <t>Svorka FeZn skúšobná SZ</t>
  </si>
  <si>
    <t>-376956322</t>
  </si>
  <si>
    <t>Svorka FeZn skúšobná označenie SZ</t>
  </si>
  <si>
    <t>-1368900446</t>
  </si>
  <si>
    <t>210220800.S</t>
  </si>
  <si>
    <t>Uzemňovacie vedenie pre HUS AlMgSi drôt zvodový Ø 8-10 mm</t>
  </si>
  <si>
    <t>-1887038731</t>
  </si>
  <si>
    <t>Drôt bleskozvodový izolovaný zliatina AlMgSi označenie O 8 Al PVC</t>
  </si>
  <si>
    <t>-1668677289</t>
  </si>
  <si>
    <t>210800628.S</t>
  </si>
  <si>
    <t>Vodič medený  H07V-K (CYA)  450/750 V 6</t>
  </si>
  <si>
    <t>-1715786139</t>
  </si>
  <si>
    <t>Vodič medený flexibilný H07V-K 6 mm2</t>
  </si>
  <si>
    <t>949099735</t>
  </si>
  <si>
    <t>210800629.S</t>
  </si>
  <si>
    <t>Vodič medený  H07V-K (CYA)  450/750 V 10</t>
  </si>
  <si>
    <t>-1448304851</t>
  </si>
  <si>
    <t>Vodič medený flexibilný H07V-K 10 mm2</t>
  </si>
  <si>
    <t>-958609735</t>
  </si>
  <si>
    <t>210800631.S</t>
  </si>
  <si>
    <t>Vodič medený  H07V-K (CYA)  450/750 V 25</t>
  </si>
  <si>
    <t>780781801</t>
  </si>
  <si>
    <t>Vodič medený flexibilný H07V-K 25 mm2</t>
  </si>
  <si>
    <t>-599698833</t>
  </si>
  <si>
    <t>210802320.S</t>
  </si>
  <si>
    <t>Kábel medený  H05VV-F (CYSY) 300/500 V  2x1,5</t>
  </si>
  <si>
    <t>764097685</t>
  </si>
  <si>
    <t>Vodič medený flexibilný H05VV-F 2x1,5 mm2</t>
  </si>
  <si>
    <t>-993896083</t>
  </si>
  <si>
    <t>210881075.S</t>
  </si>
  <si>
    <t>Kábel bezhalogénový, medený  N2XH 0,6/1,0 kV  3x1,5</t>
  </si>
  <si>
    <t>-1899088804</t>
  </si>
  <si>
    <t>Kábel medený bezhalogenový N2XH 3x1,5 mm2</t>
  </si>
  <si>
    <t>-1167922366</t>
  </si>
  <si>
    <t>210881075.SO</t>
  </si>
  <si>
    <t>Kábel bezhalogénový, medený N2XH-O 0,6/1,0 kV  3x1,5</t>
  </si>
  <si>
    <t>-1784890636</t>
  </si>
  <si>
    <t>Kábel medený bezhalogenový N2XH-O 3x1,5 mm2</t>
  </si>
  <si>
    <t>1179107612</t>
  </si>
  <si>
    <t>210881076</t>
  </si>
  <si>
    <t>Kábel bezhalogénový, medený N2XH 0,6/1,0 kV  3x2,5</t>
  </si>
  <si>
    <t>598450499</t>
  </si>
  <si>
    <t>Kábel medený bezhalogenový N2XH 3x2,5 mm2</t>
  </si>
  <si>
    <t>-624505251</t>
  </si>
  <si>
    <t>210881100.S</t>
  </si>
  <si>
    <t>Kábel bezhalogénový, medený N2XH 0,6/1,0 kV  5x1,5</t>
  </si>
  <si>
    <t>-540457033</t>
  </si>
  <si>
    <t>Kábel medený bezhalogenový N2XH 5x1,5 mm2</t>
  </si>
  <si>
    <t>475173660</t>
  </si>
  <si>
    <t>97</t>
  </si>
  <si>
    <t>210881101.S</t>
  </si>
  <si>
    <t>Kábel bezhalogénový, medený N2XH 0,6/1,0 kV  5x2,5</t>
  </si>
  <si>
    <t>-1954958554</t>
  </si>
  <si>
    <t>98</t>
  </si>
  <si>
    <t>Kábel medený bezhalogenový N2XH 5x2,5 mm2</t>
  </si>
  <si>
    <t>-186179163</t>
  </si>
  <si>
    <t>210881102.S</t>
  </si>
  <si>
    <t>Kábel bezhalogénový, medený N2XH 0,6/1,0 kV  5x4</t>
  </si>
  <si>
    <t>-1218346564</t>
  </si>
  <si>
    <t>100</t>
  </si>
  <si>
    <t>Kábel medený bezhalogenový N2XH 5x4 mm2</t>
  </si>
  <si>
    <t>871734192</t>
  </si>
  <si>
    <t>101</t>
  </si>
  <si>
    <t>210881104.S</t>
  </si>
  <si>
    <t>Kábel bezhalogénový, medený  N2XH 0,6/1,0 kV  5x10</t>
  </si>
  <si>
    <t>1037451413</t>
  </si>
  <si>
    <t>102</t>
  </si>
  <si>
    <t>Kábel medený bezhalogenový N2XH 5x10 mm2</t>
  </si>
  <si>
    <t>-1809092865</t>
  </si>
  <si>
    <t>103</t>
  </si>
  <si>
    <t>210961108</t>
  </si>
  <si>
    <t>Demontáž-spínač polozapustený a zapustený</t>
  </si>
  <si>
    <t>776245983</t>
  </si>
  <si>
    <t>104</t>
  </si>
  <si>
    <t>210961152</t>
  </si>
  <si>
    <t>Demontáž rozvádzača</t>
  </si>
  <si>
    <t>-1186648688</t>
  </si>
  <si>
    <t>105</t>
  </si>
  <si>
    <t>210961604</t>
  </si>
  <si>
    <t>Demontáž-zásuvka domová, polozapustená 2P+Z</t>
  </si>
  <si>
    <t>-660587738</t>
  </si>
  <si>
    <t>106</t>
  </si>
  <si>
    <t>210962003</t>
  </si>
  <si>
    <t>Demontáž svietidla</t>
  </si>
  <si>
    <t>1412173739</t>
  </si>
  <si>
    <t>107</t>
  </si>
  <si>
    <t>210962004</t>
  </si>
  <si>
    <t>Demontáž svietidla - reflektor a nápis objektu "Polícia"</t>
  </si>
  <si>
    <t>915368352</t>
  </si>
  <si>
    <t>108</t>
  </si>
  <si>
    <t>210962005</t>
  </si>
  <si>
    <t>Demontáž snímača na fasáde</t>
  </si>
  <si>
    <t>410684579</t>
  </si>
  <si>
    <t>109</t>
  </si>
  <si>
    <t>210962006</t>
  </si>
  <si>
    <t>Demontáž kamery v kryte na konzole</t>
  </si>
  <si>
    <t>714368016</t>
  </si>
  <si>
    <t>110</t>
  </si>
  <si>
    <t>210962007</t>
  </si>
  <si>
    <t>Demontáž pôvodnej konzoly</t>
  </si>
  <si>
    <t>1752037570</t>
  </si>
  <si>
    <t>111</t>
  </si>
  <si>
    <t>7441210210</t>
  </si>
  <si>
    <t>Montáž a zapojenie ventilátora - bytový nástenný 100, IP44</t>
  </si>
  <si>
    <t>-1622035709</t>
  </si>
  <si>
    <t>112</t>
  </si>
  <si>
    <t>Ventilátor bytový 100, IP44</t>
  </si>
  <si>
    <t>256</t>
  </si>
  <si>
    <t>587233208</t>
  </si>
  <si>
    <t>113</t>
  </si>
  <si>
    <t>6114591711</t>
  </si>
  <si>
    <t>Vyspravenie povrchu stropov po demontáži svietidiel</t>
  </si>
  <si>
    <t>-234607304</t>
  </si>
  <si>
    <t>114</t>
  </si>
  <si>
    <t>6124510711</t>
  </si>
  <si>
    <t>Vyspravenie povrchu stien vnútorných po demontáži zásuviek a vypínačov</t>
  </si>
  <si>
    <t>-1444846028</t>
  </si>
  <si>
    <t>115</t>
  </si>
  <si>
    <t>Elektrikárska sadra   5kg</t>
  </si>
  <si>
    <t>512</t>
  </si>
  <si>
    <t>-1436505277</t>
  </si>
  <si>
    <t>116</t>
  </si>
  <si>
    <t>971033131.S</t>
  </si>
  <si>
    <t>Vybúranie otvoru v murive tehl. priemeru profilu do 60 mm hr. do 150 mm,  -0,00100t</t>
  </si>
  <si>
    <t>-659886593</t>
  </si>
  <si>
    <t>117</t>
  </si>
  <si>
    <t>971033141.S</t>
  </si>
  <si>
    <t>Vybúranie otvoru v murive tehl. priemeru profilu do 60 mm hr. do 300 mm,  -0,00100t</t>
  </si>
  <si>
    <t>477684008</t>
  </si>
  <si>
    <t>VRN</t>
  </si>
  <si>
    <t>Vedľajšie rozpočtové náklady</t>
  </si>
  <si>
    <t>118</t>
  </si>
  <si>
    <t>M21-DOP</t>
  </si>
  <si>
    <t>Dopravné náklady</t>
  </si>
  <si>
    <t>eur</t>
  </si>
  <si>
    <t>1646460061</t>
  </si>
  <si>
    <t>119</t>
  </si>
  <si>
    <t>M21-OD</t>
  </si>
  <si>
    <t>Likvidácia odpadu s odvozom na skládku a poplatkom za skladkovanie odpadu</t>
  </si>
  <si>
    <t>ton</t>
  </si>
  <si>
    <t>-2127008987</t>
  </si>
  <si>
    <t>120</t>
  </si>
  <si>
    <t>M21-ODPOJ</t>
  </si>
  <si>
    <t>Odpojenie a následné pripojenie na verejnú distribučnú sieť</t>
  </si>
  <si>
    <t>-1360769001</t>
  </si>
  <si>
    <t xml:space="preserve">    22-M - Montáže oznam. a zabezp. zariadení</t>
  </si>
  <si>
    <t xml:space="preserve">    46-M - Zemné práce vykonávané pri externých montážnych prácach</t>
  </si>
  <si>
    <t>1718842837</t>
  </si>
  <si>
    <t>1377173405</t>
  </si>
  <si>
    <t>210220021</t>
  </si>
  <si>
    <t>Uzemňovacie vedenie v zemi FeZn vrátane izolácie spojov O 10mm</t>
  </si>
  <si>
    <t>1199247528</t>
  </si>
  <si>
    <t>Drôt bleskozvodový FeZn D 10 mm</t>
  </si>
  <si>
    <t>-1480657654</t>
  </si>
  <si>
    <t>210220050</t>
  </si>
  <si>
    <t>Označenie zvodov číselnými štítkami</t>
  </si>
  <si>
    <t>-1376408570</t>
  </si>
  <si>
    <t>Štítok orientačný zemniaci</t>
  </si>
  <si>
    <t>-2086871452</t>
  </si>
  <si>
    <t>210220095</t>
  </si>
  <si>
    <t>Náter zvodového vodiča</t>
  </si>
  <si>
    <t>-374462026</t>
  </si>
  <si>
    <t xml:space="preserve">Gumoasfaltová penetrácia 5 kg </t>
  </si>
  <si>
    <t>-2024468453</t>
  </si>
  <si>
    <t>210220104</t>
  </si>
  <si>
    <t>Podpery vedenia FeZn na plechové strechy PV23-24</t>
  </si>
  <si>
    <t>126306128</t>
  </si>
  <si>
    <t>Podpera vedenia FeZn na plechové strechy označenie PV 23</t>
  </si>
  <si>
    <t>-1610095302</t>
  </si>
  <si>
    <t>210220111</t>
  </si>
  <si>
    <t>Podpery vedenia FeZn na hrebeň strechy PV16</t>
  </si>
  <si>
    <t>3411906</t>
  </si>
  <si>
    <t>Podpera vedenia FeZn na hrebeň strechy označenie PV 16</t>
  </si>
  <si>
    <t>1155920892</t>
  </si>
  <si>
    <t>210220204</t>
  </si>
  <si>
    <t>Zachytávacia tyč FeZn bez osadenia a s osadením JP10-30</t>
  </si>
  <si>
    <t>1794098079</t>
  </si>
  <si>
    <t>Tyč zachytávacia FeZn na upevnenie do muriva označenie JP 20</t>
  </si>
  <si>
    <t>405080779</t>
  </si>
  <si>
    <t>210220220</t>
  </si>
  <si>
    <t>Držiak zachytávacej tyče FeZn DJ1-8</t>
  </si>
  <si>
    <t>1024233012</t>
  </si>
  <si>
    <t>Držiak FeZn horný zachytávacej tyče na krov označenie DJ 4 h</t>
  </si>
  <si>
    <t>-1763517067</t>
  </si>
  <si>
    <t>Držiak FeZn dolný zachytávacej tyče na krov označenie DJ 4 d</t>
  </si>
  <si>
    <t>-401732216</t>
  </si>
  <si>
    <t>Držiak FeZn zachytávacej tyče na upevnenie do muriva označenie DJ 1</t>
  </si>
  <si>
    <t>108823288</t>
  </si>
  <si>
    <t>210220230</t>
  </si>
  <si>
    <t>Ochranná strieška FeZn</t>
  </si>
  <si>
    <t>1583446031</t>
  </si>
  <si>
    <t>Strieška FeZn ochranná horná označenie OS 01</t>
  </si>
  <si>
    <t>-2117063622</t>
  </si>
  <si>
    <t>Strieška FeZn ochranná spodná označenie OS 04</t>
  </si>
  <si>
    <t>-669965493</t>
  </si>
  <si>
    <t>210220240</t>
  </si>
  <si>
    <t>Svorka FeZn k uzemňovacej tyči  SJ</t>
  </si>
  <si>
    <t>1728437962</t>
  </si>
  <si>
    <t>Svorka FeZn k uzemňovacej tyči označenie SJ 01</t>
  </si>
  <si>
    <t>-510201015</t>
  </si>
  <si>
    <t>Svorka FeZn k uzemňovacej tyči označenie SJ 02</t>
  </si>
  <si>
    <t>1674902025</t>
  </si>
  <si>
    <t>210220241</t>
  </si>
  <si>
    <t>Svorka FeZn krížová SK a diagonálna krížová DKS</t>
  </si>
  <si>
    <t>-1277572829</t>
  </si>
  <si>
    <t>Svorka FeZn krížová označenie SK</t>
  </si>
  <si>
    <t>-1651652583</t>
  </si>
  <si>
    <t>210220243</t>
  </si>
  <si>
    <t>Svorka FeZn spojovacia SS</t>
  </si>
  <si>
    <t>648004322</t>
  </si>
  <si>
    <t>Svorka FeZn spojovacia označenie SS 2 skrutky s príložkou</t>
  </si>
  <si>
    <t>-1767780007</t>
  </si>
  <si>
    <t>210220246</t>
  </si>
  <si>
    <t>Svorka FeZn na odkvapový žľab SO</t>
  </si>
  <si>
    <t>501872299</t>
  </si>
  <si>
    <t>Svorka FeZn odkvapová označenie SO</t>
  </si>
  <si>
    <t>1449341370</t>
  </si>
  <si>
    <t>210220247</t>
  </si>
  <si>
    <t>-752952025</t>
  </si>
  <si>
    <t>-1530614588</t>
  </si>
  <si>
    <t>210220280</t>
  </si>
  <si>
    <t>Uzemňovacia tyč FeZn ZT</t>
  </si>
  <si>
    <t>1197667095</t>
  </si>
  <si>
    <t>Tyč uzemňovacia FeZn označenie ZT 2 m</t>
  </si>
  <si>
    <t>-1407027506</t>
  </si>
  <si>
    <t>210220800</t>
  </si>
  <si>
    <t>Uzemňovacie vedenie na povrchu  AlMgSi  Ø 8-10</t>
  </si>
  <si>
    <t>1669333766</t>
  </si>
  <si>
    <t>Vodič uzemňovací zliatina AlMgSi označenie O 8 Al</t>
  </si>
  <si>
    <t>513948994</t>
  </si>
  <si>
    <t>210220803</t>
  </si>
  <si>
    <t>Skrytý zvod pri zatepľovacom systéme AlMgSi Ø 8</t>
  </si>
  <si>
    <t>409512530</t>
  </si>
  <si>
    <t>-133372292</t>
  </si>
  <si>
    <t>Príchytka pre rúrku z PVC S32</t>
  </si>
  <si>
    <t>-235743114</t>
  </si>
  <si>
    <t>DEM</t>
  </si>
  <si>
    <t>Demontáž pôvodného zachytávacieho a zvodového vedenia</t>
  </si>
  <si>
    <t>1181860414</t>
  </si>
  <si>
    <t>22-M</t>
  </si>
  <si>
    <t>Montáže oznam. a zabezp. zariadení</t>
  </si>
  <si>
    <t>2207301521</t>
  </si>
  <si>
    <t>Opätovná montáž antény</t>
  </si>
  <si>
    <t>-530121144</t>
  </si>
  <si>
    <t>229730133</t>
  </si>
  <si>
    <t>Demontáž antény</t>
  </si>
  <si>
    <t>-1037125817</t>
  </si>
  <si>
    <t>46-M</t>
  </si>
  <si>
    <t>Zemné práce vykonávané pri externých montážnych prácach</t>
  </si>
  <si>
    <t>113107142.S</t>
  </si>
  <si>
    <t>Odstránenie krytu asfaltového v ploche do 200 m2, hr. nad 50 do 100 mm,  -0,25000t</t>
  </si>
  <si>
    <t>-789422819</t>
  </si>
  <si>
    <t>460201024</t>
  </si>
  <si>
    <t>Hĺbenie káblovej ryhy ručne 100 cm širokej a 60 cm hlbokej, v zemine triedy 4</t>
  </si>
  <si>
    <t>-763784999</t>
  </si>
  <si>
    <t>460561024</t>
  </si>
  <si>
    <t>Ručný zásyp nezap. káblovej ryhy bez zhutn. zeminy, 100 cm širokej, 60 cm hlbokej v zemine tr. 4</t>
  </si>
  <si>
    <t>253724897</t>
  </si>
  <si>
    <t>460620014.S</t>
  </si>
  <si>
    <t>Proviz. úprava terénu v zemine tr. 4, aby nerovnosti terénu neboli väčšie ako 2 cm od vodor.hladiny</t>
  </si>
  <si>
    <t>-1315704452</t>
  </si>
  <si>
    <t>566902151.S</t>
  </si>
  <si>
    <t>Vyspravenie podkladu po prekopoch inžinierskych sietí plochy do 15 m2 asfaltovou zmesou, po zhutnení hr. 50 mm</t>
  </si>
  <si>
    <t>-837937082</t>
  </si>
  <si>
    <t>bal.</t>
  </si>
  <si>
    <t>-2129485873</t>
  </si>
  <si>
    <t>919735112.S</t>
  </si>
  <si>
    <t>Rezanie existujúceho asfaltového krytu alebo podkladu hĺbky nad 50 do 100 mm</t>
  </si>
  <si>
    <t>-1337715380</t>
  </si>
  <si>
    <t>M21-DOP.1</t>
  </si>
  <si>
    <t>423747114</t>
  </si>
  <si>
    <t>M21-OD.1</t>
  </si>
  <si>
    <t>-1833483770</t>
  </si>
  <si>
    <t>Úroveň 3:</t>
  </si>
  <si>
    <t>Ing. Roman Čupka</t>
  </si>
  <si>
    <t xml:space="preserve">    724 - Zdravotechnika - strojné vybavenie</t>
  </si>
  <si>
    <t xml:space="preserve">    731 - Ústredné kúrenie, kotolne</t>
  </si>
  <si>
    <t xml:space="preserve">    732 - Ústredné kúrenie, strojovne</t>
  </si>
  <si>
    <t xml:space="preserve">    733 - Ústredné kúrenie, rozvodné potrubie</t>
  </si>
  <si>
    <t xml:space="preserve">    734 - Ústredné kúrenie, armatúry.</t>
  </si>
  <si>
    <t xml:space="preserve">    735 - Ústredné kúrenie, vykurov. telesá</t>
  </si>
  <si>
    <t xml:space="preserve">    783 - Dokončovacie práce - nátery</t>
  </si>
  <si>
    <t>HZS - Hodinové zúčtovacie sadzby</t>
  </si>
  <si>
    <t>OST - Ostatné</t>
  </si>
  <si>
    <t>971035821</t>
  </si>
  <si>
    <t>Vrty príklepovým prerážacím vrtákom do D 45 mm do stien alebo smerom dole do tehál -0.00003t</t>
  </si>
  <si>
    <t>cm</t>
  </si>
  <si>
    <t>-1631289512</t>
  </si>
  <si>
    <t>971045809</t>
  </si>
  <si>
    <t>Vrty príklepovým vrtákom do D 52 mm do stien alebo smerom dole do betónu -0.00004t</t>
  </si>
  <si>
    <t>1548987651</t>
  </si>
  <si>
    <t>-153478523</t>
  </si>
  <si>
    <t>1346497040</t>
  </si>
  <si>
    <t>201419779</t>
  </si>
  <si>
    <t>597054197</t>
  </si>
  <si>
    <t>529209683</t>
  </si>
  <si>
    <t>-126245596</t>
  </si>
  <si>
    <t>1277769267</t>
  </si>
  <si>
    <t>713400821</t>
  </si>
  <si>
    <t>Odstránenie tepelnej izolácie potrubia pásmi alebo fóliami potrubie,  -0,00210t</t>
  </si>
  <si>
    <t>-603706106</t>
  </si>
  <si>
    <t>713482121</t>
  </si>
  <si>
    <t>Montáž trubíc z PE, hr.15-20 mm,vnút.priemer do 38 mm</t>
  </si>
  <si>
    <t>-597982464</t>
  </si>
  <si>
    <t>-1044323906</t>
  </si>
  <si>
    <t>1165937760</t>
  </si>
  <si>
    <t>713482122</t>
  </si>
  <si>
    <t>Montáž trubíc z PE, hr.15-20 mm,vnút.priemer 42-70</t>
  </si>
  <si>
    <t>591529378</t>
  </si>
  <si>
    <t>283310003400</t>
  </si>
  <si>
    <t>-1310074342</t>
  </si>
  <si>
    <t>283310003700</t>
  </si>
  <si>
    <t>1399747753</t>
  </si>
  <si>
    <t>998713202</t>
  </si>
  <si>
    <t>%</t>
  </si>
  <si>
    <t>1365938776</t>
  </si>
  <si>
    <t>724</t>
  </si>
  <si>
    <t>Zdravotechnika - strojné vybavenie</t>
  </si>
  <si>
    <t>722263414</t>
  </si>
  <si>
    <t>Montáž vodomeru závit. jednovtokového suchobežného G 1/2 (3 m3.h-1)</t>
  </si>
  <si>
    <t>270818380</t>
  </si>
  <si>
    <t>3882122300</t>
  </si>
  <si>
    <t>Vodomer jm3-v/3</t>
  </si>
  <si>
    <t>-715373197</t>
  </si>
  <si>
    <t>724399101</t>
  </si>
  <si>
    <t>Montáž úpavovne  typ 01</t>
  </si>
  <si>
    <t>súb</t>
  </si>
  <si>
    <t>-1190935783</t>
  </si>
  <si>
    <t>4360001125</t>
  </si>
  <si>
    <t xml:space="preserve">Úprava vody, neriadený prístroj </t>
  </si>
  <si>
    <t>1813490075</t>
  </si>
  <si>
    <t>731</t>
  </si>
  <si>
    <t>Ústredné kúrenie, kotolne</t>
  </si>
  <si>
    <t>731200826</t>
  </si>
  <si>
    <t>Demontáž kotla oceľového na kvapalné alebo plynné palivá s výkonom nad 40 do 60 kW,  -0,35625t</t>
  </si>
  <si>
    <t>-1031821199</t>
  </si>
  <si>
    <t>731261070</t>
  </si>
  <si>
    <t>Montáž plynového kotla nástenného kondenzačného vykurovacieho bez zásobníka</t>
  </si>
  <si>
    <t>-666572320</t>
  </si>
  <si>
    <t>-841220180</t>
  </si>
  <si>
    <t>Pripoj. prísluš. pre 35,46,65 kW</t>
  </si>
  <si>
    <t>-1769353442</t>
  </si>
  <si>
    <t>Prislušenstvo kotlov dymovod zvislý 80/125 do šachty, napojenie, predĺženie 12m, koncový kryt</t>
  </si>
  <si>
    <t>-1919191861</t>
  </si>
  <si>
    <t>731391813</t>
  </si>
  <si>
    <t>Vypúšťanie vody z kotla do kanalizácie samospádom o v. pl.kotla nad 10 do 20 m2</t>
  </si>
  <si>
    <t>1159044887</t>
  </si>
  <si>
    <t>731890801</t>
  </si>
  <si>
    <t>Vnútrostaveniskové premiestnenie vybúraných hmôt kotolní vodorovne do 6 m</t>
  </si>
  <si>
    <t>-1409040158</t>
  </si>
  <si>
    <t>732110812</t>
  </si>
  <si>
    <t>Demontáž telesa rozdeľovača a zberača nad DN 100 do 200,  -0,09358t</t>
  </si>
  <si>
    <t>-7572402</t>
  </si>
  <si>
    <t>732890801</t>
  </si>
  <si>
    <t>Vnútrostaveniskové premiestnenie vybúraných hmôt strojovní vodorovne 100 m z objektov výšky do 6 m</t>
  </si>
  <si>
    <t>-147499153</t>
  </si>
  <si>
    <t>734890801</t>
  </si>
  <si>
    <t>Vnútrostaveniskové premiestnenie vybúraných hmôt armatúr do 6m</t>
  </si>
  <si>
    <t>485929143</t>
  </si>
  <si>
    <t>769046012</t>
  </si>
  <si>
    <t xml:space="preserve">Montáž tepelného čerpadla </t>
  </si>
  <si>
    <t>-1746433166</t>
  </si>
  <si>
    <t>612700552</t>
  </si>
  <si>
    <t>1111531104</t>
  </si>
  <si>
    <t>Napúšťacia a preplachovacia jednotka nemrznúcej zmesi primárneho okruhu.</t>
  </si>
  <si>
    <t>-2060418362</t>
  </si>
  <si>
    <t>Etylénglykol 30 % , 30 l ,-16 °C, pre T Č zem-voda,voda-voda</t>
  </si>
  <si>
    <t>-1848126994</t>
  </si>
  <si>
    <t>Ekvitermická regulácia - 700</t>
  </si>
  <si>
    <t>1415600958</t>
  </si>
  <si>
    <t>-76775692</t>
  </si>
  <si>
    <t>-940983486</t>
  </si>
  <si>
    <t>-47603301</t>
  </si>
  <si>
    <t>431094317</t>
  </si>
  <si>
    <t>341606882</t>
  </si>
  <si>
    <t>998731201</t>
  </si>
  <si>
    <t>Presun hmôt pre kotolne umiestnené vo výške (hĺbke) do 6 m</t>
  </si>
  <si>
    <t>1460672593</t>
  </si>
  <si>
    <t>732</t>
  </si>
  <si>
    <t>Ústredné kúrenie, strojovne</t>
  </si>
  <si>
    <t>731291070</t>
  </si>
  <si>
    <t>Montáž rýchlomontážnej sady s 3-cestným zmiešavačom</t>
  </si>
  <si>
    <t>928900580</t>
  </si>
  <si>
    <t>374862411</t>
  </si>
  <si>
    <t>-1365518703</t>
  </si>
  <si>
    <t>1583142091</t>
  </si>
  <si>
    <t>732111405</t>
  </si>
  <si>
    <t xml:space="preserve">Montáž rozdeľovača a zberača združeného prietok </t>
  </si>
  <si>
    <t>-2006386633</t>
  </si>
  <si>
    <t>Združený Rozdelovač a zberač  - 3 okruhy, skrutové spoje 5/4",izolácia, držiaky 110°C/0,6 MPa</t>
  </si>
  <si>
    <t>-104083176</t>
  </si>
  <si>
    <t>732211813</t>
  </si>
  <si>
    <t>Demontáž ohrievača zásobníkového ležatého objemu do 630 l,  -0,29980t</t>
  </si>
  <si>
    <t>-452768552</t>
  </si>
  <si>
    <t>732213813</t>
  </si>
  <si>
    <t>Demontáž ohrievača zásobníkového, rozrezanie demontovaného ohrievača objemu do 630 l</t>
  </si>
  <si>
    <t>-1135257724</t>
  </si>
  <si>
    <t>732222065</t>
  </si>
  <si>
    <t>Montáž doskového výmenníka tepla pripojenie G 5/4, 30 dosiek</t>
  </si>
  <si>
    <t>-372480487</t>
  </si>
  <si>
    <t>-1952950936</t>
  </si>
  <si>
    <t>732331033</t>
  </si>
  <si>
    <t>Montáž expanznej nádoby tlak 6 barov s membránou 18 l</t>
  </si>
  <si>
    <t>1326388093</t>
  </si>
  <si>
    <t>1182421346</t>
  </si>
  <si>
    <t>732331045</t>
  </si>
  <si>
    <t>Montáž expanznej nádoby tlak 6 barov s membránou 80 l</t>
  </si>
  <si>
    <t>1301206881</t>
  </si>
  <si>
    <t>-1421942282</t>
  </si>
  <si>
    <t>732351005</t>
  </si>
  <si>
    <t>Montáž akumulačného zásobníka vykurovacej vody v spojení s tepelnými čerpadlami  objem 500 l</t>
  </si>
  <si>
    <t>1399229377</t>
  </si>
  <si>
    <t>-997459435</t>
  </si>
  <si>
    <t>732420812</t>
  </si>
  <si>
    <t>Demontáž čerpadla obehového špirálového (do potrubia) DN 40,  -0,02100t</t>
  </si>
  <si>
    <t>476230498</t>
  </si>
  <si>
    <t xml:space="preserve">Príslušenstvo vykurovania -Bezpečnostný uzáver pre expanznú nádobu </t>
  </si>
  <si>
    <t>659600881</t>
  </si>
  <si>
    <t>998732201</t>
  </si>
  <si>
    <t>Presun hmôt pre strojovne v objektoch výšky do 6 m</t>
  </si>
  <si>
    <t>1100461511</t>
  </si>
  <si>
    <t>733</t>
  </si>
  <si>
    <t>Ústredné kúrenie, rozvodné potrubie</t>
  </si>
  <si>
    <t>733110803</t>
  </si>
  <si>
    <t>Demontáž potrubia z oceľových rúrok závitových do DN 15,  -0,00100t</t>
  </si>
  <si>
    <t>1516651353</t>
  </si>
  <si>
    <t>733110806</t>
  </si>
  <si>
    <t>Demontáž potrubia z oceľových rúrok závitových nad 15 do DN 32,  -0,00320t</t>
  </si>
  <si>
    <t>2012565402</t>
  </si>
  <si>
    <t>733110810</t>
  </si>
  <si>
    <t>Demontáž potrubia z oceľových rúrok závitových nad 50 do DN 80,  -0,00858t</t>
  </si>
  <si>
    <t>-1294054501</t>
  </si>
  <si>
    <t>733161501</t>
  </si>
  <si>
    <t xml:space="preserve">Potrubie plasthliníkové  HT 16x2 mm z rúrok v kotúčoch </t>
  </si>
  <si>
    <t>-375333659</t>
  </si>
  <si>
    <t>733161503</t>
  </si>
  <si>
    <t>Potrubie plasthliníkové  HT  20x2 mm z rúrok v kotúčoch</t>
  </si>
  <si>
    <t>1927690365</t>
  </si>
  <si>
    <t>733161504</t>
  </si>
  <si>
    <t>Potrubie plasthliníkové HT 26x3 mm z rúrok v kotúčoch</t>
  </si>
  <si>
    <t>1235426643</t>
  </si>
  <si>
    <t>733167024</t>
  </si>
  <si>
    <t>Potrubie plasthliníkové HT 32x3 mm z rúrok  tyč</t>
  </si>
  <si>
    <t>-2070482768</t>
  </si>
  <si>
    <t>733167034</t>
  </si>
  <si>
    <t>Potrubie plasthliníkové HT 40x3,5 mm z rúrok tyč</t>
  </si>
  <si>
    <t>1012477891</t>
  </si>
  <si>
    <t>733167035</t>
  </si>
  <si>
    <t>Potrubie plasthliníkové HT 50x4 mm z rúrok tyč</t>
  </si>
  <si>
    <t>24061520</t>
  </si>
  <si>
    <t>Prechodka na plast. rúrku 16x2, G 3/4 z PE-X, PB a kompozit. plastov s hadic. prechodkou, svork. krúžkom a prevl. maticou G 3/4 s kuž. tesnením</t>
  </si>
  <si>
    <t>2069330113</t>
  </si>
  <si>
    <t>733191301</t>
  </si>
  <si>
    <t>Tlaková skúška plastového potrubia do 40 mm</t>
  </si>
  <si>
    <t>-1797749485</t>
  </si>
  <si>
    <t>733191302</t>
  </si>
  <si>
    <t>Tlaková skúška plastového potrubia nad 32 do 63 mm</t>
  </si>
  <si>
    <t>-198074256</t>
  </si>
  <si>
    <t>733890801</t>
  </si>
  <si>
    <t>Vnútrostav. premiestnenie vybúraných hmôt rozvodov potrubia vodorovne do 100 m z obj. výš. do 6 m</t>
  </si>
  <si>
    <t>-1351977471</t>
  </si>
  <si>
    <t>998733201</t>
  </si>
  <si>
    <t>Presun hmôt pre rozvody potrubia v objektoch výšky do 6 m</t>
  </si>
  <si>
    <t>-1397923489</t>
  </si>
  <si>
    <t>734</t>
  </si>
  <si>
    <t>Ústredné kúrenie, armatúry.</t>
  </si>
  <si>
    <t>230071104</t>
  </si>
  <si>
    <t>Revízia ventilu poistného DN 25</t>
  </si>
  <si>
    <t>168813378</t>
  </si>
  <si>
    <t>734190814</t>
  </si>
  <si>
    <t>Demontáž príruby rozpojenie prírubového spoja do DN 50</t>
  </si>
  <si>
    <t>1843263446</t>
  </si>
  <si>
    <t>734200821</t>
  </si>
  <si>
    <t>Demontáž armatúry závitovej s dvomi závitmi do G 1/2 -0,00045t</t>
  </si>
  <si>
    <t>-2004257378</t>
  </si>
  <si>
    <t>734209101</t>
  </si>
  <si>
    <t>Montáž závitovej armatúry s 1 závitom do G 1/2</t>
  </si>
  <si>
    <t>1771912644</t>
  </si>
  <si>
    <t>Automatický odvzdušňovací ventil  1/2"</t>
  </si>
  <si>
    <t>1707030224</t>
  </si>
  <si>
    <t>Kohút plniaci a vypúšťací K 310, PN 10, D 15 mm</t>
  </si>
  <si>
    <t>-584957839</t>
  </si>
  <si>
    <t>734209112</t>
  </si>
  <si>
    <t>Montáž závitovej armatúry s 2 závitmi do G 1/2</t>
  </si>
  <si>
    <t>1972550939</t>
  </si>
  <si>
    <t>Diel pripáj. 3000  M 28x1,5 s integr. term. zvrškom s prednast. pre 2-rúr. súst., pripoj. Rp 1/2, na rúru vonk. G 3/4 s kuž. tesnením</t>
  </si>
  <si>
    <t>-1268873327</t>
  </si>
  <si>
    <t>734209114</t>
  </si>
  <si>
    <t>Montáž závitovej armatúry s 2 závitmi G 3/4</t>
  </si>
  <si>
    <t>1054465545</t>
  </si>
  <si>
    <t>Kohút guľový s pákovým ovládačom červenej farby poniklovaný s upchávkou, DN 20, PN 25</t>
  </si>
  <si>
    <t>1145190366</t>
  </si>
  <si>
    <t>Spätná klapka vodorovná, 3/4", mäkké tesnenie, mosadz</t>
  </si>
  <si>
    <t>243041578</t>
  </si>
  <si>
    <t>734209115</t>
  </si>
  <si>
    <t>Montáž závitovej armatúry s 2 závitmi G 1</t>
  </si>
  <si>
    <t>-167664204</t>
  </si>
  <si>
    <t>Kohút guľový s pákovým ovládačom  poniklovaný s upchávkou, DN 25, PN 25</t>
  </si>
  <si>
    <t>1965702012</t>
  </si>
  <si>
    <t>129453082</t>
  </si>
  <si>
    <t>734209116</t>
  </si>
  <si>
    <t>Montáž závitovej armatúry s 2 závitmi G 5/4</t>
  </si>
  <si>
    <t>-251578412</t>
  </si>
  <si>
    <t>Guľový kohút s pákovým ovládačom, PN 40, DN 32</t>
  </si>
  <si>
    <t>-665572458</t>
  </si>
  <si>
    <t>Filter 1 1/4", veľkosť oka sieťoviny 0,75 mm</t>
  </si>
  <si>
    <t>153395404</t>
  </si>
  <si>
    <t>734209117</t>
  </si>
  <si>
    <t>Montáž závitovej armatúry s 2 závitmi G 6/4</t>
  </si>
  <si>
    <t>-832735693</t>
  </si>
  <si>
    <t>690885663</t>
  </si>
  <si>
    <t>734209118</t>
  </si>
  <si>
    <t>Montáž závitovej armatúry s 2 závitmi G 2</t>
  </si>
  <si>
    <t>1750230156</t>
  </si>
  <si>
    <t>Filter závitový  2"</t>
  </si>
  <si>
    <t>1358734689</t>
  </si>
  <si>
    <t>734223208</t>
  </si>
  <si>
    <t>Montáž termostatickej hlavice kvapalinovej jednoduchej</t>
  </si>
  <si>
    <t>súb.</t>
  </si>
  <si>
    <t>971609410</t>
  </si>
  <si>
    <t>Termostatická hlavica pre VT s kvapalinovím snímačom, s automatickou protimrazovou poistkou (6-30 °C)</t>
  </si>
  <si>
    <t>1541897332</t>
  </si>
  <si>
    <t>Hlavica termostatická, M 30x1,5, v masív. vyhotovení proti vandalizmu, od 8-26°C</t>
  </si>
  <si>
    <t>2137185910</t>
  </si>
  <si>
    <t>Kolíky zarážkové pre termostaty Mini</t>
  </si>
  <si>
    <t>1849108221</t>
  </si>
  <si>
    <t>734252140</t>
  </si>
  <si>
    <t>Montáž ventilu poistného rohového G 5/4</t>
  </si>
  <si>
    <t>2028489530</t>
  </si>
  <si>
    <t xml:space="preserve">Ventil poistný D   32 mm   </t>
  </si>
  <si>
    <t>199338709</t>
  </si>
  <si>
    <t>734411130</t>
  </si>
  <si>
    <t>Teplomer technický dvojkovový príložný DTP II</t>
  </si>
  <si>
    <t>1130381370</t>
  </si>
  <si>
    <t>734421130</t>
  </si>
  <si>
    <t>Tlakomer deformačný kruhový B 0-10 MPa č.03313 priem. 160</t>
  </si>
  <si>
    <t>-673669400</t>
  </si>
  <si>
    <t>998734201</t>
  </si>
  <si>
    <t>Presun hmôt pre armatúry v objektoch výšky do 6 m</t>
  </si>
  <si>
    <t>-1808134287</t>
  </si>
  <si>
    <t>735</t>
  </si>
  <si>
    <t>Ústredné kúrenie, vykurov. telesá</t>
  </si>
  <si>
    <t>735000911</t>
  </si>
  <si>
    <t>Vyregulovanie dvojregulačného ventilu a kohútika s ručným ovládaním</t>
  </si>
  <si>
    <t>-223593350</t>
  </si>
  <si>
    <t>735000912</t>
  </si>
  <si>
    <t>Vyregulovanie dvojregulačného ventilu s termostatickým ovládaním</t>
  </si>
  <si>
    <t>471471196</t>
  </si>
  <si>
    <t>735111810</t>
  </si>
  <si>
    <t>Demontáž radiátorov článkových</t>
  </si>
  <si>
    <t>-673099780</t>
  </si>
  <si>
    <t>735153300</t>
  </si>
  <si>
    <t>Príplatok k cene za odvzdušňovací ventil telies s príplatkom 8 %</t>
  </si>
  <si>
    <t>-1042794852</t>
  </si>
  <si>
    <t>735154040</t>
  </si>
  <si>
    <t>Montáž vykurovacieho telesa panelového jednoradového 600 mm/ dĺžky 400-600 mm</t>
  </si>
  <si>
    <t>-642329340</t>
  </si>
  <si>
    <t>Vykurovacie teleso doskové - oceľový radiátor 10VK 600x600, farebný, s pripojením vpravo/vľavo, s jedným panelom</t>
  </si>
  <si>
    <t>1835477762</t>
  </si>
  <si>
    <t>Vykurovacie teleso doskové - oceľový radiátor 11VK 600x400, farebný, s pripojením vpravo/vľavo, s jedným panelom a jedným konvektorom</t>
  </si>
  <si>
    <t>-1602388978</t>
  </si>
  <si>
    <t>Vykurovacie teleso doskové - oceľový radiátor 11VK 600x600, farebný, s pripojením vpravo/vľavo, s jedným panelom a jedným konvektorom</t>
  </si>
  <si>
    <t>-284920005</t>
  </si>
  <si>
    <t>735154041</t>
  </si>
  <si>
    <t>Montáž vykurovacieho telesa panelového jednoradového 600 mm/ dĺžky 700-900 mm</t>
  </si>
  <si>
    <t>-783012257</t>
  </si>
  <si>
    <t>Vykurovacie teleso doskové - oceľový radiátor 11VK 600x800, farebný, s pripojením vpravo/vľavo, s jedným panelom a jedným konvektorom</t>
  </si>
  <si>
    <t>890089161</t>
  </si>
  <si>
    <t>735154140</t>
  </si>
  <si>
    <t>Montáž vykurovacieho telesa panelového dvojradového výšky 600 mm/ dĺžky 400-600 mm</t>
  </si>
  <si>
    <t>684985728</t>
  </si>
  <si>
    <t>Vykurovacie teleso doskové - oceľový radiátor 21VK 600x600, farebný, s pripojením vpravo/vľavo, s dvoma panelmi a jedným konvektorom</t>
  </si>
  <si>
    <t>91738663</t>
  </si>
  <si>
    <t>Vykurovacie teleso doskové - oceľový radiátor 21VK 600x400, farebný, s pripojením vpravo/vľavo, s dvoma panelmi a jedným konvektorom</t>
  </si>
  <si>
    <t>-353831718</t>
  </si>
  <si>
    <t>Vykurovacie teleso doskové - oceľový radiátor 22VK 600x600, farebný, s pripojením vpravo/vľavo, s dvoma panelmi a dvoma konvektormi</t>
  </si>
  <si>
    <t>-1330214355</t>
  </si>
  <si>
    <t>121</t>
  </si>
  <si>
    <t>Vykurovacie teleso doskové - oceľový radiátor 22VK 600x400, farebný, s pripojením vpravo/vľavo, s dvoma panelmi a dvoma konvektormi</t>
  </si>
  <si>
    <t>2087785607</t>
  </si>
  <si>
    <t>122</t>
  </si>
  <si>
    <t>735154141</t>
  </si>
  <si>
    <t>Montáž vykurovacieho telesa panelového dvojradového výšky 600 mm/ dĺžky 700-900 mm</t>
  </si>
  <si>
    <t>1185108104</t>
  </si>
  <si>
    <t>123</t>
  </si>
  <si>
    <t>Vykurovacie teleso doskové - oceľový radiátor 22VK 600x800, farebný, s pripojením vpravo/vľavo, s dvoma panelmi a dvoma konvektormi</t>
  </si>
  <si>
    <t>1510750406</t>
  </si>
  <si>
    <t>124</t>
  </si>
  <si>
    <t>Vykurovacie teleso doskové - oceľový radiátor 22VK 600x900, farebný, s pripojením vpravo/vľavo, s dvoma panelmi a dvoma konvektormi</t>
  </si>
  <si>
    <t>-1517996426</t>
  </si>
  <si>
    <t>125</t>
  </si>
  <si>
    <t>735154142</t>
  </si>
  <si>
    <t>Montáž vykurovacieho telesa panelového dvojradového výšky 600 mm/ dĺžky 1000-1200 mm</t>
  </si>
  <si>
    <t>203424765</t>
  </si>
  <si>
    <t>126</t>
  </si>
  <si>
    <t>Vykurovacie teleso doskové - oceľový radiátor 22VK 600x1000, farebný,s pripojením vpravo/vľavo, s dvoma panelmi a dvoma konvektormi</t>
  </si>
  <si>
    <t>-403322874</t>
  </si>
  <si>
    <t>127</t>
  </si>
  <si>
    <t>Vykurovacie teleso doskové - oceľový radiátor 22VK 600x1200, farebný, s pripojením vpravo/vľavo, s dvoma panelmi a dvoma konvektormi</t>
  </si>
  <si>
    <t>1841473317</t>
  </si>
  <si>
    <t>735154143</t>
  </si>
  <si>
    <t>Montáž vykurovacieho telesa panelového dvojradového výšky 600 mm/ dĺžky 1400-1800 mm</t>
  </si>
  <si>
    <t>-1914817268</t>
  </si>
  <si>
    <t>129</t>
  </si>
  <si>
    <t>Vykurovacie teleso doskové - oceľový radiátor 22VK 600x1400, farebný, s pripojením vpravo/vľavo, s dvoma panelmi a dvoma konvektormi</t>
  </si>
  <si>
    <t>-1182395906</t>
  </si>
  <si>
    <t>130</t>
  </si>
  <si>
    <t>Vykurovacie teleso doskové - oceľový radiátor 22VK 600x1800, farebný, s pripojením vpravo/vľavo, s dvoma panelmi a dvoma konvektormi</t>
  </si>
  <si>
    <t>1970830474</t>
  </si>
  <si>
    <t>131</t>
  </si>
  <si>
    <t>735154152</t>
  </si>
  <si>
    <t>Montáž vykurovacieho telesa panelového dvojradového výšky 900 mm/ dĺžky 1000-1200 mm</t>
  </si>
  <si>
    <t>910675602</t>
  </si>
  <si>
    <t>132</t>
  </si>
  <si>
    <t>Vykurovacie teleso doskové - oceľový radiátor 22VK 900x1200, farebný, s pripojením vpravo/vľavo, s dvoma panelmi a dvoma konvektormi</t>
  </si>
  <si>
    <t>1360884004</t>
  </si>
  <si>
    <t>133</t>
  </si>
  <si>
    <t>735154153</t>
  </si>
  <si>
    <t>Montáž vykurovacieho telesa panelového dvojradového výšky 900 mm/ dĺžky 1400-1800 mm</t>
  </si>
  <si>
    <t>66936020</t>
  </si>
  <si>
    <t>134</t>
  </si>
  <si>
    <t>Vykurovacie teleso doskové - oceľový radiátor 22VK 900x1800, farebný, s pripojením vpravo/vľavo, s dvoma panelmi a dvoma konvektormi</t>
  </si>
  <si>
    <t>682355634</t>
  </si>
  <si>
    <t>135</t>
  </si>
  <si>
    <t>735154154</t>
  </si>
  <si>
    <t>Montáž vykurovacieho telesa panelového dvojradového výšky 900 mm/ dĺžky 2000-2600 mm</t>
  </si>
  <si>
    <t>2045269205</t>
  </si>
  <si>
    <t>136</t>
  </si>
  <si>
    <t>Vykurovacie teleso doskové - oceľový radiátor 22VK 900x2000, farebný, s pripojením vpravo/vľavo, s dvoma panelmi a dvoma konvektormi</t>
  </si>
  <si>
    <t>-1459826019</t>
  </si>
  <si>
    <t>137</t>
  </si>
  <si>
    <t>735154241</t>
  </si>
  <si>
    <t>Montáž vykurovacieho telesa panelového trojradového výšky 600 mm/ dĺžky 700-900 mm</t>
  </si>
  <si>
    <t>1179612749</t>
  </si>
  <si>
    <t>138</t>
  </si>
  <si>
    <t>Vykurovacie teleso doskové - oceľový radiátor 33VK 600x800, farebný, s pripojením vpravo/vľavo, s troma panelmi a troma konvektormi</t>
  </si>
  <si>
    <t>-592509839</t>
  </si>
  <si>
    <t>139</t>
  </si>
  <si>
    <t>735154254</t>
  </si>
  <si>
    <t>Montáž vykurovacieho telesa panelového trojradového výšky 900 mm/ dĺžky 2000-2600 mm</t>
  </si>
  <si>
    <t>282944657</t>
  </si>
  <si>
    <t>140</t>
  </si>
  <si>
    <t>Vykurovacie teleso doskové - oceľový radiátor 33VK 900x2000, farebný, s pripojením vpravo/vľavo, s troma panelmi a troma konvektormi</t>
  </si>
  <si>
    <t>1421845162</t>
  </si>
  <si>
    <t>141</t>
  </si>
  <si>
    <t>735158110</t>
  </si>
  <si>
    <t>Vykurovacie telesá panelové, tlaková skúška telesa vodou  jednoradového</t>
  </si>
  <si>
    <t>421216395</t>
  </si>
  <si>
    <t>142</t>
  </si>
  <si>
    <t>735158120</t>
  </si>
  <si>
    <t>Vykurovacie telesá panelové, tlaková skúška telesa vodou dvojradového</t>
  </si>
  <si>
    <t>-774227791</t>
  </si>
  <si>
    <t>143</t>
  </si>
  <si>
    <t>735494811</t>
  </si>
  <si>
    <t>Vypúšťanie vody z vykurovacích sústav o v. pl. vykurovacích telies</t>
  </si>
  <si>
    <t>-49953810</t>
  </si>
  <si>
    <t>144</t>
  </si>
  <si>
    <t>735890802</t>
  </si>
  <si>
    <t>Vnútrostaveniskové premiestnenie vybúraných hmôt vykurovacích telies do 12m</t>
  </si>
  <si>
    <t>973297450</t>
  </si>
  <si>
    <t>145</t>
  </si>
  <si>
    <t>998735201</t>
  </si>
  <si>
    <t>Presun hmôt pre vykurovacie telesá v objektoch výšky do 6 m</t>
  </si>
  <si>
    <t>1657549772</t>
  </si>
  <si>
    <t>146</t>
  </si>
  <si>
    <t>767995101</t>
  </si>
  <si>
    <t>Montáž ostatných atypických kovových stavebných doplnkových konštrukcií do 5 kg</t>
  </si>
  <si>
    <t>-2017417373</t>
  </si>
  <si>
    <t>147</t>
  </si>
  <si>
    <t xml:space="preserve">Objímka na rúrky </t>
  </si>
  <si>
    <t>598330379</t>
  </si>
  <si>
    <t>Dokončovacie práce - nátery</t>
  </si>
  <si>
    <t>148</t>
  </si>
  <si>
    <t>783222100</t>
  </si>
  <si>
    <t>Nátery kov.stav.doplnk.konštr. syntetické farby šedej na vzduchu schnúce dvojnásobné</t>
  </si>
  <si>
    <t>-2106789504</t>
  </si>
  <si>
    <t>HZS</t>
  </si>
  <si>
    <t>Hodinové zúčtovacie sadzby</t>
  </si>
  <si>
    <t>149</t>
  </si>
  <si>
    <t>HZS000112</t>
  </si>
  <si>
    <t>Stavebno montážne práce náročnejšie, ucelené, obtiažne, rutinné (Tr.2) v rozsahu viac ako 8 hodín náročnejšie -vykurovacia skuška</t>
  </si>
  <si>
    <t>hod</t>
  </si>
  <si>
    <t>-204571718</t>
  </si>
  <si>
    <t>OST</t>
  </si>
  <si>
    <t>Ostatné</t>
  </si>
  <si>
    <t>150</t>
  </si>
  <si>
    <t>HZS000111</t>
  </si>
  <si>
    <t>Stavebno montážne práce menej náročne, pomocné alebo manupulačné (Tr 1) v rozsahu viac ako 8 hodín</t>
  </si>
  <si>
    <t>320366314</t>
  </si>
  <si>
    <t>151</t>
  </si>
  <si>
    <t>HZS000214</t>
  </si>
  <si>
    <t>Stavebno montážne práce najnáročnejšie na odbornosť - prehliadky pracoviska a revízie (Tr 4) v rozsahu viac ako 4 a menej ako 8 hodín</t>
  </si>
  <si>
    <t>-155543737</t>
  </si>
  <si>
    <t xml:space="preserve">    721 - Zdravotechnika -  vnútorná kanalizácia</t>
  </si>
  <si>
    <t xml:space="preserve">    722 - Zdravotechnika - vnútorný vodovod</t>
  </si>
  <si>
    <t xml:space="preserve">    725 - Zdravotechnika - zariaď. predmety</t>
  </si>
  <si>
    <t>612403399</t>
  </si>
  <si>
    <t>Hrubá výplň rýh na stenách akoukoľvek maltou, akejkoľvek šírky ryhy</t>
  </si>
  <si>
    <t>-2059693407</t>
  </si>
  <si>
    <t>612423521</t>
  </si>
  <si>
    <t>Omietka rýh v stenách maltou vápennou šírky ryhy do 150 mm omietkou hladkou</t>
  </si>
  <si>
    <t>1527843371</t>
  </si>
  <si>
    <t>969011121</t>
  </si>
  <si>
    <t>Vybúranie vodovodného vedenia DN do 52 mm,  -0,01300t</t>
  </si>
  <si>
    <t>-1307833580</t>
  </si>
  <si>
    <t>969021111</t>
  </si>
  <si>
    <t>Vybúranie kanalizačného potrubia DN do 100 mm,  -0,03700t</t>
  </si>
  <si>
    <t>-18719897</t>
  </si>
  <si>
    <t>969021121</t>
  </si>
  <si>
    <t>Vybúranie kanalizačného potrubia DN do 200 mm,  -0,06300t</t>
  </si>
  <si>
    <t>56906992</t>
  </si>
  <si>
    <t>971036005</t>
  </si>
  <si>
    <t>Jadrové vrty diamantovými korunkami do D 60 mm do stien - murivo tehlové -0,00005t</t>
  </si>
  <si>
    <t>-203479926</t>
  </si>
  <si>
    <t>972056009</t>
  </si>
  <si>
    <t>Jadrové vrty diamantovými korunkami do D 100 mm do stropov - železobetónových -0,00019t</t>
  </si>
  <si>
    <t>780098170</t>
  </si>
  <si>
    <t>972056012</t>
  </si>
  <si>
    <t>Jadrové vrty diamantovými korunkami do D 130 mm do stropov - železobetónových -0,00032t</t>
  </si>
  <si>
    <t>1163196320</t>
  </si>
  <si>
    <t>974031142</t>
  </si>
  <si>
    <t>Vysekávanie rýh v akomkoľvek murive tehlovom na akúkoľvek maltu do hĺbky 70 mm a š. do 70 mm,  -0,00900t</t>
  </si>
  <si>
    <t>-1867493233</t>
  </si>
  <si>
    <t>787437213</t>
  </si>
  <si>
    <t>974031153</t>
  </si>
  <si>
    <t>Vysekávanie rýh v akomkoľvek murive tehlovom na akúkoľvek maltu do hĺbky 100 mm a š. do 100 mm,  -0,01800t</t>
  </si>
  <si>
    <t>-1737367926</t>
  </si>
  <si>
    <t>974031164</t>
  </si>
  <si>
    <t>Vysekávanie rýh v akomkoľvek murive tehlovom na akúkoľvek maltu do hĺbky 150 mm a š. do 150 mm,  -0,04000t</t>
  </si>
  <si>
    <t>-1259401095</t>
  </si>
  <si>
    <t>308495070</t>
  </si>
  <si>
    <t>-449025172</t>
  </si>
  <si>
    <t>611213458</t>
  </si>
  <si>
    <t>367215354</t>
  </si>
  <si>
    <t>2033041875</t>
  </si>
  <si>
    <t>-1451181308</t>
  </si>
  <si>
    <t>1465206993</t>
  </si>
  <si>
    <t>1687804969</t>
  </si>
  <si>
    <t>-745701613</t>
  </si>
  <si>
    <t>1206342932</t>
  </si>
  <si>
    <t>1704348953</t>
  </si>
  <si>
    <t>-401905411</t>
  </si>
  <si>
    <t>713530260</t>
  </si>
  <si>
    <t>Montáž protipožiarnych stropných prestupov potrubí DN otvoru/DN potrubia 107/82 mm izolované tmelom El90-180, s vloženou TI</t>
  </si>
  <si>
    <t>-1045355661</t>
  </si>
  <si>
    <t>-1240746637</t>
  </si>
  <si>
    <t>1083874332</t>
  </si>
  <si>
    <t>713530270</t>
  </si>
  <si>
    <t>Montáž protipožiarnych stropných prestupov potrubí DN otvoru/DN potrubia 132/100 mm izolované tmelom El90-180, s vloženou TI</t>
  </si>
  <si>
    <t>268986247</t>
  </si>
  <si>
    <t>666501481</t>
  </si>
  <si>
    <t>1227763835</t>
  </si>
  <si>
    <t>1828803993</t>
  </si>
  <si>
    <t>Zdravotechnika -  vnútorná kanalizácia</t>
  </si>
  <si>
    <t>161163845</t>
  </si>
  <si>
    <t>1834943698</t>
  </si>
  <si>
    <t>721171102</t>
  </si>
  <si>
    <t>Potrubie z PVC - U odpadové ležaté hrdlové D 75x1, 8 zavesené</t>
  </si>
  <si>
    <t>-315910555</t>
  </si>
  <si>
    <t>721171103</t>
  </si>
  <si>
    <t>Potrubie z PVC - U odpadové ležaté hrdlové D 110x2, 2 zavesené</t>
  </si>
  <si>
    <t>-2024610923</t>
  </si>
  <si>
    <t>721171106</t>
  </si>
  <si>
    <t>Potrubie z PVC - U odpadové ležaté hrdlové D 50 x1, 8</t>
  </si>
  <si>
    <t>-1812140323</t>
  </si>
  <si>
    <t>721171107</t>
  </si>
  <si>
    <t>Potrubie z PVC - U odpadové ležaté hrdlové D 75x1, 8</t>
  </si>
  <si>
    <t>2043584539</t>
  </si>
  <si>
    <t>721171109</t>
  </si>
  <si>
    <t>Potrubie z PVC - U odpadové ležaté hrdlové D 110x2, 2</t>
  </si>
  <si>
    <t>-1706338134</t>
  </si>
  <si>
    <t>721172109</t>
  </si>
  <si>
    <t>Potrubie z PVC - U odpadové zvislé hrdlové D 110x2, 2</t>
  </si>
  <si>
    <t>219434732</t>
  </si>
  <si>
    <t>721173204</t>
  </si>
  <si>
    <t>Potrubie z PVC - U odpadné pripájacie D 40x1, 8</t>
  </si>
  <si>
    <t>-159306106</t>
  </si>
  <si>
    <t>721173205</t>
  </si>
  <si>
    <t>Potrubie z PVC - U odpadné pripájacie D 50x1, 8</t>
  </si>
  <si>
    <t>64568073</t>
  </si>
  <si>
    <t>721194104</t>
  </si>
  <si>
    <t>Zriadenie prípojky na potrubí vyvedenie a upevnenie odpadových výpustiek D 40x1, 8</t>
  </si>
  <si>
    <t>1282498761</t>
  </si>
  <si>
    <t>721194105</t>
  </si>
  <si>
    <t>Zriadenie prípojky na potrubí vyvedenie a upevnenie odpadových výpustiek D 50x1, 8</t>
  </si>
  <si>
    <t>-835306878</t>
  </si>
  <si>
    <t>721194107</t>
  </si>
  <si>
    <t>Zriadenie prípojky na potrubí vyvedenie a upevnenie odpadových výpustiek D 75x1, 9</t>
  </si>
  <si>
    <t>-1531801446</t>
  </si>
  <si>
    <t>721194109</t>
  </si>
  <si>
    <t>Zriadenie prípojky na potrubí vyvedenie a upevnenie odpadových výpustiek D 110x2, 3</t>
  </si>
  <si>
    <t>-1036080737</t>
  </si>
  <si>
    <t>721290015</t>
  </si>
  <si>
    <t>Montáž privzdušňovacieho ventilu podomietkového</t>
  </si>
  <si>
    <t>333218577</t>
  </si>
  <si>
    <t>Privzdušňovacia hlavica 900, DN 110, (37 l/s), - 40 až + 60°C, dvojitá izolačná stena, vnútorná kanalizácia, PP</t>
  </si>
  <si>
    <t>-1595019073</t>
  </si>
  <si>
    <t>721290111</t>
  </si>
  <si>
    <t>Ostatné - skúška tesnosti kanalizácie v objektoch vodou do DN 125</t>
  </si>
  <si>
    <t>16436359</t>
  </si>
  <si>
    <t>721300912</t>
  </si>
  <si>
    <t>Prečistenie zvislých odpadov v jednom podlaží do DN 200</t>
  </si>
  <si>
    <t>2055137106</t>
  </si>
  <si>
    <t>1127129684</t>
  </si>
  <si>
    <t>721300961</t>
  </si>
  <si>
    <t>Prečistenie zápachových uzávierok jednoduchých umývadlových alebo drezových</t>
  </si>
  <si>
    <t>-511712245</t>
  </si>
  <si>
    <t>998721102</t>
  </si>
  <si>
    <t>Presun hmôt pre vnútornú kanalizáciu v objektoch výšky nad 6 do 12 m</t>
  </si>
  <si>
    <t>631554252</t>
  </si>
  <si>
    <t>722</t>
  </si>
  <si>
    <t>Zdravotechnika - vnútorný vodovod</t>
  </si>
  <si>
    <t>722110912</t>
  </si>
  <si>
    <t>Oprava vodovodného potrubia liatinového prírubového pretesnenie prírubového spoja do DN 80,  -0,00081t</t>
  </si>
  <si>
    <t>720426104</t>
  </si>
  <si>
    <t>722110924</t>
  </si>
  <si>
    <t>Oprava vodovodného potrubia liatinového prírubového prepojenie doterajšieho potrubia do DN 80</t>
  </si>
  <si>
    <t>1841566526</t>
  </si>
  <si>
    <t>722172121</t>
  </si>
  <si>
    <t>Potrubie z plastických rúr PP-R D20/3.4 - PN20, polyfúznym zváraním</t>
  </si>
  <si>
    <t>-1824948163</t>
  </si>
  <si>
    <t>722172122</t>
  </si>
  <si>
    <t>Potrubie z plastických rúr PP-R D25/4.2 - PN20, polyfúznym zváraním</t>
  </si>
  <si>
    <t>1769851700</t>
  </si>
  <si>
    <t>722172123</t>
  </si>
  <si>
    <t>Potrubie z plastických rúr PP-R D32/5.4 - PN20, polyfúznym zváraním</t>
  </si>
  <si>
    <t>-316647526</t>
  </si>
  <si>
    <t>722190901</t>
  </si>
  <si>
    <t>Uzatvorenie alebo otvorenie vodovodného potrubia</t>
  </si>
  <si>
    <t>2098970792</t>
  </si>
  <si>
    <t>722210981</t>
  </si>
  <si>
    <t>Výmena tesnenia pod hlavou armatúr,  -0,00099t</t>
  </si>
  <si>
    <t>996654340</t>
  </si>
  <si>
    <t>722290227</t>
  </si>
  <si>
    <t>Tlaková skúška vodovodného potrubia PPR do DN 50</t>
  </si>
  <si>
    <t>425823460</t>
  </si>
  <si>
    <t>722290234</t>
  </si>
  <si>
    <t>Prepláchnutie a dezinfekcia vodovodného potrubia do DN 80</t>
  </si>
  <si>
    <t>60393739</t>
  </si>
  <si>
    <t>722290822</t>
  </si>
  <si>
    <t>Vnútrostav. premiestnenie vybúraných hmôt vnútorný vodovod vodorovne do 100 m z budov vys. do 12 m</t>
  </si>
  <si>
    <t>1290144055</t>
  </si>
  <si>
    <t>998722102</t>
  </si>
  <si>
    <t>Presun hmôt pre vnútorný vodovod v objektoch výšky nad 6 do 12 m</t>
  </si>
  <si>
    <t>-918285881</t>
  </si>
  <si>
    <t>725</t>
  </si>
  <si>
    <t>Zdravotechnika - zariaď. predmety</t>
  </si>
  <si>
    <t>725530811</t>
  </si>
  <si>
    <t>Demontáž elektrického zásobníkového ohrievača vody prepadového do 12 l,  -0,01750t</t>
  </si>
  <si>
    <t>1517299205</t>
  </si>
  <si>
    <t>725530823</t>
  </si>
  <si>
    <t>Demontáž elektrického zásobníkového ohrievača vody tlakového od 50 l do 200 l,  -0,15500t</t>
  </si>
  <si>
    <t>1431340496</t>
  </si>
  <si>
    <t>725539102</t>
  </si>
  <si>
    <t>Montáž elektrického zásobníka akumulačného stojatého do 80 L</t>
  </si>
  <si>
    <t>-1162289174</t>
  </si>
  <si>
    <t>-1163471806</t>
  </si>
  <si>
    <t>725539103</t>
  </si>
  <si>
    <t>Montáž elektrického zásobníka akumulačného stojatého do 120 L</t>
  </si>
  <si>
    <t>1362381460</t>
  </si>
  <si>
    <t>670291621</t>
  </si>
  <si>
    <t>725539160</t>
  </si>
  <si>
    <t>Montáž elektrického zásobníka malolitrážneho prepadového do 5 L</t>
  </si>
  <si>
    <t>1729765655</t>
  </si>
  <si>
    <t>1539214538</t>
  </si>
  <si>
    <t>725539161</t>
  </si>
  <si>
    <t>Montáž elektrického zásobníka malolitrážneho prepadového do 10 L</t>
  </si>
  <si>
    <t>540754498</t>
  </si>
  <si>
    <t>1704335662</t>
  </si>
  <si>
    <t>725590812</t>
  </si>
  <si>
    <t>Vnútrostav. premiestnenie vybúr. hmôt zariaď. predmetov vodorovne do 100 m z budov s výš. do 12 m</t>
  </si>
  <si>
    <t>998060824</t>
  </si>
  <si>
    <t>725820810</t>
  </si>
  <si>
    <t>Demontáž batérie drezovej, umývadlovej nástennej,  -0,0026t</t>
  </si>
  <si>
    <t>-901562513</t>
  </si>
  <si>
    <t>998725102</t>
  </si>
  <si>
    <t>Presun hmôt pre zariaďovacie predmety v objektoch výšky nad 6 do 12 m</t>
  </si>
  <si>
    <t>2004102119</t>
  </si>
  <si>
    <t xml:space="preserve">    776 - Podlahy povlakové</t>
  </si>
  <si>
    <t xml:space="preserve">    781 - Obklady</t>
  </si>
  <si>
    <t>317121152</t>
  </si>
  <si>
    <t>Montáž prekladu z keramických prefabrikátov do pripravených rýh svetl. otvoru do 1050 mm</t>
  </si>
  <si>
    <t>-1545572132</t>
  </si>
  <si>
    <t>Keramický preklad 23,8, lxšxv 1000x75x238 mm</t>
  </si>
  <si>
    <t>129973295</t>
  </si>
  <si>
    <t>Keramický preklad 23,8, lxšxv 1250x75x238 mm</t>
  </si>
  <si>
    <t>-994597389</t>
  </si>
  <si>
    <t>340238271</t>
  </si>
  <si>
    <t>Zamurovanie otvorov plochy od 0,25 do 1 m2 tehlami 8 (80x365x238)</t>
  </si>
  <si>
    <t>-565860606</t>
  </si>
  <si>
    <t>340239271</t>
  </si>
  <si>
    <t>Zamurovanie otvorov plochy nad 1 do 4 m2 tehlami 8 (80x365x238)</t>
  </si>
  <si>
    <t>-441763521</t>
  </si>
  <si>
    <t>342242312</t>
  </si>
  <si>
    <t>Priečky z tehál pálených 11,5 P+D P 10, na maltu MVC (115x365x238)</t>
  </si>
  <si>
    <t>2055535280</t>
  </si>
  <si>
    <t>342948112</t>
  </si>
  <si>
    <t>Ukotvenie priečok k murovaným konštrukciám priskrutkovaním</t>
  </si>
  <si>
    <t>-568847574</t>
  </si>
  <si>
    <t>342948113</t>
  </si>
  <si>
    <t>Ukotvenie priečok k betónovým konštrukciám priskrutkovaním</t>
  </si>
  <si>
    <t>482239954</t>
  </si>
  <si>
    <t>-541231648</t>
  </si>
  <si>
    <t>611401111</t>
  </si>
  <si>
    <t>Omietka jednotlivých malých plôch na stropoch akoukoľvek maltou s plochou jednotlivo do 0, 09 m2</t>
  </si>
  <si>
    <t>-1340444262</t>
  </si>
  <si>
    <t>611401211</t>
  </si>
  <si>
    <t>Omietka jednotlivých malých plôch na stropoch s plochou jednotlivo nad 0, 09 do 0,25 m2</t>
  </si>
  <si>
    <t>1681621229</t>
  </si>
  <si>
    <t>611401311</t>
  </si>
  <si>
    <t>Omietka jednotlivých malých plôch na stropoch s plochou jednotlivo nad 0, 25 do 1 m2</t>
  </si>
  <si>
    <t>-1732795243</t>
  </si>
  <si>
    <t>611421331</t>
  </si>
  <si>
    <t>Oprava vnútorných vápenných omietok stropov železobetónových rovných tvárnicových a klenieb, opravovaná plocha nad 10 do 30 % štukových</t>
  </si>
  <si>
    <t>-1823325144</t>
  </si>
  <si>
    <t>612401191</t>
  </si>
  <si>
    <t>Omietka jednotlivých malých plôch vnútorných stien akoukoľvek maltou do 0, 09 m2</t>
  </si>
  <si>
    <t>1978194472</t>
  </si>
  <si>
    <t>612401291</t>
  </si>
  <si>
    <t>Omietka jednotlivých malých plôch vnútorných stien akoukoľvek maltou nad 0, 09 do 0,25 m2</t>
  </si>
  <si>
    <t>852403869</t>
  </si>
  <si>
    <t>612401391</t>
  </si>
  <si>
    <t>Omietka jednotlivých malých plôch vnútorných stien akoukoľvek maltou nad 0, 25 do 1 m2</t>
  </si>
  <si>
    <t>1388496481</t>
  </si>
  <si>
    <t>304043146</t>
  </si>
  <si>
    <t>612421331</t>
  </si>
  <si>
    <t>Oprava vnútorných vápenných omietok stien, v množstve opravenej plochy nad 10 do 30 % štukových</t>
  </si>
  <si>
    <t>104647982</t>
  </si>
  <si>
    <t>612451320</t>
  </si>
  <si>
    <t>Oprava vnútorných cementových omietok stien v množstve opravovanej plochy nad 10 do 30 % hladkých</t>
  </si>
  <si>
    <t>-641779871</t>
  </si>
  <si>
    <t>-1215277175</t>
  </si>
  <si>
    <t>1517366330</t>
  </si>
  <si>
    <t>-102503663</t>
  </si>
  <si>
    <t>819313042</t>
  </si>
  <si>
    <t>-2138376720</t>
  </si>
  <si>
    <t>642944121</t>
  </si>
  <si>
    <t>Dodatočná montáž oceľovej dverovej zárubne, plochy otvoru do 2,5 m2</t>
  </si>
  <si>
    <t>1197479046</t>
  </si>
  <si>
    <t>Zárubňa oceľová CgU šxvxhr 600x1970x160 mm L</t>
  </si>
  <si>
    <t>-1448560546</t>
  </si>
  <si>
    <t>Zárubňa oceľová CgU šxvxhr 600x1970x160 mm P</t>
  </si>
  <si>
    <t>-2001431092</t>
  </si>
  <si>
    <t>Zárubňa oceľová CgU šxvxhr 900x1970x160 mm P</t>
  </si>
  <si>
    <t>-1167496731</t>
  </si>
  <si>
    <t>962031132</t>
  </si>
  <si>
    <t>Búranie priečok z tehál pálených, plných alebo dutých hr. do 150 mm,  -0,19600t</t>
  </si>
  <si>
    <t>1664476900</t>
  </si>
  <si>
    <t>965081712</t>
  </si>
  <si>
    <t>Búranie dlažieb, bez podklad. lôžka z xylolit., alebo keramických dlaždíc hr. do 10 mm,  -0,02000t</t>
  </si>
  <si>
    <t>1510875289</t>
  </si>
  <si>
    <t>968061125</t>
  </si>
  <si>
    <t>Vyvesenie dreveného dverného krídla do suti plochy do 2 m2, -0,02400t</t>
  </si>
  <si>
    <t>137550639</t>
  </si>
  <si>
    <t>968072455</t>
  </si>
  <si>
    <t>Vybúranie kovových dverových zárubní plochy do 2 m2,  -0,07600t</t>
  </si>
  <si>
    <t>858798962</t>
  </si>
  <si>
    <t>971033521</t>
  </si>
  <si>
    <t>Vybúranie otvorov v murive tehl. plochy do 1 m2 hr.do 100 mm,  -0,19100t</t>
  </si>
  <si>
    <t>1060266632</t>
  </si>
  <si>
    <t>971033621</t>
  </si>
  <si>
    <t>Vybúranie otvorov v murive tehl. plochy do 4 m2 hr.do 100 mm,  -0,18000t</t>
  </si>
  <si>
    <t>-1026102779</t>
  </si>
  <si>
    <t>971033641</t>
  </si>
  <si>
    <t>Vybúranie otvorov v murive tehl. plochy do 4 m2 hr.do 300 mm,  -1,87500t</t>
  </si>
  <si>
    <t>-885898118</t>
  </si>
  <si>
    <t>971033651</t>
  </si>
  <si>
    <t>Vybúranie otvorov v murive tehl. plochy do 4 m2 hr.do 600 mm,  -1,87500t</t>
  </si>
  <si>
    <t>2113784602</t>
  </si>
  <si>
    <t>974031666</t>
  </si>
  <si>
    <t>Vysekávanie rýh v tehl. murive pre vťahov. nosníkov hĺbke do 250 mm,  -0,06500t</t>
  </si>
  <si>
    <t>398885212</t>
  </si>
  <si>
    <t>978059531</t>
  </si>
  <si>
    <t>Odsekanie a odobratie stien z obkladačiek vnútorných nad 2 m2,  -0,06800t</t>
  </si>
  <si>
    <t>-893832412</t>
  </si>
  <si>
    <t>-1841276646</t>
  </si>
  <si>
    <t>-1080471124</t>
  </si>
  <si>
    <t>-1596949396</t>
  </si>
  <si>
    <t>930474027</t>
  </si>
  <si>
    <t>542671390</t>
  </si>
  <si>
    <t>-15133474</t>
  </si>
  <si>
    <t>-647689410</t>
  </si>
  <si>
    <t>766660011</t>
  </si>
  <si>
    <t>Vyvesenie alebo zavesenie drevených  krídiel  dverí, pre vykonanie stavebných  zmien, plochy do 2 m2</t>
  </si>
  <si>
    <t>-527676870</t>
  </si>
  <si>
    <t>766662112</t>
  </si>
  <si>
    <t>Montáž dverového krídla otočného jednokrídlového poldrážkového, do existujúcej zárubne, vrátane kovania</t>
  </si>
  <si>
    <t>-1121723434</t>
  </si>
  <si>
    <t>Kľučka dverová 2x, 2x rozeta BB, FAB, nehrdzavejúca oceľ, povrch nerez brúsený</t>
  </si>
  <si>
    <t>-492039365</t>
  </si>
  <si>
    <t>Dvere vnútorné jednokrídlové, šírka 600-900 mm, výplň DTD doska, povrch dyha M10, plné</t>
  </si>
  <si>
    <t>1504457483</t>
  </si>
  <si>
    <t>766669113</t>
  </si>
  <si>
    <t>Montáž kovania - okopného plechu</t>
  </si>
  <si>
    <t>284959407</t>
  </si>
  <si>
    <t>Plech hladký pozinkovaný farbený v RAL, hr. 0,60 mm</t>
  </si>
  <si>
    <t>1946788697</t>
  </si>
  <si>
    <t>766669117</t>
  </si>
  <si>
    <t>Montáž samozatvárača pre dverné krídla s hmotnosťou do 50 kg</t>
  </si>
  <si>
    <t>1663450968</t>
  </si>
  <si>
    <t>Samozatvárač dverí do 60 kg hydraulický, rozmer 173x85,5x76 mm, pre dvere šírky max. 900 mm</t>
  </si>
  <si>
    <t>-315202998</t>
  </si>
  <si>
    <t>-721052257</t>
  </si>
  <si>
    <t>771575109</t>
  </si>
  <si>
    <t>Montáž podláh z dlaždíc keramických do tmelu veľ. 300 x 300 mm</t>
  </si>
  <si>
    <t>-796103036</t>
  </si>
  <si>
    <t>Dlaždice keramické s protišmykovým povrchom lxvxhr 300x300x11 mm, jednofarebné</t>
  </si>
  <si>
    <t>118563792</t>
  </si>
  <si>
    <t>771575129</t>
  </si>
  <si>
    <t>Montáž podláh z dlaždíc keramických do tmelu v obmedzenom priestore veľ. 300 x 300 mm</t>
  </si>
  <si>
    <t>756843745</t>
  </si>
  <si>
    <t>1001257329</t>
  </si>
  <si>
    <t>1635744308</t>
  </si>
  <si>
    <t>776</t>
  </si>
  <si>
    <t>Podlahy povlakové</t>
  </si>
  <si>
    <t>776401800</t>
  </si>
  <si>
    <t>Demontáž soklíkov alebo líšt</t>
  </si>
  <si>
    <t>43460335</t>
  </si>
  <si>
    <t>776420010</t>
  </si>
  <si>
    <t>Lepenie podlahových soklov z PVC</t>
  </si>
  <si>
    <t>1626127300</t>
  </si>
  <si>
    <t>-973682589</t>
  </si>
  <si>
    <t>Podlaha PVC heterogénna, hrúbka 2 mm, trieda záťaže 43</t>
  </si>
  <si>
    <t>1194733978</t>
  </si>
  <si>
    <t>776511820</t>
  </si>
  <si>
    <t>Odstránenie povlakových podláh z nášľapnej plochy lepených s podložkou,  -0,00100t</t>
  </si>
  <si>
    <t>845968349</t>
  </si>
  <si>
    <t>776541100</t>
  </si>
  <si>
    <t>Lepenie povlakových podláh PVC heterogénnych v pásoch</t>
  </si>
  <si>
    <t>1689963544</t>
  </si>
  <si>
    <t>-1318318839</t>
  </si>
  <si>
    <t>776990105</t>
  </si>
  <si>
    <t>Vysávanie podkladu pred kladením povlakovýck podláh</t>
  </si>
  <si>
    <t>715631252</t>
  </si>
  <si>
    <t>1341971772</t>
  </si>
  <si>
    <t>776990110</t>
  </si>
  <si>
    <t>Penetrovanie podkladu pred kladením povlakových podláh</t>
  </si>
  <si>
    <t>1259773061</t>
  </si>
  <si>
    <t>-2011581500</t>
  </si>
  <si>
    <t>776992125</t>
  </si>
  <si>
    <t>Vyspravenie podkladu nivelačnou stierkou hr. 3 mm</t>
  </si>
  <si>
    <t>1226950538</t>
  </si>
  <si>
    <t>1695728758</t>
  </si>
  <si>
    <t>776992200</t>
  </si>
  <si>
    <t>Príprava podkladu prebrúsením strojne brúskou na betón</t>
  </si>
  <si>
    <t>396905184</t>
  </si>
  <si>
    <t>-1378816341</t>
  </si>
  <si>
    <t>998776102</t>
  </si>
  <si>
    <t>Presun hmôt pre podlahy povlakové v objektoch výšky nad 6 do 12 m</t>
  </si>
  <si>
    <t>-956664307</t>
  </si>
  <si>
    <t>781</t>
  </si>
  <si>
    <t>Obklady</t>
  </si>
  <si>
    <t>781445102</t>
  </si>
  <si>
    <t>Montáž obkladov vnútor. stien z obkladačiek kladených do tmelu veľ. 200x250 mm</t>
  </si>
  <si>
    <t>1080204484</t>
  </si>
  <si>
    <t>Obkladačky keramické, lxvxhr 198x248x6,8 mm, farba béžová</t>
  </si>
  <si>
    <t>-1729307674</t>
  </si>
  <si>
    <t>781445121</t>
  </si>
  <si>
    <t>Montáž obkladov vnútor. stien z obkladačiek kladených do tmelu v obmedzenom priestore veľ. 200x250 mm</t>
  </si>
  <si>
    <t>-837325807</t>
  </si>
  <si>
    <t>-391688887</t>
  </si>
  <si>
    <t>781491111</t>
  </si>
  <si>
    <t>Montáž plastových profilov pre obklad do tmelu - roh steny</t>
  </si>
  <si>
    <t>1733857251</t>
  </si>
  <si>
    <t>Profil rohový vnútorný PVC biely pre obklady 6 mm dl. 2,7 m</t>
  </si>
  <si>
    <t>-695889108</t>
  </si>
  <si>
    <t>Profil rohový vonkajší PVC biely pre obklady 6 mm dl. 2,7 m</t>
  </si>
  <si>
    <t>-902029163</t>
  </si>
  <si>
    <t>781491115</t>
  </si>
  <si>
    <t>Montáž plastových profilov pre obklad do tmelu - ukončenie obkladu</t>
  </si>
  <si>
    <t>-1789196269</t>
  </si>
  <si>
    <t>Profil ukončovací PVC biely pre obklady 6 mm dl. 2,7 m</t>
  </si>
  <si>
    <t>-238597679</t>
  </si>
  <si>
    <t>781675202</t>
  </si>
  <si>
    <t>Montáž obkladov parapetov z obkladačiek keramických do tmelu, akákoľvek veľkosť</t>
  </si>
  <si>
    <t>269267376</t>
  </si>
  <si>
    <t>1706755224</t>
  </si>
  <si>
    <t>781675204</t>
  </si>
  <si>
    <t>Montáž obkladov ostenia z obkladačiek keramických do tmelu, akákoľvek veľkosť</t>
  </si>
  <si>
    <t>-1529280474</t>
  </si>
  <si>
    <t>1738376469</t>
  </si>
  <si>
    <t>998781102</t>
  </si>
  <si>
    <t>Presun hmôt pre obklady keramické v objektoch výšky nad 6 do 12 m</t>
  </si>
  <si>
    <t>456940319</t>
  </si>
  <si>
    <t>-470179044</t>
  </si>
  <si>
    <t>-7726762</t>
  </si>
  <si>
    <t>729401417</t>
  </si>
  <si>
    <t>-1087699038</t>
  </si>
  <si>
    <t>783602823</t>
  </si>
  <si>
    <t>Odstránenie starých náterov zo stolárskych výrobkov opálením s obrúsením, dverí a zárubní</t>
  </si>
  <si>
    <t>691674883</t>
  </si>
  <si>
    <t>783624920</t>
  </si>
  <si>
    <t>Oprava náterov stolár.výrobkov syntetické dvojnásobné 1x s emailovaním a 1x plným tmelením</t>
  </si>
  <si>
    <t>290289125</t>
  </si>
  <si>
    <t>69485958</t>
  </si>
  <si>
    <t>-1527673216</t>
  </si>
  <si>
    <t>86987438</t>
  </si>
  <si>
    <t>-1863904024</t>
  </si>
  <si>
    <t>2112603577</t>
  </si>
  <si>
    <t>-1886424215</t>
  </si>
  <si>
    <t>504633891</t>
  </si>
  <si>
    <t>2042210953</t>
  </si>
  <si>
    <t>436675306</t>
  </si>
  <si>
    <t>1973050930</t>
  </si>
  <si>
    <t>-588209883</t>
  </si>
  <si>
    <t>-575074208</t>
  </si>
  <si>
    <t>-1443388929</t>
  </si>
  <si>
    <t>1198600573</t>
  </si>
  <si>
    <t>721210812</t>
  </si>
  <si>
    <t>Demontáž vpustu podlahového z kyselinovzdornej kameniny DN 70,  -0,02756t</t>
  </si>
  <si>
    <t>-2078248508</t>
  </si>
  <si>
    <t>721213000</t>
  </si>
  <si>
    <t>Montáž podlahového vpustu s vodorovným odtokom DN 50</t>
  </si>
  <si>
    <t>153707067</t>
  </si>
  <si>
    <t>-966043807</t>
  </si>
  <si>
    <t>347177768</t>
  </si>
  <si>
    <t>-1950279880</t>
  </si>
  <si>
    <t>721290822</t>
  </si>
  <si>
    <t>Vnútrostav. premiestnenie vybúraných hmôt vnútor. kanal. vodorovne do 100 m z budov vysokých do 12 m</t>
  </si>
  <si>
    <t>1530500925</t>
  </si>
  <si>
    <t>-410842154</t>
  </si>
  <si>
    <t>722172775</t>
  </si>
  <si>
    <t>Montáž nástenky PP-R DN 20</t>
  </si>
  <si>
    <t>1091971990</t>
  </si>
  <si>
    <t>-1096771046</t>
  </si>
  <si>
    <t>1634633947</t>
  </si>
  <si>
    <t>-284750536</t>
  </si>
  <si>
    <t>-284439232</t>
  </si>
  <si>
    <t>725110811</t>
  </si>
  <si>
    <t>Demontáž záchoda splachovacieho s nádržou alebo s tlakovým splachovačom,  -0,01933t</t>
  </si>
  <si>
    <t>-1018697401</t>
  </si>
  <si>
    <t>725119307</t>
  </si>
  <si>
    <t>Montáž záchodovej misy kombinovanej s rovným odpadom</t>
  </si>
  <si>
    <t>-563118653</t>
  </si>
  <si>
    <t>Kombinované WC keramické, rozmer 360x680x400 mm, odpad, hlboké splachovanie</t>
  </si>
  <si>
    <t>-290869591</t>
  </si>
  <si>
    <t>-2022146943</t>
  </si>
  <si>
    <t>WC nerezové antivandalové kombi so sedátkom pre telesne postihnutých</t>
  </si>
  <si>
    <t>1705558871</t>
  </si>
  <si>
    <t>725122813</t>
  </si>
  <si>
    <t>Demontáž pisoára s nádržkou a 1 záchodom,  -0,01720t</t>
  </si>
  <si>
    <t>95230164</t>
  </si>
  <si>
    <t>725129201</t>
  </si>
  <si>
    <t>Montáž pisoáru keramického bez splachovacej nádrže</t>
  </si>
  <si>
    <t>-1533176305</t>
  </si>
  <si>
    <t>Pisoár, rozmer 360x305x470 mm, keramika</t>
  </si>
  <si>
    <t>-1126315637</t>
  </si>
  <si>
    <t>725210821</t>
  </si>
  <si>
    <t>Demontáž umývadiel alebo umývadielok bez výtokovej armatúry,  -0,01946t</t>
  </si>
  <si>
    <t>1340019759</t>
  </si>
  <si>
    <t>725219401</t>
  </si>
  <si>
    <t>Montáž umývadla na skrutky do muriva, bez výtokovej armatúry</t>
  </si>
  <si>
    <t>283610291</t>
  </si>
  <si>
    <t>Umývadlo keramické 60, rozmer 600x490x195 mm, biela</t>
  </si>
  <si>
    <t>1324343424</t>
  </si>
  <si>
    <t>1325217091</t>
  </si>
  <si>
    <t>Umývadlo nerezové závesné pre telesne postihnutých</t>
  </si>
  <si>
    <t>-1938944768</t>
  </si>
  <si>
    <t>725291114</t>
  </si>
  <si>
    <t>Montáž doplnkov zariadení kúpeľní a záchodov, madlá</t>
  </si>
  <si>
    <t>-1781947041</t>
  </si>
  <si>
    <t>Madlo nerezové toaletné pevné kotvené do múra, dĺžka 550 mm</t>
  </si>
  <si>
    <t>888769972</t>
  </si>
  <si>
    <t>Madlo nerezové toaletné priestorové, dĺžka 900 mm</t>
  </si>
  <si>
    <t>-1874169032</t>
  </si>
  <si>
    <t>725291116</t>
  </si>
  <si>
    <t>Montáž doplnkov zariadení kúpeľní a záchodov, záves do sprchy alebo vane</t>
  </si>
  <si>
    <t>-1422599655</t>
  </si>
  <si>
    <t>Sprchový záves, rozmer do š.1000 mm, dl. 2000 mm, nepriehľadná fólia, nerez. koľajnička, atyp.</t>
  </si>
  <si>
    <t>-477993266</t>
  </si>
  <si>
    <t>725333360</t>
  </si>
  <si>
    <t>Montáž výlevky keramickej voľne stojacej bez výtokovej armatúry</t>
  </si>
  <si>
    <t>-1911099808</t>
  </si>
  <si>
    <t>Výlevka stojatá keramická, rozmer 425x500x450 mm, plastová mreža</t>
  </si>
  <si>
    <t>-1668377750</t>
  </si>
  <si>
    <t>-440720354</t>
  </si>
  <si>
    <t>725810811</t>
  </si>
  <si>
    <t>Demontáž výtokového ventilu nástenných,  -0,00049t</t>
  </si>
  <si>
    <t>1964451439</t>
  </si>
  <si>
    <t>-707361015</t>
  </si>
  <si>
    <t>725819401</t>
  </si>
  <si>
    <t>Montáž ventilu rohového s pripojovacou rúrkou G 1/2</t>
  </si>
  <si>
    <t>777366377</t>
  </si>
  <si>
    <t>Ventil pre hygienické a zdravotnické zariadenia T 66 A 1/2" rohový mosadzný s vrškom T 13</t>
  </si>
  <si>
    <t>-243339996</t>
  </si>
  <si>
    <t>Hadica FLEXI nerezová sanitárna ohybná 1/2" FF, dĺ. 500 mm, pripojovacia do sanitárnych rozvodov</t>
  </si>
  <si>
    <t>625887969</t>
  </si>
  <si>
    <t>2012787793</t>
  </si>
  <si>
    <t>1611344667</t>
  </si>
  <si>
    <t>1571930760</t>
  </si>
  <si>
    <t>-1003102849</t>
  </si>
  <si>
    <t>595379834</t>
  </si>
  <si>
    <t>1607948966</t>
  </si>
  <si>
    <t>294041325</t>
  </si>
  <si>
    <t>-1048476896</t>
  </si>
  <si>
    <t>-1377131364</t>
  </si>
  <si>
    <t>1116837617</t>
  </si>
  <si>
    <t>Ventil rohový RDL 80 1/2", alebo ekvivalentná náhrada</t>
  </si>
  <si>
    <t>-1546053470</t>
  </si>
  <si>
    <t>Hadica FLEXI nerezová sanitárna ohybná 1/2" FF, dĺ. 300 mm, pripojovacia do sanitárnych rozvodov</t>
  </si>
  <si>
    <t>1531069454</t>
  </si>
  <si>
    <t>660802834</t>
  </si>
  <si>
    <t>725829601</t>
  </si>
  <si>
    <t>Montáž batérií umývadlových stojankových pákových alebo klasických</t>
  </si>
  <si>
    <t>-1156156568</t>
  </si>
  <si>
    <t>Batéria umývadlová stojanková páková, bez zátky, rozmer 290x215x270 mm, chróm</t>
  </si>
  <si>
    <t>-1351053528</t>
  </si>
  <si>
    <t>-1207199173</t>
  </si>
  <si>
    <t>186899843</t>
  </si>
  <si>
    <t>-2147416339</t>
  </si>
  <si>
    <t>Batéria drezová stojanková páková s otočným výtokovým ramienkom, rozmer 247x151 mm, chróm</t>
  </si>
  <si>
    <t>-1535429590</t>
  </si>
  <si>
    <t>725840870</t>
  </si>
  <si>
    <t>Demontáž batérie vaňovej, sprchovej nástennej,  -0,00225t</t>
  </si>
  <si>
    <t>-1368794826</t>
  </si>
  <si>
    <t>725840873</t>
  </si>
  <si>
    <t>Demontáž príslušenstva pre sprchové batérie, držiak na sprchu,  -0,00113t</t>
  </si>
  <si>
    <t>938856805</t>
  </si>
  <si>
    <t>725849201</t>
  </si>
  <si>
    <t>Montáž batérie sprchovej nástennej pákovej, klasickej</t>
  </si>
  <si>
    <t>-1789427909</t>
  </si>
  <si>
    <t>Batéria sprchová nástenná páková, rozteč 150 mm, bez sprchovej sady, chróm</t>
  </si>
  <si>
    <t>719885163</t>
  </si>
  <si>
    <t>725849205</t>
  </si>
  <si>
    <t>Montáž batérie sprchovej nástennej, držiak sprchy s nastaviteľnou výškou sprchy</t>
  </si>
  <si>
    <t>-2087674454</t>
  </si>
  <si>
    <t>Sprchová sada (ručná sprcha, 5 funkcií, držiak sprchy, sprchová hadica 1,7 m), chróm</t>
  </si>
  <si>
    <t>1806993005</t>
  </si>
  <si>
    <t>725860820</t>
  </si>
  <si>
    <t>Demontáž jednoduchej  zápachovej uzávierky pre zariaďovacie predmety, umývadlá, drezy, práčky  -0,00085t</t>
  </si>
  <si>
    <t>1982141567</t>
  </si>
  <si>
    <t>-1566822316</t>
  </si>
  <si>
    <t>725869301</t>
  </si>
  <si>
    <t>Montáž zápachovej uzávierky pre zariaďovacie predmety, umývadlová do D 40</t>
  </si>
  <si>
    <t>259120487</t>
  </si>
  <si>
    <t>Zápachová uzávierka pre umývadlá a bidety 135/40, DN 40x 5/4", s výškovou nastaviteľnou rúrkou a závitom, čistiacim kusom a rozetou, otočný odtok, PP</t>
  </si>
  <si>
    <t>-241939603</t>
  </si>
  <si>
    <t>479467859</t>
  </si>
  <si>
    <t>-381665307</t>
  </si>
  <si>
    <t>725869351</t>
  </si>
  <si>
    <t>Montáž zápachovej uzávierky pre zariaďovacie predmety, výlevkovej do D 50</t>
  </si>
  <si>
    <t>-620914794</t>
  </si>
  <si>
    <t>Zápachová uzávierka 513-100G/50, DN 50x60-65 mm, pre výlevky, s guľovým kĺbom, výškovo nastaviteľná, PP</t>
  </si>
  <si>
    <t>1046169351</t>
  </si>
  <si>
    <t>725869370</t>
  </si>
  <si>
    <t>Montáž zápachovej uzávierky pre zariaďovacie predmety, pisoárovej do D 40</t>
  </si>
  <si>
    <t>-607530128</t>
  </si>
  <si>
    <t>Zápachová uzávierka - sifón pre pisoáre 130/40, DN 40, (0,7 l/s), pripojovacia manžeta a krycia ružica odtoku, zvislý odtok, biela, PE</t>
  </si>
  <si>
    <t>115881735</t>
  </si>
  <si>
    <t>-921846360</t>
  </si>
  <si>
    <t>1.4.1</t>
  </si>
  <si>
    <t>1.4.1a</t>
  </si>
  <si>
    <t>1.4.1b</t>
  </si>
  <si>
    <t>1.4.1c</t>
  </si>
  <si>
    <t>1.4.1d</t>
  </si>
  <si>
    <t>1.4.1e</t>
  </si>
  <si>
    <t>1.4.2</t>
  </si>
  <si>
    <t>1.4.2a</t>
  </si>
  <si>
    <t>1.4.2b</t>
  </si>
  <si>
    <t>1.4.3</t>
  </si>
  <si>
    <t>1.4.4</t>
  </si>
  <si>
    <t>Doska XPS hr. 100 mm, zateplenie soklov, suterénov, podláh</t>
  </si>
  <si>
    <t>Geotextília polypropylénová 300g, šírka 1,27; 1,75-3,5 m, dĺžka 20-60; 90 m, hrúbka 2,7 mm, netkaná</t>
  </si>
  <si>
    <t>Doska izolačná, 150x600x1000 mm, čadičová minerálna izolácia pre podhľady a stropy</t>
  </si>
  <si>
    <t>Parozábrana, šxl 1,5x50 m, plošná hmotnosť 170 g/m2, s reflexnou hliníkovou vrstvou, alebo ekvivalentná náhrada</t>
  </si>
  <si>
    <t>Doska izolačná, 50x1200x2000 mm, čadičová minerálna izolácia pre plochú strechu 70 kPa</t>
  </si>
  <si>
    <t>Tesniaca fólia exteriér,š. 180 mm, dĺ. 30 m, pre tesnenie pripájacej škáry okenného rámu a muriva, polymér</t>
  </si>
  <si>
    <t>Tesniaca fólia interiér, š. 200 mm, dĺ. 30 m, pre tesnenie pripájacej škáry okenného rámu a muriva, polymér</t>
  </si>
  <si>
    <t>Sieťka proti hmyzu EXT pevná, extrudovaný rám</t>
  </si>
  <si>
    <t>1.4.1a - Obvodový plášť</t>
  </si>
  <si>
    <t>Lamela 60x200x1200 mm, izolácia z kamennej vlny pre stropy</t>
  </si>
  <si>
    <t>1.4.1b - Strešný plášť</t>
  </si>
  <si>
    <t>Doska XPS hr. 20 mm, zateplenie soklov, suterénov, podláh</t>
  </si>
  <si>
    <t>Doska OSB P+D nebrúsené hrxlxš 25x2500x1250 mm</t>
  </si>
  <si>
    <t>Doska OSB P+D nebrúsené hrxlxš 18x2500x1250 mm</t>
  </si>
  <si>
    <t>Strešný výlez šxv 860x860 mm, štandard, s tesniacim lemovaním pre profilované krytiny</t>
  </si>
  <si>
    <t>1.4.1c - Odstránenie vlhkosti muriva</t>
  </si>
  <si>
    <t>Geotextília polypropylénová 400g, šírka 1,75-3,5 m, dĺžka 60 m, hrúbka 3,4 mm, netkaná</t>
  </si>
  <si>
    <t>Vnútorný sanačný systém stien, podkladný nástrek</t>
  </si>
  <si>
    <t>Vnútorný sanačný systém stien, pórovitá podkladná omietka hr. 20 mm</t>
  </si>
  <si>
    <t>Vnútorný sanačný systém stien, sanačná omietka, hr. 5 mm</t>
  </si>
  <si>
    <t>1.4.1d - Vstupné schodisko</t>
  </si>
  <si>
    <t>1.4.1e - Rampa</t>
  </si>
  <si>
    <t>Rošt pozinkovaný podlahový 300x3000x40 mm PZ napr. TYP GRIPP2/40_, alebo ekvivalent</t>
  </si>
  <si>
    <t>1.4.2a - Inštalácie</t>
  </si>
  <si>
    <t>Rúrka ohybná vlnitá pancierová PVC-U, DN 40</t>
  </si>
  <si>
    <t>Spojka nasúvacia 40</t>
  </si>
  <si>
    <t>Príchytka pre rúrku z PVC 40</t>
  </si>
  <si>
    <t>Rúrka ohybná vlnitá pancierová PVC-U, DN 50</t>
  </si>
  <si>
    <t>Príchytka pre rúrku z PVC 50</t>
  </si>
  <si>
    <t>Rúrka ohybná vlnitá pancierová PVC-U, DN 63</t>
  </si>
  <si>
    <t>MONTÁŽNA DOSKA 2 MODULOVÁ - 1P</t>
  </si>
  <si>
    <t>1.4.2b - Bleskozvod a uzemnenie</t>
  </si>
  <si>
    <t>Krabica do zateplenia 218x168x s nastav. hĺbk. 80-120mm bleskozvod</t>
  </si>
  <si>
    <t>Rúrka ohybná vlnitá pancierová PVC-U, DN 32</t>
  </si>
  <si>
    <t xml:space="preserve">Studená asfaltová zmes 25 kg </t>
  </si>
  <si>
    <t>1.4.3 - Vykurovanie</t>
  </si>
  <si>
    <t>Izolačná PE trubica 18x30 mm (d potrubia x hr. izolácie), rozrezaná</t>
  </si>
  <si>
    <t>Izolačná PE trubica 32x13 mm (d potrubia x hr. izolácie), nadrezaná</t>
  </si>
  <si>
    <t>Izolačná PE trubica 40x13 mm (d potrubia x hr. izolácie), nadrezaná</t>
  </si>
  <si>
    <t>Izolačná PE trubica 50x13 mm (d potrubia x hr. izolácie), nadrezaná</t>
  </si>
  <si>
    <t>Závesný teplovodný kondenzačný kotol v prevedení turbo, výkon 45 kW</t>
  </si>
  <si>
    <t>Monoblokové tepelné čerpadlo vzduch/voda, výkon 11,2 kW (A7/W55), 400 V</t>
  </si>
  <si>
    <t>Riadiaci modul k TČ</t>
  </si>
  <si>
    <t>modul rozšírenia na tri riadené okruhy</t>
  </si>
  <si>
    <t>diaľkové ovládanie, podsvietené, s izbovým termostatom a vlhkomerom</t>
  </si>
  <si>
    <t>kaskádový modul pre 700, 630/3, 620/3</t>
  </si>
  <si>
    <t>kaskádový modul s možnosťou upevnenia na stenu pre TČ</t>
  </si>
  <si>
    <t>mobilDIALOG-komunikácia na 5 rokov iOS, android</t>
  </si>
  <si>
    <t>Rýchlomontážna sada s 3- cestným zmiešavačom 1 ",   DN25a čerpadlom 25-60</t>
  </si>
  <si>
    <t>Rýchlomontážna sada s 3- cestným zmiešavačom 1 ",   DN25a čerpadlom 25-40</t>
  </si>
  <si>
    <t>Rýchlomontážna sada s 3- cestným zmiešavačom 1 ",  DN25a čerpadlom 25-60</t>
  </si>
  <si>
    <r>
      <t>Výmenník tepla doskový (V22, V24) 2X5/4 A 2X1" s izoláciou AL, odporúčaný max.prietok 3m</t>
    </r>
    <r>
      <rPr>
        <i/>
        <vertAlign val="superscript"/>
        <sz val="9"/>
        <color rgb="FF0000FF"/>
        <rFont val="Arial CE"/>
        <family val="2"/>
        <charset val="238"/>
      </rPr>
      <t>3</t>
    </r>
    <r>
      <rPr>
        <i/>
        <sz val="9"/>
        <color rgb="FF0000FF"/>
        <rFont val="Arial CE"/>
      </rPr>
      <t>/hod.</t>
    </r>
  </si>
  <si>
    <t>Nádoba expanzná s membránou 18 l, D 280 mm, v 382 mm, pripojenie R 3/4", 6 bar, šedá</t>
  </si>
  <si>
    <t>Nádoba expanzná s membránou 80 l, D 480 mm, v 656 mm, pripojenie R 1", 6 bar, šedá</t>
  </si>
  <si>
    <t>Akumulačný zásobník 500 l, s tepelnou izoláciou, pohotovostná spotreba do 2 kW/24 hod., 3 bar</t>
  </si>
  <si>
    <t>Spätná klapka ľahká, 1" , mosadz</t>
  </si>
  <si>
    <t xml:space="preserve">Spätná klapka ľahká, 6/4", vnútorný - vnútorný závit, mosadz </t>
  </si>
  <si>
    <t>21.4.4 - Zdravotechnika</t>
  </si>
  <si>
    <t>Izolačná PE trubica 20x13 mm (d potrubia x hr. izolácie), nadrezaná</t>
  </si>
  <si>
    <t>Izolačná PE trubica 28x20 mm (d potrubia x hr. izolácie), nadrezaná</t>
  </si>
  <si>
    <t>Izolačná PE trubica 35x20 mm (d potrubia x hr. izolácie), nadrezaná</t>
  </si>
  <si>
    <t>Požiarny silikónový tmel, objem 310 ml</t>
  </si>
  <si>
    <t>Doska izolačná, 60x600x1000 mm, technická izolácia z kamennej vlny pre izolovanie nádrží</t>
  </si>
  <si>
    <t>Ohrievač vody elektrický tlakový závesný zvislý akumulačný, objem 80 l</t>
  </si>
  <si>
    <t>Ohrievač vody elektrický tlakový závesný zvislý akumulačný, objem 120 l</t>
  </si>
  <si>
    <t>Elektrický prietokový ohrievač beztlakový malolitrážny s batériou, inštalácia nad umývadlo, objem 5 l</t>
  </si>
  <si>
    <t>Elektrický prietokový ohrievač beztlakový malolitrážny s batériou, inštalácia nad umývadlo, objem 10 l</t>
  </si>
  <si>
    <t>2.1 - Stavebné práce</t>
  </si>
  <si>
    <t>Soklová PVC lišta, ochranný lem 5 mm</t>
  </si>
  <si>
    <t>2.2 - Zdravotechnika</t>
  </si>
  <si>
    <t>Podlahový vpust, (0,5 l/s) horizontálny odtok DN 40/50, pevná izolačná príruba, zápachová uzávierka, rám 147x147 mm, mriežka 140x140mm, PP/PE/nerez</t>
  </si>
  <si>
    <t>Nástenka priechodzia 20x1/2" vnútorný závit, systém pre rozvod vody a stlačeného vzduchu</t>
  </si>
  <si>
    <t>Nástenka koncová 20x1/2" vnútorný závit, pravá, systém pre rozvod vody a stlačeného vzduchu</t>
  </si>
  <si>
    <t>Nástenka koncová 20x1/2" vnútorný závit, ľavá, systém pre rozvod vody a stlačeného vzduchu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</si>
</sst>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b/>
      <sz val="12"/>
      <color rgb="FF80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i/>
      <vertAlign val="superscript"/>
      <sz val="9"/>
      <color rgb="FF0000FF"/>
      <name val="Arial CE"/>
      <family val="2"/>
      <charset val="238"/>
    </font>
    <font>
      <i/>
      <sz val="9"/>
      <color rgb="FF0000FF"/>
      <name val="Arial CE"/>
      <family val="2"/>
      <charset val="238"/>
    </font>
    <font>
      <sz val="10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b/>
      <sz val="11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1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hair">
        <color rgb="FF969696"/>
      </top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1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2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20" fillId="4" borderId="0" xfId="0" applyFont="1" applyFill="1" applyAlignment="1">
      <alignment horizontal="left" vertical="center"/>
    </xf>
    <xf numFmtId="0" fontId="0" fillId="4" borderId="0" xfId="0" applyFont="1" applyFill="1" applyAlignment="1">
      <alignment vertical="center"/>
    </xf>
    <xf numFmtId="4" fontId="20" fillId="4" borderId="0" xfId="0" applyNumberFormat="1" applyFont="1" applyFill="1" applyAlignment="1">
      <alignment vertical="center"/>
    </xf>
    <xf numFmtId="0" fontId="0" fillId="0" borderId="0" xfId="0" applyProtection="1"/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15" xfId="0" applyFont="1" applyBorder="1" applyAlignment="1">
      <alignment horizontal="left" vertical="center"/>
    </xf>
    <xf numFmtId="0" fontId="6" fillId="0" borderId="15" xfId="0" applyFont="1" applyBorder="1" applyAlignment="1">
      <alignment vertical="center"/>
    </xf>
    <xf numFmtId="4" fontId="6" fillId="0" borderId="15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15" xfId="0" applyFont="1" applyBorder="1" applyAlignment="1">
      <alignment horizontal="left" vertical="center"/>
    </xf>
    <xf numFmtId="0" fontId="7" fillId="0" borderId="15" xfId="0" applyFont="1" applyBorder="1" applyAlignment="1">
      <alignment vertical="center"/>
    </xf>
    <xf numFmtId="4" fontId="7" fillId="0" borderId="15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4" borderId="12" xfId="0" applyFont="1" applyFill="1" applyBorder="1" applyAlignment="1">
      <alignment horizontal="center" vertical="center" wrapText="1"/>
    </xf>
    <xf numFmtId="0" fontId="19" fillId="4" borderId="13" xfId="0" applyFont="1" applyFill="1" applyBorder="1" applyAlignment="1">
      <alignment horizontal="center" vertical="center" wrapText="1"/>
    </xf>
    <xf numFmtId="0" fontId="19" fillId="4" borderId="14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/>
    <xf numFmtId="4" fontId="27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16" xfId="0" applyFont="1" applyBorder="1" applyAlignment="1" applyProtection="1">
      <alignment horizontal="center" vertical="center"/>
      <protection locked="0"/>
    </xf>
    <xf numFmtId="49" fontId="19" fillId="0" borderId="16" xfId="0" applyNumberFormat="1" applyFont="1" applyBorder="1" applyAlignment="1" applyProtection="1">
      <alignment horizontal="left" vertical="center" wrapText="1"/>
      <protection locked="0"/>
    </xf>
    <xf numFmtId="0" fontId="19" fillId="0" borderId="16" xfId="0" applyFont="1" applyBorder="1" applyAlignment="1" applyProtection="1">
      <alignment horizontal="left" vertical="center" wrapText="1"/>
      <protection locked="0"/>
    </xf>
    <xf numFmtId="0" fontId="19" fillId="0" borderId="16" xfId="0" applyFont="1" applyBorder="1" applyAlignment="1" applyProtection="1">
      <alignment horizontal="center" vertical="center" wrapText="1"/>
      <protection locked="0"/>
    </xf>
    <xf numFmtId="166" fontId="19" fillId="0" borderId="16" xfId="0" applyNumberFormat="1" applyFont="1" applyBorder="1" applyAlignment="1" applyProtection="1">
      <alignment vertical="center"/>
      <protection locked="0"/>
    </xf>
    <xf numFmtId="4" fontId="19" fillId="0" borderId="16" xfId="0" applyNumberFormat="1" applyFont="1" applyBorder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16" xfId="0" applyFont="1" applyBorder="1" applyAlignment="1" applyProtection="1">
      <alignment horizontal="center" vertical="center"/>
      <protection locked="0"/>
    </xf>
    <xf numFmtId="49" fontId="28" fillId="0" borderId="16" xfId="0" applyNumberFormat="1" applyFont="1" applyBorder="1" applyAlignment="1" applyProtection="1">
      <alignment horizontal="left" vertical="center" wrapText="1"/>
      <protection locked="0"/>
    </xf>
    <xf numFmtId="0" fontId="28" fillId="0" borderId="16" xfId="0" applyFont="1" applyBorder="1" applyAlignment="1" applyProtection="1">
      <alignment horizontal="left" vertical="center" wrapText="1"/>
      <protection locked="0"/>
    </xf>
    <xf numFmtId="0" fontId="28" fillId="0" borderId="16" xfId="0" applyFont="1" applyBorder="1" applyAlignment="1" applyProtection="1">
      <alignment horizontal="center" vertical="center" wrapText="1"/>
      <protection locked="0"/>
    </xf>
    <xf numFmtId="166" fontId="28" fillId="0" borderId="16" xfId="0" applyNumberFormat="1" applyFont="1" applyBorder="1" applyAlignment="1" applyProtection="1">
      <alignment vertical="center"/>
      <protection locked="0"/>
    </xf>
    <xf numFmtId="4" fontId="28" fillId="0" borderId="16" xfId="0" applyNumberFormat="1" applyFont="1" applyBorder="1" applyAlignment="1" applyProtection="1">
      <alignment vertical="center"/>
      <protection locked="0"/>
    </xf>
    <xf numFmtId="0" fontId="29" fillId="0" borderId="16" xfId="0" applyFont="1" applyBorder="1" applyAlignment="1" applyProtection="1">
      <alignment vertical="center"/>
      <protection locked="0"/>
    </xf>
    <xf numFmtId="0" fontId="29" fillId="0" borderId="3" xfId="0" applyFont="1" applyBorder="1" applyAlignment="1">
      <alignment vertical="center"/>
    </xf>
    <xf numFmtId="0" fontId="32" fillId="0" borderId="16" xfId="0" applyFont="1" applyBorder="1" applyAlignment="1" applyProtection="1">
      <alignment horizontal="left" vertical="center" wrapText="1"/>
      <protection locked="0"/>
    </xf>
    <xf numFmtId="49" fontId="32" fillId="0" borderId="16" xfId="0" applyNumberFormat="1" applyFont="1" applyBorder="1" applyAlignment="1" applyProtection="1">
      <alignment horizontal="left" vertical="center" wrapText="1"/>
      <protection locked="0"/>
    </xf>
    <xf numFmtId="4" fontId="20" fillId="0" borderId="0" xfId="0" applyNumberFormat="1" applyFont="1" applyAlignment="1">
      <alignment vertical="center"/>
    </xf>
    <xf numFmtId="4" fontId="20" fillId="4" borderId="0" xfId="0" applyNumberFormat="1" applyFont="1" applyFill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right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9" fillId="4" borderId="7" xfId="0" applyFont="1" applyFill="1" applyBorder="1" applyAlignment="1">
      <alignment horizontal="right" vertical="center"/>
    </xf>
    <xf numFmtId="0" fontId="19" fillId="4" borderId="7" xfId="0" applyFont="1" applyFill="1" applyBorder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164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16" fontId="25" fillId="0" borderId="0" xfId="0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3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9" fontId="25" fillId="0" borderId="0" xfId="0" applyNumberFormat="1" applyFont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9" fillId="4" borderId="6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35" fillId="0" borderId="0" xfId="0" applyFont="1" applyAlignment="1">
      <alignment horizontal="left" vertical="center" wrapText="1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Z118"/>
  <sheetViews>
    <sheetView showGridLines="0" topLeftCell="A124" workbookViewId="0">
      <selection activeCell="AR19" sqref="AR1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3.6640625" style="1" customWidth="1"/>
    <col min="44" max="44" width="66.5" style="1" customWidth="1"/>
    <col min="58" max="78" width="9.33203125" style="1" hidden="1"/>
  </cols>
  <sheetData>
    <row r="1" spans="1:61">
      <c r="A1" s="13" t="s">
        <v>0</v>
      </c>
      <c r="BG1" s="13" t="s">
        <v>2</v>
      </c>
      <c r="BH1" s="13" t="s">
        <v>2</v>
      </c>
      <c r="BI1" s="13" t="s">
        <v>3</v>
      </c>
    </row>
    <row r="2" spans="1:61" s="1" customFormat="1" ht="36.950000000000003" customHeight="1">
      <c r="AQ2" s="147" t="s">
        <v>4</v>
      </c>
      <c r="AR2" s="148"/>
      <c r="BF2" s="15" t="s">
        <v>5</v>
      </c>
      <c r="BG2" s="15" t="s">
        <v>6</v>
      </c>
    </row>
    <row r="3" spans="1:61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8"/>
      <c r="BF3" s="15" t="s">
        <v>5</v>
      </c>
      <c r="BG3" s="15" t="s">
        <v>6</v>
      </c>
    </row>
    <row r="4" spans="1:61" s="1" customFormat="1" ht="24.95" customHeight="1">
      <c r="B4" s="18"/>
      <c r="D4" s="19" t="s">
        <v>7</v>
      </c>
      <c r="AQ4" s="18"/>
      <c r="BF4" s="15" t="s">
        <v>8</v>
      </c>
    </row>
    <row r="5" spans="1:61" s="1" customFormat="1" ht="12" customHeight="1">
      <c r="B5" s="18"/>
      <c r="D5" s="20" t="s">
        <v>9</v>
      </c>
      <c r="K5" s="169" t="s">
        <v>10</v>
      </c>
      <c r="L5" s="148"/>
      <c r="M5" s="148"/>
      <c r="N5" s="148"/>
      <c r="O5" s="148"/>
      <c r="P5" s="148"/>
      <c r="Q5" s="148"/>
      <c r="R5" s="148"/>
      <c r="S5" s="148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  <c r="AK5" s="148"/>
      <c r="AL5" s="148"/>
      <c r="AM5" s="148"/>
      <c r="AN5" s="148"/>
      <c r="AO5" s="148"/>
      <c r="AQ5" s="18"/>
      <c r="BF5" s="15" t="s">
        <v>5</v>
      </c>
    </row>
    <row r="6" spans="1:61" s="1" customFormat="1" ht="36.950000000000003" customHeight="1">
      <c r="B6" s="18"/>
      <c r="D6" s="22" t="s">
        <v>11</v>
      </c>
      <c r="K6" s="170" t="s">
        <v>12</v>
      </c>
      <c r="L6" s="148"/>
      <c r="M6" s="148"/>
      <c r="N6" s="148"/>
      <c r="O6" s="148"/>
      <c r="P6" s="148"/>
      <c r="Q6" s="148"/>
      <c r="R6" s="148"/>
      <c r="S6" s="148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  <c r="AK6" s="148"/>
      <c r="AL6" s="148"/>
      <c r="AM6" s="148"/>
      <c r="AN6" s="148"/>
      <c r="AO6" s="148"/>
      <c r="AQ6" s="18"/>
      <c r="BF6" s="15" t="s">
        <v>5</v>
      </c>
    </row>
    <row r="7" spans="1:61" s="1" customFormat="1" ht="12" customHeight="1">
      <c r="B7" s="18"/>
      <c r="D7" s="23" t="s">
        <v>13</v>
      </c>
      <c r="K7" s="21" t="s">
        <v>14</v>
      </c>
      <c r="AK7" s="23" t="s">
        <v>15</v>
      </c>
      <c r="AN7" s="21" t="s">
        <v>16</v>
      </c>
      <c r="AQ7" s="18"/>
      <c r="BF7" s="15" t="s">
        <v>5</v>
      </c>
    </row>
    <row r="8" spans="1:61" s="1" customFormat="1" ht="12" customHeight="1">
      <c r="B8" s="18"/>
      <c r="D8" s="23" t="s">
        <v>17</v>
      </c>
      <c r="K8" s="21" t="s">
        <v>18</v>
      </c>
      <c r="AK8" s="23" t="s">
        <v>19</v>
      </c>
      <c r="AN8" s="21" t="s">
        <v>20</v>
      </c>
      <c r="AQ8" s="18"/>
      <c r="BF8" s="15" t="s">
        <v>5</v>
      </c>
    </row>
    <row r="9" spans="1:61" s="1" customFormat="1" ht="29.25" customHeight="1">
      <c r="B9" s="18"/>
      <c r="D9" s="20" t="s">
        <v>21</v>
      </c>
      <c r="K9" s="24" t="s">
        <v>22</v>
      </c>
      <c r="AK9" s="20" t="s">
        <v>23</v>
      </c>
      <c r="AN9" s="24" t="s">
        <v>24</v>
      </c>
      <c r="AQ9" s="18"/>
      <c r="BF9" s="15" t="s">
        <v>5</v>
      </c>
    </row>
    <row r="10" spans="1:61" s="1" customFormat="1" ht="12" customHeight="1">
      <c r="B10" s="18"/>
      <c r="D10" s="23" t="s">
        <v>25</v>
      </c>
      <c r="AK10" s="23" t="s">
        <v>26</v>
      </c>
      <c r="AN10" s="21" t="s">
        <v>27</v>
      </c>
      <c r="AQ10" s="18"/>
      <c r="BF10" s="15" t="s">
        <v>5</v>
      </c>
    </row>
    <row r="11" spans="1:61" s="1" customFormat="1" ht="18.399999999999999" customHeight="1">
      <c r="B11" s="18"/>
      <c r="E11" s="21" t="s">
        <v>28</v>
      </c>
      <c r="AK11" s="23" t="s">
        <v>29</v>
      </c>
      <c r="AN11" s="21"/>
      <c r="AQ11" s="18"/>
      <c r="BF11" s="15" t="s">
        <v>5</v>
      </c>
    </row>
    <row r="12" spans="1:61" s="1" customFormat="1" ht="6.95" customHeight="1">
      <c r="B12" s="18"/>
      <c r="AQ12" s="18"/>
      <c r="BF12" s="15" t="s">
        <v>5</v>
      </c>
    </row>
    <row r="13" spans="1:61" s="1" customFormat="1" ht="12" customHeight="1">
      <c r="B13" s="18"/>
      <c r="D13" s="23" t="s">
        <v>30</v>
      </c>
      <c r="AK13" s="23" t="s">
        <v>26</v>
      </c>
      <c r="AN13" s="21" t="s">
        <v>31</v>
      </c>
      <c r="AQ13" s="18"/>
      <c r="BF13" s="15" t="s">
        <v>5</v>
      </c>
    </row>
    <row r="14" spans="1:61" ht="12.75">
      <c r="B14" s="18"/>
      <c r="E14" s="21" t="s">
        <v>31</v>
      </c>
      <c r="AK14" s="23" t="s">
        <v>29</v>
      </c>
      <c r="AN14" s="21" t="s">
        <v>31</v>
      </c>
      <c r="AQ14" s="18"/>
      <c r="BF14" s="15" t="s">
        <v>5</v>
      </c>
    </row>
    <row r="15" spans="1:61" s="1" customFormat="1" ht="6.95" customHeight="1">
      <c r="B15" s="18"/>
      <c r="AQ15" s="18"/>
      <c r="BF15" s="15" t="s">
        <v>2</v>
      </c>
    </row>
    <row r="16" spans="1:61" s="1" customFormat="1" ht="12" customHeight="1">
      <c r="B16" s="18"/>
      <c r="D16" s="23" t="s">
        <v>32</v>
      </c>
      <c r="AK16" s="23" t="s">
        <v>26</v>
      </c>
      <c r="AN16" s="21" t="s">
        <v>33</v>
      </c>
      <c r="AQ16" s="18"/>
      <c r="BF16" s="15" t="s">
        <v>2</v>
      </c>
    </row>
    <row r="17" spans="1:58" s="1" customFormat="1" ht="18.399999999999999" customHeight="1">
      <c r="B17" s="18"/>
      <c r="E17" s="21" t="s">
        <v>34</v>
      </c>
      <c r="AK17" s="23" t="s">
        <v>29</v>
      </c>
      <c r="AN17" s="21" t="s">
        <v>35</v>
      </c>
      <c r="AQ17" s="18"/>
      <c r="BF17" s="15" t="s">
        <v>36</v>
      </c>
    </row>
    <row r="18" spans="1:58" s="1" customFormat="1" ht="6.95" customHeight="1">
      <c r="B18" s="18"/>
      <c r="AQ18" s="18"/>
      <c r="BF18" s="15" t="s">
        <v>5</v>
      </c>
    </row>
    <row r="19" spans="1:58" s="1" customFormat="1" ht="12" customHeight="1">
      <c r="B19" s="18"/>
      <c r="D19" s="23" t="s">
        <v>37</v>
      </c>
      <c r="AK19" s="23" t="s">
        <v>26</v>
      </c>
      <c r="AN19" s="21" t="s">
        <v>31</v>
      </c>
      <c r="AQ19" s="18"/>
      <c r="BF19" s="15" t="s">
        <v>5</v>
      </c>
    </row>
    <row r="20" spans="1:58" s="1" customFormat="1" ht="18.399999999999999" customHeight="1">
      <c r="B20" s="18"/>
      <c r="E20" s="21" t="s">
        <v>38</v>
      </c>
      <c r="AK20" s="23" t="s">
        <v>29</v>
      </c>
      <c r="AN20" s="21" t="s">
        <v>31</v>
      </c>
      <c r="AQ20" s="18"/>
      <c r="BF20" s="15" t="s">
        <v>36</v>
      </c>
    </row>
    <row r="21" spans="1:58" s="1" customFormat="1" ht="6.95" customHeight="1">
      <c r="B21" s="18"/>
      <c r="AQ21" s="18"/>
    </row>
    <row r="22" spans="1:58" s="1" customFormat="1" ht="12" customHeight="1">
      <c r="B22" s="18"/>
      <c r="D22" s="23" t="s">
        <v>39</v>
      </c>
      <c r="AQ22" s="18"/>
    </row>
    <row r="23" spans="1:58" s="1" customFormat="1" ht="16.5" customHeight="1">
      <c r="B23" s="18"/>
      <c r="E23" s="171" t="s">
        <v>1</v>
      </c>
      <c r="F23" s="171"/>
      <c r="G23" s="171"/>
      <c r="H23" s="171"/>
      <c r="I23" s="171"/>
      <c r="J23" s="171"/>
      <c r="K23" s="171"/>
      <c r="L23" s="171"/>
      <c r="M23" s="171"/>
      <c r="N23" s="171"/>
      <c r="O23" s="171"/>
      <c r="P23" s="171"/>
      <c r="Q23" s="171"/>
      <c r="R23" s="171"/>
      <c r="S23" s="171"/>
      <c r="T23" s="171"/>
      <c r="U23" s="171"/>
      <c r="V23" s="171"/>
      <c r="W23" s="171"/>
      <c r="X23" s="171"/>
      <c r="Y23" s="171"/>
      <c r="Z23" s="171"/>
      <c r="AA23" s="171"/>
      <c r="AB23" s="171"/>
      <c r="AC23" s="171"/>
      <c r="AD23" s="171"/>
      <c r="AE23" s="171"/>
      <c r="AF23" s="171"/>
      <c r="AG23" s="171"/>
      <c r="AH23" s="171"/>
      <c r="AI23" s="171"/>
      <c r="AJ23" s="171"/>
      <c r="AK23" s="171"/>
      <c r="AL23" s="171"/>
      <c r="AM23" s="171"/>
      <c r="AN23" s="171"/>
      <c r="AQ23" s="18"/>
    </row>
    <row r="24" spans="1:58" s="1" customFormat="1" ht="6.95" customHeight="1">
      <c r="B24" s="18"/>
      <c r="AQ24" s="18"/>
    </row>
    <row r="25" spans="1:58" s="1" customFormat="1" ht="6.95" customHeight="1">
      <c r="B25" s="18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Q25" s="18"/>
    </row>
    <row r="26" spans="1:58" s="1" customFormat="1" ht="14.45" customHeight="1">
      <c r="B26" s="18"/>
      <c r="D26" s="27" t="s">
        <v>40</v>
      </c>
      <c r="AK26" s="172"/>
      <c r="AL26" s="148"/>
      <c r="AM26" s="148"/>
      <c r="AN26" s="148"/>
      <c r="AO26" s="148"/>
      <c r="AQ26" s="18"/>
    </row>
    <row r="27" spans="1:58" s="1" customFormat="1" ht="14.45" customHeight="1">
      <c r="B27" s="18"/>
      <c r="D27" s="27" t="s">
        <v>41</v>
      </c>
      <c r="AK27" s="172"/>
      <c r="AL27" s="172"/>
      <c r="AM27" s="172"/>
      <c r="AN27" s="172"/>
      <c r="AO27" s="172"/>
      <c r="AQ27" s="18"/>
    </row>
    <row r="28" spans="1:58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30"/>
      <c r="AR28" s="29"/>
    </row>
    <row r="29" spans="1:58" s="2" customFormat="1" ht="25.9" customHeight="1">
      <c r="A29" s="29"/>
      <c r="B29" s="30"/>
      <c r="C29" s="29"/>
      <c r="D29" s="31" t="s">
        <v>42</v>
      </c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173"/>
      <c r="AL29" s="174"/>
      <c r="AM29" s="174"/>
      <c r="AN29" s="174"/>
      <c r="AO29" s="174"/>
      <c r="AP29" s="29"/>
      <c r="AQ29" s="30"/>
      <c r="AR29" s="29"/>
    </row>
    <row r="30" spans="1:58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30"/>
      <c r="AR30" s="29"/>
    </row>
    <row r="31" spans="1:58" s="2" customFormat="1" ht="12.75">
      <c r="A31" s="29"/>
      <c r="B31" s="30"/>
      <c r="C31" s="29"/>
      <c r="D31" s="29"/>
      <c r="E31" s="29"/>
      <c r="F31" s="29"/>
      <c r="G31" s="29"/>
      <c r="H31" s="29"/>
      <c r="I31" s="29"/>
      <c r="J31" s="29"/>
      <c r="K31" s="29"/>
      <c r="L31" s="175" t="s">
        <v>43</v>
      </c>
      <c r="M31" s="175"/>
      <c r="N31" s="175"/>
      <c r="O31" s="175"/>
      <c r="P31" s="175"/>
      <c r="Q31" s="29"/>
      <c r="R31" s="29"/>
      <c r="S31" s="29"/>
      <c r="T31" s="29"/>
      <c r="U31" s="29"/>
      <c r="V31" s="29"/>
      <c r="W31" s="175" t="s">
        <v>44</v>
      </c>
      <c r="X31" s="175"/>
      <c r="Y31" s="175"/>
      <c r="Z31" s="175"/>
      <c r="AA31" s="175"/>
      <c r="AB31" s="175"/>
      <c r="AC31" s="175"/>
      <c r="AD31" s="175"/>
      <c r="AE31" s="175"/>
      <c r="AF31" s="29"/>
      <c r="AG31" s="29"/>
      <c r="AH31" s="29"/>
      <c r="AI31" s="29"/>
      <c r="AJ31" s="29"/>
      <c r="AK31" s="175" t="s">
        <v>45</v>
      </c>
      <c r="AL31" s="175"/>
      <c r="AM31" s="175"/>
      <c r="AN31" s="175"/>
      <c r="AO31" s="175"/>
      <c r="AP31" s="29"/>
      <c r="AQ31" s="30"/>
      <c r="AR31" s="29"/>
    </row>
    <row r="32" spans="1:58" s="3" customFormat="1" ht="14.45" customHeight="1">
      <c r="B32" s="34"/>
      <c r="D32" s="23" t="s">
        <v>46</v>
      </c>
      <c r="F32" s="35" t="s">
        <v>47</v>
      </c>
      <c r="L32" s="159">
        <v>0.2</v>
      </c>
      <c r="M32" s="160"/>
      <c r="N32" s="160"/>
      <c r="O32" s="160"/>
      <c r="P32" s="160"/>
      <c r="Q32" s="36"/>
      <c r="R32" s="36"/>
      <c r="S32" s="36"/>
      <c r="T32" s="36"/>
      <c r="U32" s="36"/>
      <c r="V32" s="36"/>
      <c r="W32" s="161" t="e">
        <f>ROUND(#REF! + SUM(BQ115), 2)</f>
        <v>#REF!</v>
      </c>
      <c r="X32" s="160"/>
      <c r="Y32" s="160"/>
      <c r="Z32" s="160"/>
      <c r="AA32" s="160"/>
      <c r="AB32" s="160"/>
      <c r="AC32" s="160"/>
      <c r="AD32" s="160"/>
      <c r="AE32" s="160"/>
      <c r="AF32" s="36"/>
      <c r="AG32" s="36"/>
      <c r="AH32" s="36"/>
      <c r="AI32" s="36"/>
      <c r="AJ32" s="36"/>
      <c r="AK32" s="161" t="e">
        <f>ROUND(#REF! + SUM(BL115), 2)</f>
        <v>#REF!</v>
      </c>
      <c r="AL32" s="160"/>
      <c r="AM32" s="160"/>
      <c r="AN32" s="160"/>
      <c r="AO32" s="160"/>
      <c r="AP32" s="36"/>
      <c r="AQ32" s="37"/>
    </row>
    <row r="33" spans="1:44" s="3" customFormat="1" ht="14.45" customHeight="1">
      <c r="B33" s="34"/>
      <c r="F33" s="35" t="s">
        <v>48</v>
      </c>
      <c r="L33" s="156">
        <v>0.23</v>
      </c>
      <c r="M33" s="157"/>
      <c r="N33" s="157"/>
      <c r="O33" s="157"/>
      <c r="P33" s="157"/>
      <c r="W33" s="158"/>
      <c r="X33" s="157"/>
      <c r="Y33" s="157"/>
      <c r="Z33" s="157"/>
      <c r="AA33" s="157"/>
      <c r="AB33" s="157"/>
      <c r="AC33" s="157"/>
      <c r="AD33" s="157"/>
      <c r="AE33" s="157"/>
      <c r="AK33" s="158"/>
      <c r="AL33" s="157"/>
      <c r="AM33" s="157"/>
      <c r="AN33" s="157"/>
      <c r="AO33" s="157"/>
      <c r="AQ33" s="34"/>
    </row>
    <row r="34" spans="1:44" s="3" customFormat="1" ht="14.45" hidden="1" customHeight="1">
      <c r="B34" s="34"/>
      <c r="F34" s="23" t="s">
        <v>49</v>
      </c>
      <c r="L34" s="156">
        <v>0.2</v>
      </c>
      <c r="M34" s="157"/>
      <c r="N34" s="157"/>
      <c r="O34" s="157"/>
      <c r="P34" s="157"/>
      <c r="W34" s="158" t="e">
        <f>ROUND(#REF! + SUM(BS115), 2)</f>
        <v>#REF!</v>
      </c>
      <c r="X34" s="157"/>
      <c r="Y34" s="157"/>
      <c r="Z34" s="157"/>
      <c r="AA34" s="157"/>
      <c r="AB34" s="157"/>
      <c r="AC34" s="157"/>
      <c r="AD34" s="157"/>
      <c r="AE34" s="157"/>
      <c r="AK34" s="158"/>
      <c r="AL34" s="157"/>
      <c r="AM34" s="157"/>
      <c r="AN34" s="157"/>
      <c r="AO34" s="157"/>
      <c r="AQ34" s="34"/>
    </row>
    <row r="35" spans="1:44" s="3" customFormat="1" ht="14.45" hidden="1" customHeight="1">
      <c r="B35" s="34"/>
      <c r="F35" s="23" t="s">
        <v>50</v>
      </c>
      <c r="L35" s="156">
        <v>0.2</v>
      </c>
      <c r="M35" s="157"/>
      <c r="N35" s="157"/>
      <c r="O35" s="157"/>
      <c r="P35" s="157"/>
      <c r="W35" s="158" t="e">
        <f>ROUND(#REF! + SUM(BT115), 2)</f>
        <v>#REF!</v>
      </c>
      <c r="X35" s="157"/>
      <c r="Y35" s="157"/>
      <c r="Z35" s="157"/>
      <c r="AA35" s="157"/>
      <c r="AB35" s="157"/>
      <c r="AC35" s="157"/>
      <c r="AD35" s="157"/>
      <c r="AE35" s="157"/>
      <c r="AK35" s="158"/>
      <c r="AL35" s="157"/>
      <c r="AM35" s="157"/>
      <c r="AN35" s="157"/>
      <c r="AO35" s="157"/>
      <c r="AQ35" s="34"/>
    </row>
    <row r="36" spans="1:44" s="3" customFormat="1" ht="14.45" hidden="1" customHeight="1">
      <c r="B36" s="34"/>
      <c r="F36" s="35" t="s">
        <v>51</v>
      </c>
      <c r="L36" s="159">
        <v>0</v>
      </c>
      <c r="M36" s="160"/>
      <c r="N36" s="160"/>
      <c r="O36" s="160"/>
      <c r="P36" s="160"/>
      <c r="Q36" s="36"/>
      <c r="R36" s="36"/>
      <c r="S36" s="36"/>
      <c r="T36" s="36"/>
      <c r="U36" s="36"/>
      <c r="V36" s="36"/>
      <c r="W36" s="161" t="e">
        <f>ROUND(#REF! + SUM(BU115), 2)</f>
        <v>#REF!</v>
      </c>
      <c r="X36" s="160"/>
      <c r="Y36" s="160"/>
      <c r="Z36" s="160"/>
      <c r="AA36" s="160"/>
      <c r="AB36" s="160"/>
      <c r="AC36" s="160"/>
      <c r="AD36" s="160"/>
      <c r="AE36" s="160"/>
      <c r="AF36" s="36"/>
      <c r="AG36" s="36"/>
      <c r="AH36" s="36"/>
      <c r="AI36" s="36"/>
      <c r="AJ36" s="36"/>
      <c r="AK36" s="161"/>
      <c r="AL36" s="160"/>
      <c r="AM36" s="160"/>
      <c r="AN36" s="160"/>
      <c r="AO36" s="160"/>
      <c r="AP36" s="36"/>
      <c r="AQ36" s="37"/>
    </row>
    <row r="37" spans="1:44" s="2" customFormat="1" ht="6.9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30"/>
      <c r="AR37" s="29"/>
    </row>
    <row r="38" spans="1:44" s="2" customFormat="1" ht="25.9" customHeight="1">
      <c r="A38" s="29"/>
      <c r="B38" s="30"/>
      <c r="C38" s="38"/>
      <c r="D38" s="39" t="s">
        <v>52</v>
      </c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1" t="s">
        <v>53</v>
      </c>
      <c r="U38" s="40"/>
      <c r="V38" s="40"/>
      <c r="W38" s="40"/>
      <c r="X38" s="165" t="s">
        <v>54</v>
      </c>
      <c r="Y38" s="163"/>
      <c r="Z38" s="163"/>
      <c r="AA38" s="163"/>
      <c r="AB38" s="163"/>
      <c r="AC38" s="40"/>
      <c r="AD38" s="40"/>
      <c r="AE38" s="40"/>
      <c r="AF38" s="40"/>
      <c r="AG38" s="40"/>
      <c r="AH38" s="40"/>
      <c r="AI38" s="40"/>
      <c r="AJ38" s="40"/>
      <c r="AK38" s="162"/>
      <c r="AL38" s="163"/>
      <c r="AM38" s="163"/>
      <c r="AN38" s="163"/>
      <c r="AO38" s="164"/>
      <c r="AP38" s="38"/>
      <c r="AQ38" s="30"/>
      <c r="AR38" s="29"/>
    </row>
    <row r="39" spans="1:44" s="2" customFormat="1" ht="6.95" customHeight="1">
      <c r="A39" s="29"/>
      <c r="B39" s="30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30"/>
      <c r="AR39" s="29"/>
    </row>
    <row r="40" spans="1:44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30"/>
      <c r="AR40" s="29"/>
    </row>
    <row r="41" spans="1:44" s="1" customFormat="1" ht="14.45" customHeight="1">
      <c r="B41" s="18"/>
      <c r="AQ41" s="18"/>
    </row>
    <row r="42" spans="1:44" s="1" customFormat="1" ht="14.45" customHeight="1">
      <c r="B42" s="18"/>
      <c r="AQ42" s="18"/>
    </row>
    <row r="43" spans="1:44" s="1" customFormat="1" ht="14.45" customHeight="1">
      <c r="B43" s="18"/>
      <c r="AQ43" s="18"/>
    </row>
    <row r="44" spans="1:44" s="1" customFormat="1" ht="14.45" customHeight="1">
      <c r="B44" s="18"/>
      <c r="AQ44" s="18"/>
    </row>
    <row r="45" spans="1:44" s="1" customFormat="1" ht="14.45" customHeight="1">
      <c r="B45" s="18"/>
      <c r="AQ45" s="18"/>
    </row>
    <row r="46" spans="1:44" s="1" customFormat="1" ht="14.45" customHeight="1">
      <c r="B46" s="18"/>
      <c r="AQ46" s="18"/>
    </row>
    <row r="47" spans="1:44" s="1" customFormat="1" ht="14.45" customHeight="1">
      <c r="B47" s="18"/>
      <c r="AQ47" s="18"/>
    </row>
    <row r="48" spans="1:44" s="1" customFormat="1" ht="14.45" customHeight="1">
      <c r="B48" s="18"/>
      <c r="AQ48" s="18"/>
    </row>
    <row r="49" spans="1:44" s="2" customFormat="1" ht="14.45" customHeight="1">
      <c r="B49" s="42"/>
      <c r="D49" s="43" t="s">
        <v>55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56</v>
      </c>
      <c r="AI49" s="44"/>
      <c r="AJ49" s="44"/>
      <c r="AK49" s="44"/>
      <c r="AL49" s="44"/>
      <c r="AM49" s="44"/>
      <c r="AN49" s="44"/>
      <c r="AO49" s="44"/>
      <c r="AQ49" s="42"/>
    </row>
    <row r="50" spans="1:44">
      <c r="B50" s="18"/>
      <c r="AQ50" s="18"/>
    </row>
    <row r="51" spans="1:44">
      <c r="B51" s="18"/>
      <c r="AQ51" s="18"/>
    </row>
    <row r="52" spans="1:44">
      <c r="B52" s="18"/>
      <c r="AQ52" s="18"/>
    </row>
    <row r="53" spans="1:44">
      <c r="B53" s="18"/>
      <c r="AQ53" s="18"/>
    </row>
    <row r="54" spans="1:44">
      <c r="B54" s="18"/>
      <c r="AQ54" s="18"/>
    </row>
    <row r="55" spans="1:44">
      <c r="B55" s="18"/>
      <c r="AQ55" s="18"/>
    </row>
    <row r="56" spans="1:44">
      <c r="B56" s="18"/>
      <c r="AQ56" s="18"/>
    </row>
    <row r="57" spans="1:44">
      <c r="B57" s="18"/>
      <c r="AQ57" s="18"/>
    </row>
    <row r="58" spans="1:44">
      <c r="B58" s="18"/>
      <c r="AQ58" s="18"/>
    </row>
    <row r="59" spans="1:44">
      <c r="B59" s="18"/>
      <c r="AQ59" s="18"/>
    </row>
    <row r="60" spans="1:44" s="2" customFormat="1" ht="12.75">
      <c r="A60" s="29"/>
      <c r="B60" s="30"/>
      <c r="C60" s="29"/>
      <c r="D60" s="45" t="s">
        <v>57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5" t="s">
        <v>58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5" t="s">
        <v>57</v>
      </c>
      <c r="AI60" s="32"/>
      <c r="AJ60" s="32"/>
      <c r="AK60" s="32"/>
      <c r="AL60" s="32"/>
      <c r="AM60" s="45" t="s">
        <v>58</v>
      </c>
      <c r="AN60" s="32"/>
      <c r="AO60" s="32"/>
      <c r="AP60" s="29"/>
      <c r="AQ60" s="30"/>
      <c r="AR60" s="29"/>
    </row>
    <row r="61" spans="1:44">
      <c r="B61" s="18"/>
      <c r="AQ61" s="18"/>
    </row>
    <row r="62" spans="1:44">
      <c r="B62" s="18"/>
      <c r="AQ62" s="18"/>
    </row>
    <row r="63" spans="1:44">
      <c r="B63" s="18"/>
      <c r="AQ63" s="18"/>
    </row>
    <row r="64" spans="1:44" s="2" customFormat="1" ht="12.75">
      <c r="A64" s="29"/>
      <c r="B64" s="30"/>
      <c r="C64" s="29"/>
      <c r="D64" s="43" t="s">
        <v>59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60</v>
      </c>
      <c r="AI64" s="46"/>
      <c r="AJ64" s="46"/>
      <c r="AK64" s="46"/>
      <c r="AL64" s="46"/>
      <c r="AM64" s="46"/>
      <c r="AN64" s="46"/>
      <c r="AO64" s="46"/>
      <c r="AP64" s="29"/>
      <c r="AQ64" s="30"/>
      <c r="AR64" s="29"/>
    </row>
    <row r="65" spans="1:44">
      <c r="B65" s="18"/>
      <c r="AQ65" s="18"/>
    </row>
    <row r="66" spans="1:44">
      <c r="B66" s="18"/>
      <c r="AQ66" s="18"/>
    </row>
    <row r="67" spans="1:44">
      <c r="B67" s="18"/>
      <c r="AQ67" s="18"/>
    </row>
    <row r="68" spans="1:44">
      <c r="B68" s="18"/>
      <c r="AQ68" s="18"/>
    </row>
    <row r="69" spans="1:44">
      <c r="B69" s="18"/>
      <c r="AQ69" s="18"/>
    </row>
    <row r="70" spans="1:44">
      <c r="B70" s="18"/>
      <c r="AQ70" s="18"/>
    </row>
    <row r="71" spans="1:44">
      <c r="B71" s="18"/>
      <c r="AQ71" s="18"/>
    </row>
    <row r="72" spans="1:44">
      <c r="B72" s="18"/>
      <c r="AQ72" s="18"/>
    </row>
    <row r="73" spans="1:44">
      <c r="B73" s="18"/>
      <c r="AQ73" s="18"/>
    </row>
    <row r="74" spans="1:44">
      <c r="B74" s="18"/>
      <c r="AQ74" s="18"/>
    </row>
    <row r="75" spans="1:44" s="2" customFormat="1" ht="12.75">
      <c r="A75" s="29"/>
      <c r="B75" s="30"/>
      <c r="C75" s="29"/>
      <c r="D75" s="45" t="s">
        <v>57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5" t="s">
        <v>58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5" t="s">
        <v>57</v>
      </c>
      <c r="AI75" s="32"/>
      <c r="AJ75" s="32"/>
      <c r="AK75" s="32"/>
      <c r="AL75" s="32"/>
      <c r="AM75" s="45" t="s">
        <v>58</v>
      </c>
      <c r="AN75" s="32"/>
      <c r="AO75" s="32"/>
      <c r="AP75" s="29"/>
      <c r="AQ75" s="30"/>
      <c r="AR75" s="29"/>
    </row>
    <row r="76" spans="1:44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30"/>
      <c r="AR76" s="29"/>
    </row>
    <row r="77" spans="1:44" s="2" customFormat="1" ht="6.9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30"/>
      <c r="AR77" s="29"/>
    </row>
    <row r="81" spans="1:78" s="2" customFormat="1" ht="6.95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30"/>
      <c r="AR81" s="29"/>
    </row>
    <row r="82" spans="1:78" s="2" customFormat="1" ht="24.95" customHeight="1">
      <c r="A82" s="29"/>
      <c r="B82" s="30"/>
      <c r="C82" s="19" t="s">
        <v>61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30"/>
      <c r="AR82" s="29"/>
    </row>
    <row r="83" spans="1:78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30"/>
      <c r="AR83" s="29"/>
    </row>
    <row r="84" spans="1:78" s="4" customFormat="1" ht="12" customHeight="1">
      <c r="B84" s="51"/>
      <c r="C84" s="23" t="s">
        <v>9</v>
      </c>
      <c r="L84" s="4" t="str">
        <f>K5</f>
        <v>2022013</v>
      </c>
      <c r="AQ84" s="51"/>
    </row>
    <row r="85" spans="1:78" s="5" customFormat="1" ht="36.950000000000003" customHeight="1">
      <c r="B85" s="52"/>
      <c r="C85" s="53" t="s">
        <v>11</v>
      </c>
      <c r="L85" s="178" t="str">
        <f>K6</f>
        <v>Poltár OO PZ, rekonštrukcia a modernizácia objektu</v>
      </c>
      <c r="M85" s="179"/>
      <c r="N85" s="179"/>
      <c r="O85" s="179"/>
      <c r="P85" s="179"/>
      <c r="Q85" s="179"/>
      <c r="R85" s="179"/>
      <c r="S85" s="179"/>
      <c r="T85" s="179"/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  <c r="AF85" s="179"/>
      <c r="AG85" s="179"/>
      <c r="AH85" s="179"/>
      <c r="AI85" s="179"/>
      <c r="AJ85" s="179"/>
      <c r="AK85" s="179"/>
      <c r="AL85" s="179"/>
      <c r="AM85" s="179"/>
      <c r="AN85" s="179"/>
      <c r="AO85" s="179"/>
      <c r="AQ85" s="52"/>
    </row>
    <row r="86" spans="1:78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30"/>
      <c r="AR86" s="29"/>
    </row>
    <row r="87" spans="1:78" s="2" customFormat="1" ht="12" customHeight="1">
      <c r="A87" s="29"/>
      <c r="B87" s="30"/>
      <c r="C87" s="23" t="s">
        <v>17</v>
      </c>
      <c r="D87" s="29"/>
      <c r="E87" s="29"/>
      <c r="F87" s="29"/>
      <c r="G87" s="29"/>
      <c r="H87" s="29"/>
      <c r="I87" s="29"/>
      <c r="J87" s="29"/>
      <c r="K87" s="29"/>
      <c r="L87" s="54" t="str">
        <f>IF(K8="","",K8)</f>
        <v>Poltár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3" t="s">
        <v>19</v>
      </c>
      <c r="AJ87" s="29"/>
      <c r="AK87" s="29"/>
      <c r="AL87" s="29"/>
      <c r="AM87" s="151" t="str">
        <f>IF(AN8= "","",AN8)</f>
        <v>21. 6. 2023</v>
      </c>
      <c r="AN87" s="151"/>
      <c r="AO87" s="29"/>
      <c r="AP87" s="29"/>
      <c r="AQ87" s="30"/>
      <c r="AR87" s="29"/>
    </row>
    <row r="88" spans="1:78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30"/>
      <c r="AR88" s="29"/>
    </row>
    <row r="89" spans="1:78" s="2" customFormat="1" ht="15.2" customHeight="1">
      <c r="A89" s="29"/>
      <c r="B89" s="30"/>
      <c r="C89" s="23" t="s">
        <v>25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Ministerstvo vnútra Slovenskej republiky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3" t="s">
        <v>32</v>
      </c>
      <c r="AJ89" s="29"/>
      <c r="AK89" s="29"/>
      <c r="AL89" s="29"/>
      <c r="AM89" s="152" t="str">
        <f>IF(E17="","",E17)</f>
        <v>PROMOST s.r.o.</v>
      </c>
      <c r="AN89" s="153"/>
      <c r="AO89" s="153"/>
      <c r="AP89" s="153"/>
      <c r="AQ89" s="30"/>
      <c r="AR89" s="29"/>
    </row>
    <row r="90" spans="1:78" s="2" customFormat="1" ht="15.2" customHeight="1">
      <c r="A90" s="29"/>
      <c r="B90" s="30"/>
      <c r="C90" s="23" t="s">
        <v>30</v>
      </c>
      <c r="D90" s="29"/>
      <c r="E90" s="29"/>
      <c r="F90" s="29"/>
      <c r="G90" s="29"/>
      <c r="H90" s="29"/>
      <c r="I90" s="29"/>
      <c r="J90" s="29"/>
      <c r="K90" s="29"/>
      <c r="L90" s="4" t="str">
        <f>IF(E14="","",E14)</f>
        <v xml:space="preserve"> </v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3" t="s">
        <v>37</v>
      </c>
      <c r="AJ90" s="29"/>
      <c r="AK90" s="29"/>
      <c r="AL90" s="29"/>
      <c r="AM90" s="152" t="str">
        <f>IF(E20="","",E20)</f>
        <v>Ing. Michal Slobodník</v>
      </c>
      <c r="AN90" s="153"/>
      <c r="AO90" s="153"/>
      <c r="AP90" s="153"/>
      <c r="AQ90" s="30"/>
      <c r="AR90" s="29"/>
    </row>
    <row r="91" spans="1:78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30"/>
      <c r="AR91" s="29"/>
    </row>
    <row r="92" spans="1:78" s="2" customFormat="1" ht="29.25" customHeight="1">
      <c r="A92" s="29"/>
      <c r="B92" s="30"/>
      <c r="C92" s="180" t="s">
        <v>62</v>
      </c>
      <c r="D92" s="150"/>
      <c r="E92" s="150"/>
      <c r="F92" s="150"/>
      <c r="G92" s="150"/>
      <c r="H92" s="56"/>
      <c r="I92" s="154" t="s">
        <v>63</v>
      </c>
      <c r="J92" s="150"/>
      <c r="K92" s="150"/>
      <c r="L92" s="150"/>
      <c r="M92" s="150"/>
      <c r="N92" s="150"/>
      <c r="O92" s="150"/>
      <c r="P92" s="150"/>
      <c r="Q92" s="150"/>
      <c r="R92" s="150"/>
      <c r="S92" s="150"/>
      <c r="T92" s="150"/>
      <c r="U92" s="150"/>
      <c r="V92" s="150"/>
      <c r="W92" s="150"/>
      <c r="X92" s="150"/>
      <c r="Y92" s="150"/>
      <c r="Z92" s="150"/>
      <c r="AA92" s="150"/>
      <c r="AB92" s="150"/>
      <c r="AC92" s="150"/>
      <c r="AD92" s="150"/>
      <c r="AE92" s="150"/>
      <c r="AF92" s="150"/>
      <c r="AG92" s="149" t="s">
        <v>64</v>
      </c>
      <c r="AH92" s="150"/>
      <c r="AI92" s="150"/>
      <c r="AJ92" s="150"/>
      <c r="AK92" s="150"/>
      <c r="AL92" s="150"/>
      <c r="AM92" s="150"/>
      <c r="AN92" s="154" t="s">
        <v>65</v>
      </c>
      <c r="AO92" s="150"/>
      <c r="AP92" s="155"/>
      <c r="AQ92" s="30"/>
      <c r="AR92" s="29"/>
    </row>
    <row r="93" spans="1:78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30"/>
      <c r="AR93" s="29"/>
    </row>
    <row r="94" spans="1:78" s="6" customFormat="1" ht="32.450000000000003" customHeight="1">
      <c r="B94" s="58"/>
      <c r="C94" s="59" t="s">
        <v>67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168"/>
      <c r="AH94" s="168"/>
      <c r="AI94" s="168"/>
      <c r="AJ94" s="168"/>
      <c r="AK94" s="168"/>
      <c r="AL94" s="168"/>
      <c r="AM94" s="168"/>
      <c r="AN94" s="139"/>
      <c r="AO94" s="139"/>
      <c r="AP94" s="139"/>
      <c r="AQ94" s="58"/>
      <c r="BF94" s="62" t="s">
        <v>68</v>
      </c>
      <c r="BG94" s="62" t="s">
        <v>69</v>
      </c>
      <c r="BH94" s="63" t="s">
        <v>70</v>
      </c>
      <c r="BI94" s="62" t="s">
        <v>71</v>
      </c>
      <c r="BJ94" s="62" t="s">
        <v>3</v>
      </c>
      <c r="BK94" s="62" t="s">
        <v>72</v>
      </c>
      <c r="BY94" s="62" t="s">
        <v>14</v>
      </c>
    </row>
    <row r="95" spans="1:78" s="7" customFormat="1" ht="24.75" customHeight="1">
      <c r="B95" s="64"/>
      <c r="C95" s="65"/>
      <c r="D95" s="177">
        <v>1</v>
      </c>
      <c r="E95" s="177"/>
      <c r="F95" s="177"/>
      <c r="G95" s="177"/>
      <c r="H95" s="177"/>
      <c r="I95" s="66"/>
      <c r="J95" s="177" t="s">
        <v>73</v>
      </c>
      <c r="K95" s="177"/>
      <c r="L95" s="177"/>
      <c r="M95" s="177"/>
      <c r="N95" s="177"/>
      <c r="O95" s="177"/>
      <c r="P95" s="177"/>
      <c r="Q95" s="177"/>
      <c r="R95" s="177"/>
      <c r="S95" s="177"/>
      <c r="T95" s="177"/>
      <c r="U95" s="177"/>
      <c r="V95" s="177"/>
      <c r="W95" s="177"/>
      <c r="X95" s="177"/>
      <c r="Y95" s="177"/>
      <c r="Z95" s="177"/>
      <c r="AA95" s="177"/>
      <c r="AB95" s="177"/>
      <c r="AC95" s="177"/>
      <c r="AD95" s="177"/>
      <c r="AE95" s="177"/>
      <c r="AF95" s="177"/>
      <c r="AG95" s="145"/>
      <c r="AH95" s="144"/>
      <c r="AI95" s="144"/>
      <c r="AJ95" s="144"/>
      <c r="AK95" s="144"/>
      <c r="AL95" s="144"/>
      <c r="AM95" s="144"/>
      <c r="AN95" s="143"/>
      <c r="AO95" s="144"/>
      <c r="AP95" s="144"/>
      <c r="AQ95" s="64"/>
      <c r="BF95" s="67" t="s">
        <v>68</v>
      </c>
      <c r="BG95" s="67" t="s">
        <v>74</v>
      </c>
      <c r="BH95" s="67" t="s">
        <v>70</v>
      </c>
      <c r="BI95" s="67" t="s">
        <v>71</v>
      </c>
      <c r="BJ95" s="67" t="s">
        <v>75</v>
      </c>
      <c r="BK95" s="67" t="s">
        <v>3</v>
      </c>
      <c r="BY95" s="67" t="s">
        <v>14</v>
      </c>
      <c r="BZ95" s="67" t="s">
        <v>69</v>
      </c>
    </row>
    <row r="96" spans="1:78" s="4" customFormat="1" ht="23.25" customHeight="1">
      <c r="A96" s="68" t="s">
        <v>76</v>
      </c>
      <c r="B96" s="51"/>
      <c r="C96" s="10"/>
      <c r="D96" s="10"/>
      <c r="E96" s="166">
        <v>44927</v>
      </c>
      <c r="F96" s="167"/>
      <c r="G96" s="167"/>
      <c r="H96" s="167"/>
      <c r="I96" s="167"/>
      <c r="J96" s="10"/>
      <c r="K96" s="167" t="s">
        <v>77</v>
      </c>
      <c r="L96" s="167"/>
      <c r="M96" s="167"/>
      <c r="N96" s="167"/>
      <c r="O96" s="167"/>
      <c r="P96" s="167"/>
      <c r="Q96" s="167"/>
      <c r="R96" s="167"/>
      <c r="S96" s="167"/>
      <c r="T96" s="167"/>
      <c r="U96" s="167"/>
      <c r="V96" s="167"/>
      <c r="W96" s="167"/>
      <c r="X96" s="167"/>
      <c r="Y96" s="167"/>
      <c r="Z96" s="167"/>
      <c r="AA96" s="167"/>
      <c r="AB96" s="167"/>
      <c r="AC96" s="167"/>
      <c r="AD96" s="167"/>
      <c r="AE96" s="167"/>
      <c r="AF96" s="167"/>
      <c r="AG96" s="141"/>
      <c r="AH96" s="142"/>
      <c r="AI96" s="142"/>
      <c r="AJ96" s="142"/>
      <c r="AK96" s="142"/>
      <c r="AL96" s="142"/>
      <c r="AM96" s="142"/>
      <c r="AN96" s="141"/>
      <c r="AO96" s="142"/>
      <c r="AP96" s="142"/>
      <c r="AQ96" s="51"/>
      <c r="BG96" s="21" t="s">
        <v>78</v>
      </c>
      <c r="BI96" s="21" t="s">
        <v>71</v>
      </c>
      <c r="BJ96" s="21" t="s">
        <v>79</v>
      </c>
      <c r="BK96" s="21" t="s">
        <v>75</v>
      </c>
      <c r="BY96" s="21" t="s">
        <v>14</v>
      </c>
    </row>
    <row r="97" spans="1:78" s="4" customFormat="1" ht="23.25" customHeight="1">
      <c r="A97" s="68" t="s">
        <v>76</v>
      </c>
      <c r="B97" s="51"/>
      <c r="C97" s="10"/>
      <c r="D97" s="10"/>
      <c r="E97" s="166">
        <v>44958</v>
      </c>
      <c r="F97" s="167"/>
      <c r="G97" s="167"/>
      <c r="H97" s="167"/>
      <c r="I97" s="167"/>
      <c r="J97" s="10"/>
      <c r="K97" s="167" t="s">
        <v>80</v>
      </c>
      <c r="L97" s="167"/>
      <c r="M97" s="167"/>
      <c r="N97" s="167"/>
      <c r="O97" s="167"/>
      <c r="P97" s="167"/>
      <c r="Q97" s="167"/>
      <c r="R97" s="167"/>
      <c r="S97" s="167"/>
      <c r="T97" s="167"/>
      <c r="U97" s="167"/>
      <c r="V97" s="167"/>
      <c r="W97" s="167"/>
      <c r="X97" s="167"/>
      <c r="Y97" s="167"/>
      <c r="Z97" s="167"/>
      <c r="AA97" s="167"/>
      <c r="AB97" s="167"/>
      <c r="AC97" s="167"/>
      <c r="AD97" s="167"/>
      <c r="AE97" s="167"/>
      <c r="AF97" s="167"/>
      <c r="AG97" s="141"/>
      <c r="AH97" s="142"/>
      <c r="AI97" s="142"/>
      <c r="AJ97" s="142"/>
      <c r="AK97" s="142"/>
      <c r="AL97" s="142"/>
      <c r="AM97" s="142"/>
      <c r="AN97" s="141"/>
      <c r="AO97" s="142"/>
      <c r="AP97" s="142"/>
      <c r="AQ97" s="51"/>
      <c r="BG97" s="21" t="s">
        <v>78</v>
      </c>
      <c r="BI97" s="21" t="s">
        <v>71</v>
      </c>
      <c r="BJ97" s="21" t="s">
        <v>81</v>
      </c>
      <c r="BK97" s="21" t="s">
        <v>75</v>
      </c>
      <c r="BY97" s="21" t="s">
        <v>14</v>
      </c>
    </row>
    <row r="98" spans="1:78" s="4" customFormat="1" ht="23.25" customHeight="1">
      <c r="A98" s="68" t="s">
        <v>76</v>
      </c>
      <c r="B98" s="51"/>
      <c r="C98" s="10"/>
      <c r="D98" s="10"/>
      <c r="E98" s="166">
        <v>44986</v>
      </c>
      <c r="F98" s="167"/>
      <c r="G98" s="167"/>
      <c r="H98" s="167"/>
      <c r="I98" s="167"/>
      <c r="J98" s="10"/>
      <c r="K98" s="167" t="s">
        <v>82</v>
      </c>
      <c r="L98" s="167"/>
      <c r="M98" s="167"/>
      <c r="N98" s="167"/>
      <c r="O98" s="167"/>
      <c r="P98" s="167"/>
      <c r="Q98" s="167"/>
      <c r="R98" s="167"/>
      <c r="S98" s="167"/>
      <c r="T98" s="167"/>
      <c r="U98" s="167"/>
      <c r="V98" s="167"/>
      <c r="W98" s="167"/>
      <c r="X98" s="167"/>
      <c r="Y98" s="167"/>
      <c r="Z98" s="167"/>
      <c r="AA98" s="167"/>
      <c r="AB98" s="167"/>
      <c r="AC98" s="167"/>
      <c r="AD98" s="167"/>
      <c r="AE98" s="167"/>
      <c r="AF98" s="167"/>
      <c r="AG98" s="141"/>
      <c r="AH98" s="142"/>
      <c r="AI98" s="142"/>
      <c r="AJ98" s="142"/>
      <c r="AK98" s="142"/>
      <c r="AL98" s="142"/>
      <c r="AM98" s="142"/>
      <c r="AN98" s="141"/>
      <c r="AO98" s="142"/>
      <c r="AP98" s="142"/>
      <c r="AQ98" s="51"/>
      <c r="BG98" s="21" t="s">
        <v>78</v>
      </c>
      <c r="BI98" s="21" t="s">
        <v>71</v>
      </c>
      <c r="BJ98" s="21" t="s">
        <v>83</v>
      </c>
      <c r="BK98" s="21" t="s">
        <v>75</v>
      </c>
      <c r="BY98" s="21" t="s">
        <v>14</v>
      </c>
    </row>
    <row r="99" spans="1:78" s="4" customFormat="1" ht="23.25" customHeight="1">
      <c r="B99" s="51"/>
      <c r="C99" s="10"/>
      <c r="D99" s="10"/>
      <c r="E99" s="166">
        <v>45017</v>
      </c>
      <c r="F99" s="167"/>
      <c r="G99" s="167"/>
      <c r="H99" s="167"/>
      <c r="I99" s="167"/>
      <c r="J99" s="10"/>
      <c r="K99" s="167" t="s">
        <v>84</v>
      </c>
      <c r="L99" s="167"/>
      <c r="M99" s="167"/>
      <c r="N99" s="167"/>
      <c r="O99" s="167"/>
      <c r="P99" s="167"/>
      <c r="Q99" s="167"/>
      <c r="R99" s="167"/>
      <c r="S99" s="167"/>
      <c r="T99" s="167"/>
      <c r="U99" s="167"/>
      <c r="V99" s="167"/>
      <c r="W99" s="167"/>
      <c r="X99" s="167"/>
      <c r="Y99" s="167"/>
      <c r="Z99" s="167"/>
      <c r="AA99" s="167"/>
      <c r="AB99" s="167"/>
      <c r="AC99" s="167"/>
      <c r="AD99" s="167"/>
      <c r="AE99" s="167"/>
      <c r="AF99" s="167"/>
      <c r="AG99" s="146"/>
      <c r="AH99" s="142"/>
      <c r="AI99" s="142"/>
      <c r="AJ99" s="142"/>
      <c r="AK99" s="142"/>
      <c r="AL99" s="142"/>
      <c r="AM99" s="142"/>
      <c r="AN99" s="141"/>
      <c r="AO99" s="142"/>
      <c r="AP99" s="142"/>
      <c r="AQ99" s="51"/>
      <c r="BF99" s="21" t="s">
        <v>68</v>
      </c>
      <c r="BG99" s="21" t="s">
        <v>78</v>
      </c>
      <c r="BH99" s="21" t="s">
        <v>70</v>
      </c>
      <c r="BI99" s="21" t="s">
        <v>71</v>
      </c>
      <c r="BJ99" s="21" t="s">
        <v>85</v>
      </c>
      <c r="BK99" s="21" t="s">
        <v>75</v>
      </c>
      <c r="BY99" s="21" t="s">
        <v>14</v>
      </c>
    </row>
    <row r="100" spans="1:78" s="4" customFormat="1" ht="23.25" customHeight="1">
      <c r="B100" s="51"/>
      <c r="C100" s="10"/>
      <c r="D100" s="10"/>
      <c r="E100" s="10"/>
      <c r="F100" s="176" t="s">
        <v>2848</v>
      </c>
      <c r="G100" s="176"/>
      <c r="H100" s="176"/>
      <c r="I100" s="176"/>
      <c r="J100" s="176"/>
      <c r="K100" s="10"/>
      <c r="L100" s="167" t="s">
        <v>86</v>
      </c>
      <c r="M100" s="167"/>
      <c r="N100" s="167"/>
      <c r="O100" s="167"/>
      <c r="P100" s="167"/>
      <c r="Q100" s="167"/>
      <c r="R100" s="167"/>
      <c r="S100" s="167"/>
      <c r="T100" s="167"/>
      <c r="U100" s="167"/>
      <c r="V100" s="167"/>
      <c r="W100" s="167"/>
      <c r="X100" s="167"/>
      <c r="Y100" s="167"/>
      <c r="Z100" s="167"/>
      <c r="AA100" s="167"/>
      <c r="AB100" s="167"/>
      <c r="AC100" s="167"/>
      <c r="AD100" s="167"/>
      <c r="AE100" s="167"/>
      <c r="AF100" s="167"/>
      <c r="AG100" s="146"/>
      <c r="AH100" s="142"/>
      <c r="AI100" s="142"/>
      <c r="AJ100" s="142"/>
      <c r="AK100" s="142"/>
      <c r="AL100" s="142"/>
      <c r="AM100" s="142"/>
      <c r="AN100" s="141"/>
      <c r="AO100" s="142"/>
      <c r="AP100" s="142"/>
      <c r="AQ100" s="51"/>
      <c r="BF100" s="21" t="s">
        <v>68</v>
      </c>
      <c r="BG100" s="21" t="s">
        <v>87</v>
      </c>
      <c r="BH100" s="21" t="s">
        <v>70</v>
      </c>
      <c r="BI100" s="21" t="s">
        <v>71</v>
      </c>
      <c r="BJ100" s="21" t="s">
        <v>88</v>
      </c>
      <c r="BK100" s="21" t="s">
        <v>85</v>
      </c>
      <c r="BY100" s="21" t="s">
        <v>14</v>
      </c>
    </row>
    <row r="101" spans="1:78" s="4" customFormat="1" ht="23.25" customHeight="1">
      <c r="A101" s="68" t="s">
        <v>76</v>
      </c>
      <c r="B101" s="51"/>
      <c r="C101" s="10"/>
      <c r="D101" s="10"/>
      <c r="E101" s="10"/>
      <c r="F101" s="10"/>
      <c r="G101" s="167" t="s">
        <v>2849</v>
      </c>
      <c r="H101" s="167"/>
      <c r="I101" s="167"/>
      <c r="J101" s="167"/>
      <c r="K101" s="167"/>
      <c r="L101" s="10"/>
      <c r="M101" s="167" t="s">
        <v>89</v>
      </c>
      <c r="N101" s="167"/>
      <c r="O101" s="167"/>
      <c r="P101" s="167"/>
      <c r="Q101" s="167"/>
      <c r="R101" s="167"/>
      <c r="S101" s="167"/>
      <c r="T101" s="167"/>
      <c r="U101" s="167"/>
      <c r="V101" s="167"/>
      <c r="W101" s="167"/>
      <c r="X101" s="167"/>
      <c r="Y101" s="167"/>
      <c r="Z101" s="167"/>
      <c r="AA101" s="167"/>
      <c r="AB101" s="167"/>
      <c r="AC101" s="167"/>
      <c r="AD101" s="167"/>
      <c r="AE101" s="167"/>
      <c r="AF101" s="167"/>
      <c r="AG101" s="141"/>
      <c r="AH101" s="142"/>
      <c r="AI101" s="142"/>
      <c r="AJ101" s="142"/>
      <c r="AK101" s="142"/>
      <c r="AL101" s="142"/>
      <c r="AM101" s="142"/>
      <c r="AN101" s="141"/>
      <c r="AO101" s="142"/>
      <c r="AP101" s="142"/>
      <c r="AQ101" s="51"/>
      <c r="BG101" s="21" t="s">
        <v>90</v>
      </c>
      <c r="BI101" s="21" t="s">
        <v>71</v>
      </c>
      <c r="BJ101" s="21" t="s">
        <v>91</v>
      </c>
      <c r="BK101" s="21" t="s">
        <v>88</v>
      </c>
      <c r="BY101" s="21" t="s">
        <v>14</v>
      </c>
    </row>
    <row r="102" spans="1:78" s="4" customFormat="1" ht="23.25" customHeight="1">
      <c r="A102" s="68" t="s">
        <v>76</v>
      </c>
      <c r="B102" s="51"/>
      <c r="C102" s="10"/>
      <c r="D102" s="10"/>
      <c r="E102" s="10"/>
      <c r="F102" s="10"/>
      <c r="G102" s="167" t="s">
        <v>2850</v>
      </c>
      <c r="H102" s="167"/>
      <c r="I102" s="167"/>
      <c r="J102" s="167"/>
      <c r="K102" s="167"/>
      <c r="L102" s="10"/>
      <c r="M102" s="167" t="s">
        <v>92</v>
      </c>
      <c r="N102" s="167"/>
      <c r="O102" s="167"/>
      <c r="P102" s="167"/>
      <c r="Q102" s="167"/>
      <c r="R102" s="167"/>
      <c r="S102" s="167"/>
      <c r="T102" s="167"/>
      <c r="U102" s="167"/>
      <c r="V102" s="167"/>
      <c r="W102" s="167"/>
      <c r="X102" s="167"/>
      <c r="Y102" s="167"/>
      <c r="Z102" s="167"/>
      <c r="AA102" s="167"/>
      <c r="AB102" s="167"/>
      <c r="AC102" s="167"/>
      <c r="AD102" s="167"/>
      <c r="AE102" s="167"/>
      <c r="AF102" s="167"/>
      <c r="AG102" s="141"/>
      <c r="AH102" s="142"/>
      <c r="AI102" s="142"/>
      <c r="AJ102" s="142"/>
      <c r="AK102" s="142"/>
      <c r="AL102" s="142"/>
      <c r="AM102" s="142"/>
      <c r="AN102" s="141"/>
      <c r="AO102" s="142"/>
      <c r="AP102" s="142"/>
      <c r="AQ102" s="51"/>
      <c r="BG102" s="21" t="s">
        <v>90</v>
      </c>
      <c r="BI102" s="21" t="s">
        <v>71</v>
      </c>
      <c r="BJ102" s="21" t="s">
        <v>93</v>
      </c>
      <c r="BK102" s="21" t="s">
        <v>88</v>
      </c>
      <c r="BY102" s="21" t="s">
        <v>14</v>
      </c>
    </row>
    <row r="103" spans="1:78" s="4" customFormat="1" ht="23.25" customHeight="1">
      <c r="A103" s="68" t="s">
        <v>76</v>
      </c>
      <c r="B103" s="51"/>
      <c r="C103" s="10"/>
      <c r="D103" s="10"/>
      <c r="E103" s="10"/>
      <c r="F103" s="10"/>
      <c r="G103" s="167" t="s">
        <v>2851</v>
      </c>
      <c r="H103" s="167"/>
      <c r="I103" s="167"/>
      <c r="J103" s="167"/>
      <c r="K103" s="167"/>
      <c r="L103" s="10"/>
      <c r="M103" s="167" t="s">
        <v>94</v>
      </c>
      <c r="N103" s="167"/>
      <c r="O103" s="167"/>
      <c r="P103" s="167"/>
      <c r="Q103" s="167"/>
      <c r="R103" s="167"/>
      <c r="S103" s="167"/>
      <c r="T103" s="167"/>
      <c r="U103" s="167"/>
      <c r="V103" s="167"/>
      <c r="W103" s="167"/>
      <c r="X103" s="167"/>
      <c r="Y103" s="167"/>
      <c r="Z103" s="167"/>
      <c r="AA103" s="167"/>
      <c r="AB103" s="167"/>
      <c r="AC103" s="167"/>
      <c r="AD103" s="167"/>
      <c r="AE103" s="167"/>
      <c r="AF103" s="167"/>
      <c r="AG103" s="141"/>
      <c r="AH103" s="142"/>
      <c r="AI103" s="142"/>
      <c r="AJ103" s="142"/>
      <c r="AK103" s="142"/>
      <c r="AL103" s="142"/>
      <c r="AM103" s="142"/>
      <c r="AN103" s="141"/>
      <c r="AO103" s="142"/>
      <c r="AP103" s="142"/>
      <c r="AQ103" s="51"/>
      <c r="BG103" s="21" t="s">
        <v>90</v>
      </c>
      <c r="BI103" s="21" t="s">
        <v>71</v>
      </c>
      <c r="BJ103" s="21" t="s">
        <v>95</v>
      </c>
      <c r="BK103" s="21" t="s">
        <v>88</v>
      </c>
      <c r="BY103" s="21" t="s">
        <v>14</v>
      </c>
    </row>
    <row r="104" spans="1:78" s="4" customFormat="1" ht="23.25" customHeight="1">
      <c r="A104" s="68" t="s">
        <v>76</v>
      </c>
      <c r="B104" s="51"/>
      <c r="C104" s="10"/>
      <c r="D104" s="10"/>
      <c r="E104" s="10"/>
      <c r="F104" s="10"/>
      <c r="G104" s="167" t="s">
        <v>2852</v>
      </c>
      <c r="H104" s="167"/>
      <c r="I104" s="167"/>
      <c r="J104" s="167"/>
      <c r="K104" s="167"/>
      <c r="L104" s="10"/>
      <c r="M104" s="167" t="s">
        <v>96</v>
      </c>
      <c r="N104" s="167"/>
      <c r="O104" s="167"/>
      <c r="P104" s="167"/>
      <c r="Q104" s="167"/>
      <c r="R104" s="167"/>
      <c r="S104" s="167"/>
      <c r="T104" s="167"/>
      <c r="U104" s="167"/>
      <c r="V104" s="167"/>
      <c r="W104" s="167"/>
      <c r="X104" s="167"/>
      <c r="Y104" s="167"/>
      <c r="Z104" s="167"/>
      <c r="AA104" s="167"/>
      <c r="AB104" s="167"/>
      <c r="AC104" s="167"/>
      <c r="AD104" s="167"/>
      <c r="AE104" s="167"/>
      <c r="AF104" s="167"/>
      <c r="AG104" s="141"/>
      <c r="AH104" s="142"/>
      <c r="AI104" s="142"/>
      <c r="AJ104" s="142"/>
      <c r="AK104" s="142"/>
      <c r="AL104" s="142"/>
      <c r="AM104" s="142"/>
      <c r="AN104" s="141"/>
      <c r="AO104" s="142"/>
      <c r="AP104" s="142"/>
      <c r="AQ104" s="51"/>
      <c r="BG104" s="21" t="s">
        <v>90</v>
      </c>
      <c r="BI104" s="21" t="s">
        <v>71</v>
      </c>
      <c r="BJ104" s="21" t="s">
        <v>97</v>
      </c>
      <c r="BK104" s="21" t="s">
        <v>88</v>
      </c>
      <c r="BY104" s="21" t="s">
        <v>14</v>
      </c>
    </row>
    <row r="105" spans="1:78" s="4" customFormat="1" ht="23.25" customHeight="1">
      <c r="A105" s="68" t="s">
        <v>76</v>
      </c>
      <c r="B105" s="51"/>
      <c r="C105" s="10"/>
      <c r="D105" s="10"/>
      <c r="E105" s="10"/>
      <c r="F105" s="10"/>
      <c r="G105" s="167" t="s">
        <v>2853</v>
      </c>
      <c r="H105" s="167"/>
      <c r="I105" s="167"/>
      <c r="J105" s="167"/>
      <c r="K105" s="167"/>
      <c r="L105" s="10"/>
      <c r="M105" s="167" t="s">
        <v>98</v>
      </c>
      <c r="N105" s="167"/>
      <c r="O105" s="167"/>
      <c r="P105" s="167"/>
      <c r="Q105" s="167"/>
      <c r="R105" s="167"/>
      <c r="S105" s="167"/>
      <c r="T105" s="167"/>
      <c r="U105" s="167"/>
      <c r="V105" s="167"/>
      <c r="W105" s="167"/>
      <c r="X105" s="167"/>
      <c r="Y105" s="167"/>
      <c r="Z105" s="167"/>
      <c r="AA105" s="167"/>
      <c r="AB105" s="167"/>
      <c r="AC105" s="167"/>
      <c r="AD105" s="167"/>
      <c r="AE105" s="167"/>
      <c r="AF105" s="167"/>
      <c r="AG105" s="141"/>
      <c r="AH105" s="142"/>
      <c r="AI105" s="142"/>
      <c r="AJ105" s="142"/>
      <c r="AK105" s="142"/>
      <c r="AL105" s="142"/>
      <c r="AM105" s="142"/>
      <c r="AN105" s="141"/>
      <c r="AO105" s="142"/>
      <c r="AP105" s="142"/>
      <c r="AQ105" s="51"/>
      <c r="BG105" s="21" t="s">
        <v>90</v>
      </c>
      <c r="BI105" s="21" t="s">
        <v>71</v>
      </c>
      <c r="BJ105" s="21" t="s">
        <v>99</v>
      </c>
      <c r="BK105" s="21" t="s">
        <v>88</v>
      </c>
      <c r="BY105" s="21" t="s">
        <v>14</v>
      </c>
    </row>
    <row r="106" spans="1:78" s="4" customFormat="1" ht="23.25" customHeight="1">
      <c r="B106" s="51"/>
      <c r="C106" s="10"/>
      <c r="D106" s="10"/>
      <c r="E106" s="10"/>
      <c r="F106" s="176" t="s">
        <v>2854</v>
      </c>
      <c r="G106" s="176"/>
      <c r="H106" s="176"/>
      <c r="I106" s="176"/>
      <c r="J106" s="176"/>
      <c r="K106" s="10"/>
      <c r="L106" s="167" t="s">
        <v>100</v>
      </c>
      <c r="M106" s="167"/>
      <c r="N106" s="167"/>
      <c r="O106" s="167"/>
      <c r="P106" s="167"/>
      <c r="Q106" s="167"/>
      <c r="R106" s="167"/>
      <c r="S106" s="167"/>
      <c r="T106" s="167"/>
      <c r="U106" s="167"/>
      <c r="V106" s="167"/>
      <c r="W106" s="167"/>
      <c r="X106" s="167"/>
      <c r="Y106" s="167"/>
      <c r="Z106" s="167"/>
      <c r="AA106" s="167"/>
      <c r="AB106" s="167"/>
      <c r="AC106" s="167"/>
      <c r="AD106" s="167"/>
      <c r="AE106" s="167"/>
      <c r="AF106" s="167"/>
      <c r="AG106" s="146"/>
      <c r="AH106" s="142"/>
      <c r="AI106" s="142"/>
      <c r="AJ106" s="142"/>
      <c r="AK106" s="142"/>
      <c r="AL106" s="142"/>
      <c r="AM106" s="142"/>
      <c r="AN106" s="141"/>
      <c r="AO106" s="142"/>
      <c r="AP106" s="142"/>
      <c r="AQ106" s="51"/>
      <c r="BF106" s="21" t="s">
        <v>68</v>
      </c>
      <c r="BG106" s="21" t="s">
        <v>87</v>
      </c>
      <c r="BH106" s="21" t="s">
        <v>70</v>
      </c>
      <c r="BI106" s="21" t="s">
        <v>71</v>
      </c>
      <c r="BJ106" s="21" t="s">
        <v>101</v>
      </c>
      <c r="BK106" s="21" t="s">
        <v>85</v>
      </c>
      <c r="BY106" s="21" t="s">
        <v>14</v>
      </c>
    </row>
    <row r="107" spans="1:78" s="4" customFormat="1" ht="23.25" customHeight="1">
      <c r="A107" s="68" t="s">
        <v>76</v>
      </c>
      <c r="B107" s="51"/>
      <c r="C107" s="10"/>
      <c r="D107" s="10"/>
      <c r="E107" s="10"/>
      <c r="F107" s="10"/>
      <c r="G107" s="167" t="s">
        <v>2855</v>
      </c>
      <c r="H107" s="167"/>
      <c r="I107" s="167"/>
      <c r="J107" s="167"/>
      <c r="K107" s="167"/>
      <c r="L107" s="10"/>
      <c r="M107" s="167" t="s">
        <v>102</v>
      </c>
      <c r="N107" s="167"/>
      <c r="O107" s="167"/>
      <c r="P107" s="167"/>
      <c r="Q107" s="167"/>
      <c r="R107" s="167"/>
      <c r="S107" s="167"/>
      <c r="T107" s="167"/>
      <c r="U107" s="167"/>
      <c r="V107" s="167"/>
      <c r="W107" s="167"/>
      <c r="X107" s="167"/>
      <c r="Y107" s="167"/>
      <c r="Z107" s="167"/>
      <c r="AA107" s="167"/>
      <c r="AB107" s="167"/>
      <c r="AC107" s="167"/>
      <c r="AD107" s="167"/>
      <c r="AE107" s="167"/>
      <c r="AF107" s="167"/>
      <c r="AG107" s="141"/>
      <c r="AH107" s="142"/>
      <c r="AI107" s="142"/>
      <c r="AJ107" s="142"/>
      <c r="AK107" s="142"/>
      <c r="AL107" s="142"/>
      <c r="AM107" s="142"/>
      <c r="AN107" s="141"/>
      <c r="AO107" s="142"/>
      <c r="AP107" s="142"/>
      <c r="AQ107" s="51"/>
      <c r="BG107" s="21" t="s">
        <v>90</v>
      </c>
      <c r="BI107" s="21" t="s">
        <v>71</v>
      </c>
      <c r="BJ107" s="21" t="s">
        <v>103</v>
      </c>
      <c r="BK107" s="21" t="s">
        <v>101</v>
      </c>
      <c r="BY107" s="21" t="s">
        <v>14</v>
      </c>
    </row>
    <row r="108" spans="1:78" s="4" customFormat="1" ht="23.25" customHeight="1">
      <c r="A108" s="68" t="s">
        <v>76</v>
      </c>
      <c r="B108" s="51"/>
      <c r="C108" s="10"/>
      <c r="D108" s="10"/>
      <c r="E108" s="10"/>
      <c r="F108" s="10"/>
      <c r="G108" s="167" t="s">
        <v>2856</v>
      </c>
      <c r="H108" s="167"/>
      <c r="I108" s="167"/>
      <c r="J108" s="167"/>
      <c r="K108" s="167"/>
      <c r="L108" s="10"/>
      <c r="M108" s="167" t="s">
        <v>104</v>
      </c>
      <c r="N108" s="167"/>
      <c r="O108" s="167"/>
      <c r="P108" s="167"/>
      <c r="Q108" s="167"/>
      <c r="R108" s="167"/>
      <c r="S108" s="167"/>
      <c r="T108" s="167"/>
      <c r="U108" s="167"/>
      <c r="V108" s="167"/>
      <c r="W108" s="167"/>
      <c r="X108" s="167"/>
      <c r="Y108" s="167"/>
      <c r="Z108" s="167"/>
      <c r="AA108" s="167"/>
      <c r="AB108" s="167"/>
      <c r="AC108" s="167"/>
      <c r="AD108" s="167"/>
      <c r="AE108" s="167"/>
      <c r="AF108" s="167"/>
      <c r="AG108" s="141"/>
      <c r="AH108" s="142"/>
      <c r="AI108" s="142"/>
      <c r="AJ108" s="142"/>
      <c r="AK108" s="142"/>
      <c r="AL108" s="142"/>
      <c r="AM108" s="142"/>
      <c r="AN108" s="141"/>
      <c r="AO108" s="142"/>
      <c r="AP108" s="142"/>
      <c r="AQ108" s="51"/>
      <c r="BG108" s="21" t="s">
        <v>90</v>
      </c>
      <c r="BI108" s="21" t="s">
        <v>71</v>
      </c>
      <c r="BJ108" s="21" t="s">
        <v>105</v>
      </c>
      <c r="BK108" s="21" t="s">
        <v>101</v>
      </c>
      <c r="BY108" s="21" t="s">
        <v>14</v>
      </c>
    </row>
    <row r="109" spans="1:78" s="4" customFormat="1" ht="23.25" customHeight="1">
      <c r="A109" s="68" t="s">
        <v>76</v>
      </c>
      <c r="B109" s="51"/>
      <c r="C109" s="10"/>
      <c r="D109" s="10"/>
      <c r="E109" s="10"/>
      <c r="F109" s="176" t="s">
        <v>2857</v>
      </c>
      <c r="G109" s="176"/>
      <c r="H109" s="176"/>
      <c r="I109" s="176"/>
      <c r="J109" s="176"/>
      <c r="K109" s="10"/>
      <c r="L109" s="167" t="s">
        <v>106</v>
      </c>
      <c r="M109" s="167"/>
      <c r="N109" s="167"/>
      <c r="O109" s="167"/>
      <c r="P109" s="167"/>
      <c r="Q109" s="167"/>
      <c r="R109" s="167"/>
      <c r="S109" s="167"/>
      <c r="T109" s="167"/>
      <c r="U109" s="167"/>
      <c r="V109" s="167"/>
      <c r="W109" s="167"/>
      <c r="X109" s="167"/>
      <c r="Y109" s="167"/>
      <c r="Z109" s="167"/>
      <c r="AA109" s="167"/>
      <c r="AB109" s="167"/>
      <c r="AC109" s="167"/>
      <c r="AD109" s="167"/>
      <c r="AE109" s="167"/>
      <c r="AF109" s="167"/>
      <c r="AG109" s="141"/>
      <c r="AH109" s="142"/>
      <c r="AI109" s="142"/>
      <c r="AJ109" s="142"/>
      <c r="AK109" s="142"/>
      <c r="AL109" s="142"/>
      <c r="AM109" s="142"/>
      <c r="AN109" s="141"/>
      <c r="AO109" s="142"/>
      <c r="AP109" s="142"/>
      <c r="AQ109" s="51"/>
      <c r="BG109" s="21" t="s">
        <v>87</v>
      </c>
      <c r="BI109" s="21" t="s">
        <v>71</v>
      </c>
      <c r="BJ109" s="21" t="s">
        <v>107</v>
      </c>
      <c r="BK109" s="21" t="s">
        <v>85</v>
      </c>
      <c r="BY109" s="21" t="s">
        <v>14</v>
      </c>
    </row>
    <row r="110" spans="1:78" s="4" customFormat="1" ht="23.25" customHeight="1">
      <c r="A110" s="68" t="s">
        <v>76</v>
      </c>
      <c r="B110" s="51"/>
      <c r="C110" s="10"/>
      <c r="D110" s="10"/>
      <c r="E110" s="10"/>
      <c r="F110" s="176" t="s">
        <v>2858</v>
      </c>
      <c r="G110" s="176"/>
      <c r="H110" s="176"/>
      <c r="I110" s="176"/>
      <c r="J110" s="176"/>
      <c r="K110" s="10"/>
      <c r="L110" s="167" t="s">
        <v>108</v>
      </c>
      <c r="M110" s="167"/>
      <c r="N110" s="167"/>
      <c r="O110" s="167"/>
      <c r="P110" s="167"/>
      <c r="Q110" s="167"/>
      <c r="R110" s="167"/>
      <c r="S110" s="167"/>
      <c r="T110" s="167"/>
      <c r="U110" s="167"/>
      <c r="V110" s="167"/>
      <c r="W110" s="167"/>
      <c r="X110" s="167"/>
      <c r="Y110" s="167"/>
      <c r="Z110" s="167"/>
      <c r="AA110" s="167"/>
      <c r="AB110" s="167"/>
      <c r="AC110" s="167"/>
      <c r="AD110" s="167"/>
      <c r="AE110" s="167"/>
      <c r="AF110" s="167"/>
      <c r="AG110" s="141"/>
      <c r="AH110" s="142"/>
      <c r="AI110" s="142"/>
      <c r="AJ110" s="142"/>
      <c r="AK110" s="142"/>
      <c r="AL110" s="142"/>
      <c r="AM110" s="142"/>
      <c r="AN110" s="141"/>
      <c r="AO110" s="142"/>
      <c r="AP110" s="142"/>
      <c r="AQ110" s="51"/>
      <c r="BG110" s="21" t="s">
        <v>87</v>
      </c>
      <c r="BI110" s="21" t="s">
        <v>71</v>
      </c>
      <c r="BJ110" s="21" t="s">
        <v>109</v>
      </c>
      <c r="BK110" s="21" t="s">
        <v>85</v>
      </c>
      <c r="BY110" s="21" t="s">
        <v>14</v>
      </c>
    </row>
    <row r="111" spans="1:78" s="7" customFormat="1" ht="24.75" customHeight="1">
      <c r="B111" s="64"/>
      <c r="C111" s="65"/>
      <c r="D111" s="177">
        <v>2</v>
      </c>
      <c r="E111" s="177"/>
      <c r="F111" s="177"/>
      <c r="G111" s="177"/>
      <c r="H111" s="177"/>
      <c r="I111" s="66"/>
      <c r="J111" s="177" t="s">
        <v>110</v>
      </c>
      <c r="K111" s="177"/>
      <c r="L111" s="177"/>
      <c r="M111" s="177"/>
      <c r="N111" s="177"/>
      <c r="O111" s="177"/>
      <c r="P111" s="177"/>
      <c r="Q111" s="177"/>
      <c r="R111" s="177"/>
      <c r="S111" s="177"/>
      <c r="T111" s="177"/>
      <c r="U111" s="177"/>
      <c r="V111" s="177"/>
      <c r="W111" s="177"/>
      <c r="X111" s="177"/>
      <c r="Y111" s="177"/>
      <c r="Z111" s="177"/>
      <c r="AA111" s="177"/>
      <c r="AB111" s="177"/>
      <c r="AC111" s="177"/>
      <c r="AD111" s="177"/>
      <c r="AE111" s="177"/>
      <c r="AF111" s="177"/>
      <c r="AG111" s="145"/>
      <c r="AH111" s="144"/>
      <c r="AI111" s="144"/>
      <c r="AJ111" s="144"/>
      <c r="AK111" s="144"/>
      <c r="AL111" s="144"/>
      <c r="AM111" s="144"/>
      <c r="AN111" s="143"/>
      <c r="AO111" s="144"/>
      <c r="AP111" s="144"/>
      <c r="AQ111" s="64"/>
      <c r="BF111" s="67" t="s">
        <v>68</v>
      </c>
      <c r="BG111" s="67" t="s">
        <v>74</v>
      </c>
      <c r="BH111" s="67" t="s">
        <v>70</v>
      </c>
      <c r="BI111" s="67" t="s">
        <v>71</v>
      </c>
      <c r="BJ111" s="67" t="s">
        <v>111</v>
      </c>
      <c r="BK111" s="67" t="s">
        <v>3</v>
      </c>
      <c r="BY111" s="67" t="s">
        <v>14</v>
      </c>
      <c r="BZ111" s="67" t="s">
        <v>69</v>
      </c>
    </row>
    <row r="112" spans="1:78" s="4" customFormat="1" ht="23.25" customHeight="1">
      <c r="A112" s="68" t="s">
        <v>76</v>
      </c>
      <c r="B112" s="51"/>
      <c r="C112" s="10"/>
      <c r="D112" s="10"/>
      <c r="E112" s="166">
        <v>44928</v>
      </c>
      <c r="F112" s="167"/>
      <c r="G112" s="167"/>
      <c r="H112" s="167"/>
      <c r="I112" s="167"/>
      <c r="J112" s="10"/>
      <c r="K112" s="167" t="s">
        <v>86</v>
      </c>
      <c r="L112" s="167"/>
      <c r="M112" s="167"/>
      <c r="N112" s="167"/>
      <c r="O112" s="167"/>
      <c r="P112" s="167"/>
      <c r="Q112" s="167"/>
      <c r="R112" s="167"/>
      <c r="S112" s="167"/>
      <c r="T112" s="167"/>
      <c r="U112" s="167"/>
      <c r="V112" s="167"/>
      <c r="W112" s="167"/>
      <c r="X112" s="167"/>
      <c r="Y112" s="167"/>
      <c r="Z112" s="167"/>
      <c r="AA112" s="167"/>
      <c r="AB112" s="167"/>
      <c r="AC112" s="167"/>
      <c r="AD112" s="167"/>
      <c r="AE112" s="167"/>
      <c r="AF112" s="167"/>
      <c r="AG112" s="141"/>
      <c r="AH112" s="142"/>
      <c r="AI112" s="142"/>
      <c r="AJ112" s="142"/>
      <c r="AK112" s="142"/>
      <c r="AL112" s="142"/>
      <c r="AM112" s="142"/>
      <c r="AN112" s="141"/>
      <c r="AO112" s="142"/>
      <c r="AP112" s="142"/>
      <c r="AQ112" s="51"/>
      <c r="BG112" s="21" t="s">
        <v>78</v>
      </c>
      <c r="BI112" s="21" t="s">
        <v>71</v>
      </c>
      <c r="BJ112" s="21" t="s">
        <v>112</v>
      </c>
      <c r="BK112" s="21" t="s">
        <v>111</v>
      </c>
      <c r="BY112" s="21" t="s">
        <v>14</v>
      </c>
    </row>
    <row r="113" spans="1:77" s="4" customFormat="1" ht="23.25" customHeight="1">
      <c r="A113" s="68" t="s">
        <v>76</v>
      </c>
      <c r="B113" s="51"/>
      <c r="C113" s="10"/>
      <c r="D113" s="10"/>
      <c r="E113" s="166">
        <v>44959</v>
      </c>
      <c r="F113" s="167"/>
      <c r="G113" s="167"/>
      <c r="H113" s="167"/>
      <c r="I113" s="167"/>
      <c r="J113" s="10"/>
      <c r="K113" s="167" t="s">
        <v>108</v>
      </c>
      <c r="L113" s="167"/>
      <c r="M113" s="167"/>
      <c r="N113" s="167"/>
      <c r="O113" s="167"/>
      <c r="P113" s="167"/>
      <c r="Q113" s="167"/>
      <c r="R113" s="167"/>
      <c r="S113" s="167"/>
      <c r="T113" s="167"/>
      <c r="U113" s="167"/>
      <c r="V113" s="167"/>
      <c r="W113" s="167"/>
      <c r="X113" s="167"/>
      <c r="Y113" s="167"/>
      <c r="Z113" s="167"/>
      <c r="AA113" s="167"/>
      <c r="AB113" s="167"/>
      <c r="AC113" s="167"/>
      <c r="AD113" s="167"/>
      <c r="AE113" s="167"/>
      <c r="AF113" s="167"/>
      <c r="AG113" s="141"/>
      <c r="AH113" s="142"/>
      <c r="AI113" s="142"/>
      <c r="AJ113" s="142"/>
      <c r="AK113" s="142"/>
      <c r="AL113" s="142"/>
      <c r="AM113" s="142"/>
      <c r="AN113" s="141"/>
      <c r="AO113" s="142"/>
      <c r="AP113" s="142"/>
      <c r="AQ113" s="51"/>
      <c r="BG113" s="21" t="s">
        <v>78</v>
      </c>
      <c r="BI113" s="21" t="s">
        <v>71</v>
      </c>
      <c r="BJ113" s="21" t="s">
        <v>113</v>
      </c>
      <c r="BK113" s="21" t="s">
        <v>111</v>
      </c>
      <c r="BY113" s="21" t="s">
        <v>14</v>
      </c>
    </row>
    <row r="114" spans="1:77">
      <c r="B114" s="18"/>
      <c r="AQ114" s="18"/>
    </row>
    <row r="115" spans="1:77" s="2" customFormat="1" ht="30" customHeight="1">
      <c r="A115" s="29"/>
      <c r="B115" s="30"/>
      <c r="C115" s="59" t="s">
        <v>114</v>
      </c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F115" s="29"/>
      <c r="AG115" s="139"/>
      <c r="AH115" s="139"/>
      <c r="AI115" s="139"/>
      <c r="AJ115" s="139"/>
      <c r="AK115" s="139"/>
      <c r="AL115" s="139"/>
      <c r="AM115" s="139"/>
      <c r="AN115" s="139"/>
      <c r="AO115" s="139"/>
      <c r="AP115" s="139"/>
      <c r="AQ115" s="30"/>
      <c r="AR115" s="29"/>
    </row>
    <row r="116" spans="1:77" s="2" customFormat="1" ht="10.9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F116" s="29"/>
      <c r="AG116" s="29"/>
      <c r="AH116" s="29"/>
      <c r="AI116" s="29"/>
      <c r="AJ116" s="29"/>
      <c r="AK116" s="29"/>
      <c r="AL116" s="29"/>
      <c r="AM116" s="29"/>
      <c r="AN116" s="29"/>
      <c r="AO116" s="29"/>
      <c r="AP116" s="29"/>
      <c r="AQ116" s="30"/>
      <c r="AR116" s="29"/>
    </row>
    <row r="117" spans="1:77" s="2" customFormat="1" ht="30" customHeight="1">
      <c r="A117" s="29"/>
      <c r="B117" s="30"/>
      <c r="C117" s="69" t="s">
        <v>115</v>
      </c>
      <c r="D117" s="70"/>
      <c r="E117" s="70"/>
      <c r="F117" s="70"/>
      <c r="G117" s="70"/>
      <c r="H117" s="70"/>
      <c r="I117" s="70"/>
      <c r="J117" s="70"/>
      <c r="K117" s="70"/>
      <c r="L117" s="70"/>
      <c r="M117" s="70"/>
      <c r="N117" s="70"/>
      <c r="O117" s="70"/>
      <c r="P117" s="70"/>
      <c r="Q117" s="70"/>
      <c r="R117" s="70"/>
      <c r="S117" s="70"/>
      <c r="T117" s="70"/>
      <c r="U117" s="70"/>
      <c r="V117" s="70"/>
      <c r="W117" s="70"/>
      <c r="X117" s="70"/>
      <c r="Y117" s="70"/>
      <c r="Z117" s="70"/>
      <c r="AA117" s="70"/>
      <c r="AB117" s="70"/>
      <c r="AC117" s="70"/>
      <c r="AD117" s="70"/>
      <c r="AE117" s="70"/>
      <c r="AF117" s="70"/>
      <c r="AG117" s="140"/>
      <c r="AH117" s="140"/>
      <c r="AI117" s="140"/>
      <c r="AJ117" s="140"/>
      <c r="AK117" s="140"/>
      <c r="AL117" s="140"/>
      <c r="AM117" s="140"/>
      <c r="AN117" s="140"/>
      <c r="AO117" s="140"/>
      <c r="AP117" s="140"/>
      <c r="AQ117" s="30"/>
      <c r="AR117" s="29"/>
    </row>
    <row r="118" spans="1:77" s="2" customFormat="1" ht="6.95" customHeight="1">
      <c r="A118" s="29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30"/>
      <c r="AR118" s="29"/>
    </row>
  </sheetData>
  <mergeCells count="117">
    <mergeCell ref="E98:I98"/>
    <mergeCell ref="E96:I96"/>
    <mergeCell ref="F100:J100"/>
    <mergeCell ref="G102:K102"/>
    <mergeCell ref="G103:K103"/>
    <mergeCell ref="L85:AO85"/>
    <mergeCell ref="M101:AF101"/>
    <mergeCell ref="M104:AF104"/>
    <mergeCell ref="M102:AF102"/>
    <mergeCell ref="M103:AF103"/>
    <mergeCell ref="G105:K105"/>
    <mergeCell ref="M105:AF105"/>
    <mergeCell ref="F106:J106"/>
    <mergeCell ref="L106:AF106"/>
    <mergeCell ref="AN102:AP102"/>
    <mergeCell ref="AN96:AP96"/>
    <mergeCell ref="G104:K104"/>
    <mergeCell ref="G101:K101"/>
    <mergeCell ref="I92:AF92"/>
    <mergeCell ref="J95:AF95"/>
    <mergeCell ref="K97:AF97"/>
    <mergeCell ref="K99:AF99"/>
    <mergeCell ref="K98:AF98"/>
    <mergeCell ref="K96:AF96"/>
    <mergeCell ref="L100:AF100"/>
    <mergeCell ref="C92:G92"/>
    <mergeCell ref="D95:H95"/>
    <mergeCell ref="E97:I97"/>
    <mergeCell ref="E99:I99"/>
    <mergeCell ref="G107:K107"/>
    <mergeCell ref="M107:AF107"/>
    <mergeCell ref="G108:K108"/>
    <mergeCell ref="M108:AF108"/>
    <mergeCell ref="F109:J109"/>
    <mergeCell ref="L109:AF109"/>
    <mergeCell ref="F110:J110"/>
    <mergeCell ref="L110:AF110"/>
    <mergeCell ref="D111:H111"/>
    <mergeCell ref="J111:AF111"/>
    <mergeCell ref="E112:I112"/>
    <mergeCell ref="K112:AF112"/>
    <mergeCell ref="E113:I113"/>
    <mergeCell ref="K113:AF113"/>
    <mergeCell ref="AG94:AM94"/>
    <mergeCell ref="AG115:AM115"/>
    <mergeCell ref="AG117:AM117"/>
    <mergeCell ref="K5:AO5"/>
    <mergeCell ref="K6:AO6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W32:AE32"/>
    <mergeCell ref="L32:P32"/>
    <mergeCell ref="L33:P33"/>
    <mergeCell ref="AK33:AO33"/>
    <mergeCell ref="W33:AE33"/>
    <mergeCell ref="W34:AE34"/>
    <mergeCell ref="AK34:AO34"/>
    <mergeCell ref="L34:P34"/>
    <mergeCell ref="L35:P35"/>
    <mergeCell ref="W35:AE35"/>
    <mergeCell ref="AK35:AO35"/>
    <mergeCell ref="L36:P36"/>
    <mergeCell ref="W36:AE36"/>
    <mergeCell ref="AK36:AO36"/>
    <mergeCell ref="AK38:AO38"/>
    <mergeCell ref="X38:AB38"/>
    <mergeCell ref="AQ2:AR2"/>
    <mergeCell ref="AG104:AM104"/>
    <mergeCell ref="AG96:AM96"/>
    <mergeCell ref="AG92:AM92"/>
    <mergeCell ref="AG100:AM100"/>
    <mergeCell ref="AG99:AM99"/>
    <mergeCell ref="AG102:AM102"/>
    <mergeCell ref="AG98:AM98"/>
    <mergeCell ref="AG103:AM103"/>
    <mergeCell ref="AG97:AM97"/>
    <mergeCell ref="AG95:AM95"/>
    <mergeCell ref="AG101:AM101"/>
    <mergeCell ref="AM87:AN87"/>
    <mergeCell ref="AM89:AP89"/>
    <mergeCell ref="AM90:AP90"/>
    <mergeCell ref="AN103:AP103"/>
    <mergeCell ref="AN92:AP92"/>
    <mergeCell ref="AN101:AP101"/>
    <mergeCell ref="AN100:AP100"/>
    <mergeCell ref="AN99:AP99"/>
    <mergeCell ref="AN104:AP104"/>
    <mergeCell ref="AN98:AP98"/>
    <mergeCell ref="AN95:AP95"/>
    <mergeCell ref="AN97:AP97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94:AP94"/>
    <mergeCell ref="AN115:AP115"/>
    <mergeCell ref="AN117:AP117"/>
    <mergeCell ref="AN109:AP109"/>
    <mergeCell ref="AG109:AM109"/>
    <mergeCell ref="AN110:AP110"/>
    <mergeCell ref="AG110:AM110"/>
    <mergeCell ref="AN111:AP111"/>
    <mergeCell ref="AG111:AM111"/>
    <mergeCell ref="AN112:AP112"/>
    <mergeCell ref="AG112:AM112"/>
    <mergeCell ref="AN113:AP113"/>
    <mergeCell ref="AG113:AM113"/>
  </mergeCells>
  <hyperlinks>
    <hyperlink ref="A96" location="'2018008.1.1 - SO 01.1.1 Z...'!C2" display="/" xr:uid="{00000000-0004-0000-0000-000000000000}"/>
    <hyperlink ref="A97" location="'2018008.1.2 - SO 01.1.2 Z...'!C2" display="/" xr:uid="{00000000-0004-0000-0000-000001000000}"/>
    <hyperlink ref="A98" location="'2018008.1.3 - SO 01.1.3 V...'!C2" display="/" xr:uid="{00000000-0004-0000-0000-000002000000}"/>
    <hyperlink ref="A101" location="'2018008.1.4.1a - Obvodový...'!C2" display="/" xr:uid="{00000000-0004-0000-0000-000003000000}"/>
    <hyperlink ref="A102" location="'2018008.1.4.1b - Strešný ...'!C2" display="/" xr:uid="{00000000-0004-0000-0000-000004000000}"/>
    <hyperlink ref="A103" location="'2018008.1.4.1c - Odstráne...'!C2" display="/" xr:uid="{00000000-0004-0000-0000-000005000000}"/>
    <hyperlink ref="A104" location="'2018008.1.4.1d - Vstupné ...'!C2" display="/" xr:uid="{00000000-0004-0000-0000-000006000000}"/>
    <hyperlink ref="A105" location="'2018008.1.4.1e - Rampa'!C2" display="/" xr:uid="{00000000-0004-0000-0000-000007000000}"/>
    <hyperlink ref="A107" location="'2018008.1.4.2a - Inštalácie'!C2" display="/" xr:uid="{00000000-0004-0000-0000-000008000000}"/>
    <hyperlink ref="A108" location="'2018008.1.4.2b - Bleskozv...'!C2" display="/" xr:uid="{00000000-0004-0000-0000-000009000000}"/>
    <hyperlink ref="A109" location="'2018008.1.4.3 - Vykurovanie'!C2" display="/" xr:uid="{00000000-0004-0000-0000-00000A000000}"/>
    <hyperlink ref="A110" location="'2018008.1.4.4 - Zdravotec...'!C2" display="/" xr:uid="{00000000-0004-0000-0000-00000B000000}"/>
    <hyperlink ref="A112" location="'2018008.2.1 - Stavebné práce'!C2" display="/" xr:uid="{00000000-0004-0000-0000-00000C000000}"/>
    <hyperlink ref="A113" location="'2018008.2.2 - Zdravotechnika'!C2" display="/" xr:uid="{00000000-0004-0000-0000-00000D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BE260"/>
  <sheetViews>
    <sheetView showGridLines="0" tabSelected="1" topLeftCell="A4" workbookViewId="0">
      <selection activeCell="N34" sqref="N3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6.33203125" style="1" customWidth="1"/>
    <col min="14" max="14" width="12.33203125" style="1" customWidth="1"/>
    <col min="15" max="15" width="16.33203125" style="1" customWidth="1"/>
    <col min="16" max="16" width="12.33203125" style="1" customWidth="1"/>
    <col min="17" max="17" width="15" style="1" customWidth="1"/>
    <col min="18" max="18" width="11" style="1" customWidth="1"/>
    <col min="19" max="19" width="15" style="1" customWidth="1"/>
    <col min="20" max="20" width="16.33203125" style="1" customWidth="1"/>
    <col min="21" max="21" width="11" style="1" customWidth="1"/>
    <col min="22" max="22" width="15" style="1" customWidth="1"/>
    <col min="23" max="23" width="16.33203125" style="1" customWidth="1"/>
    <col min="36" max="57" width="9.33203125" style="1" hidden="1"/>
  </cols>
  <sheetData>
    <row r="1" spans="1:38">
      <c r="A1" s="72"/>
    </row>
    <row r="2" spans="1:38" s="1" customFormat="1" ht="36.950000000000003" customHeight="1">
      <c r="L2" s="147" t="s">
        <v>4</v>
      </c>
      <c r="M2" s="148"/>
      <c r="N2" s="148"/>
      <c r="AL2" s="15" t="s">
        <v>103</v>
      </c>
    </row>
    <row r="3" spans="1:38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L3" s="15" t="s">
        <v>69</v>
      </c>
    </row>
    <row r="4" spans="1:38" s="1" customFormat="1" ht="24.95" customHeight="1">
      <c r="B4" s="18"/>
      <c r="D4" s="19" t="s">
        <v>116</v>
      </c>
      <c r="L4" s="18"/>
      <c r="AL4" s="15" t="s">
        <v>2</v>
      </c>
    </row>
    <row r="5" spans="1:38" s="1" customFormat="1" ht="6.95" customHeight="1">
      <c r="B5" s="18"/>
      <c r="L5" s="18"/>
    </row>
    <row r="6" spans="1:38" s="1" customFormat="1" ht="12" customHeight="1">
      <c r="B6" s="18"/>
      <c r="D6" s="23" t="s">
        <v>11</v>
      </c>
      <c r="L6" s="18"/>
    </row>
    <row r="7" spans="1:38" s="1" customFormat="1" ht="16.5" customHeight="1">
      <c r="B7" s="18"/>
      <c r="E7" s="181" t="str">
        <f>'Rekapitulácia stavby'!K6</f>
        <v>Poltár OO PZ, rekonštrukcia a modernizácia objektu</v>
      </c>
      <c r="F7" s="183"/>
      <c r="G7" s="183"/>
      <c r="H7" s="183"/>
      <c r="L7" s="18"/>
    </row>
    <row r="8" spans="1:38" ht="12.75">
      <c r="B8" s="18"/>
      <c r="D8" s="23" t="s">
        <v>117</v>
      </c>
      <c r="L8" s="18"/>
    </row>
    <row r="9" spans="1:38" s="1" customFormat="1" ht="16.5" customHeight="1">
      <c r="B9" s="18"/>
      <c r="E9" s="181" t="s">
        <v>73</v>
      </c>
      <c r="F9" s="148"/>
      <c r="G9" s="148"/>
      <c r="H9" s="148"/>
      <c r="L9" s="18"/>
    </row>
    <row r="10" spans="1:38" s="1" customFormat="1" ht="12" customHeight="1">
      <c r="B10" s="18"/>
      <c r="D10" s="23" t="s">
        <v>118</v>
      </c>
      <c r="L10" s="18"/>
    </row>
    <row r="11" spans="1:38" s="2" customFormat="1" ht="16.5" customHeight="1">
      <c r="A11" s="29"/>
      <c r="B11" s="30"/>
      <c r="C11" s="29"/>
      <c r="D11" s="29"/>
      <c r="E11" s="184" t="s">
        <v>84</v>
      </c>
      <c r="F11" s="182"/>
      <c r="G11" s="182"/>
      <c r="H11" s="182"/>
      <c r="I11" s="29"/>
      <c r="J11" s="29"/>
      <c r="K11" s="29"/>
      <c r="L11" s="42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</row>
    <row r="12" spans="1:38" s="2" customFormat="1" ht="12" customHeight="1">
      <c r="A12" s="29"/>
      <c r="B12" s="30"/>
      <c r="C12" s="29"/>
      <c r="D12" s="23" t="s">
        <v>806</v>
      </c>
      <c r="E12" s="29"/>
      <c r="F12" s="29"/>
      <c r="G12" s="29"/>
      <c r="H12" s="29"/>
      <c r="I12" s="29"/>
      <c r="J12" s="29"/>
      <c r="K12" s="29"/>
      <c r="L12" s="42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</row>
    <row r="13" spans="1:38" s="2" customFormat="1" ht="16.5" customHeight="1">
      <c r="A13" s="29"/>
      <c r="B13" s="30"/>
      <c r="C13" s="29"/>
      <c r="D13" s="29"/>
      <c r="E13" s="178" t="s">
        <v>2882</v>
      </c>
      <c r="F13" s="182"/>
      <c r="G13" s="182"/>
      <c r="H13" s="182"/>
      <c r="I13" s="29"/>
      <c r="J13" s="29"/>
      <c r="K13" s="29"/>
      <c r="L13" s="42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</row>
    <row r="14" spans="1:38" s="2" customFormat="1">
      <c r="A14" s="29"/>
      <c r="B14" s="30"/>
      <c r="C14" s="29"/>
      <c r="D14" s="29"/>
      <c r="E14" s="29"/>
      <c r="F14" s="29"/>
      <c r="G14" s="29"/>
      <c r="H14" s="29"/>
      <c r="I14" s="29"/>
      <c r="J14" s="29"/>
      <c r="K14" s="29"/>
      <c r="L14" s="42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</row>
    <row r="15" spans="1:38" s="2" customFormat="1" ht="12" customHeight="1">
      <c r="A15" s="29"/>
      <c r="B15" s="30"/>
      <c r="C15" s="29"/>
      <c r="D15" s="23" t="s">
        <v>13</v>
      </c>
      <c r="E15" s="29"/>
      <c r="F15" s="21" t="s">
        <v>14</v>
      </c>
      <c r="G15" s="29"/>
      <c r="H15" s="29"/>
      <c r="I15" s="23" t="s">
        <v>15</v>
      </c>
      <c r="J15" s="21" t="s">
        <v>16</v>
      </c>
      <c r="K15" s="29"/>
      <c r="L15" s="42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</row>
    <row r="16" spans="1:38" s="2" customFormat="1" ht="12" customHeight="1">
      <c r="A16" s="29"/>
      <c r="B16" s="30"/>
      <c r="C16" s="29"/>
      <c r="D16" s="23" t="s">
        <v>17</v>
      </c>
      <c r="E16" s="29"/>
      <c r="F16" s="21" t="s">
        <v>18</v>
      </c>
      <c r="G16" s="29"/>
      <c r="H16" s="29"/>
      <c r="I16" s="23" t="s">
        <v>19</v>
      </c>
      <c r="J16" s="55" t="str">
        <f>'Rekapitulácia stavby'!AN8</f>
        <v>21. 6. 2023</v>
      </c>
      <c r="K16" s="29"/>
      <c r="L16" s="42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</row>
    <row r="17" spans="1:23" s="2" customFormat="1" ht="21.75" customHeight="1">
      <c r="A17" s="29"/>
      <c r="B17" s="30"/>
      <c r="C17" s="29"/>
      <c r="D17" s="20" t="s">
        <v>21</v>
      </c>
      <c r="E17" s="29"/>
      <c r="F17" s="24" t="s">
        <v>22</v>
      </c>
      <c r="G17" s="29"/>
      <c r="H17" s="29"/>
      <c r="I17" s="20" t="s">
        <v>23</v>
      </c>
      <c r="J17" s="24" t="s">
        <v>24</v>
      </c>
      <c r="K17" s="29"/>
      <c r="L17" s="42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</row>
    <row r="18" spans="1:23" s="2" customFormat="1" ht="12" customHeight="1">
      <c r="A18" s="29"/>
      <c r="B18" s="30"/>
      <c r="C18" s="29"/>
      <c r="D18" s="23" t="s">
        <v>25</v>
      </c>
      <c r="E18" s="29"/>
      <c r="F18" s="29"/>
      <c r="G18" s="29"/>
      <c r="H18" s="29"/>
      <c r="I18" s="23" t="s">
        <v>26</v>
      </c>
      <c r="J18" s="21" t="s">
        <v>27</v>
      </c>
      <c r="K18" s="29"/>
      <c r="L18" s="42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</row>
    <row r="19" spans="1:23" s="2" customFormat="1" ht="18" customHeight="1">
      <c r="A19" s="29"/>
      <c r="B19" s="30"/>
      <c r="C19" s="29"/>
      <c r="D19" s="29"/>
      <c r="E19" s="21" t="s">
        <v>28</v>
      </c>
      <c r="F19" s="29"/>
      <c r="G19" s="29"/>
      <c r="H19" s="29"/>
      <c r="I19" s="23" t="s">
        <v>29</v>
      </c>
      <c r="J19" s="21"/>
      <c r="K19" s="29"/>
      <c r="L19" s="42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</row>
    <row r="20" spans="1:23" s="2" customFormat="1" ht="6.95" customHeight="1">
      <c r="A20" s="29"/>
      <c r="B20" s="30"/>
      <c r="C20" s="29"/>
      <c r="D20" s="29"/>
      <c r="E20" s="29"/>
      <c r="F20" s="29"/>
      <c r="G20" s="29"/>
      <c r="H20" s="29"/>
      <c r="I20" s="29"/>
      <c r="J20" s="29"/>
      <c r="K20" s="29"/>
      <c r="L20" s="42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</row>
    <row r="21" spans="1:23" s="2" customFormat="1" ht="12" customHeight="1">
      <c r="A21" s="29"/>
      <c r="B21" s="30"/>
      <c r="C21" s="29"/>
      <c r="D21" s="23" t="s">
        <v>30</v>
      </c>
      <c r="E21" s="29"/>
      <c r="F21" s="29"/>
      <c r="G21" s="29"/>
      <c r="H21" s="29"/>
      <c r="I21" s="23" t="s">
        <v>26</v>
      </c>
      <c r="J21" s="21" t="s">
        <v>31</v>
      </c>
      <c r="K21" s="29"/>
      <c r="L21" s="42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</row>
    <row r="22" spans="1:23" s="2" customFormat="1" ht="18" customHeight="1">
      <c r="A22" s="29"/>
      <c r="B22" s="30"/>
      <c r="C22" s="29"/>
      <c r="D22" s="29"/>
      <c r="E22" s="21" t="s">
        <v>31</v>
      </c>
      <c r="F22" s="29"/>
      <c r="G22" s="29"/>
      <c r="H22" s="29"/>
      <c r="I22" s="23" t="s">
        <v>29</v>
      </c>
      <c r="J22" s="21" t="s">
        <v>31</v>
      </c>
      <c r="K22" s="29"/>
      <c r="L22" s="42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</row>
    <row r="23" spans="1:23" s="2" customFormat="1" ht="6.95" customHeight="1">
      <c r="A23" s="29"/>
      <c r="B23" s="30"/>
      <c r="C23" s="29"/>
      <c r="D23" s="29"/>
      <c r="E23" s="29"/>
      <c r="F23" s="29"/>
      <c r="G23" s="29"/>
      <c r="H23" s="29"/>
      <c r="I23" s="29"/>
      <c r="J23" s="29"/>
      <c r="K23" s="29"/>
      <c r="L23" s="42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</row>
    <row r="24" spans="1:23" s="2" customFormat="1" ht="12" customHeight="1">
      <c r="A24" s="29"/>
      <c r="B24" s="30"/>
      <c r="C24" s="29"/>
      <c r="D24" s="23" t="s">
        <v>32</v>
      </c>
      <c r="E24" s="29"/>
      <c r="F24" s="29"/>
      <c r="G24" s="29"/>
      <c r="H24" s="29"/>
      <c r="I24" s="23" t="s">
        <v>26</v>
      </c>
      <c r="J24" s="21" t="s">
        <v>33</v>
      </c>
      <c r="K24" s="29"/>
      <c r="L24" s="42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</row>
    <row r="25" spans="1:23" s="2" customFormat="1" ht="18" customHeight="1">
      <c r="A25" s="29"/>
      <c r="B25" s="30"/>
      <c r="C25" s="29"/>
      <c r="D25" s="29"/>
      <c r="E25" s="21" t="s">
        <v>34</v>
      </c>
      <c r="F25" s="29"/>
      <c r="G25" s="29"/>
      <c r="H25" s="29"/>
      <c r="I25" s="23" t="s">
        <v>29</v>
      </c>
      <c r="J25" s="21" t="s">
        <v>35</v>
      </c>
      <c r="K25" s="29"/>
      <c r="L25" s="42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</row>
    <row r="26" spans="1:23" s="2" customFormat="1" ht="6.95" customHeight="1">
      <c r="A26" s="29"/>
      <c r="B26" s="30"/>
      <c r="C26" s="29"/>
      <c r="D26" s="29"/>
      <c r="E26" s="29"/>
      <c r="F26" s="29"/>
      <c r="G26" s="29"/>
      <c r="H26" s="29"/>
      <c r="I26" s="29"/>
      <c r="J26" s="29"/>
      <c r="K26" s="29"/>
      <c r="L26" s="42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</row>
    <row r="27" spans="1:23" s="2" customFormat="1" ht="12" customHeight="1">
      <c r="A27" s="29"/>
      <c r="B27" s="30"/>
      <c r="C27" s="29"/>
      <c r="D27" s="23" t="s">
        <v>37</v>
      </c>
      <c r="E27" s="29"/>
      <c r="F27" s="29"/>
      <c r="G27" s="29"/>
      <c r="H27" s="29"/>
      <c r="I27" s="23" t="s">
        <v>26</v>
      </c>
      <c r="J27" s="21" t="s">
        <v>31</v>
      </c>
      <c r="K27" s="29"/>
      <c r="L27" s="42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</row>
    <row r="28" spans="1:23" s="2" customFormat="1" ht="18" customHeight="1">
      <c r="A28" s="29"/>
      <c r="B28" s="30"/>
      <c r="C28" s="29"/>
      <c r="D28" s="29"/>
      <c r="E28" s="21" t="s">
        <v>1405</v>
      </c>
      <c r="F28" s="29"/>
      <c r="G28" s="29"/>
      <c r="H28" s="29"/>
      <c r="I28" s="23" t="s">
        <v>29</v>
      </c>
      <c r="J28" s="21" t="s">
        <v>31</v>
      </c>
      <c r="K28" s="29"/>
      <c r="L28" s="42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</row>
    <row r="29" spans="1:23" s="2" customFormat="1" ht="6.95" customHeight="1">
      <c r="A29" s="29"/>
      <c r="B29" s="30"/>
      <c r="C29" s="29"/>
      <c r="D29" s="29"/>
      <c r="E29" s="29"/>
      <c r="F29" s="29"/>
      <c r="G29" s="29"/>
      <c r="H29" s="29"/>
      <c r="I29" s="29"/>
      <c r="J29" s="29"/>
      <c r="K29" s="29"/>
      <c r="L29" s="42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</row>
    <row r="30" spans="1:23" s="2" customFormat="1" ht="12" customHeight="1">
      <c r="A30" s="29"/>
      <c r="B30" s="30"/>
      <c r="C30" s="29"/>
      <c r="D30" s="23" t="s">
        <v>39</v>
      </c>
      <c r="E30" s="29"/>
      <c r="F30" s="29"/>
      <c r="G30" s="29"/>
      <c r="H30" s="29"/>
      <c r="I30" s="29"/>
      <c r="J30" s="29"/>
      <c r="K30" s="29"/>
      <c r="L30" s="42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</row>
    <row r="31" spans="1:23" s="8" customFormat="1" ht="16.5" customHeight="1">
      <c r="A31" s="73"/>
      <c r="B31" s="74"/>
      <c r="C31" s="73"/>
      <c r="D31" s="73"/>
      <c r="E31" s="171" t="s">
        <v>1</v>
      </c>
      <c r="F31" s="171"/>
      <c r="G31" s="171"/>
      <c r="H31" s="171"/>
      <c r="I31" s="73"/>
      <c r="J31" s="73"/>
      <c r="K31" s="73"/>
      <c r="L31" s="75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</row>
    <row r="32" spans="1:23" s="2" customFormat="1" ht="6.95" customHeight="1">
      <c r="A32" s="29"/>
      <c r="B32" s="30"/>
      <c r="C32" s="29"/>
      <c r="D32" s="29"/>
      <c r="E32" s="29"/>
      <c r="F32" s="29"/>
      <c r="G32" s="29"/>
      <c r="H32" s="29"/>
      <c r="I32" s="29"/>
      <c r="J32" s="29"/>
      <c r="K32" s="29"/>
      <c r="L32" s="42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</row>
    <row r="33" spans="1:23" s="2" customFormat="1" ht="6.95" customHeight="1">
      <c r="A33" s="29"/>
      <c r="B33" s="30"/>
      <c r="C33" s="29"/>
      <c r="D33" s="57"/>
      <c r="E33" s="57"/>
      <c r="F33" s="57"/>
      <c r="G33" s="57"/>
      <c r="H33" s="57"/>
      <c r="I33" s="57"/>
      <c r="J33" s="57"/>
      <c r="K33" s="57"/>
      <c r="L33" s="42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</row>
    <row r="34" spans="1:23" s="2" customFormat="1" ht="14.45" customHeight="1">
      <c r="A34" s="29"/>
      <c r="B34" s="30"/>
      <c r="C34" s="29"/>
      <c r="D34" s="21" t="s">
        <v>119</v>
      </c>
      <c r="E34" s="29"/>
      <c r="F34" s="29"/>
      <c r="G34" s="29"/>
      <c r="H34" s="29"/>
      <c r="I34" s="29"/>
      <c r="J34" s="28"/>
      <c r="K34" s="29"/>
      <c r="L34" s="42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</row>
    <row r="35" spans="1:23" s="2" customFormat="1" ht="14.45" customHeight="1">
      <c r="A35" s="29"/>
      <c r="B35" s="30"/>
      <c r="C35" s="29"/>
      <c r="D35" s="27" t="s">
        <v>120</v>
      </c>
      <c r="E35" s="29"/>
      <c r="F35" s="29"/>
      <c r="G35" s="29"/>
      <c r="H35" s="29"/>
      <c r="I35" s="29"/>
      <c r="J35" s="28"/>
      <c r="K35" s="29"/>
      <c r="L35" s="42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</row>
    <row r="36" spans="1:23" s="2" customFormat="1" ht="25.35" customHeight="1">
      <c r="A36" s="29"/>
      <c r="B36" s="30"/>
      <c r="C36" s="29"/>
      <c r="D36" s="76" t="s">
        <v>42</v>
      </c>
      <c r="E36" s="29"/>
      <c r="F36" s="29"/>
      <c r="G36" s="29"/>
      <c r="H36" s="29"/>
      <c r="I36" s="29"/>
      <c r="J36" s="61"/>
      <c r="K36" s="29"/>
      <c r="L36" s="42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</row>
    <row r="37" spans="1:23" s="2" customFormat="1" ht="6.95" customHeight="1">
      <c r="A37" s="29"/>
      <c r="B37" s="30"/>
      <c r="C37" s="29"/>
      <c r="D37" s="57"/>
      <c r="E37" s="57"/>
      <c r="F37" s="57"/>
      <c r="G37" s="57"/>
      <c r="H37" s="57"/>
      <c r="I37" s="57"/>
      <c r="J37" s="57"/>
      <c r="K37" s="57"/>
      <c r="L37" s="42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</row>
    <row r="38" spans="1:23" s="2" customFormat="1" ht="14.45" customHeight="1">
      <c r="A38" s="29"/>
      <c r="B38" s="30"/>
      <c r="C38" s="29"/>
      <c r="D38" s="29"/>
      <c r="E38" s="29"/>
      <c r="F38" s="33" t="s">
        <v>44</v>
      </c>
      <c r="G38" s="29"/>
      <c r="H38" s="29"/>
      <c r="I38" s="33" t="s">
        <v>43</v>
      </c>
      <c r="J38" s="33" t="s">
        <v>45</v>
      </c>
      <c r="K38" s="29"/>
      <c r="L38" s="42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</row>
    <row r="39" spans="1:23" s="2" customFormat="1" ht="14.45" customHeight="1">
      <c r="A39" s="29"/>
      <c r="B39" s="30"/>
      <c r="C39" s="29"/>
      <c r="D39" s="77" t="s">
        <v>46</v>
      </c>
      <c r="E39" s="35" t="s">
        <v>47</v>
      </c>
      <c r="F39" s="78" t="e">
        <f>ROUND((SUM(AW108:AW109) + SUM(AW133:AW259)),  2)</f>
        <v>#REF!</v>
      </c>
      <c r="G39" s="79"/>
      <c r="H39" s="79"/>
      <c r="I39" s="80">
        <v>0.2</v>
      </c>
      <c r="J39" s="78" t="e">
        <f>ROUND(((SUM(AW108:AW109) + SUM(AW133:AW259))*I39),  2)</f>
        <v>#REF!</v>
      </c>
      <c r="K39" s="29"/>
      <c r="L39" s="42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</row>
    <row r="40" spans="1:23" s="2" customFormat="1" ht="14.45" customHeight="1">
      <c r="A40" s="29"/>
      <c r="B40" s="30"/>
      <c r="C40" s="29"/>
      <c r="D40" s="29"/>
      <c r="E40" s="35" t="s">
        <v>48</v>
      </c>
      <c r="F40" s="81"/>
      <c r="G40" s="29"/>
      <c r="H40" s="29"/>
      <c r="I40" s="82">
        <v>0.23</v>
      </c>
      <c r="J40" s="81"/>
      <c r="K40" s="29"/>
      <c r="L40" s="42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</row>
    <row r="41" spans="1:23" s="2" customFormat="1" ht="14.45" hidden="1" customHeight="1">
      <c r="A41" s="29"/>
      <c r="B41" s="30"/>
      <c r="C41" s="29"/>
      <c r="D41" s="29"/>
      <c r="E41" s="23" t="s">
        <v>49</v>
      </c>
      <c r="F41" s="81" t="e">
        <f>ROUND((SUM(AY108:AY109) + SUM(AY133:AY259)),  2)</f>
        <v>#REF!</v>
      </c>
      <c r="G41" s="29"/>
      <c r="H41" s="29"/>
      <c r="I41" s="82">
        <v>0.2</v>
      </c>
      <c r="J41" s="81"/>
      <c r="K41" s="29"/>
      <c r="L41" s="42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</row>
    <row r="42" spans="1:23" s="2" customFormat="1" ht="14.45" hidden="1" customHeight="1">
      <c r="A42" s="29"/>
      <c r="B42" s="30"/>
      <c r="C42" s="29"/>
      <c r="D42" s="29"/>
      <c r="E42" s="23" t="s">
        <v>50</v>
      </c>
      <c r="F42" s="81" t="e">
        <f>ROUND((SUM(AZ108:AZ109) + SUM(AZ133:AZ259)),  2)</f>
        <v>#REF!</v>
      </c>
      <c r="G42" s="29"/>
      <c r="H42" s="29"/>
      <c r="I42" s="82">
        <v>0.2</v>
      </c>
      <c r="J42" s="81"/>
      <c r="K42" s="29"/>
      <c r="L42" s="42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</row>
    <row r="43" spans="1:23" s="2" customFormat="1" ht="14.45" hidden="1" customHeight="1">
      <c r="A43" s="29"/>
      <c r="B43" s="30"/>
      <c r="C43" s="29"/>
      <c r="D43" s="29"/>
      <c r="E43" s="35" t="s">
        <v>51</v>
      </c>
      <c r="F43" s="78" t="e">
        <f>ROUND((SUM(BA108:BA109) + SUM(BA133:BA259)),  2)</f>
        <v>#REF!</v>
      </c>
      <c r="G43" s="79"/>
      <c r="H43" s="79"/>
      <c r="I43" s="80">
        <v>0</v>
      </c>
      <c r="J43" s="78"/>
      <c r="K43" s="29"/>
      <c r="L43" s="42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</row>
    <row r="44" spans="1:23" s="2" customFormat="1" ht="6.95" customHeight="1">
      <c r="A44" s="29"/>
      <c r="B44" s="30"/>
      <c r="C44" s="29"/>
      <c r="D44" s="29"/>
      <c r="E44" s="29"/>
      <c r="F44" s="29"/>
      <c r="G44" s="29"/>
      <c r="H44" s="29"/>
      <c r="I44" s="29"/>
      <c r="J44" s="29"/>
      <c r="K44" s="29"/>
      <c r="L44" s="42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</row>
    <row r="45" spans="1:23" s="2" customFormat="1" ht="25.35" customHeight="1">
      <c r="A45" s="29"/>
      <c r="B45" s="30"/>
      <c r="C45" s="70"/>
      <c r="D45" s="83" t="s">
        <v>52</v>
      </c>
      <c r="E45" s="56"/>
      <c r="F45" s="56"/>
      <c r="G45" s="84" t="s">
        <v>53</v>
      </c>
      <c r="H45" s="85" t="s">
        <v>54</v>
      </c>
      <c r="I45" s="56"/>
      <c r="J45" s="86"/>
      <c r="K45" s="87"/>
      <c r="L45" s="42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</row>
    <row r="46" spans="1:23" s="2" customFormat="1" ht="14.4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42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</row>
    <row r="47" spans="1:23" s="1" customFormat="1" ht="14.45" customHeight="1">
      <c r="B47" s="18"/>
      <c r="L47" s="18"/>
    </row>
    <row r="48" spans="1:23" s="1" customFormat="1" ht="14.45" customHeight="1">
      <c r="B48" s="18"/>
      <c r="L48" s="18"/>
    </row>
    <row r="49" spans="1:23" s="2" customFormat="1" ht="14.45" customHeight="1">
      <c r="B49" s="42"/>
      <c r="D49" s="43" t="s">
        <v>55</v>
      </c>
      <c r="E49" s="44"/>
      <c r="F49" s="44"/>
      <c r="G49" s="43" t="s">
        <v>56</v>
      </c>
      <c r="H49" s="44"/>
      <c r="I49" s="44"/>
      <c r="J49" s="44"/>
      <c r="K49" s="44"/>
      <c r="L49" s="42"/>
    </row>
    <row r="50" spans="1:23">
      <c r="B50" s="18"/>
      <c r="L50" s="18"/>
    </row>
    <row r="51" spans="1:23">
      <c r="B51" s="18"/>
      <c r="L51" s="18"/>
    </row>
    <row r="52" spans="1:23">
      <c r="B52" s="18"/>
      <c r="L52" s="18"/>
    </row>
    <row r="53" spans="1:23">
      <c r="B53" s="18"/>
      <c r="L53" s="18"/>
    </row>
    <row r="54" spans="1:23">
      <c r="B54" s="18"/>
      <c r="L54" s="18"/>
    </row>
    <row r="55" spans="1:23">
      <c r="B55" s="18"/>
      <c r="L55" s="18"/>
    </row>
    <row r="56" spans="1:23">
      <c r="B56" s="18"/>
      <c r="L56" s="18"/>
    </row>
    <row r="57" spans="1:23">
      <c r="B57" s="18"/>
      <c r="L57" s="18"/>
    </row>
    <row r="58" spans="1:23">
      <c r="B58" s="18"/>
      <c r="L58" s="18"/>
    </row>
    <row r="59" spans="1:23">
      <c r="B59" s="18"/>
      <c r="L59" s="18"/>
    </row>
    <row r="60" spans="1:23" s="2" customFormat="1" ht="12.75">
      <c r="A60" s="29"/>
      <c r="B60" s="30"/>
      <c r="C60" s="29"/>
      <c r="D60" s="45" t="s">
        <v>57</v>
      </c>
      <c r="E60" s="32"/>
      <c r="F60" s="88" t="s">
        <v>58</v>
      </c>
      <c r="G60" s="45" t="s">
        <v>57</v>
      </c>
      <c r="H60" s="32"/>
      <c r="I60" s="32"/>
      <c r="J60" s="89" t="s">
        <v>58</v>
      </c>
      <c r="K60" s="32"/>
      <c r="L60" s="42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</row>
    <row r="61" spans="1:23">
      <c r="B61" s="18"/>
      <c r="L61" s="18"/>
    </row>
    <row r="62" spans="1:23">
      <c r="B62" s="18"/>
      <c r="L62" s="18"/>
    </row>
    <row r="63" spans="1:23">
      <c r="B63" s="18"/>
      <c r="L63" s="18"/>
    </row>
    <row r="64" spans="1:23" s="2" customFormat="1" ht="12.75">
      <c r="A64" s="29"/>
      <c r="B64" s="30"/>
      <c r="C64" s="29"/>
      <c r="D64" s="43" t="s">
        <v>59</v>
      </c>
      <c r="E64" s="46"/>
      <c r="F64" s="46"/>
      <c r="G64" s="43" t="s">
        <v>60</v>
      </c>
      <c r="H64" s="46"/>
      <c r="I64" s="46"/>
      <c r="J64" s="46"/>
      <c r="K64" s="46"/>
      <c r="L64" s="42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</row>
    <row r="65" spans="1:23">
      <c r="B65" s="18"/>
      <c r="L65" s="18"/>
    </row>
    <row r="66" spans="1:23">
      <c r="B66" s="18"/>
      <c r="L66" s="18"/>
    </row>
    <row r="67" spans="1:23">
      <c r="B67" s="18"/>
      <c r="L67" s="18"/>
    </row>
    <row r="68" spans="1:23">
      <c r="B68" s="18"/>
      <c r="L68" s="18"/>
    </row>
    <row r="69" spans="1:23">
      <c r="B69" s="18"/>
      <c r="L69" s="18"/>
    </row>
    <row r="70" spans="1:23">
      <c r="B70" s="18"/>
      <c r="L70" s="18"/>
    </row>
    <row r="71" spans="1:23">
      <c r="B71" s="18"/>
      <c r="L71" s="18"/>
    </row>
    <row r="72" spans="1:23">
      <c r="B72" s="18"/>
      <c r="L72" s="18"/>
    </row>
    <row r="73" spans="1:23">
      <c r="B73" s="18"/>
      <c r="L73" s="18"/>
    </row>
    <row r="74" spans="1:23">
      <c r="B74" s="18"/>
      <c r="L74" s="18"/>
    </row>
    <row r="75" spans="1:23" s="2" customFormat="1" ht="12.75">
      <c r="A75" s="29"/>
      <c r="B75" s="30"/>
      <c r="C75" s="29"/>
      <c r="D75" s="45" t="s">
        <v>57</v>
      </c>
      <c r="E75" s="32"/>
      <c r="F75" s="88" t="s">
        <v>58</v>
      </c>
      <c r="G75" s="45" t="s">
        <v>57</v>
      </c>
      <c r="H75" s="32"/>
      <c r="I75" s="32"/>
      <c r="J75" s="89" t="s">
        <v>58</v>
      </c>
      <c r="K75" s="32"/>
      <c r="L75" s="42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</row>
    <row r="76" spans="1:23" s="2" customFormat="1" ht="14.45" customHeight="1">
      <c r="A76" s="29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2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</row>
    <row r="80" spans="1:23" s="2" customFormat="1" ht="6.95" customHeight="1">
      <c r="A80" s="29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42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</row>
    <row r="81" spans="1:23" s="2" customFormat="1" ht="24.95" customHeight="1">
      <c r="A81" s="29"/>
      <c r="B81" s="30"/>
      <c r="C81" s="19" t="s">
        <v>121</v>
      </c>
      <c r="D81" s="29"/>
      <c r="E81" s="29"/>
      <c r="F81" s="29"/>
      <c r="G81" s="29"/>
      <c r="H81" s="29"/>
      <c r="I81" s="29"/>
      <c r="J81" s="29"/>
      <c r="K81" s="29"/>
      <c r="L81" s="42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</row>
    <row r="82" spans="1:23" s="2" customFormat="1" ht="6.95" customHeight="1">
      <c r="A82" s="29"/>
      <c r="B82" s="30"/>
      <c r="C82" s="29"/>
      <c r="D82" s="29"/>
      <c r="E82" s="29"/>
      <c r="F82" s="29"/>
      <c r="G82" s="29"/>
      <c r="H82" s="29"/>
      <c r="I82" s="29"/>
      <c r="J82" s="29"/>
      <c r="K82" s="29"/>
      <c r="L82" s="42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</row>
    <row r="83" spans="1:23" s="2" customFormat="1" ht="12" customHeight="1">
      <c r="A83" s="29"/>
      <c r="B83" s="30"/>
      <c r="C83" s="23" t="s">
        <v>11</v>
      </c>
      <c r="D83" s="29"/>
      <c r="E83" s="29"/>
      <c r="F83" s="29"/>
      <c r="G83" s="29"/>
      <c r="H83" s="29"/>
      <c r="I83" s="29"/>
      <c r="J83" s="29"/>
      <c r="K83" s="29"/>
      <c r="L83" s="42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</row>
    <row r="84" spans="1:23" s="2" customFormat="1" ht="16.5" customHeight="1">
      <c r="A84" s="29"/>
      <c r="B84" s="30"/>
      <c r="C84" s="29"/>
      <c r="D84" s="29"/>
      <c r="E84" s="181" t="str">
        <f>E7</f>
        <v>Poltár OO PZ, rekonštrukcia a modernizácia objektu</v>
      </c>
      <c r="F84" s="183"/>
      <c r="G84" s="183"/>
      <c r="H84" s="183"/>
      <c r="I84" s="29"/>
      <c r="J84" s="29"/>
      <c r="K84" s="29"/>
      <c r="L84" s="42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</row>
    <row r="85" spans="1:23" s="1" customFormat="1" ht="12" customHeight="1">
      <c r="B85" s="18"/>
      <c r="C85" s="23" t="s">
        <v>117</v>
      </c>
      <c r="L85" s="18"/>
    </row>
    <row r="86" spans="1:23" s="1" customFormat="1" ht="16.5" customHeight="1">
      <c r="B86" s="18"/>
      <c r="E86" s="181" t="s">
        <v>73</v>
      </c>
      <c r="F86" s="148"/>
      <c r="G86" s="148"/>
      <c r="H86" s="148"/>
      <c r="L86" s="18"/>
    </row>
    <row r="87" spans="1:23" s="1" customFormat="1" ht="12" customHeight="1">
      <c r="B87" s="18"/>
      <c r="C87" s="23" t="s">
        <v>118</v>
      </c>
      <c r="L87" s="18"/>
    </row>
    <row r="88" spans="1:23" s="2" customFormat="1" ht="16.5" customHeight="1">
      <c r="A88" s="29"/>
      <c r="B88" s="30"/>
      <c r="C88" s="29"/>
      <c r="D88" s="29"/>
      <c r="E88" s="184" t="s">
        <v>84</v>
      </c>
      <c r="F88" s="182"/>
      <c r="G88" s="182"/>
      <c r="H88" s="182"/>
      <c r="I88" s="29"/>
      <c r="J88" s="29"/>
      <c r="K88" s="29"/>
      <c r="L88" s="42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</row>
    <row r="89" spans="1:23" s="2" customFormat="1" ht="12" customHeight="1">
      <c r="A89" s="29"/>
      <c r="B89" s="30"/>
      <c r="C89" s="23" t="s">
        <v>806</v>
      </c>
      <c r="D89" s="29"/>
      <c r="E89" s="29"/>
      <c r="F89" s="29"/>
      <c r="G89" s="29"/>
      <c r="H89" s="29"/>
      <c r="I89" s="29"/>
      <c r="J89" s="29"/>
      <c r="K89" s="29"/>
      <c r="L89" s="42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</row>
    <row r="90" spans="1:23" s="2" customFormat="1" ht="16.5" customHeight="1">
      <c r="A90" s="29"/>
      <c r="B90" s="30"/>
      <c r="C90" s="29"/>
      <c r="D90" s="29"/>
      <c r="E90" s="178" t="str">
        <f>E13</f>
        <v>1.4.2a - Inštalácie</v>
      </c>
      <c r="F90" s="182"/>
      <c r="G90" s="182"/>
      <c r="H90" s="182"/>
      <c r="I90" s="29"/>
      <c r="J90" s="29"/>
      <c r="K90" s="29"/>
      <c r="L90" s="42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</row>
    <row r="91" spans="1:23" s="2" customFormat="1" ht="6.95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42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</row>
    <row r="92" spans="1:23" s="2" customFormat="1" ht="12" customHeight="1">
      <c r="A92" s="29"/>
      <c r="B92" s="30"/>
      <c r="C92" s="23" t="s">
        <v>17</v>
      </c>
      <c r="D92" s="29"/>
      <c r="E92" s="29"/>
      <c r="F92" s="21" t="str">
        <f>F16</f>
        <v>Poltár</v>
      </c>
      <c r="G92" s="29"/>
      <c r="H92" s="29"/>
      <c r="I92" s="23" t="s">
        <v>19</v>
      </c>
      <c r="J92" s="55" t="str">
        <f>IF(J16="","",J16)</f>
        <v>21. 6. 2023</v>
      </c>
      <c r="K92" s="29"/>
      <c r="L92" s="42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</row>
    <row r="93" spans="1:23" s="2" customFormat="1" ht="6.9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</row>
    <row r="94" spans="1:23" s="2" customFormat="1" ht="15.2" customHeight="1">
      <c r="A94" s="29"/>
      <c r="B94" s="30"/>
      <c r="C94" s="23" t="s">
        <v>25</v>
      </c>
      <c r="D94" s="29"/>
      <c r="E94" s="29"/>
      <c r="F94" s="21" t="str">
        <f>E19</f>
        <v>Ministerstvo vnútra Slovenskej republiky</v>
      </c>
      <c r="G94" s="29"/>
      <c r="H94" s="29"/>
      <c r="I94" s="23" t="s">
        <v>32</v>
      </c>
      <c r="J94" s="25" t="str">
        <f>E25</f>
        <v>PROMOST s.r.o.</v>
      </c>
      <c r="K94" s="29"/>
      <c r="L94" s="42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</row>
    <row r="95" spans="1:23" s="2" customFormat="1" ht="15.2" customHeight="1">
      <c r="A95" s="29"/>
      <c r="B95" s="30"/>
      <c r="C95" s="23" t="s">
        <v>30</v>
      </c>
      <c r="D95" s="29"/>
      <c r="E95" s="29"/>
      <c r="F95" s="21" t="str">
        <f>IF(E22="","",E22)</f>
        <v xml:space="preserve"> </v>
      </c>
      <c r="G95" s="29"/>
      <c r="H95" s="29"/>
      <c r="I95" s="23" t="s">
        <v>37</v>
      </c>
      <c r="J95" s="25" t="str">
        <f>E28</f>
        <v>Bc. Stanislav Varga</v>
      </c>
      <c r="K95" s="29"/>
      <c r="L95" s="42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</row>
    <row r="96" spans="1:23" s="2" customFormat="1" ht="10.35" customHeight="1">
      <c r="A96" s="29"/>
      <c r="B96" s="30"/>
      <c r="C96" s="29"/>
      <c r="D96" s="29"/>
      <c r="E96" s="29"/>
      <c r="F96" s="29"/>
      <c r="G96" s="29"/>
      <c r="H96" s="29"/>
      <c r="I96" s="29"/>
      <c r="J96" s="29"/>
      <c r="K96" s="29"/>
      <c r="L96" s="42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</row>
    <row r="97" spans="1:39" s="2" customFormat="1" ht="29.25" customHeight="1">
      <c r="A97" s="29"/>
      <c r="B97" s="30"/>
      <c r="C97" s="90" t="s">
        <v>122</v>
      </c>
      <c r="D97" s="70"/>
      <c r="E97" s="70"/>
      <c r="F97" s="70"/>
      <c r="G97" s="70"/>
      <c r="H97" s="70"/>
      <c r="I97" s="70"/>
      <c r="J97" s="91" t="s">
        <v>123</v>
      </c>
      <c r="K97" s="70"/>
      <c r="L97" s="42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</row>
    <row r="98" spans="1:39" s="2" customFormat="1" ht="10.35" customHeight="1">
      <c r="A98" s="29"/>
      <c r="B98" s="30"/>
      <c r="C98" s="29"/>
      <c r="D98" s="29"/>
      <c r="E98" s="29"/>
      <c r="F98" s="29"/>
      <c r="G98" s="29"/>
      <c r="H98" s="29"/>
      <c r="I98" s="29"/>
      <c r="J98" s="29"/>
      <c r="K98" s="29"/>
      <c r="L98" s="42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</row>
    <row r="99" spans="1:39" s="2" customFormat="1" ht="22.9" customHeight="1">
      <c r="A99" s="29"/>
      <c r="B99" s="30"/>
      <c r="C99" s="92" t="s">
        <v>124</v>
      </c>
      <c r="D99" s="29"/>
      <c r="E99" s="29"/>
      <c r="F99" s="29"/>
      <c r="G99" s="29"/>
      <c r="H99" s="29"/>
      <c r="I99" s="29"/>
      <c r="J99" s="61"/>
      <c r="K99" s="29"/>
      <c r="L99" s="42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AM99" s="15" t="s">
        <v>125</v>
      </c>
    </row>
    <row r="100" spans="1:39" s="9" customFormat="1" ht="24.95" customHeight="1">
      <c r="B100" s="93"/>
      <c r="D100" s="94" t="s">
        <v>1406</v>
      </c>
      <c r="E100" s="95"/>
      <c r="F100" s="95"/>
      <c r="G100" s="95"/>
      <c r="H100" s="95"/>
      <c r="I100" s="95"/>
      <c r="J100" s="96"/>
      <c r="L100" s="93"/>
    </row>
    <row r="101" spans="1:39" s="10" customFormat="1" ht="19.899999999999999" customHeight="1">
      <c r="B101" s="97"/>
      <c r="D101" s="98" t="s">
        <v>1407</v>
      </c>
      <c r="E101" s="99"/>
      <c r="F101" s="99"/>
      <c r="G101" s="99"/>
      <c r="H101" s="99"/>
      <c r="I101" s="99"/>
      <c r="J101" s="100"/>
      <c r="L101" s="97"/>
    </row>
    <row r="102" spans="1:39" s="9" customFormat="1" ht="24.95" customHeight="1">
      <c r="B102" s="93"/>
      <c r="D102" s="94" t="s">
        <v>126</v>
      </c>
      <c r="E102" s="95"/>
      <c r="F102" s="95"/>
      <c r="G102" s="95"/>
      <c r="H102" s="95"/>
      <c r="I102" s="95"/>
      <c r="J102" s="96"/>
      <c r="L102" s="93"/>
    </row>
    <row r="103" spans="1:39" s="10" customFormat="1" ht="19.899999999999999" customHeight="1">
      <c r="B103" s="97"/>
      <c r="D103" s="98" t="s">
        <v>128</v>
      </c>
      <c r="E103" s="99"/>
      <c r="F103" s="99"/>
      <c r="G103" s="99"/>
      <c r="H103" s="99"/>
      <c r="I103" s="99"/>
      <c r="J103" s="100"/>
      <c r="L103" s="97"/>
    </row>
    <row r="104" spans="1:39" s="10" customFormat="1" ht="19.899999999999999" customHeight="1">
      <c r="B104" s="97"/>
      <c r="D104" s="98" t="s">
        <v>129</v>
      </c>
      <c r="E104" s="99"/>
      <c r="F104" s="99"/>
      <c r="G104" s="99"/>
      <c r="H104" s="99"/>
      <c r="I104" s="99"/>
      <c r="J104" s="100"/>
      <c r="L104" s="97"/>
    </row>
    <row r="105" spans="1:39" s="9" customFormat="1" ht="24.95" customHeight="1">
      <c r="B105" s="93"/>
      <c r="D105" s="94" t="s">
        <v>1408</v>
      </c>
      <c r="E105" s="95"/>
      <c r="F105" s="95"/>
      <c r="G105" s="95"/>
      <c r="H105" s="95"/>
      <c r="I105" s="95"/>
      <c r="J105" s="96"/>
      <c r="L105" s="93"/>
    </row>
    <row r="106" spans="1:39" s="2" customFormat="1" ht="21.75" customHeight="1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42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</row>
    <row r="107" spans="1:39" s="2" customFormat="1" ht="6.95" customHeight="1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42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</row>
    <row r="108" spans="1:39" s="2" customFormat="1" ht="29.25" customHeight="1">
      <c r="A108" s="29"/>
      <c r="B108" s="30"/>
      <c r="C108" s="92" t="s">
        <v>135</v>
      </c>
      <c r="D108" s="29"/>
      <c r="E108" s="29"/>
      <c r="F108" s="29"/>
      <c r="G108" s="29"/>
      <c r="H108" s="29"/>
      <c r="I108" s="29"/>
      <c r="J108" s="101"/>
      <c r="K108" s="29"/>
      <c r="L108" s="42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</row>
    <row r="109" spans="1:39" s="2" customFormat="1" ht="18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42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</row>
    <row r="110" spans="1:39" s="2" customFormat="1" ht="29.25" customHeight="1">
      <c r="A110" s="29"/>
      <c r="B110" s="30"/>
      <c r="C110" s="69" t="s">
        <v>115</v>
      </c>
      <c r="D110" s="70"/>
      <c r="E110" s="70"/>
      <c r="F110" s="70"/>
      <c r="G110" s="70"/>
      <c r="H110" s="70"/>
      <c r="I110" s="70"/>
      <c r="J110" s="71"/>
      <c r="K110" s="70"/>
      <c r="L110" s="42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</row>
    <row r="111" spans="1:39" s="2" customFormat="1" ht="6.95" customHeight="1">
      <c r="A111" s="29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2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/>
    </row>
    <row r="115" spans="1:23" s="2" customFormat="1" ht="6.95" customHeight="1">
      <c r="A115" s="29"/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42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</row>
    <row r="116" spans="1:23" s="2" customFormat="1" ht="24.95" customHeight="1">
      <c r="A116" s="29"/>
      <c r="B116" s="30"/>
      <c r="C116" s="19" t="s">
        <v>136</v>
      </c>
      <c r="D116" s="29"/>
      <c r="E116" s="29"/>
      <c r="F116" s="29"/>
      <c r="G116" s="29"/>
      <c r="H116" s="29"/>
      <c r="I116" s="29"/>
      <c r="J116" s="29"/>
      <c r="K116" s="29"/>
      <c r="L116" s="42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</row>
    <row r="117" spans="1:23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</row>
    <row r="118" spans="1:23" s="2" customFormat="1" ht="12" customHeight="1">
      <c r="A118" s="29"/>
      <c r="B118" s="30"/>
      <c r="C118" s="23" t="s">
        <v>11</v>
      </c>
      <c r="D118" s="29"/>
      <c r="E118" s="29"/>
      <c r="F118" s="29"/>
      <c r="G118" s="29"/>
      <c r="H118" s="29"/>
      <c r="I118" s="29"/>
      <c r="J118" s="29"/>
      <c r="K118" s="29"/>
      <c r="L118" s="42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</row>
    <row r="119" spans="1:23" s="2" customFormat="1" ht="16.5" customHeight="1">
      <c r="A119" s="29"/>
      <c r="B119" s="30"/>
      <c r="C119" s="29"/>
      <c r="D119" s="29"/>
      <c r="E119" s="181" t="str">
        <f>E7</f>
        <v>Poltár OO PZ, rekonštrukcia a modernizácia objektu</v>
      </c>
      <c r="F119" s="183"/>
      <c r="G119" s="183"/>
      <c r="H119" s="183"/>
      <c r="I119" s="29"/>
      <c r="J119" s="29"/>
      <c r="K119" s="29"/>
      <c r="L119" s="42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</row>
    <row r="120" spans="1:23" s="1" customFormat="1" ht="12" customHeight="1">
      <c r="B120" s="18"/>
      <c r="C120" s="23" t="s">
        <v>117</v>
      </c>
      <c r="L120" s="18"/>
    </row>
    <row r="121" spans="1:23" s="1" customFormat="1" ht="16.5" customHeight="1">
      <c r="B121" s="18"/>
      <c r="E121" s="181" t="s">
        <v>73</v>
      </c>
      <c r="F121" s="148"/>
      <c r="G121" s="148"/>
      <c r="H121" s="148"/>
      <c r="L121" s="18"/>
    </row>
    <row r="122" spans="1:23" s="1" customFormat="1" ht="12" customHeight="1">
      <c r="B122" s="18"/>
      <c r="C122" s="23" t="s">
        <v>118</v>
      </c>
      <c r="L122" s="18"/>
    </row>
    <row r="123" spans="1:23" s="2" customFormat="1" ht="16.5" customHeight="1">
      <c r="A123" s="29"/>
      <c r="B123" s="30"/>
      <c r="C123" s="29"/>
      <c r="D123" s="29"/>
      <c r="E123" s="184" t="s">
        <v>84</v>
      </c>
      <c r="F123" s="182"/>
      <c r="G123" s="182"/>
      <c r="H123" s="182"/>
      <c r="I123" s="29"/>
      <c r="J123" s="29"/>
      <c r="K123" s="29"/>
      <c r="L123" s="42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</row>
    <row r="124" spans="1:23" s="2" customFormat="1" ht="12" customHeight="1">
      <c r="A124" s="29"/>
      <c r="B124" s="30"/>
      <c r="C124" s="23" t="s">
        <v>806</v>
      </c>
      <c r="D124" s="29"/>
      <c r="E124" s="29"/>
      <c r="F124" s="29"/>
      <c r="G124" s="29"/>
      <c r="H124" s="29"/>
      <c r="I124" s="29"/>
      <c r="J124" s="29"/>
      <c r="K124" s="29"/>
      <c r="L124" s="42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</row>
    <row r="125" spans="1:23" s="2" customFormat="1" ht="16.5" customHeight="1">
      <c r="A125" s="29"/>
      <c r="B125" s="30"/>
      <c r="C125" s="29"/>
      <c r="D125" s="29"/>
      <c r="E125" s="178" t="str">
        <f>E13</f>
        <v>1.4.2a - Inštalácie</v>
      </c>
      <c r="F125" s="182"/>
      <c r="G125" s="182"/>
      <c r="H125" s="182"/>
      <c r="I125" s="29"/>
      <c r="J125" s="29"/>
      <c r="K125" s="29"/>
      <c r="L125" s="42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</row>
    <row r="126" spans="1:23" s="2" customFormat="1" ht="6.95" customHeight="1">
      <c r="A126" s="29"/>
      <c r="B126" s="30"/>
      <c r="C126" s="29"/>
      <c r="D126" s="29"/>
      <c r="E126" s="29"/>
      <c r="F126" s="29"/>
      <c r="G126" s="29"/>
      <c r="H126" s="29"/>
      <c r="I126" s="29"/>
      <c r="J126" s="29"/>
      <c r="K126" s="29"/>
      <c r="L126" s="42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</row>
    <row r="127" spans="1:23" s="2" customFormat="1" ht="12" customHeight="1">
      <c r="A127" s="29"/>
      <c r="B127" s="30"/>
      <c r="C127" s="23" t="s">
        <v>17</v>
      </c>
      <c r="D127" s="29"/>
      <c r="E127" s="29"/>
      <c r="F127" s="21" t="str">
        <f>F16</f>
        <v>Poltár</v>
      </c>
      <c r="G127" s="29"/>
      <c r="H127" s="29"/>
      <c r="I127" s="23" t="s">
        <v>19</v>
      </c>
      <c r="J127" s="55" t="str">
        <f>IF(J16="","",J16)</f>
        <v>21. 6. 2023</v>
      </c>
      <c r="K127" s="29"/>
      <c r="L127" s="42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</row>
    <row r="128" spans="1:23" s="2" customFormat="1" ht="6.95" customHeight="1">
      <c r="A128" s="29"/>
      <c r="B128" s="30"/>
      <c r="C128" s="29"/>
      <c r="D128" s="29"/>
      <c r="E128" s="29"/>
      <c r="F128" s="29"/>
      <c r="G128" s="29"/>
      <c r="H128" s="29"/>
      <c r="I128" s="29"/>
      <c r="J128" s="29"/>
      <c r="K128" s="29"/>
      <c r="L128" s="42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</row>
    <row r="129" spans="1:57" s="2" customFormat="1" ht="15.2" customHeight="1">
      <c r="A129" s="29"/>
      <c r="B129" s="30"/>
      <c r="C129" s="23" t="s">
        <v>25</v>
      </c>
      <c r="D129" s="29"/>
      <c r="E129" s="29"/>
      <c r="F129" s="21" t="str">
        <f>E19</f>
        <v>Ministerstvo vnútra Slovenskej republiky</v>
      </c>
      <c r="G129" s="29"/>
      <c r="H129" s="29"/>
      <c r="I129" s="23" t="s">
        <v>32</v>
      </c>
      <c r="J129" s="25" t="str">
        <f>E25</f>
        <v>PROMOST s.r.o.</v>
      </c>
      <c r="K129" s="29"/>
      <c r="L129" s="42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</row>
    <row r="130" spans="1:57" s="2" customFormat="1" ht="15.2" customHeight="1">
      <c r="A130" s="29"/>
      <c r="B130" s="30"/>
      <c r="C130" s="23" t="s">
        <v>30</v>
      </c>
      <c r="D130" s="29"/>
      <c r="E130" s="29"/>
      <c r="F130" s="21" t="str">
        <f>IF(E22="","",E22)</f>
        <v xml:space="preserve"> </v>
      </c>
      <c r="G130" s="29"/>
      <c r="H130" s="29"/>
      <c r="I130" s="23" t="s">
        <v>37</v>
      </c>
      <c r="J130" s="25" t="str">
        <f>E28</f>
        <v>Bc. Stanislav Varga</v>
      </c>
      <c r="K130" s="29"/>
      <c r="L130" s="42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</row>
    <row r="131" spans="1:57" s="2" customFormat="1" ht="10.35" customHeight="1">
      <c r="A131" s="29"/>
      <c r="B131" s="30"/>
      <c r="C131" s="29"/>
      <c r="D131" s="29"/>
      <c r="E131" s="29"/>
      <c r="F131" s="29"/>
      <c r="G131" s="29"/>
      <c r="H131" s="29"/>
      <c r="I131" s="29"/>
      <c r="J131" s="29"/>
      <c r="K131" s="29"/>
      <c r="L131" s="42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</row>
    <row r="132" spans="1:57" s="11" customFormat="1" ht="29.25" customHeight="1">
      <c r="A132" s="102"/>
      <c r="B132" s="103"/>
      <c r="C132" s="104" t="s">
        <v>137</v>
      </c>
      <c r="D132" s="105" t="s">
        <v>66</v>
      </c>
      <c r="E132" s="105" t="s">
        <v>62</v>
      </c>
      <c r="F132" s="105" t="s">
        <v>63</v>
      </c>
      <c r="G132" s="105" t="s">
        <v>138</v>
      </c>
      <c r="H132" s="105" t="s">
        <v>139</v>
      </c>
      <c r="I132" s="105" t="s">
        <v>140</v>
      </c>
      <c r="J132" s="106" t="s">
        <v>123</v>
      </c>
      <c r="K132" s="107" t="s">
        <v>141</v>
      </c>
      <c r="L132" s="108"/>
      <c r="M132" s="102"/>
      <c r="N132" s="102"/>
      <c r="O132" s="102"/>
      <c r="P132" s="102"/>
      <c r="Q132" s="102"/>
      <c r="R132" s="102"/>
      <c r="S132" s="102"/>
      <c r="T132" s="102"/>
      <c r="U132" s="102"/>
      <c r="V132" s="102"/>
      <c r="W132" s="102"/>
    </row>
    <row r="133" spans="1:57" s="2" customFormat="1" ht="22.9" customHeight="1">
      <c r="A133" s="29"/>
      <c r="B133" s="30"/>
      <c r="C133" s="59" t="s">
        <v>119</v>
      </c>
      <c r="D133" s="29"/>
      <c r="E133" s="29"/>
      <c r="F133" s="29"/>
      <c r="G133" s="29"/>
      <c r="H133" s="29"/>
      <c r="I133" s="29"/>
      <c r="J133" s="109"/>
      <c r="K133" s="29"/>
      <c r="L133" s="30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AL133" s="15" t="s">
        <v>68</v>
      </c>
      <c r="AM133" s="15" t="s">
        <v>125</v>
      </c>
      <c r="BC133" s="110">
        <f>BC134+BC248+BC256</f>
        <v>0</v>
      </c>
    </row>
    <row r="134" spans="1:57" s="12" customFormat="1" ht="25.9" customHeight="1">
      <c r="B134" s="111"/>
      <c r="D134" s="112" t="s">
        <v>68</v>
      </c>
      <c r="E134" s="113" t="s">
        <v>369</v>
      </c>
      <c r="F134" s="113" t="s">
        <v>1409</v>
      </c>
      <c r="J134" s="114"/>
      <c r="L134" s="111"/>
      <c r="AJ134" s="112" t="s">
        <v>74</v>
      </c>
      <c r="AL134" s="115" t="s">
        <v>68</v>
      </c>
      <c r="AM134" s="115" t="s">
        <v>69</v>
      </c>
      <c r="AQ134" s="112" t="s">
        <v>144</v>
      </c>
      <c r="BC134" s="116">
        <f>BC135</f>
        <v>0</v>
      </c>
    </row>
    <row r="135" spans="1:57" s="12" customFormat="1" ht="22.9" customHeight="1">
      <c r="B135" s="111"/>
      <c r="D135" s="112" t="s">
        <v>68</v>
      </c>
      <c r="E135" s="117" t="s">
        <v>1410</v>
      </c>
      <c r="F135" s="117" t="s">
        <v>1411</v>
      </c>
      <c r="J135" s="118"/>
      <c r="L135" s="111"/>
      <c r="AJ135" s="112" t="s">
        <v>74</v>
      </c>
      <c r="AL135" s="115" t="s">
        <v>68</v>
      </c>
      <c r="AM135" s="115" t="s">
        <v>74</v>
      </c>
      <c r="AQ135" s="112" t="s">
        <v>144</v>
      </c>
      <c r="BC135" s="116">
        <f>SUM(BC136:BC247)</f>
        <v>0</v>
      </c>
    </row>
    <row r="136" spans="1:57" s="2" customFormat="1" ht="24.2" customHeight="1">
      <c r="A136" s="29"/>
      <c r="B136" s="119"/>
      <c r="C136" s="120" t="s">
        <v>74</v>
      </c>
      <c r="D136" s="120" t="s">
        <v>146</v>
      </c>
      <c r="E136" s="121" t="s">
        <v>1412</v>
      </c>
      <c r="F136" s="122" t="s">
        <v>1413</v>
      </c>
      <c r="G136" s="123" t="s">
        <v>272</v>
      </c>
      <c r="H136" s="124">
        <v>138</v>
      </c>
      <c r="I136" s="125"/>
      <c r="J136" s="125"/>
      <c r="K136" s="126"/>
      <c r="L136" s="30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AJ136" s="127" t="s">
        <v>563</v>
      </c>
      <c r="AL136" s="127" t="s">
        <v>146</v>
      </c>
      <c r="AM136" s="127" t="s">
        <v>78</v>
      </c>
      <c r="AQ136" s="15" t="s">
        <v>144</v>
      </c>
      <c r="AW136" s="128" t="e">
        <f>IF(#REF!="základná",J136,0)</f>
        <v>#REF!</v>
      </c>
      <c r="AX136" s="128" t="e">
        <f>IF(#REF!="znížená",J136,0)</f>
        <v>#REF!</v>
      </c>
      <c r="AY136" s="128" t="e">
        <f>IF(#REF!="zákl. prenesená",J136,0)</f>
        <v>#REF!</v>
      </c>
      <c r="AZ136" s="128" t="e">
        <f>IF(#REF!="zníž. prenesená",J136,0)</f>
        <v>#REF!</v>
      </c>
      <c r="BA136" s="128" t="e">
        <f>IF(#REF!="nulová",J136,0)</f>
        <v>#REF!</v>
      </c>
      <c r="BB136" s="15" t="s">
        <v>78</v>
      </c>
      <c r="BC136" s="128">
        <f t="shared" ref="BC136:BC167" si="0">ROUND(I136*H136,2)</f>
        <v>0</v>
      </c>
      <c r="BD136" s="15" t="s">
        <v>563</v>
      </c>
      <c r="BE136" s="127" t="s">
        <v>1414</v>
      </c>
    </row>
    <row r="137" spans="1:57" s="2" customFormat="1" ht="21.75" customHeight="1">
      <c r="A137" s="29"/>
      <c r="B137" s="119"/>
      <c r="C137" s="129" t="s">
        <v>78</v>
      </c>
      <c r="D137" s="129" t="s">
        <v>369</v>
      </c>
      <c r="E137" s="130"/>
      <c r="F137" s="131" t="s">
        <v>2883</v>
      </c>
      <c r="G137" s="132" t="s">
        <v>272</v>
      </c>
      <c r="H137" s="133">
        <v>138</v>
      </c>
      <c r="I137" s="134"/>
      <c r="J137" s="134"/>
      <c r="K137" s="135"/>
      <c r="L137" s="136"/>
      <c r="M137" s="29"/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AJ137" s="127" t="s">
        <v>1415</v>
      </c>
      <c r="AL137" s="127" t="s">
        <v>369</v>
      </c>
      <c r="AM137" s="127" t="s">
        <v>78</v>
      </c>
      <c r="AQ137" s="15" t="s">
        <v>144</v>
      </c>
      <c r="AW137" s="128" t="e">
        <f>IF(#REF!="základná",J137,0)</f>
        <v>#REF!</v>
      </c>
      <c r="AX137" s="128" t="e">
        <f>IF(#REF!="znížená",J137,0)</f>
        <v>#REF!</v>
      </c>
      <c r="AY137" s="128" t="e">
        <f>IF(#REF!="zákl. prenesená",J137,0)</f>
        <v>#REF!</v>
      </c>
      <c r="AZ137" s="128" t="e">
        <f>IF(#REF!="zníž. prenesená",J137,0)</f>
        <v>#REF!</v>
      </c>
      <c r="BA137" s="128" t="e">
        <f>IF(#REF!="nulová",J137,0)</f>
        <v>#REF!</v>
      </c>
      <c r="BB137" s="15" t="s">
        <v>78</v>
      </c>
      <c r="BC137" s="128">
        <f t="shared" si="0"/>
        <v>0</v>
      </c>
      <c r="BD137" s="15" t="s">
        <v>1415</v>
      </c>
      <c r="BE137" s="127" t="s">
        <v>1416</v>
      </c>
    </row>
    <row r="138" spans="1:57" s="2" customFormat="1" ht="16.5" customHeight="1">
      <c r="A138" s="29"/>
      <c r="B138" s="119"/>
      <c r="C138" s="129" t="s">
        <v>87</v>
      </c>
      <c r="D138" s="129" t="s">
        <v>369</v>
      </c>
      <c r="E138" s="130"/>
      <c r="F138" s="131" t="s">
        <v>2884</v>
      </c>
      <c r="G138" s="132" t="s">
        <v>307</v>
      </c>
      <c r="H138" s="133">
        <v>6</v>
      </c>
      <c r="I138" s="134"/>
      <c r="J138" s="134"/>
      <c r="K138" s="135"/>
      <c r="L138" s="136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AJ138" s="127" t="s">
        <v>1415</v>
      </c>
      <c r="AL138" s="127" t="s">
        <v>369</v>
      </c>
      <c r="AM138" s="127" t="s">
        <v>78</v>
      </c>
      <c r="AQ138" s="15" t="s">
        <v>144</v>
      </c>
      <c r="AW138" s="128" t="e">
        <f>IF(#REF!="základná",J138,0)</f>
        <v>#REF!</v>
      </c>
      <c r="AX138" s="128" t="e">
        <f>IF(#REF!="znížená",J138,0)</f>
        <v>#REF!</v>
      </c>
      <c r="AY138" s="128" t="e">
        <f>IF(#REF!="zákl. prenesená",J138,0)</f>
        <v>#REF!</v>
      </c>
      <c r="AZ138" s="128" t="e">
        <f>IF(#REF!="zníž. prenesená",J138,0)</f>
        <v>#REF!</v>
      </c>
      <c r="BA138" s="128" t="e">
        <f>IF(#REF!="nulová",J138,0)</f>
        <v>#REF!</v>
      </c>
      <c r="BB138" s="15" t="s">
        <v>78</v>
      </c>
      <c r="BC138" s="128">
        <f t="shared" si="0"/>
        <v>0</v>
      </c>
      <c r="BD138" s="15" t="s">
        <v>1415</v>
      </c>
      <c r="BE138" s="127" t="s">
        <v>1417</v>
      </c>
    </row>
    <row r="139" spans="1:57" s="2" customFormat="1" ht="16.5" customHeight="1">
      <c r="A139" s="29"/>
      <c r="B139" s="119"/>
      <c r="C139" s="129" t="s">
        <v>90</v>
      </c>
      <c r="D139" s="129" t="s">
        <v>369</v>
      </c>
      <c r="E139" s="130"/>
      <c r="F139" s="131" t="s">
        <v>2885</v>
      </c>
      <c r="G139" s="132" t="s">
        <v>307</v>
      </c>
      <c r="H139" s="133">
        <v>138</v>
      </c>
      <c r="I139" s="134"/>
      <c r="J139" s="134"/>
      <c r="K139" s="135"/>
      <c r="L139" s="136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AJ139" s="127" t="s">
        <v>1415</v>
      </c>
      <c r="AL139" s="127" t="s">
        <v>369</v>
      </c>
      <c r="AM139" s="127" t="s">
        <v>78</v>
      </c>
      <c r="AQ139" s="15" t="s">
        <v>144</v>
      </c>
      <c r="AW139" s="128" t="e">
        <f>IF(#REF!="základná",J139,0)</f>
        <v>#REF!</v>
      </c>
      <c r="AX139" s="128" t="e">
        <f>IF(#REF!="znížená",J139,0)</f>
        <v>#REF!</v>
      </c>
      <c r="AY139" s="128" t="e">
        <f>IF(#REF!="zákl. prenesená",J139,0)</f>
        <v>#REF!</v>
      </c>
      <c r="AZ139" s="128" t="e">
        <f>IF(#REF!="zníž. prenesená",J139,0)</f>
        <v>#REF!</v>
      </c>
      <c r="BA139" s="128" t="e">
        <f>IF(#REF!="nulová",J139,0)</f>
        <v>#REF!</v>
      </c>
      <c r="BB139" s="15" t="s">
        <v>78</v>
      </c>
      <c r="BC139" s="128">
        <f t="shared" si="0"/>
        <v>0</v>
      </c>
      <c r="BD139" s="15" t="s">
        <v>1415</v>
      </c>
      <c r="BE139" s="127" t="s">
        <v>1418</v>
      </c>
    </row>
    <row r="140" spans="1:57" s="2" customFormat="1" ht="24.2" customHeight="1">
      <c r="A140" s="29"/>
      <c r="B140" s="119"/>
      <c r="C140" s="120" t="s">
        <v>162</v>
      </c>
      <c r="D140" s="120" t="s">
        <v>146</v>
      </c>
      <c r="E140" s="121" t="s">
        <v>1419</v>
      </c>
      <c r="F140" s="122" t="s">
        <v>1420</v>
      </c>
      <c r="G140" s="123" t="s">
        <v>272</v>
      </c>
      <c r="H140" s="124">
        <v>7</v>
      </c>
      <c r="I140" s="125"/>
      <c r="J140" s="125"/>
      <c r="K140" s="126"/>
      <c r="L140" s="30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AJ140" s="127" t="s">
        <v>563</v>
      </c>
      <c r="AL140" s="127" t="s">
        <v>146</v>
      </c>
      <c r="AM140" s="127" t="s">
        <v>78</v>
      </c>
      <c r="AQ140" s="15" t="s">
        <v>144</v>
      </c>
      <c r="AW140" s="128" t="e">
        <f>IF(#REF!="základná",J140,0)</f>
        <v>#REF!</v>
      </c>
      <c r="AX140" s="128" t="e">
        <f>IF(#REF!="znížená",J140,0)</f>
        <v>#REF!</v>
      </c>
      <c r="AY140" s="128" t="e">
        <f>IF(#REF!="zákl. prenesená",J140,0)</f>
        <v>#REF!</v>
      </c>
      <c r="AZ140" s="128" t="e">
        <f>IF(#REF!="zníž. prenesená",J140,0)</f>
        <v>#REF!</v>
      </c>
      <c r="BA140" s="128" t="e">
        <f>IF(#REF!="nulová",J140,0)</f>
        <v>#REF!</v>
      </c>
      <c r="BB140" s="15" t="s">
        <v>78</v>
      </c>
      <c r="BC140" s="128">
        <f t="shared" si="0"/>
        <v>0</v>
      </c>
      <c r="BD140" s="15" t="s">
        <v>563</v>
      </c>
      <c r="BE140" s="127" t="s">
        <v>1421</v>
      </c>
    </row>
    <row r="141" spans="1:57" s="2" customFormat="1" ht="21.75" customHeight="1">
      <c r="A141" s="29"/>
      <c r="B141" s="119"/>
      <c r="C141" s="129" t="s">
        <v>154</v>
      </c>
      <c r="D141" s="129" t="s">
        <v>369</v>
      </c>
      <c r="E141" s="130"/>
      <c r="F141" s="131" t="s">
        <v>2886</v>
      </c>
      <c r="G141" s="132" t="s">
        <v>272</v>
      </c>
      <c r="H141" s="133">
        <v>7</v>
      </c>
      <c r="I141" s="134"/>
      <c r="J141" s="134"/>
      <c r="K141" s="135"/>
      <c r="L141" s="136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AJ141" s="127" t="s">
        <v>1415</v>
      </c>
      <c r="AL141" s="127" t="s">
        <v>369</v>
      </c>
      <c r="AM141" s="127" t="s">
        <v>78</v>
      </c>
      <c r="AQ141" s="15" t="s">
        <v>144</v>
      </c>
      <c r="AW141" s="128" t="e">
        <f>IF(#REF!="základná",J141,0)</f>
        <v>#REF!</v>
      </c>
      <c r="AX141" s="128" t="e">
        <f>IF(#REF!="znížená",J141,0)</f>
        <v>#REF!</v>
      </c>
      <c r="AY141" s="128" t="e">
        <f>IF(#REF!="zákl. prenesená",J141,0)</f>
        <v>#REF!</v>
      </c>
      <c r="AZ141" s="128" t="e">
        <f>IF(#REF!="zníž. prenesená",J141,0)</f>
        <v>#REF!</v>
      </c>
      <c r="BA141" s="128" t="e">
        <f>IF(#REF!="nulová",J141,0)</f>
        <v>#REF!</v>
      </c>
      <c r="BB141" s="15" t="s">
        <v>78</v>
      </c>
      <c r="BC141" s="128">
        <f t="shared" si="0"/>
        <v>0</v>
      </c>
      <c r="BD141" s="15" t="s">
        <v>1415</v>
      </c>
      <c r="BE141" s="127" t="s">
        <v>1422</v>
      </c>
    </row>
    <row r="142" spans="1:57" s="2" customFormat="1" ht="16.5" customHeight="1">
      <c r="A142" s="29"/>
      <c r="B142" s="119"/>
      <c r="C142" s="129" t="s">
        <v>169</v>
      </c>
      <c r="D142" s="129" t="s">
        <v>369</v>
      </c>
      <c r="E142" s="130"/>
      <c r="F142" s="131" t="s">
        <v>2887</v>
      </c>
      <c r="G142" s="132" t="s">
        <v>307</v>
      </c>
      <c r="H142" s="133">
        <v>7</v>
      </c>
      <c r="I142" s="134"/>
      <c r="J142" s="134"/>
      <c r="K142" s="135"/>
      <c r="L142" s="136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AJ142" s="127" t="s">
        <v>1415</v>
      </c>
      <c r="AL142" s="127" t="s">
        <v>369</v>
      </c>
      <c r="AM142" s="127" t="s">
        <v>78</v>
      </c>
      <c r="AQ142" s="15" t="s">
        <v>144</v>
      </c>
      <c r="AW142" s="128" t="e">
        <f>IF(#REF!="základná",J142,0)</f>
        <v>#REF!</v>
      </c>
      <c r="AX142" s="128" t="e">
        <f>IF(#REF!="znížená",J142,0)</f>
        <v>#REF!</v>
      </c>
      <c r="AY142" s="128" t="e">
        <f>IF(#REF!="zákl. prenesená",J142,0)</f>
        <v>#REF!</v>
      </c>
      <c r="AZ142" s="128" t="e">
        <f>IF(#REF!="zníž. prenesená",J142,0)</f>
        <v>#REF!</v>
      </c>
      <c r="BA142" s="128" t="e">
        <f>IF(#REF!="nulová",J142,0)</f>
        <v>#REF!</v>
      </c>
      <c r="BB142" s="15" t="s">
        <v>78</v>
      </c>
      <c r="BC142" s="128">
        <f t="shared" si="0"/>
        <v>0</v>
      </c>
      <c r="BD142" s="15" t="s">
        <v>1415</v>
      </c>
      <c r="BE142" s="127" t="s">
        <v>1423</v>
      </c>
    </row>
    <row r="143" spans="1:57" s="2" customFormat="1" ht="24.2" customHeight="1">
      <c r="A143" s="29"/>
      <c r="B143" s="119"/>
      <c r="C143" s="120" t="s">
        <v>173</v>
      </c>
      <c r="D143" s="120" t="s">
        <v>146</v>
      </c>
      <c r="E143" s="121" t="s">
        <v>1424</v>
      </c>
      <c r="F143" s="122" t="s">
        <v>1425</v>
      </c>
      <c r="G143" s="123" t="s">
        <v>272</v>
      </c>
      <c r="H143" s="124">
        <v>5</v>
      </c>
      <c r="I143" s="125"/>
      <c r="J143" s="125"/>
      <c r="K143" s="126"/>
      <c r="L143" s="30"/>
      <c r="M143" s="29"/>
      <c r="N143" s="29"/>
      <c r="O143" s="29"/>
      <c r="P143" s="29"/>
      <c r="Q143" s="29"/>
      <c r="R143" s="29"/>
      <c r="S143" s="29"/>
      <c r="T143" s="29"/>
      <c r="U143" s="29"/>
      <c r="V143" s="29"/>
      <c r="W143" s="29"/>
      <c r="AJ143" s="127" t="s">
        <v>563</v>
      </c>
      <c r="AL143" s="127" t="s">
        <v>146</v>
      </c>
      <c r="AM143" s="127" t="s">
        <v>78</v>
      </c>
      <c r="AQ143" s="15" t="s">
        <v>144</v>
      </c>
      <c r="AW143" s="128" t="e">
        <f>IF(#REF!="základná",J143,0)</f>
        <v>#REF!</v>
      </c>
      <c r="AX143" s="128" t="e">
        <f>IF(#REF!="znížená",J143,0)</f>
        <v>#REF!</v>
      </c>
      <c r="AY143" s="128" t="e">
        <f>IF(#REF!="zákl. prenesená",J143,0)</f>
        <v>#REF!</v>
      </c>
      <c r="AZ143" s="128" t="e">
        <f>IF(#REF!="zníž. prenesená",J143,0)</f>
        <v>#REF!</v>
      </c>
      <c r="BA143" s="128" t="e">
        <f>IF(#REF!="nulová",J143,0)</f>
        <v>#REF!</v>
      </c>
      <c r="BB143" s="15" t="s">
        <v>78</v>
      </c>
      <c r="BC143" s="128">
        <f t="shared" si="0"/>
        <v>0</v>
      </c>
      <c r="BD143" s="15" t="s">
        <v>563</v>
      </c>
      <c r="BE143" s="127" t="s">
        <v>1426</v>
      </c>
    </row>
    <row r="144" spans="1:57" s="2" customFormat="1" ht="21.75" customHeight="1">
      <c r="A144" s="29"/>
      <c r="B144" s="119"/>
      <c r="C144" s="129" t="s">
        <v>177</v>
      </c>
      <c r="D144" s="129" t="s">
        <v>369</v>
      </c>
      <c r="E144" s="130"/>
      <c r="F144" s="131" t="s">
        <v>2888</v>
      </c>
      <c r="G144" s="132" t="s">
        <v>272</v>
      </c>
      <c r="H144" s="133">
        <v>5</v>
      </c>
      <c r="I144" s="134"/>
      <c r="J144" s="134"/>
      <c r="K144" s="135"/>
      <c r="L144" s="136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AJ144" s="127" t="s">
        <v>1415</v>
      </c>
      <c r="AL144" s="127" t="s">
        <v>369</v>
      </c>
      <c r="AM144" s="127" t="s">
        <v>78</v>
      </c>
      <c r="AQ144" s="15" t="s">
        <v>144</v>
      </c>
      <c r="AW144" s="128" t="e">
        <f>IF(#REF!="základná",J144,0)</f>
        <v>#REF!</v>
      </c>
      <c r="AX144" s="128" t="e">
        <f>IF(#REF!="znížená",J144,0)</f>
        <v>#REF!</v>
      </c>
      <c r="AY144" s="128" t="e">
        <f>IF(#REF!="zákl. prenesená",J144,0)</f>
        <v>#REF!</v>
      </c>
      <c r="AZ144" s="128" t="e">
        <f>IF(#REF!="zníž. prenesená",J144,0)</f>
        <v>#REF!</v>
      </c>
      <c r="BA144" s="128" t="e">
        <f>IF(#REF!="nulová",J144,0)</f>
        <v>#REF!</v>
      </c>
      <c r="BB144" s="15" t="s">
        <v>78</v>
      </c>
      <c r="BC144" s="128">
        <f t="shared" si="0"/>
        <v>0</v>
      </c>
      <c r="BD144" s="15" t="s">
        <v>1415</v>
      </c>
      <c r="BE144" s="127" t="s">
        <v>1427</v>
      </c>
    </row>
    <row r="145" spans="1:57" s="2" customFormat="1" ht="24.2" customHeight="1">
      <c r="A145" s="29"/>
      <c r="B145" s="119"/>
      <c r="C145" s="120" t="s">
        <v>181</v>
      </c>
      <c r="D145" s="120" t="s">
        <v>146</v>
      </c>
      <c r="E145" s="121" t="s">
        <v>1428</v>
      </c>
      <c r="F145" s="122" t="s">
        <v>1429</v>
      </c>
      <c r="G145" s="123" t="s">
        <v>272</v>
      </c>
      <c r="H145" s="124">
        <v>278</v>
      </c>
      <c r="I145" s="125"/>
      <c r="J145" s="125"/>
      <c r="K145" s="126"/>
      <c r="L145" s="30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W145" s="29"/>
      <c r="AJ145" s="127" t="s">
        <v>90</v>
      </c>
      <c r="AL145" s="127" t="s">
        <v>146</v>
      </c>
      <c r="AM145" s="127" t="s">
        <v>78</v>
      </c>
      <c r="AQ145" s="15" t="s">
        <v>144</v>
      </c>
      <c r="AW145" s="128" t="e">
        <f>IF(#REF!="základná",J145,0)</f>
        <v>#REF!</v>
      </c>
      <c r="AX145" s="128" t="e">
        <f>IF(#REF!="znížená",J145,0)</f>
        <v>#REF!</v>
      </c>
      <c r="AY145" s="128" t="e">
        <f>IF(#REF!="zákl. prenesená",J145,0)</f>
        <v>#REF!</v>
      </c>
      <c r="AZ145" s="128" t="e">
        <f>IF(#REF!="zníž. prenesená",J145,0)</f>
        <v>#REF!</v>
      </c>
      <c r="BA145" s="128" t="e">
        <f>IF(#REF!="nulová",J145,0)</f>
        <v>#REF!</v>
      </c>
      <c r="BB145" s="15" t="s">
        <v>78</v>
      </c>
      <c r="BC145" s="128">
        <f t="shared" si="0"/>
        <v>0</v>
      </c>
      <c r="BD145" s="15" t="s">
        <v>90</v>
      </c>
      <c r="BE145" s="127" t="s">
        <v>1430</v>
      </c>
    </row>
    <row r="146" spans="1:57" s="2" customFormat="1" ht="16.5" customHeight="1">
      <c r="A146" s="29"/>
      <c r="B146" s="119"/>
      <c r="C146" s="129" t="s">
        <v>185</v>
      </c>
      <c r="D146" s="129" t="s">
        <v>369</v>
      </c>
      <c r="E146" s="130"/>
      <c r="F146" s="131" t="s">
        <v>1431</v>
      </c>
      <c r="G146" s="132" t="s">
        <v>272</v>
      </c>
      <c r="H146" s="133">
        <v>278</v>
      </c>
      <c r="I146" s="134"/>
      <c r="J146" s="134"/>
      <c r="K146" s="135"/>
      <c r="L146" s="136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W146" s="29"/>
      <c r="AJ146" s="127" t="s">
        <v>1415</v>
      </c>
      <c r="AL146" s="127" t="s">
        <v>369</v>
      </c>
      <c r="AM146" s="127" t="s">
        <v>78</v>
      </c>
      <c r="AQ146" s="15" t="s">
        <v>144</v>
      </c>
      <c r="AW146" s="128" t="e">
        <f>IF(#REF!="základná",J146,0)</f>
        <v>#REF!</v>
      </c>
      <c r="AX146" s="128" t="e">
        <f>IF(#REF!="znížená",J146,0)</f>
        <v>#REF!</v>
      </c>
      <c r="AY146" s="128" t="e">
        <f>IF(#REF!="zákl. prenesená",J146,0)</f>
        <v>#REF!</v>
      </c>
      <c r="AZ146" s="128" t="e">
        <f>IF(#REF!="zníž. prenesená",J146,0)</f>
        <v>#REF!</v>
      </c>
      <c r="BA146" s="128" t="e">
        <f>IF(#REF!="nulová",J146,0)</f>
        <v>#REF!</v>
      </c>
      <c r="BB146" s="15" t="s">
        <v>78</v>
      </c>
      <c r="BC146" s="128">
        <f t="shared" si="0"/>
        <v>0</v>
      </c>
      <c r="BD146" s="15" t="s">
        <v>1415</v>
      </c>
      <c r="BE146" s="127" t="s">
        <v>1432</v>
      </c>
    </row>
    <row r="147" spans="1:57" s="2" customFormat="1" ht="24.2" customHeight="1">
      <c r="A147" s="29"/>
      <c r="B147" s="119"/>
      <c r="C147" s="120" t="s">
        <v>189</v>
      </c>
      <c r="D147" s="120" t="s">
        <v>146</v>
      </c>
      <c r="E147" s="121" t="s">
        <v>1433</v>
      </c>
      <c r="F147" s="122" t="s">
        <v>1434</v>
      </c>
      <c r="G147" s="123" t="s">
        <v>272</v>
      </c>
      <c r="H147" s="124">
        <v>227</v>
      </c>
      <c r="I147" s="125"/>
      <c r="J147" s="125"/>
      <c r="K147" s="126"/>
      <c r="L147" s="30"/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W147" s="29"/>
      <c r="AJ147" s="127" t="s">
        <v>90</v>
      </c>
      <c r="AL147" s="127" t="s">
        <v>146</v>
      </c>
      <c r="AM147" s="127" t="s">
        <v>78</v>
      </c>
      <c r="AQ147" s="15" t="s">
        <v>144</v>
      </c>
      <c r="AW147" s="128" t="e">
        <f>IF(#REF!="základná",J147,0)</f>
        <v>#REF!</v>
      </c>
      <c r="AX147" s="128" t="e">
        <f>IF(#REF!="znížená",J147,0)</f>
        <v>#REF!</v>
      </c>
      <c r="AY147" s="128" t="e">
        <f>IF(#REF!="zákl. prenesená",J147,0)</f>
        <v>#REF!</v>
      </c>
      <c r="AZ147" s="128" t="e">
        <f>IF(#REF!="zníž. prenesená",J147,0)</f>
        <v>#REF!</v>
      </c>
      <c r="BA147" s="128" t="e">
        <f>IF(#REF!="nulová",J147,0)</f>
        <v>#REF!</v>
      </c>
      <c r="BB147" s="15" t="s">
        <v>78</v>
      </c>
      <c r="BC147" s="128">
        <f t="shared" si="0"/>
        <v>0</v>
      </c>
      <c r="BD147" s="15" t="s">
        <v>90</v>
      </c>
      <c r="BE147" s="127" t="s">
        <v>1435</v>
      </c>
    </row>
    <row r="148" spans="1:57" s="2" customFormat="1" ht="16.5" customHeight="1">
      <c r="A148" s="29"/>
      <c r="B148" s="119"/>
      <c r="C148" s="129" t="s">
        <v>193</v>
      </c>
      <c r="D148" s="129" t="s">
        <v>369</v>
      </c>
      <c r="E148" s="130"/>
      <c r="F148" s="131" t="s">
        <v>1436</v>
      </c>
      <c r="G148" s="132" t="s">
        <v>272</v>
      </c>
      <c r="H148" s="133">
        <v>227</v>
      </c>
      <c r="I148" s="134"/>
      <c r="J148" s="134"/>
      <c r="K148" s="135"/>
      <c r="L148" s="136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AJ148" s="127" t="s">
        <v>1415</v>
      </c>
      <c r="AL148" s="127" t="s">
        <v>369</v>
      </c>
      <c r="AM148" s="127" t="s">
        <v>78</v>
      </c>
      <c r="AQ148" s="15" t="s">
        <v>144</v>
      </c>
      <c r="AW148" s="128" t="e">
        <f>IF(#REF!="základná",J148,0)</f>
        <v>#REF!</v>
      </c>
      <c r="AX148" s="128" t="e">
        <f>IF(#REF!="znížená",J148,0)</f>
        <v>#REF!</v>
      </c>
      <c r="AY148" s="128" t="e">
        <f>IF(#REF!="zákl. prenesená",J148,0)</f>
        <v>#REF!</v>
      </c>
      <c r="AZ148" s="128" t="e">
        <f>IF(#REF!="zníž. prenesená",J148,0)</f>
        <v>#REF!</v>
      </c>
      <c r="BA148" s="128" t="e">
        <f>IF(#REF!="nulová",J148,0)</f>
        <v>#REF!</v>
      </c>
      <c r="BB148" s="15" t="s">
        <v>78</v>
      </c>
      <c r="BC148" s="128">
        <f t="shared" si="0"/>
        <v>0</v>
      </c>
      <c r="BD148" s="15" t="s">
        <v>1415</v>
      </c>
      <c r="BE148" s="127" t="s">
        <v>1437</v>
      </c>
    </row>
    <row r="149" spans="1:57" s="2" customFormat="1" ht="16.5" customHeight="1">
      <c r="A149" s="29"/>
      <c r="B149" s="119"/>
      <c r="C149" s="120" t="s">
        <v>197</v>
      </c>
      <c r="D149" s="120" t="s">
        <v>146</v>
      </c>
      <c r="E149" s="121" t="s">
        <v>1438</v>
      </c>
      <c r="F149" s="122" t="s">
        <v>1439</v>
      </c>
      <c r="G149" s="123" t="s">
        <v>307</v>
      </c>
      <c r="H149" s="124">
        <v>1</v>
      </c>
      <c r="I149" s="125"/>
      <c r="J149" s="125"/>
      <c r="K149" s="126"/>
      <c r="L149" s="30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AJ149" s="127" t="s">
        <v>90</v>
      </c>
      <c r="AL149" s="127" t="s">
        <v>146</v>
      </c>
      <c r="AM149" s="127" t="s">
        <v>78</v>
      </c>
      <c r="AQ149" s="15" t="s">
        <v>144</v>
      </c>
      <c r="AW149" s="128" t="e">
        <f>IF(#REF!="základná",J149,0)</f>
        <v>#REF!</v>
      </c>
      <c r="AX149" s="128" t="e">
        <f>IF(#REF!="znížená",J149,0)</f>
        <v>#REF!</v>
      </c>
      <c r="AY149" s="128" t="e">
        <f>IF(#REF!="zákl. prenesená",J149,0)</f>
        <v>#REF!</v>
      </c>
      <c r="AZ149" s="128" t="e">
        <f>IF(#REF!="zníž. prenesená",J149,0)</f>
        <v>#REF!</v>
      </c>
      <c r="BA149" s="128" t="e">
        <f>IF(#REF!="nulová",J149,0)</f>
        <v>#REF!</v>
      </c>
      <c r="BB149" s="15" t="s">
        <v>78</v>
      </c>
      <c r="BC149" s="128">
        <f t="shared" si="0"/>
        <v>0</v>
      </c>
      <c r="BD149" s="15" t="s">
        <v>90</v>
      </c>
      <c r="BE149" s="127" t="s">
        <v>1440</v>
      </c>
    </row>
    <row r="150" spans="1:57" s="2" customFormat="1" ht="24.2" customHeight="1">
      <c r="A150" s="29"/>
      <c r="B150" s="119"/>
      <c r="C150" s="129" t="s">
        <v>201</v>
      </c>
      <c r="D150" s="129" t="s">
        <v>369</v>
      </c>
      <c r="E150" s="130"/>
      <c r="F150" s="131" t="s">
        <v>1441</v>
      </c>
      <c r="G150" s="132" t="s">
        <v>1442</v>
      </c>
      <c r="H150" s="133">
        <v>1</v>
      </c>
      <c r="I150" s="134"/>
      <c r="J150" s="134"/>
      <c r="K150" s="135"/>
      <c r="L150" s="136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AJ150" s="127" t="s">
        <v>173</v>
      </c>
      <c r="AL150" s="127" t="s">
        <v>369</v>
      </c>
      <c r="AM150" s="127" t="s">
        <v>78</v>
      </c>
      <c r="AQ150" s="15" t="s">
        <v>144</v>
      </c>
      <c r="AW150" s="128" t="e">
        <f>IF(#REF!="základná",J150,0)</f>
        <v>#REF!</v>
      </c>
      <c r="AX150" s="128" t="e">
        <f>IF(#REF!="znížená",J150,0)</f>
        <v>#REF!</v>
      </c>
      <c r="AY150" s="128" t="e">
        <f>IF(#REF!="zákl. prenesená",J150,0)</f>
        <v>#REF!</v>
      </c>
      <c r="AZ150" s="128" t="e">
        <f>IF(#REF!="zníž. prenesená",J150,0)</f>
        <v>#REF!</v>
      </c>
      <c r="BA150" s="128" t="e">
        <f>IF(#REF!="nulová",J150,0)</f>
        <v>#REF!</v>
      </c>
      <c r="BB150" s="15" t="s">
        <v>78</v>
      </c>
      <c r="BC150" s="128">
        <f t="shared" si="0"/>
        <v>0</v>
      </c>
      <c r="BD150" s="15" t="s">
        <v>90</v>
      </c>
      <c r="BE150" s="127" t="s">
        <v>1443</v>
      </c>
    </row>
    <row r="151" spans="1:57" s="2" customFormat="1" ht="16.5" customHeight="1">
      <c r="A151" s="29"/>
      <c r="B151" s="119"/>
      <c r="C151" s="120" t="s">
        <v>205</v>
      </c>
      <c r="D151" s="120" t="s">
        <v>146</v>
      </c>
      <c r="E151" s="121" t="s">
        <v>1444</v>
      </c>
      <c r="F151" s="122" t="s">
        <v>1445</v>
      </c>
      <c r="G151" s="123" t="s">
        <v>307</v>
      </c>
      <c r="H151" s="124">
        <v>98</v>
      </c>
      <c r="I151" s="125"/>
      <c r="J151" s="125"/>
      <c r="K151" s="126"/>
      <c r="L151" s="30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AJ151" s="127" t="s">
        <v>90</v>
      </c>
      <c r="AL151" s="127" t="s">
        <v>146</v>
      </c>
      <c r="AM151" s="127" t="s">
        <v>78</v>
      </c>
      <c r="AQ151" s="15" t="s">
        <v>144</v>
      </c>
      <c r="AW151" s="128" t="e">
        <f>IF(#REF!="základná",J151,0)</f>
        <v>#REF!</v>
      </c>
      <c r="AX151" s="128" t="e">
        <f>IF(#REF!="znížená",J151,0)</f>
        <v>#REF!</v>
      </c>
      <c r="AY151" s="128" t="e">
        <f>IF(#REF!="zákl. prenesená",J151,0)</f>
        <v>#REF!</v>
      </c>
      <c r="AZ151" s="128" t="e">
        <f>IF(#REF!="zníž. prenesená",J151,0)</f>
        <v>#REF!</v>
      </c>
      <c r="BA151" s="128" t="e">
        <f>IF(#REF!="nulová",J151,0)</f>
        <v>#REF!</v>
      </c>
      <c r="BB151" s="15" t="s">
        <v>78</v>
      </c>
      <c r="BC151" s="128">
        <f t="shared" si="0"/>
        <v>0</v>
      </c>
      <c r="BD151" s="15" t="s">
        <v>90</v>
      </c>
      <c r="BE151" s="127" t="s">
        <v>1446</v>
      </c>
    </row>
    <row r="152" spans="1:57" s="2" customFormat="1" ht="16.5" customHeight="1">
      <c r="A152" s="29"/>
      <c r="B152" s="119"/>
      <c r="C152" s="129" t="s">
        <v>209</v>
      </c>
      <c r="D152" s="129" t="s">
        <v>369</v>
      </c>
      <c r="E152" s="130"/>
      <c r="F152" s="131" t="s">
        <v>1447</v>
      </c>
      <c r="G152" s="132" t="s">
        <v>307</v>
      </c>
      <c r="H152" s="133">
        <v>98</v>
      </c>
      <c r="I152" s="134"/>
      <c r="J152" s="134"/>
      <c r="K152" s="135"/>
      <c r="L152" s="136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AJ152" s="127" t="s">
        <v>173</v>
      </c>
      <c r="AL152" s="127" t="s">
        <v>369</v>
      </c>
      <c r="AM152" s="127" t="s">
        <v>78</v>
      </c>
      <c r="AQ152" s="15" t="s">
        <v>144</v>
      </c>
      <c r="AW152" s="128" t="e">
        <f>IF(#REF!="základná",J152,0)</f>
        <v>#REF!</v>
      </c>
      <c r="AX152" s="128" t="e">
        <f>IF(#REF!="znížená",J152,0)</f>
        <v>#REF!</v>
      </c>
      <c r="AY152" s="128" t="e">
        <f>IF(#REF!="zákl. prenesená",J152,0)</f>
        <v>#REF!</v>
      </c>
      <c r="AZ152" s="128" t="e">
        <f>IF(#REF!="zníž. prenesená",J152,0)</f>
        <v>#REF!</v>
      </c>
      <c r="BA152" s="128" t="e">
        <f>IF(#REF!="nulová",J152,0)</f>
        <v>#REF!</v>
      </c>
      <c r="BB152" s="15" t="s">
        <v>78</v>
      </c>
      <c r="BC152" s="128">
        <f t="shared" si="0"/>
        <v>0</v>
      </c>
      <c r="BD152" s="15" t="s">
        <v>90</v>
      </c>
      <c r="BE152" s="127" t="s">
        <v>1448</v>
      </c>
    </row>
    <row r="153" spans="1:57" s="2" customFormat="1" ht="16.5" customHeight="1">
      <c r="A153" s="29"/>
      <c r="B153" s="119"/>
      <c r="C153" s="129" t="s">
        <v>213</v>
      </c>
      <c r="D153" s="129" t="s">
        <v>369</v>
      </c>
      <c r="E153" s="130"/>
      <c r="F153" s="131" t="s">
        <v>2889</v>
      </c>
      <c r="G153" s="132" t="s">
        <v>307</v>
      </c>
      <c r="H153" s="133">
        <v>98</v>
      </c>
      <c r="I153" s="134"/>
      <c r="J153" s="134"/>
      <c r="K153" s="135"/>
      <c r="L153" s="136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AJ153" s="127" t="s">
        <v>173</v>
      </c>
      <c r="AL153" s="127" t="s">
        <v>369</v>
      </c>
      <c r="AM153" s="127" t="s">
        <v>78</v>
      </c>
      <c r="AQ153" s="15" t="s">
        <v>144</v>
      </c>
      <c r="AW153" s="128" t="e">
        <f>IF(#REF!="základná",J153,0)</f>
        <v>#REF!</v>
      </c>
      <c r="AX153" s="128" t="e">
        <f>IF(#REF!="znížená",J153,0)</f>
        <v>#REF!</v>
      </c>
      <c r="AY153" s="128" t="e">
        <f>IF(#REF!="zákl. prenesená",J153,0)</f>
        <v>#REF!</v>
      </c>
      <c r="AZ153" s="128" t="e">
        <f>IF(#REF!="zníž. prenesená",J153,0)</f>
        <v>#REF!</v>
      </c>
      <c r="BA153" s="128" t="e">
        <f>IF(#REF!="nulová",J153,0)</f>
        <v>#REF!</v>
      </c>
      <c r="BB153" s="15" t="s">
        <v>78</v>
      </c>
      <c r="BC153" s="128">
        <f t="shared" si="0"/>
        <v>0</v>
      </c>
      <c r="BD153" s="15" t="s">
        <v>90</v>
      </c>
      <c r="BE153" s="127" t="s">
        <v>1449</v>
      </c>
    </row>
    <row r="154" spans="1:57" s="2" customFormat="1" ht="16.5" customHeight="1">
      <c r="A154" s="29"/>
      <c r="B154" s="119"/>
      <c r="C154" s="129" t="s">
        <v>217</v>
      </c>
      <c r="D154" s="129" t="s">
        <v>369</v>
      </c>
      <c r="E154" s="130"/>
      <c r="F154" s="131" t="s">
        <v>1450</v>
      </c>
      <c r="G154" s="132" t="s">
        <v>307</v>
      </c>
      <c r="H154" s="133">
        <v>98</v>
      </c>
      <c r="I154" s="134"/>
      <c r="J154" s="134"/>
      <c r="K154" s="135"/>
      <c r="L154" s="136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AJ154" s="127" t="s">
        <v>173</v>
      </c>
      <c r="AL154" s="127" t="s">
        <v>369</v>
      </c>
      <c r="AM154" s="127" t="s">
        <v>78</v>
      </c>
      <c r="AQ154" s="15" t="s">
        <v>144</v>
      </c>
      <c r="AW154" s="128" t="e">
        <f>IF(#REF!="základná",J154,0)</f>
        <v>#REF!</v>
      </c>
      <c r="AX154" s="128" t="e">
        <f>IF(#REF!="znížená",J154,0)</f>
        <v>#REF!</v>
      </c>
      <c r="AY154" s="128" t="e">
        <f>IF(#REF!="zákl. prenesená",J154,0)</f>
        <v>#REF!</v>
      </c>
      <c r="AZ154" s="128" t="e">
        <f>IF(#REF!="zníž. prenesená",J154,0)</f>
        <v>#REF!</v>
      </c>
      <c r="BA154" s="128" t="e">
        <f>IF(#REF!="nulová",J154,0)</f>
        <v>#REF!</v>
      </c>
      <c r="BB154" s="15" t="s">
        <v>78</v>
      </c>
      <c r="BC154" s="128">
        <f t="shared" si="0"/>
        <v>0</v>
      </c>
      <c r="BD154" s="15" t="s">
        <v>90</v>
      </c>
      <c r="BE154" s="127" t="s">
        <v>1451</v>
      </c>
    </row>
    <row r="155" spans="1:57" s="2" customFormat="1" ht="16.5" customHeight="1">
      <c r="A155" s="29"/>
      <c r="B155" s="119"/>
      <c r="C155" s="120" t="s">
        <v>6</v>
      </c>
      <c r="D155" s="120" t="s">
        <v>146</v>
      </c>
      <c r="E155" s="121" t="s">
        <v>1452</v>
      </c>
      <c r="F155" s="122" t="s">
        <v>1453</v>
      </c>
      <c r="G155" s="123" t="s">
        <v>307</v>
      </c>
      <c r="H155" s="124">
        <v>140</v>
      </c>
      <c r="I155" s="125"/>
      <c r="J155" s="125"/>
      <c r="K155" s="126"/>
      <c r="L155" s="30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AJ155" s="127" t="s">
        <v>90</v>
      </c>
      <c r="AL155" s="127" t="s">
        <v>146</v>
      </c>
      <c r="AM155" s="127" t="s">
        <v>78</v>
      </c>
      <c r="AQ155" s="15" t="s">
        <v>144</v>
      </c>
      <c r="AW155" s="128" t="e">
        <f>IF(#REF!="základná",J155,0)</f>
        <v>#REF!</v>
      </c>
      <c r="AX155" s="128" t="e">
        <f>IF(#REF!="znížená",J155,0)</f>
        <v>#REF!</v>
      </c>
      <c r="AY155" s="128" t="e">
        <f>IF(#REF!="zákl. prenesená",J155,0)</f>
        <v>#REF!</v>
      </c>
      <c r="AZ155" s="128" t="e">
        <f>IF(#REF!="zníž. prenesená",J155,0)</f>
        <v>#REF!</v>
      </c>
      <c r="BA155" s="128" t="e">
        <f>IF(#REF!="nulová",J155,0)</f>
        <v>#REF!</v>
      </c>
      <c r="BB155" s="15" t="s">
        <v>78</v>
      </c>
      <c r="BC155" s="128">
        <f t="shared" si="0"/>
        <v>0</v>
      </c>
      <c r="BD155" s="15" t="s">
        <v>90</v>
      </c>
      <c r="BE155" s="127" t="s">
        <v>1454</v>
      </c>
    </row>
    <row r="156" spans="1:57" s="2" customFormat="1" ht="16.5" customHeight="1">
      <c r="A156" s="29"/>
      <c r="B156" s="119"/>
      <c r="C156" s="129" t="s">
        <v>224</v>
      </c>
      <c r="D156" s="129" t="s">
        <v>369</v>
      </c>
      <c r="E156" s="130"/>
      <c r="F156" s="131" t="s">
        <v>1455</v>
      </c>
      <c r="G156" s="132" t="s">
        <v>307</v>
      </c>
      <c r="H156" s="133">
        <v>140</v>
      </c>
      <c r="I156" s="134"/>
      <c r="J156" s="134"/>
      <c r="K156" s="135"/>
      <c r="L156" s="136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AJ156" s="127" t="s">
        <v>173</v>
      </c>
      <c r="AL156" s="127" t="s">
        <v>369</v>
      </c>
      <c r="AM156" s="127" t="s">
        <v>78</v>
      </c>
      <c r="AQ156" s="15" t="s">
        <v>144</v>
      </c>
      <c r="AW156" s="128" t="e">
        <f>IF(#REF!="základná",J156,0)</f>
        <v>#REF!</v>
      </c>
      <c r="AX156" s="128" t="e">
        <f>IF(#REF!="znížená",J156,0)</f>
        <v>#REF!</v>
      </c>
      <c r="AY156" s="128" t="e">
        <f>IF(#REF!="zákl. prenesená",J156,0)</f>
        <v>#REF!</v>
      </c>
      <c r="AZ156" s="128" t="e">
        <f>IF(#REF!="zníž. prenesená",J156,0)</f>
        <v>#REF!</v>
      </c>
      <c r="BA156" s="128" t="e">
        <f>IF(#REF!="nulová",J156,0)</f>
        <v>#REF!</v>
      </c>
      <c r="BB156" s="15" t="s">
        <v>78</v>
      </c>
      <c r="BC156" s="128">
        <f t="shared" si="0"/>
        <v>0</v>
      </c>
      <c r="BD156" s="15" t="s">
        <v>90</v>
      </c>
      <c r="BE156" s="127" t="s">
        <v>1456</v>
      </c>
    </row>
    <row r="157" spans="1:57" s="2" customFormat="1" ht="16.5" customHeight="1">
      <c r="A157" s="29"/>
      <c r="B157" s="119"/>
      <c r="C157" s="129" t="s">
        <v>228</v>
      </c>
      <c r="D157" s="129" t="s">
        <v>369</v>
      </c>
      <c r="E157" s="130"/>
      <c r="F157" s="131" t="s">
        <v>1457</v>
      </c>
      <c r="G157" s="132" t="s">
        <v>307</v>
      </c>
      <c r="H157" s="133">
        <v>140</v>
      </c>
      <c r="I157" s="134"/>
      <c r="J157" s="134"/>
      <c r="K157" s="135"/>
      <c r="L157" s="136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AJ157" s="127" t="s">
        <v>173</v>
      </c>
      <c r="AL157" s="127" t="s">
        <v>369</v>
      </c>
      <c r="AM157" s="127" t="s">
        <v>78</v>
      </c>
      <c r="AQ157" s="15" t="s">
        <v>144</v>
      </c>
      <c r="AW157" s="128" t="e">
        <f>IF(#REF!="základná",J157,0)</f>
        <v>#REF!</v>
      </c>
      <c r="AX157" s="128" t="e">
        <f>IF(#REF!="znížená",J157,0)</f>
        <v>#REF!</v>
      </c>
      <c r="AY157" s="128" t="e">
        <f>IF(#REF!="zákl. prenesená",J157,0)</f>
        <v>#REF!</v>
      </c>
      <c r="AZ157" s="128" t="e">
        <f>IF(#REF!="zníž. prenesená",J157,0)</f>
        <v>#REF!</v>
      </c>
      <c r="BA157" s="128" t="e">
        <f>IF(#REF!="nulová",J157,0)</f>
        <v>#REF!</v>
      </c>
      <c r="BB157" s="15" t="s">
        <v>78</v>
      </c>
      <c r="BC157" s="128">
        <f t="shared" si="0"/>
        <v>0</v>
      </c>
      <c r="BD157" s="15" t="s">
        <v>90</v>
      </c>
      <c r="BE157" s="127" t="s">
        <v>1458</v>
      </c>
    </row>
    <row r="158" spans="1:57" s="2" customFormat="1" ht="16.5" customHeight="1">
      <c r="A158" s="29"/>
      <c r="B158" s="119"/>
      <c r="C158" s="129" t="s">
        <v>232</v>
      </c>
      <c r="D158" s="129" t="s">
        <v>369</v>
      </c>
      <c r="E158" s="130"/>
      <c r="F158" s="131" t="s">
        <v>1459</v>
      </c>
      <c r="G158" s="132" t="s">
        <v>307</v>
      </c>
      <c r="H158" s="133">
        <v>140</v>
      </c>
      <c r="I158" s="134"/>
      <c r="J158" s="134"/>
      <c r="K158" s="135"/>
      <c r="L158" s="136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AJ158" s="127" t="s">
        <v>173</v>
      </c>
      <c r="AL158" s="127" t="s">
        <v>369</v>
      </c>
      <c r="AM158" s="127" t="s">
        <v>78</v>
      </c>
      <c r="AQ158" s="15" t="s">
        <v>144</v>
      </c>
      <c r="AW158" s="128" t="e">
        <f>IF(#REF!="základná",J158,0)</f>
        <v>#REF!</v>
      </c>
      <c r="AX158" s="128" t="e">
        <f>IF(#REF!="znížená",J158,0)</f>
        <v>#REF!</v>
      </c>
      <c r="AY158" s="128" t="e">
        <f>IF(#REF!="zákl. prenesená",J158,0)</f>
        <v>#REF!</v>
      </c>
      <c r="AZ158" s="128" t="e">
        <f>IF(#REF!="zníž. prenesená",J158,0)</f>
        <v>#REF!</v>
      </c>
      <c r="BA158" s="128" t="e">
        <f>IF(#REF!="nulová",J158,0)</f>
        <v>#REF!</v>
      </c>
      <c r="BB158" s="15" t="s">
        <v>78</v>
      </c>
      <c r="BC158" s="128">
        <f t="shared" si="0"/>
        <v>0</v>
      </c>
      <c r="BD158" s="15" t="s">
        <v>90</v>
      </c>
      <c r="BE158" s="127" t="s">
        <v>1460</v>
      </c>
    </row>
    <row r="159" spans="1:57" s="2" customFormat="1" ht="24.2" customHeight="1">
      <c r="A159" s="29"/>
      <c r="B159" s="119"/>
      <c r="C159" s="120" t="s">
        <v>236</v>
      </c>
      <c r="D159" s="120" t="s">
        <v>146</v>
      </c>
      <c r="E159" s="121" t="s">
        <v>1461</v>
      </c>
      <c r="F159" s="122" t="s">
        <v>1462</v>
      </c>
      <c r="G159" s="123" t="s">
        <v>307</v>
      </c>
      <c r="H159" s="124">
        <v>69</v>
      </c>
      <c r="I159" s="125"/>
      <c r="J159" s="125"/>
      <c r="K159" s="126"/>
      <c r="L159" s="30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AJ159" s="127" t="s">
        <v>90</v>
      </c>
      <c r="AL159" s="127" t="s">
        <v>146</v>
      </c>
      <c r="AM159" s="127" t="s">
        <v>78</v>
      </c>
      <c r="AQ159" s="15" t="s">
        <v>144</v>
      </c>
      <c r="AW159" s="128" t="e">
        <f>IF(#REF!="základná",J159,0)</f>
        <v>#REF!</v>
      </c>
      <c r="AX159" s="128" t="e">
        <f>IF(#REF!="znížená",J159,0)</f>
        <v>#REF!</v>
      </c>
      <c r="AY159" s="128" t="e">
        <f>IF(#REF!="zákl. prenesená",J159,0)</f>
        <v>#REF!</v>
      </c>
      <c r="AZ159" s="128" t="e">
        <f>IF(#REF!="zníž. prenesená",J159,0)</f>
        <v>#REF!</v>
      </c>
      <c r="BA159" s="128" t="e">
        <f>IF(#REF!="nulová",J159,0)</f>
        <v>#REF!</v>
      </c>
      <c r="BB159" s="15" t="s">
        <v>78</v>
      </c>
      <c r="BC159" s="128">
        <f t="shared" si="0"/>
        <v>0</v>
      </c>
      <c r="BD159" s="15" t="s">
        <v>90</v>
      </c>
      <c r="BE159" s="127" t="s">
        <v>1463</v>
      </c>
    </row>
    <row r="160" spans="1:57" s="2" customFormat="1" ht="21.75" customHeight="1">
      <c r="A160" s="29"/>
      <c r="B160" s="119"/>
      <c r="C160" s="129" t="s">
        <v>240</v>
      </c>
      <c r="D160" s="129" t="s">
        <v>369</v>
      </c>
      <c r="E160" s="130"/>
      <c r="F160" s="131" t="s">
        <v>1464</v>
      </c>
      <c r="G160" s="132" t="s">
        <v>307</v>
      </c>
      <c r="H160" s="133">
        <v>69</v>
      </c>
      <c r="I160" s="134"/>
      <c r="J160" s="134"/>
      <c r="K160" s="135"/>
      <c r="L160" s="136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AJ160" s="127" t="s">
        <v>173</v>
      </c>
      <c r="AL160" s="127" t="s">
        <v>369</v>
      </c>
      <c r="AM160" s="127" t="s">
        <v>78</v>
      </c>
      <c r="AQ160" s="15" t="s">
        <v>144</v>
      </c>
      <c r="AW160" s="128" t="e">
        <f>IF(#REF!="základná",J160,0)</f>
        <v>#REF!</v>
      </c>
      <c r="AX160" s="128" t="e">
        <f>IF(#REF!="znížená",J160,0)</f>
        <v>#REF!</v>
      </c>
      <c r="AY160" s="128" t="e">
        <f>IF(#REF!="zákl. prenesená",J160,0)</f>
        <v>#REF!</v>
      </c>
      <c r="AZ160" s="128" t="e">
        <f>IF(#REF!="zníž. prenesená",J160,0)</f>
        <v>#REF!</v>
      </c>
      <c r="BA160" s="128" t="e">
        <f>IF(#REF!="nulová",J160,0)</f>
        <v>#REF!</v>
      </c>
      <c r="BB160" s="15" t="s">
        <v>78</v>
      </c>
      <c r="BC160" s="128">
        <f t="shared" si="0"/>
        <v>0</v>
      </c>
      <c r="BD160" s="15" t="s">
        <v>90</v>
      </c>
      <c r="BE160" s="127" t="s">
        <v>1465</v>
      </c>
    </row>
    <row r="161" spans="1:57" s="2" customFormat="1" ht="24.2" customHeight="1">
      <c r="A161" s="29"/>
      <c r="B161" s="119"/>
      <c r="C161" s="120" t="s">
        <v>244</v>
      </c>
      <c r="D161" s="120" t="s">
        <v>146</v>
      </c>
      <c r="E161" s="121" t="s">
        <v>1466</v>
      </c>
      <c r="F161" s="122" t="s">
        <v>1467</v>
      </c>
      <c r="G161" s="123" t="s">
        <v>272</v>
      </c>
      <c r="H161" s="124">
        <v>960</v>
      </c>
      <c r="I161" s="125"/>
      <c r="J161" s="125"/>
      <c r="K161" s="126"/>
      <c r="L161" s="30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W161" s="29"/>
      <c r="AJ161" s="127" t="s">
        <v>90</v>
      </c>
      <c r="AL161" s="127" t="s">
        <v>146</v>
      </c>
      <c r="AM161" s="127" t="s">
        <v>78</v>
      </c>
      <c r="AQ161" s="15" t="s">
        <v>144</v>
      </c>
      <c r="AW161" s="128" t="e">
        <f>IF(#REF!="základná",J161,0)</f>
        <v>#REF!</v>
      </c>
      <c r="AX161" s="128" t="e">
        <f>IF(#REF!="znížená",J161,0)</f>
        <v>#REF!</v>
      </c>
      <c r="AY161" s="128" t="e">
        <f>IF(#REF!="zákl. prenesená",J161,0)</f>
        <v>#REF!</v>
      </c>
      <c r="AZ161" s="128" t="e">
        <f>IF(#REF!="zníž. prenesená",J161,0)</f>
        <v>#REF!</v>
      </c>
      <c r="BA161" s="128" t="e">
        <f>IF(#REF!="nulová",J161,0)</f>
        <v>#REF!</v>
      </c>
      <c r="BB161" s="15" t="s">
        <v>78</v>
      </c>
      <c r="BC161" s="128">
        <f t="shared" si="0"/>
        <v>0</v>
      </c>
      <c r="BD161" s="15" t="s">
        <v>90</v>
      </c>
      <c r="BE161" s="127" t="s">
        <v>1468</v>
      </c>
    </row>
    <row r="162" spans="1:57" s="2" customFormat="1" ht="16.5" customHeight="1">
      <c r="A162" s="29"/>
      <c r="B162" s="119"/>
      <c r="C162" s="129" t="s">
        <v>249</v>
      </c>
      <c r="D162" s="129" t="s">
        <v>369</v>
      </c>
      <c r="E162" s="130"/>
      <c r="F162" s="131" t="s">
        <v>1469</v>
      </c>
      <c r="G162" s="132" t="s">
        <v>272</v>
      </c>
      <c r="H162" s="133">
        <v>960</v>
      </c>
      <c r="I162" s="134"/>
      <c r="J162" s="134"/>
      <c r="K162" s="135"/>
      <c r="L162" s="136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AJ162" s="127" t="s">
        <v>1415</v>
      </c>
      <c r="AL162" s="127" t="s">
        <v>369</v>
      </c>
      <c r="AM162" s="127" t="s">
        <v>78</v>
      </c>
      <c r="AQ162" s="15" t="s">
        <v>144</v>
      </c>
      <c r="AW162" s="128" t="e">
        <f>IF(#REF!="základná",J162,0)</f>
        <v>#REF!</v>
      </c>
      <c r="AX162" s="128" t="e">
        <f>IF(#REF!="znížená",J162,0)</f>
        <v>#REF!</v>
      </c>
      <c r="AY162" s="128" t="e">
        <f>IF(#REF!="zákl. prenesená",J162,0)</f>
        <v>#REF!</v>
      </c>
      <c r="AZ162" s="128" t="e">
        <f>IF(#REF!="zníž. prenesená",J162,0)</f>
        <v>#REF!</v>
      </c>
      <c r="BA162" s="128" t="e">
        <f>IF(#REF!="nulová",J162,0)</f>
        <v>#REF!</v>
      </c>
      <c r="BB162" s="15" t="s">
        <v>78</v>
      </c>
      <c r="BC162" s="128">
        <f t="shared" si="0"/>
        <v>0</v>
      </c>
      <c r="BD162" s="15" t="s">
        <v>1415</v>
      </c>
      <c r="BE162" s="127" t="s">
        <v>1470</v>
      </c>
    </row>
    <row r="163" spans="1:57" s="2" customFormat="1" ht="24.2" customHeight="1">
      <c r="A163" s="29"/>
      <c r="B163" s="119"/>
      <c r="C163" s="120" t="s">
        <v>253</v>
      </c>
      <c r="D163" s="120" t="s">
        <v>146</v>
      </c>
      <c r="E163" s="121" t="s">
        <v>1471</v>
      </c>
      <c r="F163" s="122" t="s">
        <v>1472</v>
      </c>
      <c r="G163" s="123" t="s">
        <v>307</v>
      </c>
      <c r="H163" s="124">
        <v>2375</v>
      </c>
      <c r="I163" s="125"/>
      <c r="J163" s="125"/>
      <c r="K163" s="126"/>
      <c r="L163" s="30"/>
      <c r="M163" s="29"/>
      <c r="N163" s="29"/>
      <c r="O163" s="29"/>
      <c r="P163" s="29"/>
      <c r="Q163" s="29"/>
      <c r="R163" s="29"/>
      <c r="S163" s="29"/>
      <c r="T163" s="29"/>
      <c r="U163" s="29"/>
      <c r="V163" s="29"/>
      <c r="W163" s="29"/>
      <c r="AJ163" s="127" t="s">
        <v>90</v>
      </c>
      <c r="AL163" s="127" t="s">
        <v>146</v>
      </c>
      <c r="AM163" s="127" t="s">
        <v>78</v>
      </c>
      <c r="AQ163" s="15" t="s">
        <v>144</v>
      </c>
      <c r="AW163" s="128" t="e">
        <f>IF(#REF!="základná",J163,0)</f>
        <v>#REF!</v>
      </c>
      <c r="AX163" s="128" t="e">
        <f>IF(#REF!="znížená",J163,0)</f>
        <v>#REF!</v>
      </c>
      <c r="AY163" s="128" t="e">
        <f>IF(#REF!="zákl. prenesená",J163,0)</f>
        <v>#REF!</v>
      </c>
      <c r="AZ163" s="128" t="e">
        <f>IF(#REF!="zníž. prenesená",J163,0)</f>
        <v>#REF!</v>
      </c>
      <c r="BA163" s="128" t="e">
        <f>IF(#REF!="nulová",J163,0)</f>
        <v>#REF!</v>
      </c>
      <c r="BB163" s="15" t="s">
        <v>78</v>
      </c>
      <c r="BC163" s="128">
        <f t="shared" si="0"/>
        <v>0</v>
      </c>
      <c r="BD163" s="15" t="s">
        <v>90</v>
      </c>
      <c r="BE163" s="127" t="s">
        <v>1473</v>
      </c>
    </row>
    <row r="164" spans="1:57" s="2" customFormat="1" ht="24.2" customHeight="1">
      <c r="A164" s="29"/>
      <c r="B164" s="119"/>
      <c r="C164" s="129" t="s">
        <v>257</v>
      </c>
      <c r="D164" s="129" t="s">
        <v>369</v>
      </c>
      <c r="E164" s="130"/>
      <c r="F164" s="131" t="s">
        <v>1474</v>
      </c>
      <c r="G164" s="132" t="s">
        <v>307</v>
      </c>
      <c r="H164" s="133">
        <v>2375</v>
      </c>
      <c r="I164" s="134"/>
      <c r="J164" s="134"/>
      <c r="K164" s="135"/>
      <c r="L164" s="136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AJ164" s="127" t="s">
        <v>173</v>
      </c>
      <c r="AL164" s="127" t="s">
        <v>369</v>
      </c>
      <c r="AM164" s="127" t="s">
        <v>78</v>
      </c>
      <c r="AQ164" s="15" t="s">
        <v>144</v>
      </c>
      <c r="AW164" s="128" t="e">
        <f>IF(#REF!="základná",J164,0)</f>
        <v>#REF!</v>
      </c>
      <c r="AX164" s="128" t="e">
        <f>IF(#REF!="znížená",J164,0)</f>
        <v>#REF!</v>
      </c>
      <c r="AY164" s="128" t="e">
        <f>IF(#REF!="zákl. prenesená",J164,0)</f>
        <v>#REF!</v>
      </c>
      <c r="AZ164" s="128" t="e">
        <f>IF(#REF!="zníž. prenesená",J164,0)</f>
        <v>#REF!</v>
      </c>
      <c r="BA164" s="128" t="e">
        <f>IF(#REF!="nulová",J164,0)</f>
        <v>#REF!</v>
      </c>
      <c r="BB164" s="15" t="s">
        <v>78</v>
      </c>
      <c r="BC164" s="128">
        <f t="shared" si="0"/>
        <v>0</v>
      </c>
      <c r="BD164" s="15" t="s">
        <v>90</v>
      </c>
      <c r="BE164" s="127" t="s">
        <v>1475</v>
      </c>
    </row>
    <row r="165" spans="1:57" s="2" customFormat="1" ht="16.5" customHeight="1">
      <c r="A165" s="29"/>
      <c r="B165" s="119"/>
      <c r="C165" s="120" t="s">
        <v>261</v>
      </c>
      <c r="D165" s="120" t="s">
        <v>146</v>
      </c>
      <c r="E165" s="121" t="s">
        <v>1476</v>
      </c>
      <c r="F165" s="122" t="s">
        <v>1477</v>
      </c>
      <c r="G165" s="123" t="s">
        <v>307</v>
      </c>
      <c r="H165" s="124">
        <v>1</v>
      </c>
      <c r="I165" s="125"/>
      <c r="J165" s="125"/>
      <c r="K165" s="126"/>
      <c r="L165" s="30"/>
      <c r="M165" s="29"/>
      <c r="N165" s="29"/>
      <c r="O165" s="29"/>
      <c r="P165" s="29"/>
      <c r="Q165" s="29"/>
      <c r="R165" s="29"/>
      <c r="S165" s="29"/>
      <c r="T165" s="29"/>
      <c r="U165" s="29"/>
      <c r="V165" s="29"/>
      <c r="W165" s="29"/>
      <c r="AJ165" s="127" t="s">
        <v>90</v>
      </c>
      <c r="AL165" s="127" t="s">
        <v>146</v>
      </c>
      <c r="AM165" s="127" t="s">
        <v>78</v>
      </c>
      <c r="AQ165" s="15" t="s">
        <v>144</v>
      </c>
      <c r="AW165" s="128" t="e">
        <f>IF(#REF!="základná",J165,0)</f>
        <v>#REF!</v>
      </c>
      <c r="AX165" s="128" t="e">
        <f>IF(#REF!="znížená",J165,0)</f>
        <v>#REF!</v>
      </c>
      <c r="AY165" s="128" t="e">
        <f>IF(#REF!="zákl. prenesená",J165,0)</f>
        <v>#REF!</v>
      </c>
      <c r="AZ165" s="128" t="e">
        <f>IF(#REF!="zníž. prenesená",J165,0)</f>
        <v>#REF!</v>
      </c>
      <c r="BA165" s="128" t="e">
        <f>IF(#REF!="nulová",J165,0)</f>
        <v>#REF!</v>
      </c>
      <c r="BB165" s="15" t="s">
        <v>78</v>
      </c>
      <c r="BC165" s="128">
        <f t="shared" si="0"/>
        <v>0</v>
      </c>
      <c r="BD165" s="15" t="s">
        <v>90</v>
      </c>
      <c r="BE165" s="127" t="s">
        <v>1478</v>
      </c>
    </row>
    <row r="166" spans="1:57" s="2" customFormat="1" ht="16.5" customHeight="1">
      <c r="A166" s="29"/>
      <c r="B166" s="119"/>
      <c r="C166" s="129" t="s">
        <v>265</v>
      </c>
      <c r="D166" s="129" t="s">
        <v>369</v>
      </c>
      <c r="E166" s="130"/>
      <c r="F166" s="131" t="s">
        <v>1479</v>
      </c>
      <c r="G166" s="132" t="s">
        <v>307</v>
      </c>
      <c r="H166" s="133">
        <v>1</v>
      </c>
      <c r="I166" s="134"/>
      <c r="J166" s="134"/>
      <c r="K166" s="135"/>
      <c r="L166" s="136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AJ166" s="127" t="s">
        <v>173</v>
      </c>
      <c r="AL166" s="127" t="s">
        <v>369</v>
      </c>
      <c r="AM166" s="127" t="s">
        <v>78</v>
      </c>
      <c r="AQ166" s="15" t="s">
        <v>144</v>
      </c>
      <c r="AW166" s="128" t="e">
        <f>IF(#REF!="základná",J166,0)</f>
        <v>#REF!</v>
      </c>
      <c r="AX166" s="128" t="e">
        <f>IF(#REF!="znížená",J166,0)</f>
        <v>#REF!</v>
      </c>
      <c r="AY166" s="128" t="e">
        <f>IF(#REF!="zákl. prenesená",J166,0)</f>
        <v>#REF!</v>
      </c>
      <c r="AZ166" s="128" t="e">
        <f>IF(#REF!="zníž. prenesená",J166,0)</f>
        <v>#REF!</v>
      </c>
      <c r="BA166" s="128" t="e">
        <f>IF(#REF!="nulová",J166,0)</f>
        <v>#REF!</v>
      </c>
      <c r="BB166" s="15" t="s">
        <v>78</v>
      </c>
      <c r="BC166" s="128">
        <f t="shared" si="0"/>
        <v>0</v>
      </c>
      <c r="BD166" s="15" t="s">
        <v>90</v>
      </c>
      <c r="BE166" s="127" t="s">
        <v>1480</v>
      </c>
    </row>
    <row r="167" spans="1:57" s="2" customFormat="1" ht="21.75" customHeight="1">
      <c r="A167" s="29"/>
      <c r="B167" s="119"/>
      <c r="C167" s="120" t="s">
        <v>269</v>
      </c>
      <c r="D167" s="120" t="s">
        <v>146</v>
      </c>
      <c r="E167" s="121" t="s">
        <v>1481</v>
      </c>
      <c r="F167" s="122" t="s">
        <v>1482</v>
      </c>
      <c r="G167" s="123" t="s">
        <v>307</v>
      </c>
      <c r="H167" s="124">
        <v>42</v>
      </c>
      <c r="I167" s="125"/>
      <c r="J167" s="125"/>
      <c r="K167" s="126"/>
      <c r="L167" s="30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AJ167" s="127" t="s">
        <v>90</v>
      </c>
      <c r="AL167" s="127" t="s">
        <v>146</v>
      </c>
      <c r="AM167" s="127" t="s">
        <v>78</v>
      </c>
      <c r="AQ167" s="15" t="s">
        <v>144</v>
      </c>
      <c r="AW167" s="128" t="e">
        <f>IF(#REF!="základná",J167,0)</f>
        <v>#REF!</v>
      </c>
      <c r="AX167" s="128" t="e">
        <f>IF(#REF!="znížená",J167,0)</f>
        <v>#REF!</v>
      </c>
      <c r="AY167" s="128" t="e">
        <f>IF(#REF!="zákl. prenesená",J167,0)</f>
        <v>#REF!</v>
      </c>
      <c r="AZ167" s="128" t="e">
        <f>IF(#REF!="zníž. prenesená",J167,0)</f>
        <v>#REF!</v>
      </c>
      <c r="BA167" s="128" t="e">
        <f>IF(#REF!="nulová",J167,0)</f>
        <v>#REF!</v>
      </c>
      <c r="BB167" s="15" t="s">
        <v>78</v>
      </c>
      <c r="BC167" s="128">
        <f t="shared" si="0"/>
        <v>0</v>
      </c>
      <c r="BD167" s="15" t="s">
        <v>90</v>
      </c>
      <c r="BE167" s="127" t="s">
        <v>1483</v>
      </c>
    </row>
    <row r="168" spans="1:57" s="2" customFormat="1" ht="16.5" customHeight="1">
      <c r="A168" s="29"/>
      <c r="B168" s="119"/>
      <c r="C168" s="129" t="s">
        <v>274</v>
      </c>
      <c r="D168" s="129" t="s">
        <v>369</v>
      </c>
      <c r="E168" s="130"/>
      <c r="F168" s="131" t="s">
        <v>1484</v>
      </c>
      <c r="G168" s="132" t="s">
        <v>307</v>
      </c>
      <c r="H168" s="133">
        <v>42</v>
      </c>
      <c r="I168" s="134"/>
      <c r="J168" s="134"/>
      <c r="K168" s="135"/>
      <c r="L168" s="136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AJ168" s="127" t="s">
        <v>173</v>
      </c>
      <c r="AL168" s="127" t="s">
        <v>369</v>
      </c>
      <c r="AM168" s="127" t="s">
        <v>78</v>
      </c>
      <c r="AQ168" s="15" t="s">
        <v>144</v>
      </c>
      <c r="AW168" s="128" t="e">
        <f>IF(#REF!="základná",J168,0)</f>
        <v>#REF!</v>
      </c>
      <c r="AX168" s="128" t="e">
        <f>IF(#REF!="znížená",J168,0)</f>
        <v>#REF!</v>
      </c>
      <c r="AY168" s="128" t="e">
        <f>IF(#REF!="zákl. prenesená",J168,0)</f>
        <v>#REF!</v>
      </c>
      <c r="AZ168" s="128" t="e">
        <f>IF(#REF!="zníž. prenesená",J168,0)</f>
        <v>#REF!</v>
      </c>
      <c r="BA168" s="128" t="e">
        <f>IF(#REF!="nulová",J168,0)</f>
        <v>#REF!</v>
      </c>
      <c r="BB168" s="15" t="s">
        <v>78</v>
      </c>
      <c r="BC168" s="128">
        <f t="shared" ref="BC168:BC199" si="1">ROUND(I168*H168,2)</f>
        <v>0</v>
      </c>
      <c r="BD168" s="15" t="s">
        <v>90</v>
      </c>
      <c r="BE168" s="127" t="s">
        <v>1485</v>
      </c>
    </row>
    <row r="169" spans="1:57" s="2" customFormat="1" ht="24.2" customHeight="1">
      <c r="A169" s="29"/>
      <c r="B169" s="119"/>
      <c r="C169" s="120" t="s">
        <v>278</v>
      </c>
      <c r="D169" s="120" t="s">
        <v>146</v>
      </c>
      <c r="E169" s="121" t="s">
        <v>1486</v>
      </c>
      <c r="F169" s="122" t="s">
        <v>1487</v>
      </c>
      <c r="G169" s="123" t="s">
        <v>307</v>
      </c>
      <c r="H169" s="124">
        <v>11</v>
      </c>
      <c r="I169" s="125"/>
      <c r="J169" s="125"/>
      <c r="K169" s="126"/>
      <c r="L169" s="30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AJ169" s="127" t="s">
        <v>90</v>
      </c>
      <c r="AL169" s="127" t="s">
        <v>146</v>
      </c>
      <c r="AM169" s="127" t="s">
        <v>78</v>
      </c>
      <c r="AQ169" s="15" t="s">
        <v>144</v>
      </c>
      <c r="AW169" s="128" t="e">
        <f>IF(#REF!="základná",J169,0)</f>
        <v>#REF!</v>
      </c>
      <c r="AX169" s="128" t="e">
        <f>IF(#REF!="znížená",J169,0)</f>
        <v>#REF!</v>
      </c>
      <c r="AY169" s="128" t="e">
        <f>IF(#REF!="zákl. prenesená",J169,0)</f>
        <v>#REF!</v>
      </c>
      <c r="AZ169" s="128" t="e">
        <f>IF(#REF!="zníž. prenesená",J169,0)</f>
        <v>#REF!</v>
      </c>
      <c r="BA169" s="128" t="e">
        <f>IF(#REF!="nulová",J169,0)</f>
        <v>#REF!</v>
      </c>
      <c r="BB169" s="15" t="s">
        <v>78</v>
      </c>
      <c r="BC169" s="128">
        <f t="shared" si="1"/>
        <v>0</v>
      </c>
      <c r="BD169" s="15" t="s">
        <v>90</v>
      </c>
      <c r="BE169" s="127" t="s">
        <v>1488</v>
      </c>
    </row>
    <row r="170" spans="1:57" s="2" customFormat="1" ht="16.5" customHeight="1">
      <c r="A170" s="29"/>
      <c r="B170" s="119"/>
      <c r="C170" s="129" t="s">
        <v>282</v>
      </c>
      <c r="D170" s="129" t="s">
        <v>369</v>
      </c>
      <c r="E170" s="130"/>
      <c r="F170" s="131" t="s">
        <v>1489</v>
      </c>
      <c r="G170" s="132" t="s">
        <v>307</v>
      </c>
      <c r="H170" s="133">
        <v>22</v>
      </c>
      <c r="I170" s="134"/>
      <c r="J170" s="134"/>
      <c r="K170" s="135"/>
      <c r="L170" s="136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AJ170" s="127" t="s">
        <v>173</v>
      </c>
      <c r="AL170" s="127" t="s">
        <v>369</v>
      </c>
      <c r="AM170" s="127" t="s">
        <v>78</v>
      </c>
      <c r="AQ170" s="15" t="s">
        <v>144</v>
      </c>
      <c r="AW170" s="128" t="e">
        <f>IF(#REF!="základná",J170,0)</f>
        <v>#REF!</v>
      </c>
      <c r="AX170" s="128" t="e">
        <f>IF(#REF!="znížená",J170,0)</f>
        <v>#REF!</v>
      </c>
      <c r="AY170" s="128" t="e">
        <f>IF(#REF!="zákl. prenesená",J170,0)</f>
        <v>#REF!</v>
      </c>
      <c r="AZ170" s="128" t="e">
        <f>IF(#REF!="zníž. prenesená",J170,0)</f>
        <v>#REF!</v>
      </c>
      <c r="BA170" s="128" t="e">
        <f>IF(#REF!="nulová",J170,0)</f>
        <v>#REF!</v>
      </c>
      <c r="BB170" s="15" t="s">
        <v>78</v>
      </c>
      <c r="BC170" s="128">
        <f t="shared" si="1"/>
        <v>0</v>
      </c>
      <c r="BD170" s="15" t="s">
        <v>90</v>
      </c>
      <c r="BE170" s="127" t="s">
        <v>1490</v>
      </c>
    </row>
    <row r="171" spans="1:57" s="2" customFormat="1" ht="24.2" customHeight="1">
      <c r="A171" s="29"/>
      <c r="B171" s="119"/>
      <c r="C171" s="120" t="s">
        <v>286</v>
      </c>
      <c r="D171" s="120" t="s">
        <v>146</v>
      </c>
      <c r="E171" s="121" t="s">
        <v>1491</v>
      </c>
      <c r="F171" s="122" t="s">
        <v>1492</v>
      </c>
      <c r="G171" s="123" t="s">
        <v>307</v>
      </c>
      <c r="H171" s="124">
        <v>4</v>
      </c>
      <c r="I171" s="125"/>
      <c r="J171" s="125"/>
      <c r="K171" s="126"/>
      <c r="L171" s="30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AJ171" s="127" t="s">
        <v>90</v>
      </c>
      <c r="AL171" s="127" t="s">
        <v>146</v>
      </c>
      <c r="AM171" s="127" t="s">
        <v>78</v>
      </c>
      <c r="AQ171" s="15" t="s">
        <v>144</v>
      </c>
      <c r="AW171" s="128" t="e">
        <f>IF(#REF!="základná",J171,0)</f>
        <v>#REF!</v>
      </c>
      <c r="AX171" s="128" t="e">
        <f>IF(#REF!="znížená",J171,0)</f>
        <v>#REF!</v>
      </c>
      <c r="AY171" s="128" t="e">
        <f>IF(#REF!="zákl. prenesená",J171,0)</f>
        <v>#REF!</v>
      </c>
      <c r="AZ171" s="128" t="e">
        <f>IF(#REF!="zníž. prenesená",J171,0)</f>
        <v>#REF!</v>
      </c>
      <c r="BA171" s="128" t="e">
        <f>IF(#REF!="nulová",J171,0)</f>
        <v>#REF!</v>
      </c>
      <c r="BB171" s="15" t="s">
        <v>78</v>
      </c>
      <c r="BC171" s="128">
        <f t="shared" si="1"/>
        <v>0</v>
      </c>
      <c r="BD171" s="15" t="s">
        <v>90</v>
      </c>
      <c r="BE171" s="127" t="s">
        <v>1493</v>
      </c>
    </row>
    <row r="172" spans="1:57" s="2" customFormat="1" ht="16.5" customHeight="1">
      <c r="A172" s="29"/>
      <c r="B172" s="119"/>
      <c r="C172" s="129" t="s">
        <v>290</v>
      </c>
      <c r="D172" s="129" t="s">
        <v>369</v>
      </c>
      <c r="E172" s="130"/>
      <c r="F172" s="131" t="s">
        <v>1494</v>
      </c>
      <c r="G172" s="132" t="s">
        <v>307</v>
      </c>
      <c r="H172" s="133">
        <v>8</v>
      </c>
      <c r="I172" s="134"/>
      <c r="J172" s="134"/>
      <c r="K172" s="135"/>
      <c r="L172" s="136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AJ172" s="127" t="s">
        <v>173</v>
      </c>
      <c r="AL172" s="127" t="s">
        <v>369</v>
      </c>
      <c r="AM172" s="127" t="s">
        <v>78</v>
      </c>
      <c r="AQ172" s="15" t="s">
        <v>144</v>
      </c>
      <c r="AW172" s="128" t="e">
        <f>IF(#REF!="základná",J172,0)</f>
        <v>#REF!</v>
      </c>
      <c r="AX172" s="128" t="e">
        <f>IF(#REF!="znížená",J172,0)</f>
        <v>#REF!</v>
      </c>
      <c r="AY172" s="128" t="e">
        <f>IF(#REF!="zákl. prenesená",J172,0)</f>
        <v>#REF!</v>
      </c>
      <c r="AZ172" s="128" t="e">
        <f>IF(#REF!="zníž. prenesená",J172,0)</f>
        <v>#REF!</v>
      </c>
      <c r="BA172" s="128" t="e">
        <f>IF(#REF!="nulová",J172,0)</f>
        <v>#REF!</v>
      </c>
      <c r="BB172" s="15" t="s">
        <v>78</v>
      </c>
      <c r="BC172" s="128">
        <f t="shared" si="1"/>
        <v>0</v>
      </c>
      <c r="BD172" s="15" t="s">
        <v>90</v>
      </c>
      <c r="BE172" s="127" t="s">
        <v>1495</v>
      </c>
    </row>
    <row r="173" spans="1:57" s="2" customFormat="1" ht="21.75" customHeight="1">
      <c r="A173" s="29"/>
      <c r="B173" s="119"/>
      <c r="C173" s="120" t="s">
        <v>292</v>
      </c>
      <c r="D173" s="120" t="s">
        <v>146</v>
      </c>
      <c r="E173" s="121" t="s">
        <v>1496</v>
      </c>
      <c r="F173" s="122" t="s">
        <v>1497</v>
      </c>
      <c r="G173" s="123" t="s">
        <v>307</v>
      </c>
      <c r="H173" s="124">
        <v>8</v>
      </c>
      <c r="I173" s="125"/>
      <c r="J173" s="125"/>
      <c r="K173" s="126"/>
      <c r="L173" s="30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AJ173" s="127" t="s">
        <v>90</v>
      </c>
      <c r="AL173" s="127" t="s">
        <v>146</v>
      </c>
      <c r="AM173" s="127" t="s">
        <v>78</v>
      </c>
      <c r="AQ173" s="15" t="s">
        <v>144</v>
      </c>
      <c r="AW173" s="128" t="e">
        <f>IF(#REF!="základná",J173,0)</f>
        <v>#REF!</v>
      </c>
      <c r="AX173" s="128" t="e">
        <f>IF(#REF!="znížená",J173,0)</f>
        <v>#REF!</v>
      </c>
      <c r="AY173" s="128" t="e">
        <f>IF(#REF!="zákl. prenesená",J173,0)</f>
        <v>#REF!</v>
      </c>
      <c r="AZ173" s="128" t="e">
        <f>IF(#REF!="zníž. prenesená",J173,0)</f>
        <v>#REF!</v>
      </c>
      <c r="BA173" s="128" t="e">
        <f>IF(#REF!="nulová",J173,0)</f>
        <v>#REF!</v>
      </c>
      <c r="BB173" s="15" t="s">
        <v>78</v>
      </c>
      <c r="BC173" s="128">
        <f t="shared" si="1"/>
        <v>0</v>
      </c>
      <c r="BD173" s="15" t="s">
        <v>90</v>
      </c>
      <c r="BE173" s="127" t="s">
        <v>1498</v>
      </c>
    </row>
    <row r="174" spans="1:57" s="2" customFormat="1" ht="16.5" customHeight="1">
      <c r="A174" s="29"/>
      <c r="B174" s="119"/>
      <c r="C174" s="129" t="s">
        <v>296</v>
      </c>
      <c r="D174" s="129" t="s">
        <v>369</v>
      </c>
      <c r="E174" s="130"/>
      <c r="F174" s="131" t="s">
        <v>1499</v>
      </c>
      <c r="G174" s="132" t="s">
        <v>307</v>
      </c>
      <c r="H174" s="133">
        <v>8</v>
      </c>
      <c r="I174" s="134"/>
      <c r="J174" s="134"/>
      <c r="K174" s="135"/>
      <c r="L174" s="136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AJ174" s="127" t="s">
        <v>173</v>
      </c>
      <c r="AL174" s="127" t="s">
        <v>369</v>
      </c>
      <c r="AM174" s="127" t="s">
        <v>78</v>
      </c>
      <c r="AQ174" s="15" t="s">
        <v>144</v>
      </c>
      <c r="AW174" s="128" t="e">
        <f>IF(#REF!="základná",J174,0)</f>
        <v>#REF!</v>
      </c>
      <c r="AX174" s="128" t="e">
        <f>IF(#REF!="znížená",J174,0)</f>
        <v>#REF!</v>
      </c>
      <c r="AY174" s="128" t="e">
        <f>IF(#REF!="zákl. prenesená",J174,0)</f>
        <v>#REF!</v>
      </c>
      <c r="AZ174" s="128" t="e">
        <f>IF(#REF!="zníž. prenesená",J174,0)</f>
        <v>#REF!</v>
      </c>
      <c r="BA174" s="128" t="e">
        <f>IF(#REF!="nulová",J174,0)</f>
        <v>#REF!</v>
      </c>
      <c r="BB174" s="15" t="s">
        <v>78</v>
      </c>
      <c r="BC174" s="128">
        <f t="shared" si="1"/>
        <v>0</v>
      </c>
      <c r="BD174" s="15" t="s">
        <v>90</v>
      </c>
      <c r="BE174" s="127" t="s">
        <v>1500</v>
      </c>
    </row>
    <row r="175" spans="1:57" s="2" customFormat="1" ht="16.5" customHeight="1">
      <c r="A175" s="29"/>
      <c r="B175" s="119"/>
      <c r="C175" s="120" t="s">
        <v>300</v>
      </c>
      <c r="D175" s="120" t="s">
        <v>146</v>
      </c>
      <c r="E175" s="121" t="s">
        <v>1501</v>
      </c>
      <c r="F175" s="122" t="s">
        <v>1502</v>
      </c>
      <c r="G175" s="123" t="s">
        <v>307</v>
      </c>
      <c r="H175" s="124">
        <v>20</v>
      </c>
      <c r="I175" s="125"/>
      <c r="J175" s="125"/>
      <c r="K175" s="126"/>
      <c r="L175" s="30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AJ175" s="127" t="s">
        <v>90</v>
      </c>
      <c r="AL175" s="127" t="s">
        <v>146</v>
      </c>
      <c r="AM175" s="127" t="s">
        <v>78</v>
      </c>
      <c r="AQ175" s="15" t="s">
        <v>144</v>
      </c>
      <c r="AW175" s="128" t="e">
        <f>IF(#REF!="základná",J175,0)</f>
        <v>#REF!</v>
      </c>
      <c r="AX175" s="128" t="e">
        <f>IF(#REF!="znížená",J175,0)</f>
        <v>#REF!</v>
      </c>
      <c r="AY175" s="128" t="e">
        <f>IF(#REF!="zákl. prenesená",J175,0)</f>
        <v>#REF!</v>
      </c>
      <c r="AZ175" s="128" t="e">
        <f>IF(#REF!="zníž. prenesená",J175,0)</f>
        <v>#REF!</v>
      </c>
      <c r="BA175" s="128" t="e">
        <f>IF(#REF!="nulová",J175,0)</f>
        <v>#REF!</v>
      </c>
      <c r="BB175" s="15" t="s">
        <v>78</v>
      </c>
      <c r="BC175" s="128">
        <f t="shared" si="1"/>
        <v>0</v>
      </c>
      <c r="BD175" s="15" t="s">
        <v>90</v>
      </c>
      <c r="BE175" s="127" t="s">
        <v>1503</v>
      </c>
    </row>
    <row r="176" spans="1:57" s="2" customFormat="1" ht="16.5" customHeight="1">
      <c r="A176" s="29"/>
      <c r="B176" s="119"/>
      <c r="C176" s="129" t="s">
        <v>304</v>
      </c>
      <c r="D176" s="129" t="s">
        <v>369</v>
      </c>
      <c r="E176" s="130"/>
      <c r="F176" s="131" t="s">
        <v>1504</v>
      </c>
      <c r="G176" s="132" t="s">
        <v>307</v>
      </c>
      <c r="H176" s="133">
        <v>20</v>
      </c>
      <c r="I176" s="134"/>
      <c r="J176" s="134"/>
      <c r="K176" s="135"/>
      <c r="L176" s="136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AJ176" s="127" t="s">
        <v>173</v>
      </c>
      <c r="AL176" s="127" t="s">
        <v>369</v>
      </c>
      <c r="AM176" s="127" t="s">
        <v>78</v>
      </c>
      <c r="AQ176" s="15" t="s">
        <v>144</v>
      </c>
      <c r="AW176" s="128" t="e">
        <f>IF(#REF!="základná",J176,0)</f>
        <v>#REF!</v>
      </c>
      <c r="AX176" s="128" t="e">
        <f>IF(#REF!="znížená",J176,0)</f>
        <v>#REF!</v>
      </c>
      <c r="AY176" s="128" t="e">
        <f>IF(#REF!="zákl. prenesená",J176,0)</f>
        <v>#REF!</v>
      </c>
      <c r="AZ176" s="128" t="e">
        <f>IF(#REF!="zníž. prenesená",J176,0)</f>
        <v>#REF!</v>
      </c>
      <c r="BA176" s="128" t="e">
        <f>IF(#REF!="nulová",J176,0)</f>
        <v>#REF!</v>
      </c>
      <c r="BB176" s="15" t="s">
        <v>78</v>
      </c>
      <c r="BC176" s="128">
        <f t="shared" si="1"/>
        <v>0</v>
      </c>
      <c r="BD176" s="15" t="s">
        <v>90</v>
      </c>
      <c r="BE176" s="127" t="s">
        <v>1505</v>
      </c>
    </row>
    <row r="177" spans="1:57" s="2" customFormat="1" ht="16.5" customHeight="1">
      <c r="A177" s="29"/>
      <c r="B177" s="119"/>
      <c r="C177" s="120" t="s">
        <v>309</v>
      </c>
      <c r="D177" s="120" t="s">
        <v>146</v>
      </c>
      <c r="E177" s="121" t="s">
        <v>1506</v>
      </c>
      <c r="F177" s="122" t="s">
        <v>1507</v>
      </c>
      <c r="G177" s="123" t="s">
        <v>307</v>
      </c>
      <c r="H177" s="124">
        <v>2</v>
      </c>
      <c r="I177" s="125"/>
      <c r="J177" s="125"/>
      <c r="K177" s="126"/>
      <c r="L177" s="30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AJ177" s="127" t="s">
        <v>90</v>
      </c>
      <c r="AL177" s="127" t="s">
        <v>146</v>
      </c>
      <c r="AM177" s="127" t="s">
        <v>78</v>
      </c>
      <c r="AQ177" s="15" t="s">
        <v>144</v>
      </c>
      <c r="AW177" s="128" t="e">
        <f>IF(#REF!="základná",J177,0)</f>
        <v>#REF!</v>
      </c>
      <c r="AX177" s="128" t="e">
        <f>IF(#REF!="znížená",J177,0)</f>
        <v>#REF!</v>
      </c>
      <c r="AY177" s="128" t="e">
        <f>IF(#REF!="zákl. prenesená",J177,0)</f>
        <v>#REF!</v>
      </c>
      <c r="AZ177" s="128" t="e">
        <f>IF(#REF!="zníž. prenesená",J177,0)</f>
        <v>#REF!</v>
      </c>
      <c r="BA177" s="128" t="e">
        <f>IF(#REF!="nulová",J177,0)</f>
        <v>#REF!</v>
      </c>
      <c r="BB177" s="15" t="s">
        <v>78</v>
      </c>
      <c r="BC177" s="128">
        <f t="shared" si="1"/>
        <v>0</v>
      </c>
      <c r="BD177" s="15" t="s">
        <v>90</v>
      </c>
      <c r="BE177" s="127" t="s">
        <v>1508</v>
      </c>
    </row>
    <row r="178" spans="1:57" s="2" customFormat="1" ht="16.5" customHeight="1">
      <c r="A178" s="29"/>
      <c r="B178" s="119"/>
      <c r="C178" s="129" t="s">
        <v>313</v>
      </c>
      <c r="D178" s="129" t="s">
        <v>369</v>
      </c>
      <c r="E178" s="130"/>
      <c r="F178" s="131" t="s">
        <v>1509</v>
      </c>
      <c r="G178" s="132" t="s">
        <v>307</v>
      </c>
      <c r="H178" s="133">
        <v>2</v>
      </c>
      <c r="I178" s="134"/>
      <c r="J178" s="134"/>
      <c r="K178" s="135"/>
      <c r="L178" s="136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AJ178" s="127" t="s">
        <v>1415</v>
      </c>
      <c r="AL178" s="127" t="s">
        <v>369</v>
      </c>
      <c r="AM178" s="127" t="s">
        <v>78</v>
      </c>
      <c r="AQ178" s="15" t="s">
        <v>144</v>
      </c>
      <c r="AW178" s="128" t="e">
        <f>IF(#REF!="základná",J178,0)</f>
        <v>#REF!</v>
      </c>
      <c r="AX178" s="128" t="e">
        <f>IF(#REF!="znížená",J178,0)</f>
        <v>#REF!</v>
      </c>
      <c r="AY178" s="128" t="e">
        <f>IF(#REF!="zákl. prenesená",J178,0)</f>
        <v>#REF!</v>
      </c>
      <c r="AZ178" s="128" t="e">
        <f>IF(#REF!="zníž. prenesená",J178,0)</f>
        <v>#REF!</v>
      </c>
      <c r="BA178" s="128" t="e">
        <f>IF(#REF!="nulová",J178,0)</f>
        <v>#REF!</v>
      </c>
      <c r="BB178" s="15" t="s">
        <v>78</v>
      </c>
      <c r="BC178" s="128">
        <f t="shared" si="1"/>
        <v>0</v>
      </c>
      <c r="BD178" s="15" t="s">
        <v>1415</v>
      </c>
      <c r="BE178" s="127" t="s">
        <v>1510</v>
      </c>
    </row>
    <row r="179" spans="1:57" s="2" customFormat="1" ht="33" customHeight="1">
      <c r="A179" s="29"/>
      <c r="B179" s="119"/>
      <c r="C179" s="120" t="s">
        <v>317</v>
      </c>
      <c r="D179" s="120" t="s">
        <v>146</v>
      </c>
      <c r="E179" s="121" t="s">
        <v>1511</v>
      </c>
      <c r="F179" s="122" t="s">
        <v>1512</v>
      </c>
      <c r="G179" s="123" t="s">
        <v>307</v>
      </c>
      <c r="H179" s="124">
        <v>3</v>
      </c>
      <c r="I179" s="125"/>
      <c r="J179" s="125"/>
      <c r="K179" s="126"/>
      <c r="L179" s="30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AJ179" s="127" t="s">
        <v>90</v>
      </c>
      <c r="AL179" s="127" t="s">
        <v>146</v>
      </c>
      <c r="AM179" s="127" t="s">
        <v>78</v>
      </c>
      <c r="AQ179" s="15" t="s">
        <v>144</v>
      </c>
      <c r="AW179" s="128" t="e">
        <f>IF(#REF!="základná",J179,0)</f>
        <v>#REF!</v>
      </c>
      <c r="AX179" s="128" t="e">
        <f>IF(#REF!="znížená",J179,0)</f>
        <v>#REF!</v>
      </c>
      <c r="AY179" s="128" t="e">
        <f>IF(#REF!="zákl. prenesená",J179,0)</f>
        <v>#REF!</v>
      </c>
      <c r="AZ179" s="128" t="e">
        <f>IF(#REF!="zníž. prenesená",J179,0)</f>
        <v>#REF!</v>
      </c>
      <c r="BA179" s="128" t="e">
        <f>IF(#REF!="nulová",J179,0)</f>
        <v>#REF!</v>
      </c>
      <c r="BB179" s="15" t="s">
        <v>78</v>
      </c>
      <c r="BC179" s="128">
        <f t="shared" si="1"/>
        <v>0</v>
      </c>
      <c r="BD179" s="15" t="s">
        <v>90</v>
      </c>
      <c r="BE179" s="127" t="s">
        <v>1513</v>
      </c>
    </row>
    <row r="180" spans="1:57" s="2" customFormat="1" ht="16.5" customHeight="1">
      <c r="A180" s="29"/>
      <c r="B180" s="119"/>
      <c r="C180" s="129" t="s">
        <v>321</v>
      </c>
      <c r="D180" s="129" t="s">
        <v>369</v>
      </c>
      <c r="E180" s="130"/>
      <c r="F180" s="131" t="s">
        <v>1514</v>
      </c>
      <c r="G180" s="132" t="s">
        <v>307</v>
      </c>
      <c r="H180" s="133">
        <v>3</v>
      </c>
      <c r="I180" s="134"/>
      <c r="J180" s="134"/>
      <c r="K180" s="135"/>
      <c r="L180" s="136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AJ180" s="127" t="s">
        <v>173</v>
      </c>
      <c r="AL180" s="127" t="s">
        <v>369</v>
      </c>
      <c r="AM180" s="127" t="s">
        <v>78</v>
      </c>
      <c r="AQ180" s="15" t="s">
        <v>144</v>
      </c>
      <c r="AW180" s="128" t="e">
        <f>IF(#REF!="základná",J180,0)</f>
        <v>#REF!</v>
      </c>
      <c r="AX180" s="128" t="e">
        <f>IF(#REF!="znížená",J180,0)</f>
        <v>#REF!</v>
      </c>
      <c r="AY180" s="128" t="e">
        <f>IF(#REF!="zákl. prenesená",J180,0)</f>
        <v>#REF!</v>
      </c>
      <c r="AZ180" s="128" t="e">
        <f>IF(#REF!="zníž. prenesená",J180,0)</f>
        <v>#REF!</v>
      </c>
      <c r="BA180" s="128" t="e">
        <f>IF(#REF!="nulová",J180,0)</f>
        <v>#REF!</v>
      </c>
      <c r="BB180" s="15" t="s">
        <v>78</v>
      </c>
      <c r="BC180" s="128">
        <f t="shared" si="1"/>
        <v>0</v>
      </c>
      <c r="BD180" s="15" t="s">
        <v>90</v>
      </c>
      <c r="BE180" s="127" t="s">
        <v>1515</v>
      </c>
    </row>
    <row r="181" spans="1:57" s="2" customFormat="1" ht="24.2" customHeight="1">
      <c r="A181" s="29"/>
      <c r="B181" s="119"/>
      <c r="C181" s="120" t="s">
        <v>325</v>
      </c>
      <c r="D181" s="120" t="s">
        <v>146</v>
      </c>
      <c r="E181" s="121" t="s">
        <v>1516</v>
      </c>
      <c r="F181" s="122" t="s">
        <v>1517</v>
      </c>
      <c r="G181" s="123" t="s">
        <v>307</v>
      </c>
      <c r="H181" s="124">
        <v>293</v>
      </c>
      <c r="I181" s="125"/>
      <c r="J181" s="125"/>
      <c r="K181" s="126"/>
      <c r="L181" s="30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AJ181" s="127" t="s">
        <v>90</v>
      </c>
      <c r="AL181" s="127" t="s">
        <v>146</v>
      </c>
      <c r="AM181" s="127" t="s">
        <v>78</v>
      </c>
      <c r="AQ181" s="15" t="s">
        <v>144</v>
      </c>
      <c r="AW181" s="128" t="e">
        <f>IF(#REF!="základná",J181,0)</f>
        <v>#REF!</v>
      </c>
      <c r="AX181" s="128" t="e">
        <f>IF(#REF!="znížená",J181,0)</f>
        <v>#REF!</v>
      </c>
      <c r="AY181" s="128" t="e">
        <f>IF(#REF!="zákl. prenesená",J181,0)</f>
        <v>#REF!</v>
      </c>
      <c r="AZ181" s="128" t="e">
        <f>IF(#REF!="zníž. prenesená",J181,0)</f>
        <v>#REF!</v>
      </c>
      <c r="BA181" s="128" t="e">
        <f>IF(#REF!="nulová",J181,0)</f>
        <v>#REF!</v>
      </c>
      <c r="BB181" s="15" t="s">
        <v>78</v>
      </c>
      <c r="BC181" s="128">
        <f t="shared" si="1"/>
        <v>0</v>
      </c>
      <c r="BD181" s="15" t="s">
        <v>90</v>
      </c>
      <c r="BE181" s="127" t="s">
        <v>1518</v>
      </c>
    </row>
    <row r="182" spans="1:57" s="2" customFormat="1" ht="21.75" customHeight="1">
      <c r="A182" s="29"/>
      <c r="B182" s="119"/>
      <c r="C182" s="129" t="s">
        <v>330</v>
      </c>
      <c r="D182" s="129" t="s">
        <v>369</v>
      </c>
      <c r="E182" s="130"/>
      <c r="F182" s="131" t="s">
        <v>1519</v>
      </c>
      <c r="G182" s="132" t="s">
        <v>307</v>
      </c>
      <c r="H182" s="133">
        <v>4</v>
      </c>
      <c r="I182" s="134"/>
      <c r="J182" s="134"/>
      <c r="K182" s="135"/>
      <c r="L182" s="136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AJ182" s="127" t="s">
        <v>173</v>
      </c>
      <c r="AL182" s="127" t="s">
        <v>369</v>
      </c>
      <c r="AM182" s="127" t="s">
        <v>78</v>
      </c>
      <c r="AQ182" s="15" t="s">
        <v>144</v>
      </c>
      <c r="AW182" s="128" t="e">
        <f>IF(#REF!="základná",J182,0)</f>
        <v>#REF!</v>
      </c>
      <c r="AX182" s="128" t="e">
        <f>IF(#REF!="znížená",J182,0)</f>
        <v>#REF!</v>
      </c>
      <c r="AY182" s="128" t="e">
        <f>IF(#REF!="zákl. prenesená",J182,0)</f>
        <v>#REF!</v>
      </c>
      <c r="AZ182" s="128" t="e">
        <f>IF(#REF!="zníž. prenesená",J182,0)</f>
        <v>#REF!</v>
      </c>
      <c r="BA182" s="128" t="e">
        <f>IF(#REF!="nulová",J182,0)</f>
        <v>#REF!</v>
      </c>
      <c r="BB182" s="15" t="s">
        <v>78</v>
      </c>
      <c r="BC182" s="128">
        <f t="shared" si="1"/>
        <v>0</v>
      </c>
      <c r="BD182" s="15" t="s">
        <v>90</v>
      </c>
      <c r="BE182" s="127" t="s">
        <v>1520</v>
      </c>
    </row>
    <row r="183" spans="1:57" s="2" customFormat="1" ht="21.75" customHeight="1">
      <c r="A183" s="29"/>
      <c r="B183" s="119"/>
      <c r="C183" s="129" t="s">
        <v>334</v>
      </c>
      <c r="D183" s="129" t="s">
        <v>369</v>
      </c>
      <c r="E183" s="130"/>
      <c r="F183" s="131" t="s">
        <v>1521</v>
      </c>
      <c r="G183" s="132" t="s">
        <v>307</v>
      </c>
      <c r="H183" s="133">
        <v>140</v>
      </c>
      <c r="I183" s="134"/>
      <c r="J183" s="134"/>
      <c r="K183" s="135"/>
      <c r="L183" s="136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AJ183" s="127" t="s">
        <v>173</v>
      </c>
      <c r="AL183" s="127" t="s">
        <v>369</v>
      </c>
      <c r="AM183" s="127" t="s">
        <v>78</v>
      </c>
      <c r="AQ183" s="15" t="s">
        <v>144</v>
      </c>
      <c r="AW183" s="128" t="e">
        <f>IF(#REF!="základná",J183,0)</f>
        <v>#REF!</v>
      </c>
      <c r="AX183" s="128" t="e">
        <f>IF(#REF!="znížená",J183,0)</f>
        <v>#REF!</v>
      </c>
      <c r="AY183" s="128" t="e">
        <f>IF(#REF!="zákl. prenesená",J183,0)</f>
        <v>#REF!</v>
      </c>
      <c r="AZ183" s="128" t="e">
        <f>IF(#REF!="zníž. prenesená",J183,0)</f>
        <v>#REF!</v>
      </c>
      <c r="BA183" s="128" t="e">
        <f>IF(#REF!="nulová",J183,0)</f>
        <v>#REF!</v>
      </c>
      <c r="BB183" s="15" t="s">
        <v>78</v>
      </c>
      <c r="BC183" s="128">
        <f t="shared" si="1"/>
        <v>0</v>
      </c>
      <c r="BD183" s="15" t="s">
        <v>90</v>
      </c>
      <c r="BE183" s="127" t="s">
        <v>1522</v>
      </c>
    </row>
    <row r="184" spans="1:57" s="2" customFormat="1" ht="16.5" customHeight="1">
      <c r="A184" s="29"/>
      <c r="B184" s="119"/>
      <c r="C184" s="129" t="s">
        <v>338</v>
      </c>
      <c r="D184" s="129" t="s">
        <v>369</v>
      </c>
      <c r="E184" s="130"/>
      <c r="F184" s="131" t="s">
        <v>1523</v>
      </c>
      <c r="G184" s="132" t="s">
        <v>307</v>
      </c>
      <c r="H184" s="133">
        <v>9</v>
      </c>
      <c r="I184" s="134"/>
      <c r="J184" s="134"/>
      <c r="K184" s="135"/>
      <c r="L184" s="136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AJ184" s="127" t="s">
        <v>173</v>
      </c>
      <c r="AL184" s="127" t="s">
        <v>369</v>
      </c>
      <c r="AM184" s="127" t="s">
        <v>78</v>
      </c>
      <c r="AQ184" s="15" t="s">
        <v>144</v>
      </c>
      <c r="AW184" s="128" t="e">
        <f>IF(#REF!="základná",J184,0)</f>
        <v>#REF!</v>
      </c>
      <c r="AX184" s="128" t="e">
        <f>IF(#REF!="znížená",J184,0)</f>
        <v>#REF!</v>
      </c>
      <c r="AY184" s="128" t="e">
        <f>IF(#REF!="zákl. prenesená",J184,0)</f>
        <v>#REF!</v>
      </c>
      <c r="AZ184" s="128" t="e">
        <f>IF(#REF!="zníž. prenesená",J184,0)</f>
        <v>#REF!</v>
      </c>
      <c r="BA184" s="128" t="e">
        <f>IF(#REF!="nulová",J184,0)</f>
        <v>#REF!</v>
      </c>
      <c r="BB184" s="15" t="s">
        <v>78</v>
      </c>
      <c r="BC184" s="128">
        <f t="shared" si="1"/>
        <v>0</v>
      </c>
      <c r="BD184" s="15" t="s">
        <v>90</v>
      </c>
      <c r="BE184" s="127" t="s">
        <v>1524</v>
      </c>
    </row>
    <row r="185" spans="1:57" s="2" customFormat="1" ht="24.2" customHeight="1">
      <c r="A185" s="29"/>
      <c r="B185" s="119"/>
      <c r="C185" s="120" t="s">
        <v>342</v>
      </c>
      <c r="D185" s="120" t="s">
        <v>146</v>
      </c>
      <c r="E185" s="121" t="s">
        <v>1525</v>
      </c>
      <c r="F185" s="122" t="s">
        <v>1526</v>
      </c>
      <c r="G185" s="123" t="s">
        <v>307</v>
      </c>
      <c r="H185" s="124">
        <v>1</v>
      </c>
      <c r="I185" s="125"/>
      <c r="J185" s="125"/>
      <c r="K185" s="126"/>
      <c r="L185" s="30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AJ185" s="127" t="s">
        <v>563</v>
      </c>
      <c r="AL185" s="127" t="s">
        <v>146</v>
      </c>
      <c r="AM185" s="127" t="s">
        <v>78</v>
      </c>
      <c r="AQ185" s="15" t="s">
        <v>144</v>
      </c>
      <c r="AW185" s="128" t="e">
        <f>IF(#REF!="základná",J185,0)</f>
        <v>#REF!</v>
      </c>
      <c r="AX185" s="128" t="e">
        <f>IF(#REF!="znížená",J185,0)</f>
        <v>#REF!</v>
      </c>
      <c r="AY185" s="128" t="e">
        <f>IF(#REF!="zákl. prenesená",J185,0)</f>
        <v>#REF!</v>
      </c>
      <c r="AZ185" s="128" t="e">
        <f>IF(#REF!="zníž. prenesená",J185,0)</f>
        <v>#REF!</v>
      </c>
      <c r="BA185" s="128" t="e">
        <f>IF(#REF!="nulová",J185,0)</f>
        <v>#REF!</v>
      </c>
      <c r="BB185" s="15" t="s">
        <v>78</v>
      </c>
      <c r="BC185" s="128">
        <f t="shared" si="1"/>
        <v>0</v>
      </c>
      <c r="BD185" s="15" t="s">
        <v>563</v>
      </c>
      <c r="BE185" s="127" t="s">
        <v>1527</v>
      </c>
    </row>
    <row r="186" spans="1:57" s="2" customFormat="1" ht="24.2" customHeight="1">
      <c r="A186" s="29"/>
      <c r="B186" s="119"/>
      <c r="C186" s="129" t="s">
        <v>346</v>
      </c>
      <c r="D186" s="129" t="s">
        <v>369</v>
      </c>
      <c r="E186" s="130"/>
      <c r="F186" s="131" t="s">
        <v>1528</v>
      </c>
      <c r="G186" s="132" t="s">
        <v>307</v>
      </c>
      <c r="H186" s="133">
        <v>1</v>
      </c>
      <c r="I186" s="134"/>
      <c r="J186" s="134"/>
      <c r="K186" s="135"/>
      <c r="L186" s="136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AJ186" s="127" t="s">
        <v>1415</v>
      </c>
      <c r="AL186" s="127" t="s">
        <v>369</v>
      </c>
      <c r="AM186" s="127" t="s">
        <v>78</v>
      </c>
      <c r="AQ186" s="15" t="s">
        <v>144</v>
      </c>
      <c r="AW186" s="128" t="e">
        <f>IF(#REF!="základná",J186,0)</f>
        <v>#REF!</v>
      </c>
      <c r="AX186" s="128" t="e">
        <f>IF(#REF!="znížená",J186,0)</f>
        <v>#REF!</v>
      </c>
      <c r="AY186" s="128" t="e">
        <f>IF(#REF!="zákl. prenesená",J186,0)</f>
        <v>#REF!</v>
      </c>
      <c r="AZ186" s="128" t="e">
        <f>IF(#REF!="zníž. prenesená",J186,0)</f>
        <v>#REF!</v>
      </c>
      <c r="BA186" s="128" t="e">
        <f>IF(#REF!="nulová",J186,0)</f>
        <v>#REF!</v>
      </c>
      <c r="BB186" s="15" t="s">
        <v>78</v>
      </c>
      <c r="BC186" s="128">
        <f t="shared" si="1"/>
        <v>0</v>
      </c>
      <c r="BD186" s="15" t="s">
        <v>1415</v>
      </c>
      <c r="BE186" s="127" t="s">
        <v>1529</v>
      </c>
    </row>
    <row r="187" spans="1:57" s="2" customFormat="1" ht="24.2" customHeight="1">
      <c r="A187" s="29"/>
      <c r="B187" s="119"/>
      <c r="C187" s="120" t="s">
        <v>350</v>
      </c>
      <c r="D187" s="120" t="s">
        <v>146</v>
      </c>
      <c r="E187" s="121" t="s">
        <v>1530</v>
      </c>
      <c r="F187" s="122" t="s">
        <v>1531</v>
      </c>
      <c r="G187" s="123" t="s">
        <v>307</v>
      </c>
      <c r="H187" s="124">
        <v>1</v>
      </c>
      <c r="I187" s="125"/>
      <c r="J187" s="125"/>
      <c r="K187" s="126"/>
      <c r="L187" s="30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AJ187" s="127" t="s">
        <v>563</v>
      </c>
      <c r="AL187" s="127" t="s">
        <v>146</v>
      </c>
      <c r="AM187" s="127" t="s">
        <v>78</v>
      </c>
      <c r="AQ187" s="15" t="s">
        <v>144</v>
      </c>
      <c r="AW187" s="128" t="e">
        <f>IF(#REF!="základná",J187,0)</f>
        <v>#REF!</v>
      </c>
      <c r="AX187" s="128" t="e">
        <f>IF(#REF!="znížená",J187,0)</f>
        <v>#REF!</v>
      </c>
      <c r="AY187" s="128" t="e">
        <f>IF(#REF!="zákl. prenesená",J187,0)</f>
        <v>#REF!</v>
      </c>
      <c r="AZ187" s="128" t="e">
        <f>IF(#REF!="zníž. prenesená",J187,0)</f>
        <v>#REF!</v>
      </c>
      <c r="BA187" s="128" t="e">
        <f>IF(#REF!="nulová",J187,0)</f>
        <v>#REF!</v>
      </c>
      <c r="BB187" s="15" t="s">
        <v>78</v>
      </c>
      <c r="BC187" s="128">
        <f t="shared" si="1"/>
        <v>0</v>
      </c>
      <c r="BD187" s="15" t="s">
        <v>563</v>
      </c>
      <c r="BE187" s="127" t="s">
        <v>1532</v>
      </c>
    </row>
    <row r="188" spans="1:57" s="2" customFormat="1" ht="16.5" customHeight="1">
      <c r="A188" s="29"/>
      <c r="B188" s="119"/>
      <c r="C188" s="129" t="s">
        <v>356</v>
      </c>
      <c r="D188" s="129" t="s">
        <v>369</v>
      </c>
      <c r="E188" s="130"/>
      <c r="F188" s="131" t="s">
        <v>1533</v>
      </c>
      <c r="G188" s="132" t="s">
        <v>307</v>
      </c>
      <c r="H188" s="133">
        <v>1</v>
      </c>
      <c r="I188" s="134"/>
      <c r="J188" s="134"/>
      <c r="K188" s="135"/>
      <c r="L188" s="136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AJ188" s="127" t="s">
        <v>1415</v>
      </c>
      <c r="AL188" s="127" t="s">
        <v>369</v>
      </c>
      <c r="AM188" s="127" t="s">
        <v>78</v>
      </c>
      <c r="AQ188" s="15" t="s">
        <v>144</v>
      </c>
      <c r="AW188" s="128" t="e">
        <f>IF(#REF!="základná",J188,0)</f>
        <v>#REF!</v>
      </c>
      <c r="AX188" s="128" t="e">
        <f>IF(#REF!="znížená",J188,0)</f>
        <v>#REF!</v>
      </c>
      <c r="AY188" s="128" t="e">
        <f>IF(#REF!="zákl. prenesená",J188,0)</f>
        <v>#REF!</v>
      </c>
      <c r="AZ188" s="128" t="e">
        <f>IF(#REF!="zníž. prenesená",J188,0)</f>
        <v>#REF!</v>
      </c>
      <c r="BA188" s="128" t="e">
        <f>IF(#REF!="nulová",J188,0)</f>
        <v>#REF!</v>
      </c>
      <c r="BB188" s="15" t="s">
        <v>78</v>
      </c>
      <c r="BC188" s="128">
        <f t="shared" si="1"/>
        <v>0</v>
      </c>
      <c r="BD188" s="15" t="s">
        <v>1415</v>
      </c>
      <c r="BE188" s="127" t="s">
        <v>1534</v>
      </c>
    </row>
    <row r="189" spans="1:57" s="2" customFormat="1" ht="24.2" customHeight="1">
      <c r="A189" s="29"/>
      <c r="B189" s="119"/>
      <c r="C189" s="120" t="s">
        <v>364</v>
      </c>
      <c r="D189" s="120" t="s">
        <v>146</v>
      </c>
      <c r="E189" s="121" t="s">
        <v>1535</v>
      </c>
      <c r="F189" s="122" t="s">
        <v>1536</v>
      </c>
      <c r="G189" s="123" t="s">
        <v>307</v>
      </c>
      <c r="H189" s="124">
        <v>1</v>
      </c>
      <c r="I189" s="125"/>
      <c r="J189" s="125"/>
      <c r="K189" s="126"/>
      <c r="L189" s="30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AJ189" s="127" t="s">
        <v>563</v>
      </c>
      <c r="AL189" s="127" t="s">
        <v>146</v>
      </c>
      <c r="AM189" s="127" t="s">
        <v>78</v>
      </c>
      <c r="AQ189" s="15" t="s">
        <v>144</v>
      </c>
      <c r="AW189" s="128" t="e">
        <f>IF(#REF!="základná",J189,0)</f>
        <v>#REF!</v>
      </c>
      <c r="AX189" s="128" t="e">
        <f>IF(#REF!="znížená",J189,0)</f>
        <v>#REF!</v>
      </c>
      <c r="AY189" s="128" t="e">
        <f>IF(#REF!="zákl. prenesená",J189,0)</f>
        <v>#REF!</v>
      </c>
      <c r="AZ189" s="128" t="e">
        <f>IF(#REF!="zníž. prenesená",J189,0)</f>
        <v>#REF!</v>
      </c>
      <c r="BA189" s="128" t="e">
        <f>IF(#REF!="nulová",J189,0)</f>
        <v>#REF!</v>
      </c>
      <c r="BB189" s="15" t="s">
        <v>78</v>
      </c>
      <c r="BC189" s="128">
        <f t="shared" si="1"/>
        <v>0</v>
      </c>
      <c r="BD189" s="15" t="s">
        <v>563</v>
      </c>
      <c r="BE189" s="127" t="s">
        <v>1537</v>
      </c>
    </row>
    <row r="190" spans="1:57" s="2" customFormat="1" ht="16.5" customHeight="1">
      <c r="A190" s="29"/>
      <c r="B190" s="119"/>
      <c r="C190" s="129" t="s">
        <v>368</v>
      </c>
      <c r="D190" s="129" t="s">
        <v>369</v>
      </c>
      <c r="E190" s="130"/>
      <c r="F190" s="131" t="s">
        <v>1538</v>
      </c>
      <c r="G190" s="132" t="s">
        <v>307</v>
      </c>
      <c r="H190" s="133">
        <v>1</v>
      </c>
      <c r="I190" s="134"/>
      <c r="J190" s="134"/>
      <c r="K190" s="135"/>
      <c r="L190" s="136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AJ190" s="127" t="s">
        <v>1415</v>
      </c>
      <c r="AL190" s="127" t="s">
        <v>369</v>
      </c>
      <c r="AM190" s="127" t="s">
        <v>78</v>
      </c>
      <c r="AQ190" s="15" t="s">
        <v>144</v>
      </c>
      <c r="AW190" s="128" t="e">
        <f>IF(#REF!="základná",J190,0)</f>
        <v>#REF!</v>
      </c>
      <c r="AX190" s="128" t="e">
        <f>IF(#REF!="znížená",J190,0)</f>
        <v>#REF!</v>
      </c>
      <c r="AY190" s="128" t="e">
        <f>IF(#REF!="zákl. prenesená",J190,0)</f>
        <v>#REF!</v>
      </c>
      <c r="AZ190" s="128" t="e">
        <f>IF(#REF!="zníž. prenesená",J190,0)</f>
        <v>#REF!</v>
      </c>
      <c r="BA190" s="128" t="e">
        <f>IF(#REF!="nulová",J190,0)</f>
        <v>#REF!</v>
      </c>
      <c r="BB190" s="15" t="s">
        <v>78</v>
      </c>
      <c r="BC190" s="128">
        <f t="shared" si="1"/>
        <v>0</v>
      </c>
      <c r="BD190" s="15" t="s">
        <v>1415</v>
      </c>
      <c r="BE190" s="127" t="s">
        <v>1539</v>
      </c>
    </row>
    <row r="191" spans="1:57" s="2" customFormat="1" ht="24.2" customHeight="1">
      <c r="A191" s="29"/>
      <c r="B191" s="119"/>
      <c r="C191" s="120" t="s">
        <v>371</v>
      </c>
      <c r="D191" s="120" t="s">
        <v>146</v>
      </c>
      <c r="E191" s="121" t="s">
        <v>1540</v>
      </c>
      <c r="F191" s="122" t="s">
        <v>1541</v>
      </c>
      <c r="G191" s="123" t="s">
        <v>307</v>
      </c>
      <c r="H191" s="124">
        <v>1</v>
      </c>
      <c r="I191" s="125"/>
      <c r="J191" s="125"/>
      <c r="K191" s="126"/>
      <c r="L191" s="30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AJ191" s="127" t="s">
        <v>563</v>
      </c>
      <c r="AL191" s="127" t="s">
        <v>146</v>
      </c>
      <c r="AM191" s="127" t="s">
        <v>78</v>
      </c>
      <c r="AQ191" s="15" t="s">
        <v>144</v>
      </c>
      <c r="AW191" s="128" t="e">
        <f>IF(#REF!="základná",J191,0)</f>
        <v>#REF!</v>
      </c>
      <c r="AX191" s="128" t="e">
        <f>IF(#REF!="znížená",J191,0)</f>
        <v>#REF!</v>
      </c>
      <c r="AY191" s="128" t="e">
        <f>IF(#REF!="zákl. prenesená",J191,0)</f>
        <v>#REF!</v>
      </c>
      <c r="AZ191" s="128" t="e">
        <f>IF(#REF!="zníž. prenesená",J191,0)</f>
        <v>#REF!</v>
      </c>
      <c r="BA191" s="128" t="e">
        <f>IF(#REF!="nulová",J191,0)</f>
        <v>#REF!</v>
      </c>
      <c r="BB191" s="15" t="s">
        <v>78</v>
      </c>
      <c r="BC191" s="128">
        <f t="shared" si="1"/>
        <v>0</v>
      </c>
      <c r="BD191" s="15" t="s">
        <v>563</v>
      </c>
      <c r="BE191" s="127" t="s">
        <v>1542</v>
      </c>
    </row>
    <row r="192" spans="1:57" s="2" customFormat="1" ht="16.5" customHeight="1">
      <c r="A192" s="29"/>
      <c r="B192" s="119"/>
      <c r="C192" s="129" t="s">
        <v>377</v>
      </c>
      <c r="D192" s="129" t="s">
        <v>369</v>
      </c>
      <c r="E192" s="130"/>
      <c r="F192" s="131" t="s">
        <v>1543</v>
      </c>
      <c r="G192" s="132" t="s">
        <v>307</v>
      </c>
      <c r="H192" s="133">
        <v>1</v>
      </c>
      <c r="I192" s="134"/>
      <c r="J192" s="134"/>
      <c r="K192" s="135"/>
      <c r="L192" s="136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AJ192" s="127" t="s">
        <v>1415</v>
      </c>
      <c r="AL192" s="127" t="s">
        <v>369</v>
      </c>
      <c r="AM192" s="127" t="s">
        <v>78</v>
      </c>
      <c r="AQ192" s="15" t="s">
        <v>144</v>
      </c>
      <c r="AW192" s="128" t="e">
        <f>IF(#REF!="základná",J192,0)</f>
        <v>#REF!</v>
      </c>
      <c r="AX192" s="128" t="e">
        <f>IF(#REF!="znížená",J192,0)</f>
        <v>#REF!</v>
      </c>
      <c r="AY192" s="128" t="e">
        <f>IF(#REF!="zákl. prenesená",J192,0)</f>
        <v>#REF!</v>
      </c>
      <c r="AZ192" s="128" t="e">
        <f>IF(#REF!="zníž. prenesená",J192,0)</f>
        <v>#REF!</v>
      </c>
      <c r="BA192" s="128" t="e">
        <f>IF(#REF!="nulová",J192,0)</f>
        <v>#REF!</v>
      </c>
      <c r="BB192" s="15" t="s">
        <v>78</v>
      </c>
      <c r="BC192" s="128">
        <f t="shared" si="1"/>
        <v>0</v>
      </c>
      <c r="BD192" s="15" t="s">
        <v>1415</v>
      </c>
      <c r="BE192" s="127" t="s">
        <v>1544</v>
      </c>
    </row>
    <row r="193" spans="1:57" s="2" customFormat="1" ht="24.2" customHeight="1">
      <c r="A193" s="29"/>
      <c r="B193" s="119"/>
      <c r="C193" s="120" t="s">
        <v>381</v>
      </c>
      <c r="D193" s="120" t="s">
        <v>146</v>
      </c>
      <c r="E193" s="121" t="s">
        <v>1545</v>
      </c>
      <c r="F193" s="122" t="s">
        <v>1546</v>
      </c>
      <c r="G193" s="123" t="s">
        <v>307</v>
      </c>
      <c r="H193" s="124">
        <v>1</v>
      </c>
      <c r="I193" s="125"/>
      <c r="J193" s="125"/>
      <c r="K193" s="126"/>
      <c r="L193" s="30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AJ193" s="127" t="s">
        <v>563</v>
      </c>
      <c r="AL193" s="127" t="s">
        <v>146</v>
      </c>
      <c r="AM193" s="127" t="s">
        <v>78</v>
      </c>
      <c r="AQ193" s="15" t="s">
        <v>144</v>
      </c>
      <c r="AW193" s="128" t="e">
        <f>IF(#REF!="základná",J193,0)</f>
        <v>#REF!</v>
      </c>
      <c r="AX193" s="128" t="e">
        <f>IF(#REF!="znížená",J193,0)</f>
        <v>#REF!</v>
      </c>
      <c r="AY193" s="128" t="e">
        <f>IF(#REF!="zákl. prenesená",J193,0)</f>
        <v>#REF!</v>
      </c>
      <c r="AZ193" s="128" t="e">
        <f>IF(#REF!="zníž. prenesená",J193,0)</f>
        <v>#REF!</v>
      </c>
      <c r="BA193" s="128" t="e">
        <f>IF(#REF!="nulová",J193,0)</f>
        <v>#REF!</v>
      </c>
      <c r="BB193" s="15" t="s">
        <v>78</v>
      </c>
      <c r="BC193" s="128">
        <f t="shared" si="1"/>
        <v>0</v>
      </c>
      <c r="BD193" s="15" t="s">
        <v>563</v>
      </c>
      <c r="BE193" s="127" t="s">
        <v>1547</v>
      </c>
    </row>
    <row r="194" spans="1:57" s="2" customFormat="1" ht="24.2" customHeight="1">
      <c r="A194" s="29"/>
      <c r="B194" s="119"/>
      <c r="C194" s="129" t="s">
        <v>385</v>
      </c>
      <c r="D194" s="129" t="s">
        <v>369</v>
      </c>
      <c r="E194" s="130"/>
      <c r="F194" s="131" t="s">
        <v>1548</v>
      </c>
      <c r="G194" s="132" t="s">
        <v>307</v>
      </c>
      <c r="H194" s="133">
        <v>1</v>
      </c>
      <c r="I194" s="134"/>
      <c r="J194" s="134"/>
      <c r="K194" s="135"/>
      <c r="L194" s="136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AJ194" s="127" t="s">
        <v>1415</v>
      </c>
      <c r="AL194" s="127" t="s">
        <v>369</v>
      </c>
      <c r="AM194" s="127" t="s">
        <v>78</v>
      </c>
      <c r="AQ194" s="15" t="s">
        <v>144</v>
      </c>
      <c r="AW194" s="128" t="e">
        <f>IF(#REF!="základná",J194,0)</f>
        <v>#REF!</v>
      </c>
      <c r="AX194" s="128" t="e">
        <f>IF(#REF!="znížená",J194,0)</f>
        <v>#REF!</v>
      </c>
      <c r="AY194" s="128" t="e">
        <f>IF(#REF!="zákl. prenesená",J194,0)</f>
        <v>#REF!</v>
      </c>
      <c r="AZ194" s="128" t="e">
        <f>IF(#REF!="zníž. prenesená",J194,0)</f>
        <v>#REF!</v>
      </c>
      <c r="BA194" s="128" t="e">
        <f>IF(#REF!="nulová",J194,0)</f>
        <v>#REF!</v>
      </c>
      <c r="BB194" s="15" t="s">
        <v>78</v>
      </c>
      <c r="BC194" s="128">
        <f t="shared" si="1"/>
        <v>0</v>
      </c>
      <c r="BD194" s="15" t="s">
        <v>1415</v>
      </c>
      <c r="BE194" s="127" t="s">
        <v>1549</v>
      </c>
    </row>
    <row r="195" spans="1:57" s="2" customFormat="1" ht="21.75" customHeight="1">
      <c r="A195" s="29"/>
      <c r="B195" s="119"/>
      <c r="C195" s="120" t="s">
        <v>388</v>
      </c>
      <c r="D195" s="120" t="s">
        <v>146</v>
      </c>
      <c r="E195" s="121" t="s">
        <v>1550</v>
      </c>
      <c r="F195" s="122" t="s">
        <v>1551</v>
      </c>
      <c r="G195" s="123" t="s">
        <v>307</v>
      </c>
      <c r="H195" s="124">
        <v>39</v>
      </c>
      <c r="I195" s="125"/>
      <c r="J195" s="125"/>
      <c r="K195" s="126"/>
      <c r="L195" s="30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AJ195" s="127" t="s">
        <v>90</v>
      </c>
      <c r="AL195" s="127" t="s">
        <v>146</v>
      </c>
      <c r="AM195" s="127" t="s">
        <v>78</v>
      </c>
      <c r="AQ195" s="15" t="s">
        <v>144</v>
      </c>
      <c r="AW195" s="128" t="e">
        <f>IF(#REF!="základná",J195,0)</f>
        <v>#REF!</v>
      </c>
      <c r="AX195" s="128" t="e">
        <f>IF(#REF!="znížená",J195,0)</f>
        <v>#REF!</v>
      </c>
      <c r="AY195" s="128" t="e">
        <f>IF(#REF!="zákl. prenesená",J195,0)</f>
        <v>#REF!</v>
      </c>
      <c r="AZ195" s="128" t="e">
        <f>IF(#REF!="zníž. prenesená",J195,0)</f>
        <v>#REF!</v>
      </c>
      <c r="BA195" s="128" t="e">
        <f>IF(#REF!="nulová",J195,0)</f>
        <v>#REF!</v>
      </c>
      <c r="BB195" s="15" t="s">
        <v>78</v>
      </c>
      <c r="BC195" s="128">
        <f t="shared" si="1"/>
        <v>0</v>
      </c>
      <c r="BD195" s="15" t="s">
        <v>90</v>
      </c>
      <c r="BE195" s="127" t="s">
        <v>1552</v>
      </c>
    </row>
    <row r="196" spans="1:57" s="2" customFormat="1" ht="24.2" customHeight="1">
      <c r="A196" s="29"/>
      <c r="B196" s="119"/>
      <c r="C196" s="120" t="s">
        <v>394</v>
      </c>
      <c r="D196" s="120" t="s">
        <v>146</v>
      </c>
      <c r="E196" s="121" t="s">
        <v>1553</v>
      </c>
      <c r="F196" s="122" t="s">
        <v>1554</v>
      </c>
      <c r="G196" s="123" t="s">
        <v>307</v>
      </c>
      <c r="H196" s="124">
        <v>39</v>
      </c>
      <c r="I196" s="125"/>
      <c r="J196" s="125"/>
      <c r="K196" s="126"/>
      <c r="L196" s="30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AJ196" s="127" t="s">
        <v>90</v>
      </c>
      <c r="AL196" s="127" t="s">
        <v>146</v>
      </c>
      <c r="AM196" s="127" t="s">
        <v>78</v>
      </c>
      <c r="AQ196" s="15" t="s">
        <v>144</v>
      </c>
      <c r="AW196" s="128" t="e">
        <f>IF(#REF!="základná",J196,0)</f>
        <v>#REF!</v>
      </c>
      <c r="AX196" s="128" t="e">
        <f>IF(#REF!="znížená",J196,0)</f>
        <v>#REF!</v>
      </c>
      <c r="AY196" s="128" t="e">
        <f>IF(#REF!="zákl. prenesená",J196,0)</f>
        <v>#REF!</v>
      </c>
      <c r="AZ196" s="128" t="e">
        <f>IF(#REF!="zníž. prenesená",J196,0)</f>
        <v>#REF!</v>
      </c>
      <c r="BA196" s="128" t="e">
        <f>IF(#REF!="nulová",J196,0)</f>
        <v>#REF!</v>
      </c>
      <c r="BB196" s="15" t="s">
        <v>78</v>
      </c>
      <c r="BC196" s="128">
        <f t="shared" si="1"/>
        <v>0</v>
      </c>
      <c r="BD196" s="15" t="s">
        <v>90</v>
      </c>
      <c r="BE196" s="127" t="s">
        <v>1555</v>
      </c>
    </row>
    <row r="197" spans="1:57" s="2" customFormat="1" ht="21.75" customHeight="1">
      <c r="A197" s="29"/>
      <c r="B197" s="119"/>
      <c r="C197" s="129" t="s">
        <v>398</v>
      </c>
      <c r="D197" s="129" t="s">
        <v>369</v>
      </c>
      <c r="E197" s="130"/>
      <c r="F197" s="131" t="s">
        <v>1556</v>
      </c>
      <c r="G197" s="132" t="s">
        <v>307</v>
      </c>
      <c r="H197" s="133">
        <v>39</v>
      </c>
      <c r="I197" s="134"/>
      <c r="J197" s="134"/>
      <c r="K197" s="135"/>
      <c r="L197" s="136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AJ197" s="127" t="s">
        <v>1415</v>
      </c>
      <c r="AL197" s="127" t="s">
        <v>369</v>
      </c>
      <c r="AM197" s="127" t="s">
        <v>78</v>
      </c>
      <c r="AQ197" s="15" t="s">
        <v>144</v>
      </c>
      <c r="AW197" s="128" t="e">
        <f>IF(#REF!="základná",J197,0)</f>
        <v>#REF!</v>
      </c>
      <c r="AX197" s="128" t="e">
        <f>IF(#REF!="znížená",J197,0)</f>
        <v>#REF!</v>
      </c>
      <c r="AY197" s="128" t="e">
        <f>IF(#REF!="zákl. prenesená",J197,0)</f>
        <v>#REF!</v>
      </c>
      <c r="AZ197" s="128" t="e">
        <f>IF(#REF!="zníž. prenesená",J197,0)</f>
        <v>#REF!</v>
      </c>
      <c r="BA197" s="128" t="e">
        <f>IF(#REF!="nulová",J197,0)</f>
        <v>#REF!</v>
      </c>
      <c r="BB197" s="15" t="s">
        <v>78</v>
      </c>
      <c r="BC197" s="128">
        <f t="shared" si="1"/>
        <v>0</v>
      </c>
      <c r="BD197" s="15" t="s">
        <v>1415</v>
      </c>
      <c r="BE197" s="127" t="s">
        <v>1557</v>
      </c>
    </row>
    <row r="198" spans="1:57" s="2" customFormat="1" ht="16.5" customHeight="1">
      <c r="A198" s="29"/>
      <c r="B198" s="119"/>
      <c r="C198" s="120" t="s">
        <v>559</v>
      </c>
      <c r="D198" s="120" t="s">
        <v>146</v>
      </c>
      <c r="E198" s="121" t="s">
        <v>1558</v>
      </c>
      <c r="F198" s="122" t="s">
        <v>1559</v>
      </c>
      <c r="G198" s="123" t="s">
        <v>307</v>
      </c>
      <c r="H198" s="124">
        <v>127</v>
      </c>
      <c r="I198" s="125"/>
      <c r="J198" s="125"/>
      <c r="K198" s="126"/>
      <c r="L198" s="30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AJ198" s="127" t="s">
        <v>90</v>
      </c>
      <c r="AL198" s="127" t="s">
        <v>146</v>
      </c>
      <c r="AM198" s="127" t="s">
        <v>78</v>
      </c>
      <c r="AQ198" s="15" t="s">
        <v>144</v>
      </c>
      <c r="AW198" s="128" t="e">
        <f>IF(#REF!="základná",J198,0)</f>
        <v>#REF!</v>
      </c>
      <c r="AX198" s="128" t="e">
        <f>IF(#REF!="znížená",J198,0)</f>
        <v>#REF!</v>
      </c>
      <c r="AY198" s="128" t="e">
        <f>IF(#REF!="zákl. prenesená",J198,0)</f>
        <v>#REF!</v>
      </c>
      <c r="AZ198" s="128" t="e">
        <f>IF(#REF!="zníž. prenesená",J198,0)</f>
        <v>#REF!</v>
      </c>
      <c r="BA198" s="128" t="e">
        <f>IF(#REF!="nulová",J198,0)</f>
        <v>#REF!</v>
      </c>
      <c r="BB198" s="15" t="s">
        <v>78</v>
      </c>
      <c r="BC198" s="128">
        <f t="shared" si="1"/>
        <v>0</v>
      </c>
      <c r="BD198" s="15" t="s">
        <v>90</v>
      </c>
      <c r="BE198" s="127" t="s">
        <v>1560</v>
      </c>
    </row>
    <row r="199" spans="1:57" s="2" customFormat="1" ht="21.75" customHeight="1">
      <c r="A199" s="29"/>
      <c r="B199" s="119"/>
      <c r="C199" s="120" t="s">
        <v>563</v>
      </c>
      <c r="D199" s="120" t="s">
        <v>146</v>
      </c>
      <c r="E199" s="121" t="s">
        <v>1561</v>
      </c>
      <c r="F199" s="122" t="s">
        <v>1562</v>
      </c>
      <c r="G199" s="123" t="s">
        <v>307</v>
      </c>
      <c r="H199" s="124">
        <v>127</v>
      </c>
      <c r="I199" s="125"/>
      <c r="J199" s="125"/>
      <c r="K199" s="126"/>
      <c r="L199" s="30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AJ199" s="127" t="s">
        <v>90</v>
      </c>
      <c r="AL199" s="127" t="s">
        <v>146</v>
      </c>
      <c r="AM199" s="127" t="s">
        <v>78</v>
      </c>
      <c r="AQ199" s="15" t="s">
        <v>144</v>
      </c>
      <c r="AW199" s="128" t="e">
        <f>IF(#REF!="základná",J199,0)</f>
        <v>#REF!</v>
      </c>
      <c r="AX199" s="128" t="e">
        <f>IF(#REF!="znížená",J199,0)</f>
        <v>#REF!</v>
      </c>
      <c r="AY199" s="128" t="e">
        <f>IF(#REF!="zákl. prenesená",J199,0)</f>
        <v>#REF!</v>
      </c>
      <c r="AZ199" s="128" t="e">
        <f>IF(#REF!="zníž. prenesená",J199,0)</f>
        <v>#REF!</v>
      </c>
      <c r="BA199" s="128" t="e">
        <f>IF(#REF!="nulová",J199,0)</f>
        <v>#REF!</v>
      </c>
      <c r="BB199" s="15" t="s">
        <v>78</v>
      </c>
      <c r="BC199" s="128">
        <f t="shared" si="1"/>
        <v>0</v>
      </c>
      <c r="BD199" s="15" t="s">
        <v>90</v>
      </c>
      <c r="BE199" s="127" t="s">
        <v>1563</v>
      </c>
    </row>
    <row r="200" spans="1:57" s="2" customFormat="1" ht="24.2" customHeight="1">
      <c r="A200" s="29"/>
      <c r="B200" s="119"/>
      <c r="C200" s="129" t="s">
        <v>567</v>
      </c>
      <c r="D200" s="129" t="s">
        <v>369</v>
      </c>
      <c r="E200" s="130" t="s">
        <v>1564</v>
      </c>
      <c r="F200" s="131" t="s">
        <v>1565</v>
      </c>
      <c r="G200" s="132" t="s">
        <v>307</v>
      </c>
      <c r="H200" s="133">
        <v>127</v>
      </c>
      <c r="I200" s="134"/>
      <c r="J200" s="134"/>
      <c r="K200" s="135"/>
      <c r="L200" s="136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AJ200" s="127" t="s">
        <v>173</v>
      </c>
      <c r="AL200" s="127" t="s">
        <v>369</v>
      </c>
      <c r="AM200" s="127" t="s">
        <v>78</v>
      </c>
      <c r="AQ200" s="15" t="s">
        <v>144</v>
      </c>
      <c r="AW200" s="128" t="e">
        <f>IF(#REF!="základná",J200,0)</f>
        <v>#REF!</v>
      </c>
      <c r="AX200" s="128" t="e">
        <f>IF(#REF!="znížená",J200,0)</f>
        <v>#REF!</v>
      </c>
      <c r="AY200" s="128" t="e">
        <f>IF(#REF!="zákl. prenesená",J200,0)</f>
        <v>#REF!</v>
      </c>
      <c r="AZ200" s="128" t="e">
        <f>IF(#REF!="zníž. prenesená",J200,0)</f>
        <v>#REF!</v>
      </c>
      <c r="BA200" s="128" t="e">
        <f>IF(#REF!="nulová",J200,0)</f>
        <v>#REF!</v>
      </c>
      <c r="BB200" s="15" t="s">
        <v>78</v>
      </c>
      <c r="BC200" s="128">
        <f t="shared" ref="BC200:BC231" si="2">ROUND(I200*H200,2)</f>
        <v>0</v>
      </c>
      <c r="BD200" s="15" t="s">
        <v>90</v>
      </c>
      <c r="BE200" s="127" t="s">
        <v>1566</v>
      </c>
    </row>
    <row r="201" spans="1:57" s="2" customFormat="1" ht="21.75" customHeight="1">
      <c r="A201" s="29"/>
      <c r="B201" s="119"/>
      <c r="C201" s="120" t="s">
        <v>571</v>
      </c>
      <c r="D201" s="120" t="s">
        <v>146</v>
      </c>
      <c r="E201" s="121" t="s">
        <v>1567</v>
      </c>
      <c r="F201" s="122" t="s">
        <v>1568</v>
      </c>
      <c r="G201" s="123" t="s">
        <v>307</v>
      </c>
      <c r="H201" s="124">
        <v>82</v>
      </c>
      <c r="I201" s="125"/>
      <c r="J201" s="125"/>
      <c r="K201" s="126"/>
      <c r="L201" s="30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AJ201" s="127" t="s">
        <v>90</v>
      </c>
      <c r="AL201" s="127" t="s">
        <v>146</v>
      </c>
      <c r="AM201" s="127" t="s">
        <v>78</v>
      </c>
      <c r="AQ201" s="15" t="s">
        <v>144</v>
      </c>
      <c r="AW201" s="128" t="e">
        <f>IF(#REF!="základná",J201,0)</f>
        <v>#REF!</v>
      </c>
      <c r="AX201" s="128" t="e">
        <f>IF(#REF!="znížená",J201,0)</f>
        <v>#REF!</v>
      </c>
      <c r="AY201" s="128" t="e">
        <f>IF(#REF!="zákl. prenesená",J201,0)</f>
        <v>#REF!</v>
      </c>
      <c r="AZ201" s="128" t="e">
        <f>IF(#REF!="zníž. prenesená",J201,0)</f>
        <v>#REF!</v>
      </c>
      <c r="BA201" s="128" t="e">
        <f>IF(#REF!="nulová",J201,0)</f>
        <v>#REF!</v>
      </c>
      <c r="BB201" s="15" t="s">
        <v>78</v>
      </c>
      <c r="BC201" s="128">
        <f t="shared" si="2"/>
        <v>0</v>
      </c>
      <c r="BD201" s="15" t="s">
        <v>90</v>
      </c>
      <c r="BE201" s="127" t="s">
        <v>1569</v>
      </c>
    </row>
    <row r="202" spans="1:57" s="2" customFormat="1" ht="21.75" customHeight="1">
      <c r="A202" s="29"/>
      <c r="B202" s="119"/>
      <c r="C202" s="120" t="s">
        <v>575</v>
      </c>
      <c r="D202" s="120" t="s">
        <v>146</v>
      </c>
      <c r="E202" s="121" t="s">
        <v>1570</v>
      </c>
      <c r="F202" s="122" t="s">
        <v>1571</v>
      </c>
      <c r="G202" s="123" t="s">
        <v>307</v>
      </c>
      <c r="H202" s="124">
        <v>82</v>
      </c>
      <c r="I202" s="125"/>
      <c r="J202" s="125"/>
      <c r="K202" s="126"/>
      <c r="L202" s="30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AJ202" s="127" t="s">
        <v>90</v>
      </c>
      <c r="AL202" s="127" t="s">
        <v>146</v>
      </c>
      <c r="AM202" s="127" t="s">
        <v>78</v>
      </c>
      <c r="AQ202" s="15" t="s">
        <v>144</v>
      </c>
      <c r="AW202" s="128" t="e">
        <f>IF(#REF!="základná",J202,0)</f>
        <v>#REF!</v>
      </c>
      <c r="AX202" s="128" t="e">
        <f>IF(#REF!="znížená",J202,0)</f>
        <v>#REF!</v>
      </c>
      <c r="AY202" s="128" t="e">
        <f>IF(#REF!="zákl. prenesená",J202,0)</f>
        <v>#REF!</v>
      </c>
      <c r="AZ202" s="128" t="e">
        <f>IF(#REF!="zníž. prenesená",J202,0)</f>
        <v>#REF!</v>
      </c>
      <c r="BA202" s="128" t="e">
        <f>IF(#REF!="nulová",J202,0)</f>
        <v>#REF!</v>
      </c>
      <c r="BB202" s="15" t="s">
        <v>78</v>
      </c>
      <c r="BC202" s="128">
        <f t="shared" si="2"/>
        <v>0</v>
      </c>
      <c r="BD202" s="15" t="s">
        <v>90</v>
      </c>
      <c r="BE202" s="127" t="s">
        <v>1572</v>
      </c>
    </row>
    <row r="203" spans="1:57" s="2" customFormat="1" ht="24.2" customHeight="1">
      <c r="A203" s="29"/>
      <c r="B203" s="119"/>
      <c r="C203" s="129" t="s">
        <v>579</v>
      </c>
      <c r="D203" s="129" t="s">
        <v>369</v>
      </c>
      <c r="E203" s="130" t="s">
        <v>1573</v>
      </c>
      <c r="F203" s="131" t="s">
        <v>1574</v>
      </c>
      <c r="G203" s="132" t="s">
        <v>307</v>
      </c>
      <c r="H203" s="133">
        <v>82</v>
      </c>
      <c r="I203" s="134"/>
      <c r="J203" s="134"/>
      <c r="K203" s="135"/>
      <c r="L203" s="136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AJ203" s="127" t="s">
        <v>173</v>
      </c>
      <c r="AL203" s="127" t="s">
        <v>369</v>
      </c>
      <c r="AM203" s="127" t="s">
        <v>78</v>
      </c>
      <c r="AQ203" s="15" t="s">
        <v>144</v>
      </c>
      <c r="AW203" s="128" t="e">
        <f>IF(#REF!="základná",J203,0)</f>
        <v>#REF!</v>
      </c>
      <c r="AX203" s="128" t="e">
        <f>IF(#REF!="znížená",J203,0)</f>
        <v>#REF!</v>
      </c>
      <c r="AY203" s="128" t="e">
        <f>IF(#REF!="zákl. prenesená",J203,0)</f>
        <v>#REF!</v>
      </c>
      <c r="AZ203" s="128" t="e">
        <f>IF(#REF!="zníž. prenesená",J203,0)</f>
        <v>#REF!</v>
      </c>
      <c r="BA203" s="128" t="e">
        <f>IF(#REF!="nulová",J203,0)</f>
        <v>#REF!</v>
      </c>
      <c r="BB203" s="15" t="s">
        <v>78</v>
      </c>
      <c r="BC203" s="128">
        <f t="shared" si="2"/>
        <v>0</v>
      </c>
      <c r="BD203" s="15" t="s">
        <v>90</v>
      </c>
      <c r="BE203" s="127" t="s">
        <v>1575</v>
      </c>
    </row>
    <row r="204" spans="1:57" s="2" customFormat="1" ht="21.75" customHeight="1">
      <c r="A204" s="29"/>
      <c r="B204" s="119"/>
      <c r="C204" s="120" t="s">
        <v>583</v>
      </c>
      <c r="D204" s="120" t="s">
        <v>146</v>
      </c>
      <c r="E204" s="121" t="s">
        <v>1576</v>
      </c>
      <c r="F204" s="122" t="s">
        <v>1577</v>
      </c>
      <c r="G204" s="123" t="s">
        <v>307</v>
      </c>
      <c r="H204" s="124">
        <v>5</v>
      </c>
      <c r="I204" s="125"/>
      <c r="J204" s="125"/>
      <c r="K204" s="126"/>
      <c r="L204" s="30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AJ204" s="127" t="s">
        <v>90</v>
      </c>
      <c r="AL204" s="127" t="s">
        <v>146</v>
      </c>
      <c r="AM204" s="127" t="s">
        <v>78</v>
      </c>
      <c r="AQ204" s="15" t="s">
        <v>144</v>
      </c>
      <c r="AW204" s="128" t="e">
        <f>IF(#REF!="základná",J204,0)</f>
        <v>#REF!</v>
      </c>
      <c r="AX204" s="128" t="e">
        <f>IF(#REF!="znížená",J204,0)</f>
        <v>#REF!</v>
      </c>
      <c r="AY204" s="128" t="e">
        <f>IF(#REF!="zákl. prenesená",J204,0)</f>
        <v>#REF!</v>
      </c>
      <c r="AZ204" s="128" t="e">
        <f>IF(#REF!="zníž. prenesená",J204,0)</f>
        <v>#REF!</v>
      </c>
      <c r="BA204" s="128" t="e">
        <f>IF(#REF!="nulová",J204,0)</f>
        <v>#REF!</v>
      </c>
      <c r="BB204" s="15" t="s">
        <v>78</v>
      </c>
      <c r="BC204" s="128">
        <f t="shared" si="2"/>
        <v>0</v>
      </c>
      <c r="BD204" s="15" t="s">
        <v>90</v>
      </c>
      <c r="BE204" s="127" t="s">
        <v>1578</v>
      </c>
    </row>
    <row r="205" spans="1:57" s="2" customFormat="1" ht="24.2" customHeight="1">
      <c r="A205" s="29"/>
      <c r="B205" s="119"/>
      <c r="C205" s="120" t="s">
        <v>589</v>
      </c>
      <c r="D205" s="120" t="s">
        <v>146</v>
      </c>
      <c r="E205" s="121" t="s">
        <v>1579</v>
      </c>
      <c r="F205" s="122" t="s">
        <v>1580</v>
      </c>
      <c r="G205" s="123" t="s">
        <v>307</v>
      </c>
      <c r="H205" s="124">
        <v>5</v>
      </c>
      <c r="I205" s="125"/>
      <c r="J205" s="125"/>
      <c r="K205" s="126"/>
      <c r="L205" s="30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AJ205" s="127" t="s">
        <v>90</v>
      </c>
      <c r="AL205" s="127" t="s">
        <v>146</v>
      </c>
      <c r="AM205" s="127" t="s">
        <v>78</v>
      </c>
      <c r="AQ205" s="15" t="s">
        <v>144</v>
      </c>
      <c r="AW205" s="128" t="e">
        <f>IF(#REF!="základná",J205,0)</f>
        <v>#REF!</v>
      </c>
      <c r="AX205" s="128" t="e">
        <f>IF(#REF!="znížená",J205,0)</f>
        <v>#REF!</v>
      </c>
      <c r="AY205" s="128" t="e">
        <f>IF(#REF!="zákl. prenesená",J205,0)</f>
        <v>#REF!</v>
      </c>
      <c r="AZ205" s="128" t="e">
        <f>IF(#REF!="zníž. prenesená",J205,0)</f>
        <v>#REF!</v>
      </c>
      <c r="BA205" s="128" t="e">
        <f>IF(#REF!="nulová",J205,0)</f>
        <v>#REF!</v>
      </c>
      <c r="BB205" s="15" t="s">
        <v>78</v>
      </c>
      <c r="BC205" s="128">
        <f t="shared" si="2"/>
        <v>0</v>
      </c>
      <c r="BD205" s="15" t="s">
        <v>90</v>
      </c>
      <c r="BE205" s="127" t="s">
        <v>1581</v>
      </c>
    </row>
    <row r="206" spans="1:57" s="2" customFormat="1" ht="21.75" customHeight="1">
      <c r="A206" s="29"/>
      <c r="B206" s="119"/>
      <c r="C206" s="129" t="s">
        <v>731</v>
      </c>
      <c r="D206" s="129" t="s">
        <v>369</v>
      </c>
      <c r="E206" s="130" t="s">
        <v>1582</v>
      </c>
      <c r="F206" s="131" t="s">
        <v>1583</v>
      </c>
      <c r="G206" s="132" t="s">
        <v>307</v>
      </c>
      <c r="H206" s="133">
        <v>5</v>
      </c>
      <c r="I206" s="134"/>
      <c r="J206" s="134"/>
      <c r="K206" s="135"/>
      <c r="L206" s="136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AJ206" s="127" t="s">
        <v>173</v>
      </c>
      <c r="AL206" s="127" t="s">
        <v>369</v>
      </c>
      <c r="AM206" s="127" t="s">
        <v>78</v>
      </c>
      <c r="AQ206" s="15" t="s">
        <v>144</v>
      </c>
      <c r="AW206" s="128" t="e">
        <f>IF(#REF!="základná",J206,0)</f>
        <v>#REF!</v>
      </c>
      <c r="AX206" s="128" t="e">
        <f>IF(#REF!="znížená",J206,0)</f>
        <v>#REF!</v>
      </c>
      <c r="AY206" s="128" t="e">
        <f>IF(#REF!="zákl. prenesená",J206,0)</f>
        <v>#REF!</v>
      </c>
      <c r="AZ206" s="128" t="e">
        <f>IF(#REF!="zníž. prenesená",J206,0)</f>
        <v>#REF!</v>
      </c>
      <c r="BA206" s="128" t="e">
        <f>IF(#REF!="nulová",J206,0)</f>
        <v>#REF!</v>
      </c>
      <c r="BB206" s="15" t="s">
        <v>78</v>
      </c>
      <c r="BC206" s="128">
        <f t="shared" si="2"/>
        <v>0</v>
      </c>
      <c r="BD206" s="15" t="s">
        <v>90</v>
      </c>
      <c r="BE206" s="127" t="s">
        <v>1584</v>
      </c>
    </row>
    <row r="207" spans="1:57" s="2" customFormat="1" ht="16.5" customHeight="1">
      <c r="A207" s="29"/>
      <c r="B207" s="119"/>
      <c r="C207" s="120" t="s">
        <v>734</v>
      </c>
      <c r="D207" s="120" t="s">
        <v>146</v>
      </c>
      <c r="E207" s="121" t="s">
        <v>1585</v>
      </c>
      <c r="F207" s="122" t="s">
        <v>1586</v>
      </c>
      <c r="G207" s="123" t="s">
        <v>307</v>
      </c>
      <c r="H207" s="124">
        <v>5</v>
      </c>
      <c r="I207" s="125"/>
      <c r="J207" s="125"/>
      <c r="K207" s="126"/>
      <c r="L207" s="30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AJ207" s="127" t="s">
        <v>90</v>
      </c>
      <c r="AL207" s="127" t="s">
        <v>146</v>
      </c>
      <c r="AM207" s="127" t="s">
        <v>78</v>
      </c>
      <c r="AQ207" s="15" t="s">
        <v>144</v>
      </c>
      <c r="AW207" s="128" t="e">
        <f>IF(#REF!="základná",J207,0)</f>
        <v>#REF!</v>
      </c>
      <c r="AX207" s="128" t="e">
        <f>IF(#REF!="znížená",J207,0)</f>
        <v>#REF!</v>
      </c>
      <c r="AY207" s="128" t="e">
        <f>IF(#REF!="zákl. prenesená",J207,0)</f>
        <v>#REF!</v>
      </c>
      <c r="AZ207" s="128" t="e">
        <f>IF(#REF!="zníž. prenesená",J207,0)</f>
        <v>#REF!</v>
      </c>
      <c r="BA207" s="128" t="e">
        <f>IF(#REF!="nulová",J207,0)</f>
        <v>#REF!</v>
      </c>
      <c r="BB207" s="15" t="s">
        <v>78</v>
      </c>
      <c r="BC207" s="128">
        <f t="shared" si="2"/>
        <v>0</v>
      </c>
      <c r="BD207" s="15" t="s">
        <v>90</v>
      </c>
      <c r="BE207" s="127" t="s">
        <v>1587</v>
      </c>
    </row>
    <row r="208" spans="1:57" s="2" customFormat="1" ht="16.5" customHeight="1">
      <c r="A208" s="29"/>
      <c r="B208" s="119"/>
      <c r="C208" s="129" t="s">
        <v>738</v>
      </c>
      <c r="D208" s="129" t="s">
        <v>369</v>
      </c>
      <c r="E208" s="130"/>
      <c r="F208" s="131" t="s">
        <v>1588</v>
      </c>
      <c r="G208" s="132" t="s">
        <v>307</v>
      </c>
      <c r="H208" s="133">
        <v>5</v>
      </c>
      <c r="I208" s="134"/>
      <c r="J208" s="134"/>
      <c r="K208" s="135"/>
      <c r="L208" s="136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AJ208" s="127" t="s">
        <v>173</v>
      </c>
      <c r="AL208" s="127" t="s">
        <v>369</v>
      </c>
      <c r="AM208" s="127" t="s">
        <v>78</v>
      </c>
      <c r="AQ208" s="15" t="s">
        <v>144</v>
      </c>
      <c r="AW208" s="128" t="e">
        <f>IF(#REF!="základná",J208,0)</f>
        <v>#REF!</v>
      </c>
      <c r="AX208" s="128" t="e">
        <f>IF(#REF!="znížená",J208,0)</f>
        <v>#REF!</v>
      </c>
      <c r="AY208" s="128" t="e">
        <f>IF(#REF!="zákl. prenesená",J208,0)</f>
        <v>#REF!</v>
      </c>
      <c r="AZ208" s="128" t="e">
        <f>IF(#REF!="zníž. prenesená",J208,0)</f>
        <v>#REF!</v>
      </c>
      <c r="BA208" s="128" t="e">
        <f>IF(#REF!="nulová",J208,0)</f>
        <v>#REF!</v>
      </c>
      <c r="BB208" s="15" t="s">
        <v>78</v>
      </c>
      <c r="BC208" s="128">
        <f t="shared" si="2"/>
        <v>0</v>
      </c>
      <c r="BD208" s="15" t="s">
        <v>90</v>
      </c>
      <c r="BE208" s="127" t="s">
        <v>1589</v>
      </c>
    </row>
    <row r="209" spans="1:57" s="2" customFormat="1" ht="16.5" customHeight="1">
      <c r="A209" s="29"/>
      <c r="B209" s="119"/>
      <c r="C209" s="120" t="s">
        <v>740</v>
      </c>
      <c r="D209" s="120" t="s">
        <v>146</v>
      </c>
      <c r="E209" s="121" t="s">
        <v>1590</v>
      </c>
      <c r="F209" s="122" t="s">
        <v>1591</v>
      </c>
      <c r="G209" s="123" t="s">
        <v>307</v>
      </c>
      <c r="H209" s="124">
        <v>36</v>
      </c>
      <c r="I209" s="125"/>
      <c r="J209" s="125"/>
      <c r="K209" s="126"/>
      <c r="L209" s="30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AJ209" s="127" t="s">
        <v>90</v>
      </c>
      <c r="AL209" s="127" t="s">
        <v>146</v>
      </c>
      <c r="AM209" s="127" t="s">
        <v>78</v>
      </c>
      <c r="AQ209" s="15" t="s">
        <v>144</v>
      </c>
      <c r="AW209" s="128" t="e">
        <f>IF(#REF!="základná",J209,0)</f>
        <v>#REF!</v>
      </c>
      <c r="AX209" s="128" t="e">
        <f>IF(#REF!="znížená",J209,0)</f>
        <v>#REF!</v>
      </c>
      <c r="AY209" s="128" t="e">
        <f>IF(#REF!="zákl. prenesená",J209,0)</f>
        <v>#REF!</v>
      </c>
      <c r="AZ209" s="128" t="e">
        <f>IF(#REF!="zníž. prenesená",J209,0)</f>
        <v>#REF!</v>
      </c>
      <c r="BA209" s="128" t="e">
        <f>IF(#REF!="nulová",J209,0)</f>
        <v>#REF!</v>
      </c>
      <c r="BB209" s="15" t="s">
        <v>78</v>
      </c>
      <c r="BC209" s="128">
        <f t="shared" si="2"/>
        <v>0</v>
      </c>
      <c r="BD209" s="15" t="s">
        <v>90</v>
      </c>
      <c r="BE209" s="127" t="s">
        <v>1592</v>
      </c>
    </row>
    <row r="210" spans="1:57" s="2" customFormat="1" ht="16.5" customHeight="1">
      <c r="A210" s="29"/>
      <c r="B210" s="119"/>
      <c r="C210" s="129" t="s">
        <v>742</v>
      </c>
      <c r="D210" s="129" t="s">
        <v>369</v>
      </c>
      <c r="E210" s="130"/>
      <c r="F210" s="131" t="s">
        <v>1593</v>
      </c>
      <c r="G210" s="132" t="s">
        <v>307</v>
      </c>
      <c r="H210" s="133">
        <v>5</v>
      </c>
      <c r="I210" s="134"/>
      <c r="J210" s="134"/>
      <c r="K210" s="135"/>
      <c r="L210" s="136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AJ210" s="127" t="s">
        <v>173</v>
      </c>
      <c r="AL210" s="127" t="s">
        <v>369</v>
      </c>
      <c r="AM210" s="127" t="s">
        <v>78</v>
      </c>
      <c r="AQ210" s="15" t="s">
        <v>144</v>
      </c>
      <c r="AW210" s="128" t="e">
        <f>IF(#REF!="základná",J210,0)</f>
        <v>#REF!</v>
      </c>
      <c r="AX210" s="128" t="e">
        <f>IF(#REF!="znížená",J210,0)</f>
        <v>#REF!</v>
      </c>
      <c r="AY210" s="128" t="e">
        <f>IF(#REF!="zákl. prenesená",J210,0)</f>
        <v>#REF!</v>
      </c>
      <c r="AZ210" s="128" t="e">
        <f>IF(#REF!="zníž. prenesená",J210,0)</f>
        <v>#REF!</v>
      </c>
      <c r="BA210" s="128" t="e">
        <f>IF(#REF!="nulová",J210,0)</f>
        <v>#REF!</v>
      </c>
      <c r="BB210" s="15" t="s">
        <v>78</v>
      </c>
      <c r="BC210" s="128">
        <f t="shared" si="2"/>
        <v>0</v>
      </c>
      <c r="BD210" s="15" t="s">
        <v>90</v>
      </c>
      <c r="BE210" s="127" t="s">
        <v>1594</v>
      </c>
    </row>
    <row r="211" spans="1:57" s="2" customFormat="1" ht="24.2" customHeight="1">
      <c r="A211" s="29"/>
      <c r="B211" s="119"/>
      <c r="C211" s="129" t="s">
        <v>745</v>
      </c>
      <c r="D211" s="129" t="s">
        <v>369</v>
      </c>
      <c r="E211" s="130"/>
      <c r="F211" s="131" t="s">
        <v>1595</v>
      </c>
      <c r="G211" s="132" t="s">
        <v>307</v>
      </c>
      <c r="H211" s="133">
        <v>5</v>
      </c>
      <c r="I211" s="134"/>
      <c r="J211" s="134"/>
      <c r="K211" s="135"/>
      <c r="L211" s="136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AJ211" s="127" t="s">
        <v>173</v>
      </c>
      <c r="AL211" s="127" t="s">
        <v>369</v>
      </c>
      <c r="AM211" s="127" t="s">
        <v>78</v>
      </c>
      <c r="AQ211" s="15" t="s">
        <v>144</v>
      </c>
      <c r="AW211" s="128" t="e">
        <f>IF(#REF!="základná",J211,0)</f>
        <v>#REF!</v>
      </c>
      <c r="AX211" s="128" t="e">
        <f>IF(#REF!="znížená",J211,0)</f>
        <v>#REF!</v>
      </c>
      <c r="AY211" s="128" t="e">
        <f>IF(#REF!="zákl. prenesená",J211,0)</f>
        <v>#REF!</v>
      </c>
      <c r="AZ211" s="128" t="e">
        <f>IF(#REF!="zníž. prenesená",J211,0)</f>
        <v>#REF!</v>
      </c>
      <c r="BA211" s="128" t="e">
        <f>IF(#REF!="nulová",J211,0)</f>
        <v>#REF!</v>
      </c>
      <c r="BB211" s="15" t="s">
        <v>78</v>
      </c>
      <c r="BC211" s="128">
        <f t="shared" si="2"/>
        <v>0</v>
      </c>
      <c r="BD211" s="15" t="s">
        <v>90</v>
      </c>
      <c r="BE211" s="127" t="s">
        <v>1596</v>
      </c>
    </row>
    <row r="212" spans="1:57" s="2" customFormat="1" ht="16.5" customHeight="1">
      <c r="A212" s="29"/>
      <c r="B212" s="119"/>
      <c r="C212" s="120" t="s">
        <v>749</v>
      </c>
      <c r="D212" s="120" t="s">
        <v>146</v>
      </c>
      <c r="E212" s="121" t="s">
        <v>1597</v>
      </c>
      <c r="F212" s="122" t="s">
        <v>1598</v>
      </c>
      <c r="G212" s="123" t="s">
        <v>307</v>
      </c>
      <c r="H212" s="124">
        <v>1</v>
      </c>
      <c r="I212" s="125"/>
      <c r="J212" s="125"/>
      <c r="K212" s="126"/>
      <c r="L212" s="30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AJ212" s="127" t="s">
        <v>90</v>
      </c>
      <c r="AL212" s="127" t="s">
        <v>146</v>
      </c>
      <c r="AM212" s="127" t="s">
        <v>78</v>
      </c>
      <c r="AQ212" s="15" t="s">
        <v>144</v>
      </c>
      <c r="AW212" s="128" t="e">
        <f>IF(#REF!="základná",J212,0)</f>
        <v>#REF!</v>
      </c>
      <c r="AX212" s="128" t="e">
        <f>IF(#REF!="znížená",J212,0)</f>
        <v>#REF!</v>
      </c>
      <c r="AY212" s="128" t="e">
        <f>IF(#REF!="zákl. prenesená",J212,0)</f>
        <v>#REF!</v>
      </c>
      <c r="AZ212" s="128" t="e">
        <f>IF(#REF!="zníž. prenesená",J212,0)</f>
        <v>#REF!</v>
      </c>
      <c r="BA212" s="128" t="e">
        <f>IF(#REF!="nulová",J212,0)</f>
        <v>#REF!</v>
      </c>
      <c r="BB212" s="15" t="s">
        <v>78</v>
      </c>
      <c r="BC212" s="128">
        <f t="shared" si="2"/>
        <v>0</v>
      </c>
      <c r="BD212" s="15" t="s">
        <v>90</v>
      </c>
      <c r="BE212" s="127" t="s">
        <v>1599</v>
      </c>
    </row>
    <row r="213" spans="1:57" s="2" customFormat="1" ht="16.5" customHeight="1">
      <c r="A213" s="29"/>
      <c r="B213" s="119"/>
      <c r="C213" s="129" t="s">
        <v>752</v>
      </c>
      <c r="D213" s="129" t="s">
        <v>369</v>
      </c>
      <c r="E213" s="130"/>
      <c r="F213" s="131" t="s">
        <v>1600</v>
      </c>
      <c r="G213" s="132" t="s">
        <v>307</v>
      </c>
      <c r="H213" s="133">
        <v>1</v>
      </c>
      <c r="I213" s="134"/>
      <c r="J213" s="134"/>
      <c r="K213" s="135"/>
      <c r="L213" s="136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AJ213" s="127" t="s">
        <v>173</v>
      </c>
      <c r="AL213" s="127" t="s">
        <v>369</v>
      </c>
      <c r="AM213" s="127" t="s">
        <v>78</v>
      </c>
      <c r="AQ213" s="15" t="s">
        <v>144</v>
      </c>
      <c r="AW213" s="128" t="e">
        <f>IF(#REF!="základná",J213,0)</f>
        <v>#REF!</v>
      </c>
      <c r="AX213" s="128" t="e">
        <f>IF(#REF!="znížená",J213,0)</f>
        <v>#REF!</v>
      </c>
      <c r="AY213" s="128" t="e">
        <f>IF(#REF!="zákl. prenesená",J213,0)</f>
        <v>#REF!</v>
      </c>
      <c r="AZ213" s="128" t="e">
        <f>IF(#REF!="zníž. prenesená",J213,0)</f>
        <v>#REF!</v>
      </c>
      <c r="BA213" s="128" t="e">
        <f>IF(#REF!="nulová",J213,0)</f>
        <v>#REF!</v>
      </c>
      <c r="BB213" s="15" t="s">
        <v>78</v>
      </c>
      <c r="BC213" s="128">
        <f t="shared" si="2"/>
        <v>0</v>
      </c>
      <c r="BD213" s="15" t="s">
        <v>90</v>
      </c>
      <c r="BE213" s="127" t="s">
        <v>1601</v>
      </c>
    </row>
    <row r="214" spans="1:57" s="2" customFormat="1" ht="24.2" customHeight="1">
      <c r="A214" s="29"/>
      <c r="B214" s="119"/>
      <c r="C214" s="120" t="s">
        <v>755</v>
      </c>
      <c r="D214" s="120" t="s">
        <v>146</v>
      </c>
      <c r="E214" s="121" t="s">
        <v>1602</v>
      </c>
      <c r="F214" s="122" t="s">
        <v>1603</v>
      </c>
      <c r="G214" s="123" t="s">
        <v>272</v>
      </c>
      <c r="H214" s="124">
        <v>10</v>
      </c>
      <c r="I214" s="125"/>
      <c r="J214" s="125"/>
      <c r="K214" s="126"/>
      <c r="L214" s="30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AJ214" s="127" t="s">
        <v>90</v>
      </c>
      <c r="AL214" s="127" t="s">
        <v>146</v>
      </c>
      <c r="AM214" s="127" t="s">
        <v>78</v>
      </c>
      <c r="AQ214" s="15" t="s">
        <v>144</v>
      </c>
      <c r="AW214" s="128" t="e">
        <f>IF(#REF!="základná",J214,0)</f>
        <v>#REF!</v>
      </c>
      <c r="AX214" s="128" t="e">
        <f>IF(#REF!="znížená",J214,0)</f>
        <v>#REF!</v>
      </c>
      <c r="AY214" s="128" t="e">
        <f>IF(#REF!="zákl. prenesená",J214,0)</f>
        <v>#REF!</v>
      </c>
      <c r="AZ214" s="128" t="e">
        <f>IF(#REF!="zníž. prenesená",J214,0)</f>
        <v>#REF!</v>
      </c>
      <c r="BA214" s="128" t="e">
        <f>IF(#REF!="nulová",J214,0)</f>
        <v>#REF!</v>
      </c>
      <c r="BB214" s="15" t="s">
        <v>78</v>
      </c>
      <c r="BC214" s="128">
        <f t="shared" si="2"/>
        <v>0</v>
      </c>
      <c r="BD214" s="15" t="s">
        <v>90</v>
      </c>
      <c r="BE214" s="127" t="s">
        <v>1604</v>
      </c>
    </row>
    <row r="215" spans="1:57" s="2" customFormat="1" ht="24.2" customHeight="1">
      <c r="A215" s="29"/>
      <c r="B215" s="119"/>
      <c r="C215" s="129" t="s">
        <v>759</v>
      </c>
      <c r="D215" s="129" t="s">
        <v>369</v>
      </c>
      <c r="E215" s="130"/>
      <c r="F215" s="131" t="s">
        <v>1605</v>
      </c>
      <c r="G215" s="132" t="s">
        <v>772</v>
      </c>
      <c r="H215" s="133">
        <v>2</v>
      </c>
      <c r="I215" s="134"/>
      <c r="J215" s="134"/>
      <c r="K215" s="135"/>
      <c r="L215" s="136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AJ215" s="127" t="s">
        <v>173</v>
      </c>
      <c r="AL215" s="127" t="s">
        <v>369</v>
      </c>
      <c r="AM215" s="127" t="s">
        <v>78</v>
      </c>
      <c r="AQ215" s="15" t="s">
        <v>144</v>
      </c>
      <c r="AW215" s="128" t="e">
        <f>IF(#REF!="základná",J215,0)</f>
        <v>#REF!</v>
      </c>
      <c r="AX215" s="128" t="e">
        <f>IF(#REF!="znížená",J215,0)</f>
        <v>#REF!</v>
      </c>
      <c r="AY215" s="128" t="e">
        <f>IF(#REF!="zákl. prenesená",J215,0)</f>
        <v>#REF!</v>
      </c>
      <c r="AZ215" s="128" t="e">
        <f>IF(#REF!="zníž. prenesená",J215,0)</f>
        <v>#REF!</v>
      </c>
      <c r="BA215" s="128" t="e">
        <f>IF(#REF!="nulová",J215,0)</f>
        <v>#REF!</v>
      </c>
      <c r="BB215" s="15" t="s">
        <v>78</v>
      </c>
      <c r="BC215" s="128">
        <f t="shared" si="2"/>
        <v>0</v>
      </c>
      <c r="BD215" s="15" t="s">
        <v>90</v>
      </c>
      <c r="BE215" s="127" t="s">
        <v>1606</v>
      </c>
    </row>
    <row r="216" spans="1:57" s="2" customFormat="1" ht="16.5" customHeight="1">
      <c r="A216" s="29"/>
      <c r="B216" s="119"/>
      <c r="C216" s="120" t="s">
        <v>761</v>
      </c>
      <c r="D216" s="120" t="s">
        <v>146</v>
      </c>
      <c r="E216" s="121" t="s">
        <v>1607</v>
      </c>
      <c r="F216" s="122" t="s">
        <v>1608</v>
      </c>
      <c r="G216" s="123" t="s">
        <v>272</v>
      </c>
      <c r="H216" s="124">
        <v>853</v>
      </c>
      <c r="I216" s="125"/>
      <c r="J216" s="125"/>
      <c r="K216" s="126"/>
      <c r="L216" s="30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AJ216" s="127" t="s">
        <v>90</v>
      </c>
      <c r="AL216" s="127" t="s">
        <v>146</v>
      </c>
      <c r="AM216" s="127" t="s">
        <v>78</v>
      </c>
      <c r="AQ216" s="15" t="s">
        <v>144</v>
      </c>
      <c r="AW216" s="128" t="e">
        <f>IF(#REF!="základná",J216,0)</f>
        <v>#REF!</v>
      </c>
      <c r="AX216" s="128" t="e">
        <f>IF(#REF!="znížená",J216,0)</f>
        <v>#REF!</v>
      </c>
      <c r="AY216" s="128" t="e">
        <f>IF(#REF!="zákl. prenesená",J216,0)</f>
        <v>#REF!</v>
      </c>
      <c r="AZ216" s="128" t="e">
        <f>IF(#REF!="zníž. prenesená",J216,0)</f>
        <v>#REF!</v>
      </c>
      <c r="BA216" s="128" t="e">
        <f>IF(#REF!="nulová",J216,0)</f>
        <v>#REF!</v>
      </c>
      <c r="BB216" s="15" t="s">
        <v>78</v>
      </c>
      <c r="BC216" s="128">
        <f t="shared" si="2"/>
        <v>0</v>
      </c>
      <c r="BD216" s="15" t="s">
        <v>90</v>
      </c>
      <c r="BE216" s="127" t="s">
        <v>1609</v>
      </c>
    </row>
    <row r="217" spans="1:57" s="2" customFormat="1" ht="16.5" customHeight="1">
      <c r="A217" s="29"/>
      <c r="B217" s="119"/>
      <c r="C217" s="129" t="s">
        <v>765</v>
      </c>
      <c r="D217" s="129" t="s">
        <v>369</v>
      </c>
      <c r="E217" s="130"/>
      <c r="F217" s="131" t="s">
        <v>1610</v>
      </c>
      <c r="G217" s="132" t="s">
        <v>272</v>
      </c>
      <c r="H217" s="133">
        <v>853</v>
      </c>
      <c r="I217" s="134"/>
      <c r="J217" s="134"/>
      <c r="K217" s="135"/>
      <c r="L217" s="136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AJ217" s="127" t="s">
        <v>1415</v>
      </c>
      <c r="AL217" s="127" t="s">
        <v>369</v>
      </c>
      <c r="AM217" s="127" t="s">
        <v>78</v>
      </c>
      <c r="AQ217" s="15" t="s">
        <v>144</v>
      </c>
      <c r="AW217" s="128" t="e">
        <f>IF(#REF!="základná",J217,0)</f>
        <v>#REF!</v>
      </c>
      <c r="AX217" s="128" t="e">
        <f>IF(#REF!="znížená",J217,0)</f>
        <v>#REF!</v>
      </c>
      <c r="AY217" s="128" t="e">
        <f>IF(#REF!="zákl. prenesená",J217,0)</f>
        <v>#REF!</v>
      </c>
      <c r="AZ217" s="128" t="e">
        <f>IF(#REF!="zníž. prenesená",J217,0)</f>
        <v>#REF!</v>
      </c>
      <c r="BA217" s="128" t="e">
        <f>IF(#REF!="nulová",J217,0)</f>
        <v>#REF!</v>
      </c>
      <c r="BB217" s="15" t="s">
        <v>78</v>
      </c>
      <c r="BC217" s="128">
        <f t="shared" si="2"/>
        <v>0</v>
      </c>
      <c r="BD217" s="15" t="s">
        <v>1415</v>
      </c>
      <c r="BE217" s="127" t="s">
        <v>1611</v>
      </c>
    </row>
    <row r="218" spans="1:57" s="2" customFormat="1" ht="16.5" customHeight="1">
      <c r="A218" s="29"/>
      <c r="B218" s="119"/>
      <c r="C218" s="120" t="s">
        <v>769</v>
      </c>
      <c r="D218" s="120" t="s">
        <v>146</v>
      </c>
      <c r="E218" s="121" t="s">
        <v>1612</v>
      </c>
      <c r="F218" s="122" t="s">
        <v>1613</v>
      </c>
      <c r="G218" s="123" t="s">
        <v>272</v>
      </c>
      <c r="H218" s="124">
        <v>90</v>
      </c>
      <c r="I218" s="125"/>
      <c r="J218" s="125"/>
      <c r="K218" s="126"/>
      <c r="L218" s="30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AJ218" s="127" t="s">
        <v>90</v>
      </c>
      <c r="AL218" s="127" t="s">
        <v>146</v>
      </c>
      <c r="AM218" s="127" t="s">
        <v>78</v>
      </c>
      <c r="AQ218" s="15" t="s">
        <v>144</v>
      </c>
      <c r="AW218" s="128" t="e">
        <f>IF(#REF!="základná",J218,0)</f>
        <v>#REF!</v>
      </c>
      <c r="AX218" s="128" t="e">
        <f>IF(#REF!="znížená",J218,0)</f>
        <v>#REF!</v>
      </c>
      <c r="AY218" s="128" t="e">
        <f>IF(#REF!="zákl. prenesená",J218,0)</f>
        <v>#REF!</v>
      </c>
      <c r="AZ218" s="128" t="e">
        <f>IF(#REF!="zníž. prenesená",J218,0)</f>
        <v>#REF!</v>
      </c>
      <c r="BA218" s="128" t="e">
        <f>IF(#REF!="nulová",J218,0)</f>
        <v>#REF!</v>
      </c>
      <c r="BB218" s="15" t="s">
        <v>78</v>
      </c>
      <c r="BC218" s="128">
        <f t="shared" si="2"/>
        <v>0</v>
      </c>
      <c r="BD218" s="15" t="s">
        <v>90</v>
      </c>
      <c r="BE218" s="127" t="s">
        <v>1614</v>
      </c>
    </row>
    <row r="219" spans="1:57" s="2" customFormat="1" ht="16.5" customHeight="1">
      <c r="A219" s="29"/>
      <c r="B219" s="119"/>
      <c r="C219" s="129" t="s">
        <v>774</v>
      </c>
      <c r="D219" s="129" t="s">
        <v>369</v>
      </c>
      <c r="E219" s="130"/>
      <c r="F219" s="131" t="s">
        <v>1615</v>
      </c>
      <c r="G219" s="132" t="s">
        <v>272</v>
      </c>
      <c r="H219" s="133">
        <v>90</v>
      </c>
      <c r="I219" s="134"/>
      <c r="J219" s="134"/>
      <c r="K219" s="135"/>
      <c r="L219" s="136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AJ219" s="127" t="s">
        <v>1415</v>
      </c>
      <c r="AL219" s="127" t="s">
        <v>369</v>
      </c>
      <c r="AM219" s="127" t="s">
        <v>78</v>
      </c>
      <c r="AQ219" s="15" t="s">
        <v>144</v>
      </c>
      <c r="AW219" s="128" t="e">
        <f>IF(#REF!="základná",J219,0)</f>
        <v>#REF!</v>
      </c>
      <c r="AX219" s="128" t="e">
        <f>IF(#REF!="znížená",J219,0)</f>
        <v>#REF!</v>
      </c>
      <c r="AY219" s="128" t="e">
        <f>IF(#REF!="zákl. prenesená",J219,0)</f>
        <v>#REF!</v>
      </c>
      <c r="AZ219" s="128" t="e">
        <f>IF(#REF!="zníž. prenesená",J219,0)</f>
        <v>#REF!</v>
      </c>
      <c r="BA219" s="128" t="e">
        <f>IF(#REF!="nulová",J219,0)</f>
        <v>#REF!</v>
      </c>
      <c r="BB219" s="15" t="s">
        <v>78</v>
      </c>
      <c r="BC219" s="128">
        <f t="shared" si="2"/>
        <v>0</v>
      </c>
      <c r="BD219" s="15" t="s">
        <v>1415</v>
      </c>
      <c r="BE219" s="127" t="s">
        <v>1616</v>
      </c>
    </row>
    <row r="220" spans="1:57" s="2" customFormat="1" ht="16.5" customHeight="1">
      <c r="A220" s="29"/>
      <c r="B220" s="119"/>
      <c r="C220" s="120" t="s">
        <v>778</v>
      </c>
      <c r="D220" s="120" t="s">
        <v>146</v>
      </c>
      <c r="E220" s="121" t="s">
        <v>1617</v>
      </c>
      <c r="F220" s="122" t="s">
        <v>1618</v>
      </c>
      <c r="G220" s="123" t="s">
        <v>272</v>
      </c>
      <c r="H220" s="124">
        <v>75</v>
      </c>
      <c r="I220" s="125"/>
      <c r="J220" s="125"/>
      <c r="K220" s="126"/>
      <c r="L220" s="30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AJ220" s="127" t="s">
        <v>90</v>
      </c>
      <c r="AL220" s="127" t="s">
        <v>146</v>
      </c>
      <c r="AM220" s="127" t="s">
        <v>78</v>
      </c>
      <c r="AQ220" s="15" t="s">
        <v>144</v>
      </c>
      <c r="AW220" s="128" t="e">
        <f>IF(#REF!="základná",J220,0)</f>
        <v>#REF!</v>
      </c>
      <c r="AX220" s="128" t="e">
        <f>IF(#REF!="znížená",J220,0)</f>
        <v>#REF!</v>
      </c>
      <c r="AY220" s="128" t="e">
        <f>IF(#REF!="zákl. prenesená",J220,0)</f>
        <v>#REF!</v>
      </c>
      <c r="AZ220" s="128" t="e">
        <f>IF(#REF!="zníž. prenesená",J220,0)</f>
        <v>#REF!</v>
      </c>
      <c r="BA220" s="128" t="e">
        <f>IF(#REF!="nulová",J220,0)</f>
        <v>#REF!</v>
      </c>
      <c r="BB220" s="15" t="s">
        <v>78</v>
      </c>
      <c r="BC220" s="128">
        <f t="shared" si="2"/>
        <v>0</v>
      </c>
      <c r="BD220" s="15" t="s">
        <v>90</v>
      </c>
      <c r="BE220" s="127" t="s">
        <v>1619</v>
      </c>
    </row>
    <row r="221" spans="1:57" s="2" customFormat="1" ht="16.5" customHeight="1">
      <c r="A221" s="29"/>
      <c r="B221" s="119"/>
      <c r="C221" s="129" t="s">
        <v>782</v>
      </c>
      <c r="D221" s="129" t="s">
        <v>369</v>
      </c>
      <c r="E221" s="130"/>
      <c r="F221" s="131" t="s">
        <v>1620</v>
      </c>
      <c r="G221" s="132" t="s">
        <v>272</v>
      </c>
      <c r="H221" s="133">
        <v>75</v>
      </c>
      <c r="I221" s="134"/>
      <c r="J221" s="134"/>
      <c r="K221" s="135"/>
      <c r="L221" s="136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AJ221" s="127" t="s">
        <v>1415</v>
      </c>
      <c r="AL221" s="127" t="s">
        <v>369</v>
      </c>
      <c r="AM221" s="127" t="s">
        <v>78</v>
      </c>
      <c r="AQ221" s="15" t="s">
        <v>144</v>
      </c>
      <c r="AW221" s="128" t="e">
        <f>IF(#REF!="základná",J221,0)</f>
        <v>#REF!</v>
      </c>
      <c r="AX221" s="128" t="e">
        <f>IF(#REF!="znížená",J221,0)</f>
        <v>#REF!</v>
      </c>
      <c r="AY221" s="128" t="e">
        <f>IF(#REF!="zákl. prenesená",J221,0)</f>
        <v>#REF!</v>
      </c>
      <c r="AZ221" s="128" t="e">
        <f>IF(#REF!="zníž. prenesená",J221,0)</f>
        <v>#REF!</v>
      </c>
      <c r="BA221" s="128" t="e">
        <f>IF(#REF!="nulová",J221,0)</f>
        <v>#REF!</v>
      </c>
      <c r="BB221" s="15" t="s">
        <v>78</v>
      </c>
      <c r="BC221" s="128">
        <f t="shared" si="2"/>
        <v>0</v>
      </c>
      <c r="BD221" s="15" t="s">
        <v>1415</v>
      </c>
      <c r="BE221" s="127" t="s">
        <v>1621</v>
      </c>
    </row>
    <row r="222" spans="1:57" s="2" customFormat="1" ht="21.75" customHeight="1">
      <c r="A222" s="29"/>
      <c r="B222" s="119"/>
      <c r="C222" s="120" t="s">
        <v>786</v>
      </c>
      <c r="D222" s="120" t="s">
        <v>146</v>
      </c>
      <c r="E222" s="121" t="s">
        <v>1622</v>
      </c>
      <c r="F222" s="122" t="s">
        <v>1623</v>
      </c>
      <c r="G222" s="123" t="s">
        <v>272</v>
      </c>
      <c r="H222" s="124">
        <v>25</v>
      </c>
      <c r="I222" s="125"/>
      <c r="J222" s="125"/>
      <c r="K222" s="126"/>
      <c r="L222" s="30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AJ222" s="127" t="s">
        <v>90</v>
      </c>
      <c r="AL222" s="127" t="s">
        <v>146</v>
      </c>
      <c r="AM222" s="127" t="s">
        <v>78</v>
      </c>
      <c r="AQ222" s="15" t="s">
        <v>144</v>
      </c>
      <c r="AW222" s="128" t="e">
        <f>IF(#REF!="základná",J222,0)</f>
        <v>#REF!</v>
      </c>
      <c r="AX222" s="128" t="e">
        <f>IF(#REF!="znížená",J222,0)</f>
        <v>#REF!</v>
      </c>
      <c r="AY222" s="128" t="e">
        <f>IF(#REF!="zákl. prenesená",J222,0)</f>
        <v>#REF!</v>
      </c>
      <c r="AZ222" s="128" t="e">
        <f>IF(#REF!="zníž. prenesená",J222,0)</f>
        <v>#REF!</v>
      </c>
      <c r="BA222" s="128" t="e">
        <f>IF(#REF!="nulová",J222,0)</f>
        <v>#REF!</v>
      </c>
      <c r="BB222" s="15" t="s">
        <v>78</v>
      </c>
      <c r="BC222" s="128">
        <f t="shared" si="2"/>
        <v>0</v>
      </c>
      <c r="BD222" s="15" t="s">
        <v>90</v>
      </c>
      <c r="BE222" s="127" t="s">
        <v>1624</v>
      </c>
    </row>
    <row r="223" spans="1:57" s="2" customFormat="1" ht="16.5" customHeight="1">
      <c r="A223" s="29"/>
      <c r="B223" s="119"/>
      <c r="C223" s="129" t="s">
        <v>790</v>
      </c>
      <c r="D223" s="129" t="s">
        <v>369</v>
      </c>
      <c r="E223" s="130"/>
      <c r="F223" s="131" t="s">
        <v>1625</v>
      </c>
      <c r="G223" s="132" t="s">
        <v>272</v>
      </c>
      <c r="H223" s="133">
        <v>25</v>
      </c>
      <c r="I223" s="134"/>
      <c r="J223" s="134"/>
      <c r="K223" s="135"/>
      <c r="L223" s="136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AJ223" s="127" t="s">
        <v>1415</v>
      </c>
      <c r="AL223" s="127" t="s">
        <v>369</v>
      </c>
      <c r="AM223" s="127" t="s">
        <v>78</v>
      </c>
      <c r="AQ223" s="15" t="s">
        <v>144</v>
      </c>
      <c r="AW223" s="128" t="e">
        <f>IF(#REF!="základná",J223,0)</f>
        <v>#REF!</v>
      </c>
      <c r="AX223" s="128" t="e">
        <f>IF(#REF!="znížená",J223,0)</f>
        <v>#REF!</v>
      </c>
      <c r="AY223" s="128" t="e">
        <f>IF(#REF!="zákl. prenesená",J223,0)</f>
        <v>#REF!</v>
      </c>
      <c r="AZ223" s="128" t="e">
        <f>IF(#REF!="zníž. prenesená",J223,0)</f>
        <v>#REF!</v>
      </c>
      <c r="BA223" s="128" t="e">
        <f>IF(#REF!="nulová",J223,0)</f>
        <v>#REF!</v>
      </c>
      <c r="BB223" s="15" t="s">
        <v>78</v>
      </c>
      <c r="BC223" s="128">
        <f t="shared" si="2"/>
        <v>0</v>
      </c>
      <c r="BD223" s="15" t="s">
        <v>1415</v>
      </c>
      <c r="BE223" s="127" t="s">
        <v>1626</v>
      </c>
    </row>
    <row r="224" spans="1:57" s="2" customFormat="1" ht="21.75" customHeight="1">
      <c r="A224" s="29"/>
      <c r="B224" s="119"/>
      <c r="C224" s="120" t="s">
        <v>794</v>
      </c>
      <c r="D224" s="120" t="s">
        <v>146</v>
      </c>
      <c r="E224" s="121" t="s">
        <v>1627</v>
      </c>
      <c r="F224" s="122" t="s">
        <v>1628</v>
      </c>
      <c r="G224" s="123" t="s">
        <v>272</v>
      </c>
      <c r="H224" s="124">
        <v>2528</v>
      </c>
      <c r="I224" s="125"/>
      <c r="J224" s="125"/>
      <c r="K224" s="126"/>
      <c r="L224" s="30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AJ224" s="127" t="s">
        <v>90</v>
      </c>
      <c r="AL224" s="127" t="s">
        <v>146</v>
      </c>
      <c r="AM224" s="127" t="s">
        <v>78</v>
      </c>
      <c r="AQ224" s="15" t="s">
        <v>144</v>
      </c>
      <c r="AW224" s="128" t="e">
        <f>IF(#REF!="základná",J224,0)</f>
        <v>#REF!</v>
      </c>
      <c r="AX224" s="128" t="e">
        <f>IF(#REF!="znížená",J224,0)</f>
        <v>#REF!</v>
      </c>
      <c r="AY224" s="128" t="e">
        <f>IF(#REF!="zákl. prenesená",J224,0)</f>
        <v>#REF!</v>
      </c>
      <c r="AZ224" s="128" t="e">
        <f>IF(#REF!="zníž. prenesená",J224,0)</f>
        <v>#REF!</v>
      </c>
      <c r="BA224" s="128" t="e">
        <f>IF(#REF!="nulová",J224,0)</f>
        <v>#REF!</v>
      </c>
      <c r="BB224" s="15" t="s">
        <v>78</v>
      </c>
      <c r="BC224" s="128">
        <f t="shared" si="2"/>
        <v>0</v>
      </c>
      <c r="BD224" s="15" t="s">
        <v>90</v>
      </c>
      <c r="BE224" s="127" t="s">
        <v>1629</v>
      </c>
    </row>
    <row r="225" spans="1:57" s="2" customFormat="1" ht="16.5" customHeight="1">
      <c r="A225" s="29"/>
      <c r="B225" s="119"/>
      <c r="C225" s="129" t="s">
        <v>798</v>
      </c>
      <c r="D225" s="129" t="s">
        <v>369</v>
      </c>
      <c r="E225" s="130"/>
      <c r="F225" s="131" t="s">
        <v>1630</v>
      </c>
      <c r="G225" s="132" t="s">
        <v>272</v>
      </c>
      <c r="H225" s="133">
        <v>2528</v>
      </c>
      <c r="I225" s="134"/>
      <c r="J225" s="134"/>
      <c r="K225" s="135"/>
      <c r="L225" s="136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AJ225" s="127" t="s">
        <v>1415</v>
      </c>
      <c r="AL225" s="127" t="s">
        <v>369</v>
      </c>
      <c r="AM225" s="127" t="s">
        <v>78</v>
      </c>
      <c r="AQ225" s="15" t="s">
        <v>144</v>
      </c>
      <c r="AW225" s="128" t="e">
        <f>IF(#REF!="základná",J225,0)</f>
        <v>#REF!</v>
      </c>
      <c r="AX225" s="128" t="e">
        <f>IF(#REF!="znížená",J225,0)</f>
        <v>#REF!</v>
      </c>
      <c r="AY225" s="128" t="e">
        <f>IF(#REF!="zákl. prenesená",J225,0)</f>
        <v>#REF!</v>
      </c>
      <c r="AZ225" s="128" t="e">
        <f>IF(#REF!="zníž. prenesená",J225,0)</f>
        <v>#REF!</v>
      </c>
      <c r="BA225" s="128" t="e">
        <f>IF(#REF!="nulová",J225,0)</f>
        <v>#REF!</v>
      </c>
      <c r="BB225" s="15" t="s">
        <v>78</v>
      </c>
      <c r="BC225" s="128">
        <f t="shared" si="2"/>
        <v>0</v>
      </c>
      <c r="BD225" s="15" t="s">
        <v>1415</v>
      </c>
      <c r="BE225" s="127" t="s">
        <v>1631</v>
      </c>
    </row>
    <row r="226" spans="1:57" s="2" customFormat="1" ht="24.2" customHeight="1">
      <c r="A226" s="29"/>
      <c r="B226" s="119"/>
      <c r="C226" s="120" t="s">
        <v>802</v>
      </c>
      <c r="D226" s="120" t="s">
        <v>146</v>
      </c>
      <c r="E226" s="121" t="s">
        <v>1632</v>
      </c>
      <c r="F226" s="122" t="s">
        <v>1633</v>
      </c>
      <c r="G226" s="123" t="s">
        <v>272</v>
      </c>
      <c r="H226" s="124">
        <v>344</v>
      </c>
      <c r="I226" s="125"/>
      <c r="J226" s="125"/>
      <c r="K226" s="126"/>
      <c r="L226" s="30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AJ226" s="127" t="s">
        <v>90</v>
      </c>
      <c r="AL226" s="127" t="s">
        <v>146</v>
      </c>
      <c r="AM226" s="127" t="s">
        <v>78</v>
      </c>
      <c r="AQ226" s="15" t="s">
        <v>144</v>
      </c>
      <c r="AW226" s="128" t="e">
        <f>IF(#REF!="základná",J226,0)</f>
        <v>#REF!</v>
      </c>
      <c r="AX226" s="128" t="e">
        <f>IF(#REF!="znížená",J226,0)</f>
        <v>#REF!</v>
      </c>
      <c r="AY226" s="128" t="e">
        <f>IF(#REF!="zákl. prenesená",J226,0)</f>
        <v>#REF!</v>
      </c>
      <c r="AZ226" s="128" t="e">
        <f>IF(#REF!="zníž. prenesená",J226,0)</f>
        <v>#REF!</v>
      </c>
      <c r="BA226" s="128" t="e">
        <f>IF(#REF!="nulová",J226,0)</f>
        <v>#REF!</v>
      </c>
      <c r="BB226" s="15" t="s">
        <v>78</v>
      </c>
      <c r="BC226" s="128">
        <f t="shared" si="2"/>
        <v>0</v>
      </c>
      <c r="BD226" s="15" t="s">
        <v>90</v>
      </c>
      <c r="BE226" s="127" t="s">
        <v>1634</v>
      </c>
    </row>
    <row r="227" spans="1:57" s="2" customFormat="1" ht="24.2" customHeight="1">
      <c r="A227" s="29"/>
      <c r="B227" s="119"/>
      <c r="C227" s="129" t="s">
        <v>804</v>
      </c>
      <c r="D227" s="129" t="s">
        <v>369</v>
      </c>
      <c r="E227" s="130"/>
      <c r="F227" s="131" t="s">
        <v>1635</v>
      </c>
      <c r="G227" s="132" t="s">
        <v>272</v>
      </c>
      <c r="H227" s="133">
        <v>344</v>
      </c>
      <c r="I227" s="134"/>
      <c r="J227" s="134"/>
      <c r="K227" s="135"/>
      <c r="L227" s="136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AJ227" s="127" t="s">
        <v>1415</v>
      </c>
      <c r="AL227" s="127" t="s">
        <v>369</v>
      </c>
      <c r="AM227" s="127" t="s">
        <v>78</v>
      </c>
      <c r="AQ227" s="15" t="s">
        <v>144</v>
      </c>
      <c r="AW227" s="128" t="e">
        <f>IF(#REF!="základná",J227,0)</f>
        <v>#REF!</v>
      </c>
      <c r="AX227" s="128" t="e">
        <f>IF(#REF!="znížená",J227,0)</f>
        <v>#REF!</v>
      </c>
      <c r="AY227" s="128" t="e">
        <f>IF(#REF!="zákl. prenesená",J227,0)</f>
        <v>#REF!</v>
      </c>
      <c r="AZ227" s="128" t="e">
        <f>IF(#REF!="zníž. prenesená",J227,0)</f>
        <v>#REF!</v>
      </c>
      <c r="BA227" s="128" t="e">
        <f>IF(#REF!="nulová",J227,0)</f>
        <v>#REF!</v>
      </c>
      <c r="BB227" s="15" t="s">
        <v>78</v>
      </c>
      <c r="BC227" s="128">
        <f t="shared" si="2"/>
        <v>0</v>
      </c>
      <c r="BD227" s="15" t="s">
        <v>1415</v>
      </c>
      <c r="BE227" s="127" t="s">
        <v>1636</v>
      </c>
    </row>
    <row r="228" spans="1:57" s="2" customFormat="1" ht="21.75" customHeight="1">
      <c r="A228" s="29"/>
      <c r="B228" s="119"/>
      <c r="C228" s="120" t="s">
        <v>1263</v>
      </c>
      <c r="D228" s="120" t="s">
        <v>146</v>
      </c>
      <c r="E228" s="121" t="s">
        <v>1637</v>
      </c>
      <c r="F228" s="122" t="s">
        <v>1638</v>
      </c>
      <c r="G228" s="123" t="s">
        <v>272</v>
      </c>
      <c r="H228" s="124">
        <v>1820</v>
      </c>
      <c r="I228" s="125"/>
      <c r="J228" s="125"/>
      <c r="K228" s="126"/>
      <c r="L228" s="30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AJ228" s="127" t="s">
        <v>563</v>
      </c>
      <c r="AL228" s="127" t="s">
        <v>146</v>
      </c>
      <c r="AM228" s="127" t="s">
        <v>78</v>
      </c>
      <c r="AQ228" s="15" t="s">
        <v>144</v>
      </c>
      <c r="AW228" s="128" t="e">
        <f>IF(#REF!="základná",J228,0)</f>
        <v>#REF!</v>
      </c>
      <c r="AX228" s="128" t="e">
        <f>IF(#REF!="znížená",J228,0)</f>
        <v>#REF!</v>
      </c>
      <c r="AY228" s="128" t="e">
        <f>IF(#REF!="zákl. prenesená",J228,0)</f>
        <v>#REF!</v>
      </c>
      <c r="AZ228" s="128" t="e">
        <f>IF(#REF!="zníž. prenesená",J228,0)</f>
        <v>#REF!</v>
      </c>
      <c r="BA228" s="128" t="e">
        <f>IF(#REF!="nulová",J228,0)</f>
        <v>#REF!</v>
      </c>
      <c r="BB228" s="15" t="s">
        <v>78</v>
      </c>
      <c r="BC228" s="128">
        <f t="shared" si="2"/>
        <v>0</v>
      </c>
      <c r="BD228" s="15" t="s">
        <v>563</v>
      </c>
      <c r="BE228" s="127" t="s">
        <v>1639</v>
      </c>
    </row>
    <row r="229" spans="1:57" s="2" customFormat="1" ht="16.5" customHeight="1">
      <c r="A229" s="29"/>
      <c r="B229" s="119"/>
      <c r="C229" s="129" t="s">
        <v>1267</v>
      </c>
      <c r="D229" s="129" t="s">
        <v>369</v>
      </c>
      <c r="E229" s="130"/>
      <c r="F229" s="131" t="s">
        <v>1640</v>
      </c>
      <c r="G229" s="132" t="s">
        <v>272</v>
      </c>
      <c r="H229" s="133">
        <v>1820</v>
      </c>
      <c r="I229" s="134"/>
      <c r="J229" s="134"/>
      <c r="K229" s="135"/>
      <c r="L229" s="136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AJ229" s="127" t="s">
        <v>1415</v>
      </c>
      <c r="AL229" s="127" t="s">
        <v>369</v>
      </c>
      <c r="AM229" s="127" t="s">
        <v>78</v>
      </c>
      <c r="AQ229" s="15" t="s">
        <v>144</v>
      </c>
      <c r="AW229" s="128" t="e">
        <f>IF(#REF!="základná",J229,0)</f>
        <v>#REF!</v>
      </c>
      <c r="AX229" s="128" t="e">
        <f>IF(#REF!="znížená",J229,0)</f>
        <v>#REF!</v>
      </c>
      <c r="AY229" s="128" t="e">
        <f>IF(#REF!="zákl. prenesená",J229,0)</f>
        <v>#REF!</v>
      </c>
      <c r="AZ229" s="128" t="e">
        <f>IF(#REF!="zníž. prenesená",J229,0)</f>
        <v>#REF!</v>
      </c>
      <c r="BA229" s="128" t="e">
        <f>IF(#REF!="nulová",J229,0)</f>
        <v>#REF!</v>
      </c>
      <c r="BB229" s="15" t="s">
        <v>78</v>
      </c>
      <c r="BC229" s="128">
        <f t="shared" si="2"/>
        <v>0</v>
      </c>
      <c r="BD229" s="15" t="s">
        <v>1415</v>
      </c>
      <c r="BE229" s="127" t="s">
        <v>1641</v>
      </c>
    </row>
    <row r="230" spans="1:57" s="2" customFormat="1" ht="21.75" customHeight="1">
      <c r="A230" s="29"/>
      <c r="B230" s="119"/>
      <c r="C230" s="120" t="s">
        <v>1269</v>
      </c>
      <c r="D230" s="120" t="s">
        <v>146</v>
      </c>
      <c r="E230" s="121" t="s">
        <v>1642</v>
      </c>
      <c r="F230" s="122" t="s">
        <v>1643</v>
      </c>
      <c r="G230" s="123" t="s">
        <v>272</v>
      </c>
      <c r="H230" s="124">
        <v>81</v>
      </c>
      <c r="I230" s="125"/>
      <c r="J230" s="125"/>
      <c r="K230" s="126"/>
      <c r="L230" s="30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AJ230" s="127" t="s">
        <v>90</v>
      </c>
      <c r="AL230" s="127" t="s">
        <v>146</v>
      </c>
      <c r="AM230" s="127" t="s">
        <v>78</v>
      </c>
      <c r="AQ230" s="15" t="s">
        <v>144</v>
      </c>
      <c r="AW230" s="128" t="e">
        <f>IF(#REF!="základná",J230,0)</f>
        <v>#REF!</v>
      </c>
      <c r="AX230" s="128" t="e">
        <f>IF(#REF!="znížená",J230,0)</f>
        <v>#REF!</v>
      </c>
      <c r="AY230" s="128" t="e">
        <f>IF(#REF!="zákl. prenesená",J230,0)</f>
        <v>#REF!</v>
      </c>
      <c r="AZ230" s="128" t="e">
        <f>IF(#REF!="zníž. prenesená",J230,0)</f>
        <v>#REF!</v>
      </c>
      <c r="BA230" s="128" t="e">
        <f>IF(#REF!="nulová",J230,0)</f>
        <v>#REF!</v>
      </c>
      <c r="BB230" s="15" t="s">
        <v>78</v>
      </c>
      <c r="BC230" s="128">
        <f t="shared" si="2"/>
        <v>0</v>
      </c>
      <c r="BD230" s="15" t="s">
        <v>90</v>
      </c>
      <c r="BE230" s="127" t="s">
        <v>1644</v>
      </c>
    </row>
    <row r="231" spans="1:57" s="2" customFormat="1" ht="16.5" customHeight="1">
      <c r="A231" s="29"/>
      <c r="B231" s="119"/>
      <c r="C231" s="129" t="s">
        <v>1273</v>
      </c>
      <c r="D231" s="129" t="s">
        <v>369</v>
      </c>
      <c r="E231" s="130"/>
      <c r="F231" s="131" t="s">
        <v>1645</v>
      </c>
      <c r="G231" s="132" t="s">
        <v>272</v>
      </c>
      <c r="H231" s="133">
        <v>81</v>
      </c>
      <c r="I231" s="134"/>
      <c r="J231" s="134"/>
      <c r="K231" s="135"/>
      <c r="L231" s="136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AJ231" s="127" t="s">
        <v>1415</v>
      </c>
      <c r="AL231" s="127" t="s">
        <v>369</v>
      </c>
      <c r="AM231" s="127" t="s">
        <v>78</v>
      </c>
      <c r="AQ231" s="15" t="s">
        <v>144</v>
      </c>
      <c r="AW231" s="128" t="e">
        <f>IF(#REF!="základná",J231,0)</f>
        <v>#REF!</v>
      </c>
      <c r="AX231" s="128" t="e">
        <f>IF(#REF!="znížená",J231,0)</f>
        <v>#REF!</v>
      </c>
      <c r="AY231" s="128" t="e">
        <f>IF(#REF!="zákl. prenesená",J231,0)</f>
        <v>#REF!</v>
      </c>
      <c r="AZ231" s="128" t="e">
        <f>IF(#REF!="zníž. prenesená",J231,0)</f>
        <v>#REF!</v>
      </c>
      <c r="BA231" s="128" t="e">
        <f>IF(#REF!="nulová",J231,0)</f>
        <v>#REF!</v>
      </c>
      <c r="BB231" s="15" t="s">
        <v>78</v>
      </c>
      <c r="BC231" s="128">
        <f t="shared" si="2"/>
        <v>0</v>
      </c>
      <c r="BD231" s="15" t="s">
        <v>1415</v>
      </c>
      <c r="BE231" s="127" t="s">
        <v>1646</v>
      </c>
    </row>
    <row r="232" spans="1:57" s="2" customFormat="1" ht="21.75" customHeight="1">
      <c r="A232" s="29"/>
      <c r="B232" s="119"/>
      <c r="C232" s="120" t="s">
        <v>1647</v>
      </c>
      <c r="D232" s="120" t="s">
        <v>146</v>
      </c>
      <c r="E232" s="121" t="s">
        <v>1648</v>
      </c>
      <c r="F232" s="122" t="s">
        <v>1649</v>
      </c>
      <c r="G232" s="123" t="s">
        <v>272</v>
      </c>
      <c r="H232" s="124">
        <v>157</v>
      </c>
      <c r="I232" s="125"/>
      <c r="J232" s="125"/>
      <c r="K232" s="126"/>
      <c r="L232" s="30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AJ232" s="127" t="s">
        <v>90</v>
      </c>
      <c r="AL232" s="127" t="s">
        <v>146</v>
      </c>
      <c r="AM232" s="127" t="s">
        <v>78</v>
      </c>
      <c r="AQ232" s="15" t="s">
        <v>144</v>
      </c>
      <c r="AW232" s="128" t="e">
        <f>IF(#REF!="základná",J232,0)</f>
        <v>#REF!</v>
      </c>
      <c r="AX232" s="128" t="e">
        <f>IF(#REF!="znížená",J232,0)</f>
        <v>#REF!</v>
      </c>
      <c r="AY232" s="128" t="e">
        <f>IF(#REF!="zákl. prenesená",J232,0)</f>
        <v>#REF!</v>
      </c>
      <c r="AZ232" s="128" t="e">
        <f>IF(#REF!="zníž. prenesená",J232,0)</f>
        <v>#REF!</v>
      </c>
      <c r="BA232" s="128" t="e">
        <f>IF(#REF!="nulová",J232,0)</f>
        <v>#REF!</v>
      </c>
      <c r="BB232" s="15" t="s">
        <v>78</v>
      </c>
      <c r="BC232" s="128">
        <f t="shared" ref="BC232:BC247" si="3">ROUND(I232*H232,2)</f>
        <v>0</v>
      </c>
      <c r="BD232" s="15" t="s">
        <v>90</v>
      </c>
      <c r="BE232" s="127" t="s">
        <v>1650</v>
      </c>
    </row>
    <row r="233" spans="1:57" s="2" customFormat="1" ht="16.5" customHeight="1">
      <c r="A233" s="29"/>
      <c r="B233" s="119"/>
      <c r="C233" s="129" t="s">
        <v>1651</v>
      </c>
      <c r="D233" s="129" t="s">
        <v>369</v>
      </c>
      <c r="E233" s="130"/>
      <c r="F233" s="131" t="s">
        <v>1652</v>
      </c>
      <c r="G233" s="132" t="s">
        <v>272</v>
      </c>
      <c r="H233" s="133">
        <v>157</v>
      </c>
      <c r="I233" s="134"/>
      <c r="J233" s="134"/>
      <c r="K233" s="135"/>
      <c r="L233" s="136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AJ233" s="127" t="s">
        <v>1415</v>
      </c>
      <c r="AL233" s="127" t="s">
        <v>369</v>
      </c>
      <c r="AM233" s="127" t="s">
        <v>78</v>
      </c>
      <c r="AQ233" s="15" t="s">
        <v>144</v>
      </c>
      <c r="AW233" s="128" t="e">
        <f>IF(#REF!="základná",J233,0)</f>
        <v>#REF!</v>
      </c>
      <c r="AX233" s="128" t="e">
        <f>IF(#REF!="znížená",J233,0)</f>
        <v>#REF!</v>
      </c>
      <c r="AY233" s="128" t="e">
        <f>IF(#REF!="zákl. prenesená",J233,0)</f>
        <v>#REF!</v>
      </c>
      <c r="AZ233" s="128" t="e">
        <f>IF(#REF!="zníž. prenesená",J233,0)</f>
        <v>#REF!</v>
      </c>
      <c r="BA233" s="128" t="e">
        <f>IF(#REF!="nulová",J233,0)</f>
        <v>#REF!</v>
      </c>
      <c r="BB233" s="15" t="s">
        <v>78</v>
      </c>
      <c r="BC233" s="128">
        <f t="shared" si="3"/>
        <v>0</v>
      </c>
      <c r="BD233" s="15" t="s">
        <v>1415</v>
      </c>
      <c r="BE233" s="127" t="s">
        <v>1653</v>
      </c>
    </row>
    <row r="234" spans="1:57" s="2" customFormat="1" ht="21.75" customHeight="1">
      <c r="A234" s="29"/>
      <c r="B234" s="119"/>
      <c r="C234" s="120" t="s">
        <v>354</v>
      </c>
      <c r="D234" s="120" t="s">
        <v>146</v>
      </c>
      <c r="E234" s="121" t="s">
        <v>1654</v>
      </c>
      <c r="F234" s="122" t="s">
        <v>1655</v>
      </c>
      <c r="G234" s="123" t="s">
        <v>272</v>
      </c>
      <c r="H234" s="124">
        <v>15</v>
      </c>
      <c r="I234" s="125"/>
      <c r="J234" s="125"/>
      <c r="K234" s="126"/>
      <c r="L234" s="30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AJ234" s="127" t="s">
        <v>90</v>
      </c>
      <c r="AL234" s="127" t="s">
        <v>146</v>
      </c>
      <c r="AM234" s="127" t="s">
        <v>78</v>
      </c>
      <c r="AQ234" s="15" t="s">
        <v>144</v>
      </c>
      <c r="AW234" s="128" t="e">
        <f>IF(#REF!="základná",J234,0)</f>
        <v>#REF!</v>
      </c>
      <c r="AX234" s="128" t="e">
        <f>IF(#REF!="znížená",J234,0)</f>
        <v>#REF!</v>
      </c>
      <c r="AY234" s="128" t="e">
        <f>IF(#REF!="zákl. prenesená",J234,0)</f>
        <v>#REF!</v>
      </c>
      <c r="AZ234" s="128" t="e">
        <f>IF(#REF!="zníž. prenesená",J234,0)</f>
        <v>#REF!</v>
      </c>
      <c r="BA234" s="128" t="e">
        <f>IF(#REF!="nulová",J234,0)</f>
        <v>#REF!</v>
      </c>
      <c r="BB234" s="15" t="s">
        <v>78</v>
      </c>
      <c r="BC234" s="128">
        <f t="shared" si="3"/>
        <v>0</v>
      </c>
      <c r="BD234" s="15" t="s">
        <v>90</v>
      </c>
      <c r="BE234" s="127" t="s">
        <v>1656</v>
      </c>
    </row>
    <row r="235" spans="1:57" s="2" customFormat="1" ht="16.5" customHeight="1">
      <c r="A235" s="29"/>
      <c r="B235" s="119"/>
      <c r="C235" s="129" t="s">
        <v>1657</v>
      </c>
      <c r="D235" s="129" t="s">
        <v>369</v>
      </c>
      <c r="E235" s="130"/>
      <c r="F235" s="131" t="s">
        <v>1658</v>
      </c>
      <c r="G235" s="132" t="s">
        <v>272</v>
      </c>
      <c r="H235" s="133">
        <v>15</v>
      </c>
      <c r="I235" s="134"/>
      <c r="J235" s="134"/>
      <c r="K235" s="135"/>
      <c r="L235" s="136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AJ235" s="127" t="s">
        <v>1415</v>
      </c>
      <c r="AL235" s="127" t="s">
        <v>369</v>
      </c>
      <c r="AM235" s="127" t="s">
        <v>78</v>
      </c>
      <c r="AQ235" s="15" t="s">
        <v>144</v>
      </c>
      <c r="AW235" s="128" t="e">
        <f>IF(#REF!="základná",J235,0)</f>
        <v>#REF!</v>
      </c>
      <c r="AX235" s="128" t="e">
        <f>IF(#REF!="znížená",J235,0)</f>
        <v>#REF!</v>
      </c>
      <c r="AY235" s="128" t="e">
        <f>IF(#REF!="zákl. prenesená",J235,0)</f>
        <v>#REF!</v>
      </c>
      <c r="AZ235" s="128" t="e">
        <f>IF(#REF!="zníž. prenesená",J235,0)</f>
        <v>#REF!</v>
      </c>
      <c r="BA235" s="128" t="e">
        <f>IF(#REF!="nulová",J235,0)</f>
        <v>#REF!</v>
      </c>
      <c r="BB235" s="15" t="s">
        <v>78</v>
      </c>
      <c r="BC235" s="128">
        <f t="shared" si="3"/>
        <v>0</v>
      </c>
      <c r="BD235" s="15" t="s">
        <v>1415</v>
      </c>
      <c r="BE235" s="127" t="s">
        <v>1659</v>
      </c>
    </row>
    <row r="236" spans="1:57" s="2" customFormat="1" ht="21.75" customHeight="1">
      <c r="A236" s="29"/>
      <c r="B236" s="119"/>
      <c r="C236" s="120" t="s">
        <v>1660</v>
      </c>
      <c r="D236" s="120" t="s">
        <v>146</v>
      </c>
      <c r="E236" s="121" t="s">
        <v>1661</v>
      </c>
      <c r="F236" s="122" t="s">
        <v>1662</v>
      </c>
      <c r="G236" s="123" t="s">
        <v>272</v>
      </c>
      <c r="H236" s="124">
        <v>100</v>
      </c>
      <c r="I236" s="125"/>
      <c r="J236" s="125"/>
      <c r="K236" s="126"/>
      <c r="L236" s="30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AJ236" s="127" t="s">
        <v>90</v>
      </c>
      <c r="AL236" s="127" t="s">
        <v>146</v>
      </c>
      <c r="AM236" s="127" t="s">
        <v>78</v>
      </c>
      <c r="AQ236" s="15" t="s">
        <v>144</v>
      </c>
      <c r="AW236" s="128" t="e">
        <f>IF(#REF!="základná",J236,0)</f>
        <v>#REF!</v>
      </c>
      <c r="AX236" s="128" t="e">
        <f>IF(#REF!="znížená",J236,0)</f>
        <v>#REF!</v>
      </c>
      <c r="AY236" s="128" t="e">
        <f>IF(#REF!="zákl. prenesená",J236,0)</f>
        <v>#REF!</v>
      </c>
      <c r="AZ236" s="128" t="e">
        <f>IF(#REF!="zníž. prenesená",J236,0)</f>
        <v>#REF!</v>
      </c>
      <c r="BA236" s="128" t="e">
        <f>IF(#REF!="nulová",J236,0)</f>
        <v>#REF!</v>
      </c>
      <c r="BB236" s="15" t="s">
        <v>78</v>
      </c>
      <c r="BC236" s="128">
        <f t="shared" si="3"/>
        <v>0</v>
      </c>
      <c r="BD236" s="15" t="s">
        <v>90</v>
      </c>
      <c r="BE236" s="127" t="s">
        <v>1663</v>
      </c>
    </row>
    <row r="237" spans="1:57" s="2" customFormat="1" ht="16.5" customHeight="1">
      <c r="A237" s="29"/>
      <c r="B237" s="119"/>
      <c r="C237" s="129" t="s">
        <v>1664</v>
      </c>
      <c r="D237" s="129" t="s">
        <v>369</v>
      </c>
      <c r="E237" s="130"/>
      <c r="F237" s="131" t="s">
        <v>1665</v>
      </c>
      <c r="G237" s="132" t="s">
        <v>272</v>
      </c>
      <c r="H237" s="133">
        <v>100</v>
      </c>
      <c r="I237" s="134"/>
      <c r="J237" s="134"/>
      <c r="K237" s="135"/>
      <c r="L237" s="136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AJ237" s="127" t="s">
        <v>1415</v>
      </c>
      <c r="AL237" s="127" t="s">
        <v>369</v>
      </c>
      <c r="AM237" s="127" t="s">
        <v>78</v>
      </c>
      <c r="AQ237" s="15" t="s">
        <v>144</v>
      </c>
      <c r="AW237" s="128" t="e">
        <f>IF(#REF!="základná",J237,0)</f>
        <v>#REF!</v>
      </c>
      <c r="AX237" s="128" t="e">
        <f>IF(#REF!="znížená",J237,0)</f>
        <v>#REF!</v>
      </c>
      <c r="AY237" s="128" t="e">
        <f>IF(#REF!="zákl. prenesená",J237,0)</f>
        <v>#REF!</v>
      </c>
      <c r="AZ237" s="128" t="e">
        <f>IF(#REF!="zníž. prenesená",J237,0)</f>
        <v>#REF!</v>
      </c>
      <c r="BA237" s="128" t="e">
        <f>IF(#REF!="nulová",J237,0)</f>
        <v>#REF!</v>
      </c>
      <c r="BB237" s="15" t="s">
        <v>78</v>
      </c>
      <c r="BC237" s="128">
        <f t="shared" si="3"/>
        <v>0</v>
      </c>
      <c r="BD237" s="15" t="s">
        <v>1415</v>
      </c>
      <c r="BE237" s="127" t="s">
        <v>1666</v>
      </c>
    </row>
    <row r="238" spans="1:57" s="2" customFormat="1" ht="16.5" customHeight="1">
      <c r="A238" s="29"/>
      <c r="B238" s="119"/>
      <c r="C238" s="120" t="s">
        <v>1667</v>
      </c>
      <c r="D238" s="120" t="s">
        <v>146</v>
      </c>
      <c r="E238" s="121" t="s">
        <v>1668</v>
      </c>
      <c r="F238" s="122" t="s">
        <v>1669</v>
      </c>
      <c r="G238" s="123" t="s">
        <v>307</v>
      </c>
      <c r="H238" s="124">
        <v>78</v>
      </c>
      <c r="I238" s="125"/>
      <c r="J238" s="125"/>
      <c r="K238" s="126"/>
      <c r="L238" s="30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AJ238" s="127" t="s">
        <v>563</v>
      </c>
      <c r="AL238" s="127" t="s">
        <v>146</v>
      </c>
      <c r="AM238" s="127" t="s">
        <v>78</v>
      </c>
      <c r="AQ238" s="15" t="s">
        <v>144</v>
      </c>
      <c r="AW238" s="128" t="e">
        <f>IF(#REF!="základná",J238,0)</f>
        <v>#REF!</v>
      </c>
      <c r="AX238" s="128" t="e">
        <f>IF(#REF!="znížená",J238,0)</f>
        <v>#REF!</v>
      </c>
      <c r="AY238" s="128" t="e">
        <f>IF(#REF!="zákl. prenesená",J238,0)</f>
        <v>#REF!</v>
      </c>
      <c r="AZ238" s="128" t="e">
        <f>IF(#REF!="zníž. prenesená",J238,0)</f>
        <v>#REF!</v>
      </c>
      <c r="BA238" s="128" t="e">
        <f>IF(#REF!="nulová",J238,0)</f>
        <v>#REF!</v>
      </c>
      <c r="BB238" s="15" t="s">
        <v>78</v>
      </c>
      <c r="BC238" s="128">
        <f t="shared" si="3"/>
        <v>0</v>
      </c>
      <c r="BD238" s="15" t="s">
        <v>563</v>
      </c>
      <c r="BE238" s="127" t="s">
        <v>1670</v>
      </c>
    </row>
    <row r="239" spans="1:57" s="2" customFormat="1" ht="16.5" customHeight="1">
      <c r="A239" s="29"/>
      <c r="B239" s="119"/>
      <c r="C239" s="120" t="s">
        <v>1671</v>
      </c>
      <c r="D239" s="120" t="s">
        <v>146</v>
      </c>
      <c r="E239" s="121" t="s">
        <v>1672</v>
      </c>
      <c r="F239" s="122" t="s">
        <v>1673</v>
      </c>
      <c r="G239" s="123" t="s">
        <v>307</v>
      </c>
      <c r="H239" s="124">
        <v>4</v>
      </c>
      <c r="I239" s="125"/>
      <c r="J239" s="125"/>
      <c r="K239" s="126"/>
      <c r="L239" s="30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AJ239" s="127" t="s">
        <v>563</v>
      </c>
      <c r="AL239" s="127" t="s">
        <v>146</v>
      </c>
      <c r="AM239" s="127" t="s">
        <v>78</v>
      </c>
      <c r="AQ239" s="15" t="s">
        <v>144</v>
      </c>
      <c r="AW239" s="128" t="e">
        <f>IF(#REF!="základná",J239,0)</f>
        <v>#REF!</v>
      </c>
      <c r="AX239" s="128" t="e">
        <f>IF(#REF!="znížená",J239,0)</f>
        <v>#REF!</v>
      </c>
      <c r="AY239" s="128" t="e">
        <f>IF(#REF!="zákl. prenesená",J239,0)</f>
        <v>#REF!</v>
      </c>
      <c r="AZ239" s="128" t="e">
        <f>IF(#REF!="zníž. prenesená",J239,0)</f>
        <v>#REF!</v>
      </c>
      <c r="BA239" s="128" t="e">
        <f>IF(#REF!="nulová",J239,0)</f>
        <v>#REF!</v>
      </c>
      <c r="BB239" s="15" t="s">
        <v>78</v>
      </c>
      <c r="BC239" s="128">
        <f t="shared" si="3"/>
        <v>0</v>
      </c>
      <c r="BD239" s="15" t="s">
        <v>563</v>
      </c>
      <c r="BE239" s="127" t="s">
        <v>1674</v>
      </c>
    </row>
    <row r="240" spans="1:57" s="2" customFormat="1" ht="16.5" customHeight="1">
      <c r="A240" s="29"/>
      <c r="B240" s="119"/>
      <c r="C240" s="120" t="s">
        <v>1675</v>
      </c>
      <c r="D240" s="120" t="s">
        <v>146</v>
      </c>
      <c r="E240" s="121" t="s">
        <v>1676</v>
      </c>
      <c r="F240" s="122" t="s">
        <v>1677</v>
      </c>
      <c r="G240" s="123" t="s">
        <v>307</v>
      </c>
      <c r="H240" s="124">
        <v>157</v>
      </c>
      <c r="I240" s="125"/>
      <c r="J240" s="125"/>
      <c r="K240" s="126"/>
      <c r="L240" s="30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AJ240" s="127" t="s">
        <v>563</v>
      </c>
      <c r="AL240" s="127" t="s">
        <v>146</v>
      </c>
      <c r="AM240" s="127" t="s">
        <v>78</v>
      </c>
      <c r="AQ240" s="15" t="s">
        <v>144</v>
      </c>
      <c r="AW240" s="128" t="e">
        <f>IF(#REF!="základná",J240,0)</f>
        <v>#REF!</v>
      </c>
      <c r="AX240" s="128" t="e">
        <f>IF(#REF!="znížená",J240,0)</f>
        <v>#REF!</v>
      </c>
      <c r="AY240" s="128" t="e">
        <f>IF(#REF!="zákl. prenesená",J240,0)</f>
        <v>#REF!</v>
      </c>
      <c r="AZ240" s="128" t="e">
        <f>IF(#REF!="zníž. prenesená",J240,0)</f>
        <v>#REF!</v>
      </c>
      <c r="BA240" s="128" t="e">
        <f>IF(#REF!="nulová",J240,0)</f>
        <v>#REF!</v>
      </c>
      <c r="BB240" s="15" t="s">
        <v>78</v>
      </c>
      <c r="BC240" s="128">
        <f t="shared" si="3"/>
        <v>0</v>
      </c>
      <c r="BD240" s="15" t="s">
        <v>563</v>
      </c>
      <c r="BE240" s="127" t="s">
        <v>1678</v>
      </c>
    </row>
    <row r="241" spans="1:57" s="2" customFormat="1" ht="16.5" customHeight="1">
      <c r="A241" s="29"/>
      <c r="B241" s="119"/>
      <c r="C241" s="120" t="s">
        <v>1679</v>
      </c>
      <c r="D241" s="120" t="s">
        <v>146</v>
      </c>
      <c r="E241" s="121" t="s">
        <v>1680</v>
      </c>
      <c r="F241" s="122" t="s">
        <v>1681</v>
      </c>
      <c r="G241" s="123" t="s">
        <v>307</v>
      </c>
      <c r="H241" s="124">
        <v>95</v>
      </c>
      <c r="I241" s="125"/>
      <c r="J241" s="125"/>
      <c r="K241" s="126"/>
      <c r="L241" s="30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AJ241" s="127" t="s">
        <v>563</v>
      </c>
      <c r="AL241" s="127" t="s">
        <v>146</v>
      </c>
      <c r="AM241" s="127" t="s">
        <v>78</v>
      </c>
      <c r="AQ241" s="15" t="s">
        <v>144</v>
      </c>
      <c r="AW241" s="128" t="e">
        <f>IF(#REF!="základná",J241,0)</f>
        <v>#REF!</v>
      </c>
      <c r="AX241" s="128" t="e">
        <f>IF(#REF!="znížená",J241,0)</f>
        <v>#REF!</v>
      </c>
      <c r="AY241" s="128" t="e">
        <f>IF(#REF!="zákl. prenesená",J241,0)</f>
        <v>#REF!</v>
      </c>
      <c r="AZ241" s="128" t="e">
        <f>IF(#REF!="zníž. prenesená",J241,0)</f>
        <v>#REF!</v>
      </c>
      <c r="BA241" s="128" t="e">
        <f>IF(#REF!="nulová",J241,0)</f>
        <v>#REF!</v>
      </c>
      <c r="BB241" s="15" t="s">
        <v>78</v>
      </c>
      <c r="BC241" s="128">
        <f t="shared" si="3"/>
        <v>0</v>
      </c>
      <c r="BD241" s="15" t="s">
        <v>563</v>
      </c>
      <c r="BE241" s="127" t="s">
        <v>1682</v>
      </c>
    </row>
    <row r="242" spans="1:57" s="2" customFormat="1" ht="21.75" customHeight="1">
      <c r="A242" s="29"/>
      <c r="B242" s="119"/>
      <c r="C242" s="120" t="s">
        <v>1683</v>
      </c>
      <c r="D242" s="120" t="s">
        <v>146</v>
      </c>
      <c r="E242" s="121" t="s">
        <v>1684</v>
      </c>
      <c r="F242" s="122" t="s">
        <v>1685</v>
      </c>
      <c r="G242" s="123" t="s">
        <v>307</v>
      </c>
      <c r="H242" s="124">
        <v>3</v>
      </c>
      <c r="I242" s="125"/>
      <c r="J242" s="125"/>
      <c r="K242" s="126"/>
      <c r="L242" s="30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AJ242" s="127" t="s">
        <v>563</v>
      </c>
      <c r="AL242" s="127" t="s">
        <v>146</v>
      </c>
      <c r="AM242" s="127" t="s">
        <v>78</v>
      </c>
      <c r="AQ242" s="15" t="s">
        <v>144</v>
      </c>
      <c r="AW242" s="128" t="e">
        <f>IF(#REF!="základná",J242,0)</f>
        <v>#REF!</v>
      </c>
      <c r="AX242" s="128" t="e">
        <f>IF(#REF!="znížená",J242,0)</f>
        <v>#REF!</v>
      </c>
      <c r="AY242" s="128" t="e">
        <f>IF(#REF!="zákl. prenesená",J242,0)</f>
        <v>#REF!</v>
      </c>
      <c r="AZ242" s="128" t="e">
        <f>IF(#REF!="zníž. prenesená",J242,0)</f>
        <v>#REF!</v>
      </c>
      <c r="BA242" s="128" t="e">
        <f>IF(#REF!="nulová",J242,0)</f>
        <v>#REF!</v>
      </c>
      <c r="BB242" s="15" t="s">
        <v>78</v>
      </c>
      <c r="BC242" s="128">
        <f t="shared" si="3"/>
        <v>0</v>
      </c>
      <c r="BD242" s="15" t="s">
        <v>563</v>
      </c>
      <c r="BE242" s="127" t="s">
        <v>1686</v>
      </c>
    </row>
    <row r="243" spans="1:57" s="2" customFormat="1" ht="16.5" customHeight="1">
      <c r="A243" s="29"/>
      <c r="B243" s="119"/>
      <c r="C243" s="120" t="s">
        <v>1687</v>
      </c>
      <c r="D243" s="120" t="s">
        <v>146</v>
      </c>
      <c r="E243" s="121" t="s">
        <v>1688</v>
      </c>
      <c r="F243" s="122" t="s">
        <v>1689</v>
      </c>
      <c r="G243" s="123" t="s">
        <v>307</v>
      </c>
      <c r="H243" s="124">
        <v>3</v>
      </c>
      <c r="I243" s="125"/>
      <c r="J243" s="125"/>
      <c r="K243" s="126"/>
      <c r="L243" s="30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AJ243" s="127" t="s">
        <v>563</v>
      </c>
      <c r="AL243" s="127" t="s">
        <v>146</v>
      </c>
      <c r="AM243" s="127" t="s">
        <v>78</v>
      </c>
      <c r="AQ243" s="15" t="s">
        <v>144</v>
      </c>
      <c r="AW243" s="128" t="e">
        <f>IF(#REF!="základná",J243,0)</f>
        <v>#REF!</v>
      </c>
      <c r="AX243" s="128" t="e">
        <f>IF(#REF!="znížená",J243,0)</f>
        <v>#REF!</v>
      </c>
      <c r="AY243" s="128" t="e">
        <f>IF(#REF!="zákl. prenesená",J243,0)</f>
        <v>#REF!</v>
      </c>
      <c r="AZ243" s="128" t="e">
        <f>IF(#REF!="zníž. prenesená",J243,0)</f>
        <v>#REF!</v>
      </c>
      <c r="BA243" s="128" t="e">
        <f>IF(#REF!="nulová",J243,0)</f>
        <v>#REF!</v>
      </c>
      <c r="BB243" s="15" t="s">
        <v>78</v>
      </c>
      <c r="BC243" s="128">
        <f t="shared" si="3"/>
        <v>0</v>
      </c>
      <c r="BD243" s="15" t="s">
        <v>563</v>
      </c>
      <c r="BE243" s="127" t="s">
        <v>1690</v>
      </c>
    </row>
    <row r="244" spans="1:57" s="2" customFormat="1" ht="16.5" customHeight="1">
      <c r="A244" s="29"/>
      <c r="B244" s="119"/>
      <c r="C244" s="120" t="s">
        <v>1691</v>
      </c>
      <c r="D244" s="120" t="s">
        <v>146</v>
      </c>
      <c r="E244" s="121" t="s">
        <v>1692</v>
      </c>
      <c r="F244" s="122" t="s">
        <v>1693</v>
      </c>
      <c r="G244" s="123" t="s">
        <v>307</v>
      </c>
      <c r="H244" s="124">
        <v>3</v>
      </c>
      <c r="I244" s="125"/>
      <c r="J244" s="125"/>
      <c r="K244" s="126"/>
      <c r="L244" s="30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AJ244" s="127" t="s">
        <v>563</v>
      </c>
      <c r="AL244" s="127" t="s">
        <v>146</v>
      </c>
      <c r="AM244" s="127" t="s">
        <v>78</v>
      </c>
      <c r="AQ244" s="15" t="s">
        <v>144</v>
      </c>
      <c r="AW244" s="128" t="e">
        <f>IF(#REF!="základná",J244,0)</f>
        <v>#REF!</v>
      </c>
      <c r="AX244" s="128" t="e">
        <f>IF(#REF!="znížená",J244,0)</f>
        <v>#REF!</v>
      </c>
      <c r="AY244" s="128" t="e">
        <f>IF(#REF!="zákl. prenesená",J244,0)</f>
        <v>#REF!</v>
      </c>
      <c r="AZ244" s="128" t="e">
        <f>IF(#REF!="zníž. prenesená",J244,0)</f>
        <v>#REF!</v>
      </c>
      <c r="BA244" s="128" t="e">
        <f>IF(#REF!="nulová",J244,0)</f>
        <v>#REF!</v>
      </c>
      <c r="BB244" s="15" t="s">
        <v>78</v>
      </c>
      <c r="BC244" s="128">
        <f t="shared" si="3"/>
        <v>0</v>
      </c>
      <c r="BD244" s="15" t="s">
        <v>563</v>
      </c>
      <c r="BE244" s="127" t="s">
        <v>1694</v>
      </c>
    </row>
    <row r="245" spans="1:57" s="2" customFormat="1" ht="16.5" customHeight="1">
      <c r="A245" s="29"/>
      <c r="B245" s="119"/>
      <c r="C245" s="120" t="s">
        <v>1695</v>
      </c>
      <c r="D245" s="120" t="s">
        <v>146</v>
      </c>
      <c r="E245" s="121" t="s">
        <v>1696</v>
      </c>
      <c r="F245" s="122" t="s">
        <v>1697</v>
      </c>
      <c r="G245" s="123" t="s">
        <v>307</v>
      </c>
      <c r="H245" s="124">
        <v>1</v>
      </c>
      <c r="I245" s="125"/>
      <c r="J245" s="125"/>
      <c r="K245" s="126"/>
      <c r="L245" s="30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AJ245" s="127" t="s">
        <v>563</v>
      </c>
      <c r="AL245" s="127" t="s">
        <v>146</v>
      </c>
      <c r="AM245" s="127" t="s">
        <v>78</v>
      </c>
      <c r="AQ245" s="15" t="s">
        <v>144</v>
      </c>
      <c r="AW245" s="128" t="e">
        <f>IF(#REF!="základná",J245,0)</f>
        <v>#REF!</v>
      </c>
      <c r="AX245" s="128" t="e">
        <f>IF(#REF!="znížená",J245,0)</f>
        <v>#REF!</v>
      </c>
      <c r="AY245" s="128" t="e">
        <f>IF(#REF!="zákl. prenesená",J245,0)</f>
        <v>#REF!</v>
      </c>
      <c r="AZ245" s="128" t="e">
        <f>IF(#REF!="zníž. prenesená",J245,0)</f>
        <v>#REF!</v>
      </c>
      <c r="BA245" s="128" t="e">
        <f>IF(#REF!="nulová",J245,0)</f>
        <v>#REF!</v>
      </c>
      <c r="BB245" s="15" t="s">
        <v>78</v>
      </c>
      <c r="BC245" s="128">
        <f t="shared" si="3"/>
        <v>0</v>
      </c>
      <c r="BD245" s="15" t="s">
        <v>563</v>
      </c>
      <c r="BE245" s="127" t="s">
        <v>1698</v>
      </c>
    </row>
    <row r="246" spans="1:57" s="2" customFormat="1" ht="24.2" customHeight="1">
      <c r="A246" s="29"/>
      <c r="B246" s="119"/>
      <c r="C246" s="120" t="s">
        <v>1699</v>
      </c>
      <c r="D246" s="120" t="s">
        <v>146</v>
      </c>
      <c r="E246" s="121" t="s">
        <v>1700</v>
      </c>
      <c r="F246" s="122" t="s">
        <v>1701</v>
      </c>
      <c r="G246" s="123" t="s">
        <v>307</v>
      </c>
      <c r="H246" s="124">
        <v>1</v>
      </c>
      <c r="I246" s="125"/>
      <c r="J246" s="125"/>
      <c r="K246" s="126"/>
      <c r="L246" s="30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AJ246" s="127" t="s">
        <v>205</v>
      </c>
      <c r="AL246" s="127" t="s">
        <v>146</v>
      </c>
      <c r="AM246" s="127" t="s">
        <v>78</v>
      </c>
      <c r="AQ246" s="15" t="s">
        <v>144</v>
      </c>
      <c r="AW246" s="128" t="e">
        <f>IF(#REF!="základná",J246,0)</f>
        <v>#REF!</v>
      </c>
      <c r="AX246" s="128" t="e">
        <f>IF(#REF!="znížená",J246,0)</f>
        <v>#REF!</v>
      </c>
      <c r="AY246" s="128" t="e">
        <f>IF(#REF!="zákl. prenesená",J246,0)</f>
        <v>#REF!</v>
      </c>
      <c r="AZ246" s="128" t="e">
        <f>IF(#REF!="zníž. prenesená",J246,0)</f>
        <v>#REF!</v>
      </c>
      <c r="BA246" s="128" t="e">
        <f>IF(#REF!="nulová",J246,0)</f>
        <v>#REF!</v>
      </c>
      <c r="BB246" s="15" t="s">
        <v>78</v>
      </c>
      <c r="BC246" s="128">
        <f t="shared" si="3"/>
        <v>0</v>
      </c>
      <c r="BD246" s="15" t="s">
        <v>205</v>
      </c>
      <c r="BE246" s="127" t="s">
        <v>1702</v>
      </c>
    </row>
    <row r="247" spans="1:57" s="2" customFormat="1" ht="16.5" customHeight="1">
      <c r="A247" s="29"/>
      <c r="B247" s="119"/>
      <c r="C247" s="129" t="s">
        <v>1703</v>
      </c>
      <c r="D247" s="129" t="s">
        <v>369</v>
      </c>
      <c r="E247" s="130"/>
      <c r="F247" s="131" t="s">
        <v>1704</v>
      </c>
      <c r="G247" s="132" t="s">
        <v>307</v>
      </c>
      <c r="H247" s="133">
        <v>1</v>
      </c>
      <c r="I247" s="134"/>
      <c r="J247" s="134"/>
      <c r="K247" s="135"/>
      <c r="L247" s="136"/>
      <c r="M247" s="29"/>
      <c r="N247" s="29"/>
      <c r="O247" s="29"/>
      <c r="P247" s="29"/>
      <c r="Q247" s="29"/>
      <c r="R247" s="29"/>
      <c r="S247" s="29"/>
      <c r="T247" s="29"/>
      <c r="U247" s="29"/>
      <c r="V247" s="29"/>
      <c r="W247" s="29"/>
      <c r="AJ247" s="127" t="s">
        <v>1705</v>
      </c>
      <c r="AL247" s="127" t="s">
        <v>369</v>
      </c>
      <c r="AM247" s="127" t="s">
        <v>78</v>
      </c>
      <c r="AQ247" s="15" t="s">
        <v>144</v>
      </c>
      <c r="AW247" s="128" t="e">
        <f>IF(#REF!="základná",J247,0)</f>
        <v>#REF!</v>
      </c>
      <c r="AX247" s="128" t="e">
        <f>IF(#REF!="znížená",J247,0)</f>
        <v>#REF!</v>
      </c>
      <c r="AY247" s="128" t="e">
        <f>IF(#REF!="zákl. prenesená",J247,0)</f>
        <v>#REF!</v>
      </c>
      <c r="AZ247" s="128" t="e">
        <f>IF(#REF!="zníž. prenesená",J247,0)</f>
        <v>#REF!</v>
      </c>
      <c r="BA247" s="128" t="e">
        <f>IF(#REF!="nulová",J247,0)</f>
        <v>#REF!</v>
      </c>
      <c r="BB247" s="15" t="s">
        <v>78</v>
      </c>
      <c r="BC247" s="128">
        <f t="shared" si="3"/>
        <v>0</v>
      </c>
      <c r="BD247" s="15" t="s">
        <v>563</v>
      </c>
      <c r="BE247" s="127" t="s">
        <v>1706</v>
      </c>
    </row>
    <row r="248" spans="1:57" s="12" customFormat="1" ht="25.9" customHeight="1">
      <c r="B248" s="111"/>
      <c r="D248" s="112" t="s">
        <v>68</v>
      </c>
      <c r="E248" s="113" t="s">
        <v>142</v>
      </c>
      <c r="F248" s="113" t="s">
        <v>143</v>
      </c>
      <c r="J248" s="114"/>
      <c r="L248" s="111"/>
      <c r="AJ248" s="112" t="s">
        <v>90</v>
      </c>
      <c r="AL248" s="115" t="s">
        <v>68</v>
      </c>
      <c r="AM248" s="115" t="s">
        <v>69</v>
      </c>
      <c r="AQ248" s="112" t="s">
        <v>144</v>
      </c>
      <c r="BC248" s="116">
        <f>BC249+BC253</f>
        <v>0</v>
      </c>
    </row>
    <row r="249" spans="1:57" s="12" customFormat="1" ht="22.9" customHeight="1">
      <c r="B249" s="111"/>
      <c r="D249" s="112" t="s">
        <v>68</v>
      </c>
      <c r="E249" s="117" t="s">
        <v>154</v>
      </c>
      <c r="F249" s="117" t="s">
        <v>155</v>
      </c>
      <c r="J249" s="118"/>
      <c r="L249" s="111"/>
      <c r="AJ249" s="112" t="s">
        <v>90</v>
      </c>
      <c r="AL249" s="115" t="s">
        <v>68</v>
      </c>
      <c r="AM249" s="115" t="s">
        <v>74</v>
      </c>
      <c r="AQ249" s="112" t="s">
        <v>144</v>
      </c>
      <c r="BC249" s="116">
        <f>SUM(BC250:BC252)</f>
        <v>0</v>
      </c>
    </row>
    <row r="250" spans="1:57" s="2" customFormat="1" ht="21.75" customHeight="1">
      <c r="A250" s="29"/>
      <c r="B250" s="119"/>
      <c r="C250" s="120" t="s">
        <v>1707</v>
      </c>
      <c r="D250" s="120" t="s">
        <v>146</v>
      </c>
      <c r="E250" s="121" t="s">
        <v>1708</v>
      </c>
      <c r="F250" s="122" t="s">
        <v>1709</v>
      </c>
      <c r="G250" s="123" t="s">
        <v>307</v>
      </c>
      <c r="H250" s="124">
        <v>98</v>
      </c>
      <c r="I250" s="125"/>
      <c r="J250" s="125"/>
      <c r="K250" s="126"/>
      <c r="L250" s="30"/>
      <c r="M250" s="29"/>
      <c r="N250" s="29"/>
      <c r="O250" s="29"/>
      <c r="P250" s="29"/>
      <c r="Q250" s="29"/>
      <c r="R250" s="29"/>
      <c r="S250" s="29"/>
      <c r="T250" s="29"/>
      <c r="U250" s="29"/>
      <c r="V250" s="29"/>
      <c r="W250" s="29"/>
      <c r="AJ250" s="127" t="s">
        <v>90</v>
      </c>
      <c r="AL250" s="127" t="s">
        <v>146</v>
      </c>
      <c r="AM250" s="127" t="s">
        <v>78</v>
      </c>
      <c r="AQ250" s="15" t="s">
        <v>144</v>
      </c>
      <c r="AW250" s="128" t="e">
        <f>IF(#REF!="základná",J250,0)</f>
        <v>#REF!</v>
      </c>
      <c r="AX250" s="128" t="e">
        <f>IF(#REF!="znížená",J250,0)</f>
        <v>#REF!</v>
      </c>
      <c r="AY250" s="128" t="e">
        <f>IF(#REF!="zákl. prenesená",J250,0)</f>
        <v>#REF!</v>
      </c>
      <c r="AZ250" s="128" t="e">
        <f>IF(#REF!="zníž. prenesená",J250,0)</f>
        <v>#REF!</v>
      </c>
      <c r="BA250" s="128" t="e">
        <f>IF(#REF!="nulová",J250,0)</f>
        <v>#REF!</v>
      </c>
      <c r="BB250" s="15" t="s">
        <v>78</v>
      </c>
      <c r="BC250" s="128">
        <f>ROUND(I250*H250,2)</f>
        <v>0</v>
      </c>
      <c r="BD250" s="15" t="s">
        <v>90</v>
      </c>
      <c r="BE250" s="127" t="s">
        <v>1710</v>
      </c>
    </row>
    <row r="251" spans="1:57" s="2" customFormat="1" ht="24.2" customHeight="1">
      <c r="A251" s="29"/>
      <c r="B251" s="119"/>
      <c r="C251" s="120" t="s">
        <v>1711</v>
      </c>
      <c r="D251" s="120" t="s">
        <v>146</v>
      </c>
      <c r="E251" s="121" t="s">
        <v>1712</v>
      </c>
      <c r="F251" s="122" t="s">
        <v>1713</v>
      </c>
      <c r="G251" s="123" t="s">
        <v>307</v>
      </c>
      <c r="H251" s="124">
        <v>235</v>
      </c>
      <c r="I251" s="125"/>
      <c r="J251" s="125"/>
      <c r="K251" s="126"/>
      <c r="L251" s="30"/>
      <c r="M251" s="29"/>
      <c r="N251" s="29"/>
      <c r="O251" s="29"/>
      <c r="P251" s="29"/>
      <c r="Q251" s="29"/>
      <c r="R251" s="29"/>
      <c r="S251" s="29"/>
      <c r="T251" s="29"/>
      <c r="U251" s="29"/>
      <c r="V251" s="29"/>
      <c r="W251" s="29"/>
      <c r="AJ251" s="127" t="s">
        <v>90</v>
      </c>
      <c r="AL251" s="127" t="s">
        <v>146</v>
      </c>
      <c r="AM251" s="127" t="s">
        <v>78</v>
      </c>
      <c r="AQ251" s="15" t="s">
        <v>144</v>
      </c>
      <c r="AW251" s="128" t="e">
        <f>IF(#REF!="základná",J251,0)</f>
        <v>#REF!</v>
      </c>
      <c r="AX251" s="128" t="e">
        <f>IF(#REF!="znížená",J251,0)</f>
        <v>#REF!</v>
      </c>
      <c r="AY251" s="128" t="e">
        <f>IF(#REF!="zákl. prenesená",J251,0)</f>
        <v>#REF!</v>
      </c>
      <c r="AZ251" s="128" t="e">
        <f>IF(#REF!="zníž. prenesená",J251,0)</f>
        <v>#REF!</v>
      </c>
      <c r="BA251" s="128" t="e">
        <f>IF(#REF!="nulová",J251,0)</f>
        <v>#REF!</v>
      </c>
      <c r="BB251" s="15" t="s">
        <v>78</v>
      </c>
      <c r="BC251" s="128">
        <f>ROUND(I251*H251,2)</f>
        <v>0</v>
      </c>
      <c r="BD251" s="15" t="s">
        <v>90</v>
      </c>
      <c r="BE251" s="127" t="s">
        <v>1714</v>
      </c>
    </row>
    <row r="252" spans="1:57" s="2" customFormat="1" ht="16.5" customHeight="1">
      <c r="A252" s="29"/>
      <c r="B252" s="119"/>
      <c r="C252" s="129" t="s">
        <v>1715</v>
      </c>
      <c r="D252" s="129" t="s">
        <v>369</v>
      </c>
      <c r="E252" s="130"/>
      <c r="F252" s="131" t="s">
        <v>1716</v>
      </c>
      <c r="G252" s="132" t="s">
        <v>307</v>
      </c>
      <c r="H252" s="133">
        <v>10</v>
      </c>
      <c r="I252" s="134"/>
      <c r="J252" s="134"/>
      <c r="K252" s="135"/>
      <c r="L252" s="136"/>
      <c r="M252" s="29"/>
      <c r="N252" s="29"/>
      <c r="O252" s="29"/>
      <c r="P252" s="29"/>
      <c r="Q252" s="29"/>
      <c r="R252" s="29"/>
      <c r="S252" s="29"/>
      <c r="T252" s="29"/>
      <c r="U252" s="29"/>
      <c r="V252" s="29"/>
      <c r="W252" s="29"/>
      <c r="AJ252" s="127" t="s">
        <v>1717</v>
      </c>
      <c r="AL252" s="127" t="s">
        <v>369</v>
      </c>
      <c r="AM252" s="127" t="s">
        <v>78</v>
      </c>
      <c r="AQ252" s="15" t="s">
        <v>144</v>
      </c>
      <c r="AW252" s="128" t="e">
        <f>IF(#REF!="základná",J252,0)</f>
        <v>#REF!</v>
      </c>
      <c r="AX252" s="128" t="e">
        <f>IF(#REF!="znížená",J252,0)</f>
        <v>#REF!</v>
      </c>
      <c r="AY252" s="128" t="e">
        <f>IF(#REF!="zákl. prenesená",J252,0)</f>
        <v>#REF!</v>
      </c>
      <c r="AZ252" s="128" t="e">
        <f>IF(#REF!="zníž. prenesená",J252,0)</f>
        <v>#REF!</v>
      </c>
      <c r="BA252" s="128" t="e">
        <f>IF(#REF!="nulová",J252,0)</f>
        <v>#REF!</v>
      </c>
      <c r="BB252" s="15" t="s">
        <v>78</v>
      </c>
      <c r="BC252" s="128">
        <f>ROUND(I252*H252,2)</f>
        <v>0</v>
      </c>
      <c r="BD252" s="15" t="s">
        <v>1717</v>
      </c>
      <c r="BE252" s="127" t="s">
        <v>1718</v>
      </c>
    </row>
    <row r="253" spans="1:57" s="12" customFormat="1" ht="22.9" customHeight="1">
      <c r="B253" s="111"/>
      <c r="D253" s="112" t="s">
        <v>68</v>
      </c>
      <c r="E253" s="117" t="s">
        <v>177</v>
      </c>
      <c r="F253" s="117" t="s">
        <v>248</v>
      </c>
      <c r="J253" s="118"/>
      <c r="L253" s="111"/>
      <c r="AJ253" s="112" t="s">
        <v>90</v>
      </c>
      <c r="AL253" s="115" t="s">
        <v>68</v>
      </c>
      <c r="AM253" s="115" t="s">
        <v>74</v>
      </c>
      <c r="AQ253" s="112" t="s">
        <v>144</v>
      </c>
      <c r="BC253" s="116">
        <f>SUM(BC254:BC255)</f>
        <v>0</v>
      </c>
    </row>
    <row r="254" spans="1:57" s="2" customFormat="1" ht="24.2" customHeight="1">
      <c r="A254" s="29"/>
      <c r="B254" s="119"/>
      <c r="C254" s="120" t="s">
        <v>1719</v>
      </c>
      <c r="D254" s="120" t="s">
        <v>146</v>
      </c>
      <c r="E254" s="121" t="s">
        <v>1720</v>
      </c>
      <c r="F254" s="122" t="s">
        <v>1721</v>
      </c>
      <c r="G254" s="123" t="s">
        <v>307</v>
      </c>
      <c r="H254" s="124">
        <v>26</v>
      </c>
      <c r="I254" s="125"/>
      <c r="J254" s="125"/>
      <c r="K254" s="126"/>
      <c r="L254" s="30"/>
      <c r="M254" s="29"/>
      <c r="N254" s="29"/>
      <c r="O254" s="29"/>
      <c r="P254" s="29"/>
      <c r="Q254" s="29"/>
      <c r="R254" s="29"/>
      <c r="S254" s="29"/>
      <c r="T254" s="29"/>
      <c r="U254" s="29"/>
      <c r="V254" s="29"/>
      <c r="W254" s="29"/>
      <c r="AJ254" s="127" t="s">
        <v>1717</v>
      </c>
      <c r="AL254" s="127" t="s">
        <v>146</v>
      </c>
      <c r="AM254" s="127" t="s">
        <v>78</v>
      </c>
      <c r="AQ254" s="15" t="s">
        <v>144</v>
      </c>
      <c r="AW254" s="128" t="e">
        <f>IF(#REF!="základná",J254,0)</f>
        <v>#REF!</v>
      </c>
      <c r="AX254" s="128" t="e">
        <f>IF(#REF!="znížená",J254,0)</f>
        <v>#REF!</v>
      </c>
      <c r="AY254" s="128" t="e">
        <f>IF(#REF!="zákl. prenesená",J254,0)</f>
        <v>#REF!</v>
      </c>
      <c r="AZ254" s="128" t="e">
        <f>IF(#REF!="zníž. prenesená",J254,0)</f>
        <v>#REF!</v>
      </c>
      <c r="BA254" s="128" t="e">
        <f>IF(#REF!="nulová",J254,0)</f>
        <v>#REF!</v>
      </c>
      <c r="BB254" s="15" t="s">
        <v>78</v>
      </c>
      <c r="BC254" s="128">
        <f>ROUND(I254*H254,2)</f>
        <v>0</v>
      </c>
      <c r="BD254" s="15" t="s">
        <v>1717</v>
      </c>
      <c r="BE254" s="127" t="s">
        <v>1722</v>
      </c>
    </row>
    <row r="255" spans="1:57" s="2" customFormat="1" ht="24.2" customHeight="1">
      <c r="A255" s="29"/>
      <c r="B255" s="119"/>
      <c r="C255" s="120" t="s">
        <v>1723</v>
      </c>
      <c r="D255" s="120" t="s">
        <v>146</v>
      </c>
      <c r="E255" s="121" t="s">
        <v>1724</v>
      </c>
      <c r="F255" s="122" t="s">
        <v>1725</v>
      </c>
      <c r="G255" s="123" t="s">
        <v>307</v>
      </c>
      <c r="H255" s="124">
        <v>85</v>
      </c>
      <c r="I255" s="125"/>
      <c r="J255" s="125"/>
      <c r="K255" s="126"/>
      <c r="L255" s="30"/>
      <c r="M255" s="29"/>
      <c r="N255" s="29"/>
      <c r="O255" s="29"/>
      <c r="P255" s="29"/>
      <c r="Q255" s="29"/>
      <c r="R255" s="29"/>
      <c r="S255" s="29"/>
      <c r="T255" s="29"/>
      <c r="U255" s="29"/>
      <c r="V255" s="29"/>
      <c r="W255" s="29"/>
      <c r="AJ255" s="127" t="s">
        <v>1717</v>
      </c>
      <c r="AL255" s="127" t="s">
        <v>146</v>
      </c>
      <c r="AM255" s="127" t="s">
        <v>78</v>
      </c>
      <c r="AQ255" s="15" t="s">
        <v>144</v>
      </c>
      <c r="AW255" s="128" t="e">
        <f>IF(#REF!="základná",J255,0)</f>
        <v>#REF!</v>
      </c>
      <c r="AX255" s="128" t="e">
        <f>IF(#REF!="znížená",J255,0)</f>
        <v>#REF!</v>
      </c>
      <c r="AY255" s="128" t="e">
        <f>IF(#REF!="zákl. prenesená",J255,0)</f>
        <v>#REF!</v>
      </c>
      <c r="AZ255" s="128" t="e">
        <f>IF(#REF!="zníž. prenesená",J255,0)</f>
        <v>#REF!</v>
      </c>
      <c r="BA255" s="128" t="e">
        <f>IF(#REF!="nulová",J255,0)</f>
        <v>#REF!</v>
      </c>
      <c r="BB255" s="15" t="s">
        <v>78</v>
      </c>
      <c r="BC255" s="128">
        <f>ROUND(I255*H255,2)</f>
        <v>0</v>
      </c>
      <c r="BD255" s="15" t="s">
        <v>1717</v>
      </c>
      <c r="BE255" s="127" t="s">
        <v>1726</v>
      </c>
    </row>
    <row r="256" spans="1:57" s="12" customFormat="1" ht="25.9" customHeight="1">
      <c r="B256" s="111"/>
      <c r="D256" s="112" t="s">
        <v>68</v>
      </c>
      <c r="E256" s="113" t="s">
        <v>1727</v>
      </c>
      <c r="F256" s="113" t="s">
        <v>1728</v>
      </c>
      <c r="J256" s="114"/>
      <c r="L256" s="111"/>
      <c r="AJ256" s="112" t="s">
        <v>162</v>
      </c>
      <c r="AL256" s="115" t="s">
        <v>68</v>
      </c>
      <c r="AM256" s="115" t="s">
        <v>69</v>
      </c>
      <c r="AQ256" s="112" t="s">
        <v>144</v>
      </c>
      <c r="BC256" s="116">
        <f>SUM(BC257:BC259)</f>
        <v>0</v>
      </c>
    </row>
    <row r="257" spans="1:57" s="2" customFormat="1" ht="16.5" customHeight="1">
      <c r="A257" s="29"/>
      <c r="B257" s="119"/>
      <c r="C257" s="120" t="s">
        <v>1729</v>
      </c>
      <c r="D257" s="120" t="s">
        <v>146</v>
      </c>
      <c r="E257" s="121" t="s">
        <v>1730</v>
      </c>
      <c r="F257" s="122" t="s">
        <v>1731</v>
      </c>
      <c r="G257" s="123" t="s">
        <v>1732</v>
      </c>
      <c r="H257" s="124">
        <v>1</v>
      </c>
      <c r="I257" s="125"/>
      <c r="J257" s="125"/>
      <c r="K257" s="126"/>
      <c r="L257" s="30"/>
      <c r="M257" s="29"/>
      <c r="N257" s="29"/>
      <c r="O257" s="29"/>
      <c r="P257" s="29"/>
      <c r="Q257" s="29"/>
      <c r="R257" s="29"/>
      <c r="S257" s="29"/>
      <c r="T257" s="29"/>
      <c r="U257" s="29"/>
      <c r="V257" s="29"/>
      <c r="W257" s="29"/>
      <c r="AJ257" s="127" t="s">
        <v>563</v>
      </c>
      <c r="AL257" s="127" t="s">
        <v>146</v>
      </c>
      <c r="AM257" s="127" t="s">
        <v>74</v>
      </c>
      <c r="AQ257" s="15" t="s">
        <v>144</v>
      </c>
      <c r="AW257" s="128" t="e">
        <f>IF(#REF!="základná",J257,0)</f>
        <v>#REF!</v>
      </c>
      <c r="AX257" s="128" t="e">
        <f>IF(#REF!="znížená",J257,0)</f>
        <v>#REF!</v>
      </c>
      <c r="AY257" s="128" t="e">
        <f>IF(#REF!="zákl. prenesená",J257,0)</f>
        <v>#REF!</v>
      </c>
      <c r="AZ257" s="128" t="e">
        <f>IF(#REF!="zníž. prenesená",J257,0)</f>
        <v>#REF!</v>
      </c>
      <c r="BA257" s="128" t="e">
        <f>IF(#REF!="nulová",J257,0)</f>
        <v>#REF!</v>
      </c>
      <c r="BB257" s="15" t="s">
        <v>78</v>
      </c>
      <c r="BC257" s="128">
        <f>ROUND(I257*H257,2)</f>
        <v>0</v>
      </c>
      <c r="BD257" s="15" t="s">
        <v>563</v>
      </c>
      <c r="BE257" s="127" t="s">
        <v>1733</v>
      </c>
    </row>
    <row r="258" spans="1:57" s="2" customFormat="1" ht="24.2" customHeight="1">
      <c r="A258" s="29"/>
      <c r="B258" s="119"/>
      <c r="C258" s="120" t="s">
        <v>1734</v>
      </c>
      <c r="D258" s="120" t="s">
        <v>146</v>
      </c>
      <c r="E258" s="121" t="s">
        <v>1735</v>
      </c>
      <c r="F258" s="122" t="s">
        <v>1736</v>
      </c>
      <c r="G258" s="123" t="s">
        <v>1737</v>
      </c>
      <c r="H258" s="124">
        <v>2.6</v>
      </c>
      <c r="I258" s="125"/>
      <c r="J258" s="125"/>
      <c r="K258" s="126"/>
      <c r="L258" s="30"/>
      <c r="M258" s="29"/>
      <c r="N258" s="29"/>
      <c r="O258" s="29"/>
      <c r="P258" s="29"/>
      <c r="Q258" s="29"/>
      <c r="R258" s="29"/>
      <c r="S258" s="29"/>
      <c r="T258" s="29"/>
      <c r="U258" s="29"/>
      <c r="V258" s="29"/>
      <c r="W258" s="29"/>
      <c r="AJ258" s="127" t="s">
        <v>563</v>
      </c>
      <c r="AL258" s="127" t="s">
        <v>146</v>
      </c>
      <c r="AM258" s="127" t="s">
        <v>74</v>
      </c>
      <c r="AQ258" s="15" t="s">
        <v>144</v>
      </c>
      <c r="AW258" s="128" t="e">
        <f>IF(#REF!="základná",J258,0)</f>
        <v>#REF!</v>
      </c>
      <c r="AX258" s="128" t="e">
        <f>IF(#REF!="znížená",J258,0)</f>
        <v>#REF!</v>
      </c>
      <c r="AY258" s="128" t="e">
        <f>IF(#REF!="zákl. prenesená",J258,0)</f>
        <v>#REF!</v>
      </c>
      <c r="AZ258" s="128" t="e">
        <f>IF(#REF!="zníž. prenesená",J258,0)</f>
        <v>#REF!</v>
      </c>
      <c r="BA258" s="128" t="e">
        <f>IF(#REF!="nulová",J258,0)</f>
        <v>#REF!</v>
      </c>
      <c r="BB258" s="15" t="s">
        <v>78</v>
      </c>
      <c r="BC258" s="128">
        <f>ROUND(I258*H258,2)</f>
        <v>0</v>
      </c>
      <c r="BD258" s="15" t="s">
        <v>563</v>
      </c>
      <c r="BE258" s="127" t="s">
        <v>1738</v>
      </c>
    </row>
    <row r="259" spans="1:57" s="2" customFormat="1" ht="24.2" customHeight="1">
      <c r="A259" s="29"/>
      <c r="B259" s="119"/>
      <c r="C259" s="120" t="s">
        <v>1739</v>
      </c>
      <c r="D259" s="120" t="s">
        <v>146</v>
      </c>
      <c r="E259" s="121" t="s">
        <v>1740</v>
      </c>
      <c r="F259" s="122" t="s">
        <v>1741</v>
      </c>
      <c r="G259" s="123" t="s">
        <v>307</v>
      </c>
      <c r="H259" s="124">
        <v>1</v>
      </c>
      <c r="I259" s="125"/>
      <c r="J259" s="125"/>
      <c r="K259" s="126"/>
      <c r="L259" s="30"/>
      <c r="M259" s="29"/>
      <c r="N259" s="29"/>
      <c r="O259" s="29"/>
      <c r="P259" s="29"/>
      <c r="Q259" s="29"/>
      <c r="R259" s="29"/>
      <c r="S259" s="29"/>
      <c r="T259" s="29"/>
      <c r="U259" s="29"/>
      <c r="V259" s="29"/>
      <c r="W259" s="29"/>
      <c r="AJ259" s="127" t="s">
        <v>563</v>
      </c>
      <c r="AL259" s="127" t="s">
        <v>146</v>
      </c>
      <c r="AM259" s="127" t="s">
        <v>74</v>
      </c>
      <c r="AQ259" s="15" t="s">
        <v>144</v>
      </c>
      <c r="AW259" s="128" t="e">
        <f>IF(#REF!="základná",J259,0)</f>
        <v>#REF!</v>
      </c>
      <c r="AX259" s="128" t="e">
        <f>IF(#REF!="znížená",J259,0)</f>
        <v>#REF!</v>
      </c>
      <c r="AY259" s="128" t="e">
        <f>IF(#REF!="zákl. prenesená",J259,0)</f>
        <v>#REF!</v>
      </c>
      <c r="AZ259" s="128" t="e">
        <f>IF(#REF!="zníž. prenesená",J259,0)</f>
        <v>#REF!</v>
      </c>
      <c r="BA259" s="128" t="e">
        <f>IF(#REF!="nulová",J259,0)</f>
        <v>#REF!</v>
      </c>
      <c r="BB259" s="15" t="s">
        <v>78</v>
      </c>
      <c r="BC259" s="128">
        <f>ROUND(I259*H259,2)</f>
        <v>0</v>
      </c>
      <c r="BD259" s="15" t="s">
        <v>563</v>
      </c>
      <c r="BE259" s="127" t="s">
        <v>1742</v>
      </c>
    </row>
    <row r="260" spans="1:57" s="2" customFormat="1" ht="6.95" customHeight="1">
      <c r="A260" s="29"/>
      <c r="B260" s="47"/>
      <c r="C260" s="48"/>
      <c r="D260" s="48"/>
      <c r="E260" s="48"/>
      <c r="F260" s="48"/>
      <c r="G260" s="48"/>
      <c r="H260" s="48"/>
      <c r="I260" s="48"/>
      <c r="J260" s="48"/>
      <c r="K260" s="48"/>
      <c r="L260" s="30"/>
      <c r="M260" s="29"/>
      <c r="N260" s="29"/>
      <c r="O260" s="29"/>
      <c r="P260" s="29"/>
      <c r="Q260" s="29"/>
      <c r="R260" s="29"/>
      <c r="S260" s="29"/>
      <c r="T260" s="29"/>
      <c r="U260" s="29"/>
      <c r="V260" s="29"/>
      <c r="W260" s="29"/>
    </row>
  </sheetData>
  <autoFilter ref="C132:K259" xr:uid="{00000000-0009-0000-0000-000009000000}"/>
  <mergeCells count="14">
    <mergeCell ref="E123:H123"/>
    <mergeCell ref="E121:H121"/>
    <mergeCell ref="E125:H125"/>
    <mergeCell ref="L2:N2"/>
    <mergeCell ref="E84:H84"/>
    <mergeCell ref="E88:H88"/>
    <mergeCell ref="E86:H86"/>
    <mergeCell ref="E90:H90"/>
    <mergeCell ref="E119:H119"/>
    <mergeCell ref="E7:H7"/>
    <mergeCell ref="E11:H11"/>
    <mergeCell ref="E9:H9"/>
    <mergeCell ref="E13:H13"/>
    <mergeCell ref="E31:H31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BD189"/>
  <sheetViews>
    <sheetView showGridLines="0" topLeftCell="A7" workbookViewId="0">
      <selection activeCell="M27" sqref="M2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2.33203125" style="1" customWidth="1"/>
    <col min="14" max="14" width="16.33203125" style="1" customWidth="1"/>
    <col min="15" max="15" width="12.33203125" style="1" customWidth="1"/>
    <col min="16" max="16" width="15" style="1" customWidth="1"/>
    <col min="17" max="17" width="11" style="1" customWidth="1"/>
    <col min="18" max="18" width="15" style="1" customWidth="1"/>
    <col min="19" max="19" width="16.33203125" style="1" customWidth="1"/>
    <col min="20" max="20" width="11" style="1" customWidth="1"/>
    <col min="21" max="21" width="15" style="1" customWidth="1"/>
    <col min="22" max="22" width="16.33203125" style="1" customWidth="1"/>
    <col min="35" max="56" width="9.33203125" style="1" hidden="1"/>
  </cols>
  <sheetData>
    <row r="1" spans="1:37">
      <c r="A1" s="72"/>
    </row>
    <row r="2" spans="1:37" s="1" customFormat="1" ht="36.950000000000003" customHeight="1">
      <c r="L2" s="147" t="s">
        <v>4</v>
      </c>
      <c r="M2" s="148"/>
      <c r="AK2" s="15" t="s">
        <v>105</v>
      </c>
    </row>
    <row r="3" spans="1:37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K3" s="15" t="s">
        <v>69</v>
      </c>
    </row>
    <row r="4" spans="1:37" s="1" customFormat="1" ht="24.95" customHeight="1">
      <c r="B4" s="18"/>
      <c r="D4" s="19" t="s">
        <v>116</v>
      </c>
      <c r="L4" s="18"/>
      <c r="AK4" s="15" t="s">
        <v>2</v>
      </c>
    </row>
    <row r="5" spans="1:37" s="1" customFormat="1" ht="6.95" customHeight="1">
      <c r="B5" s="18"/>
      <c r="L5" s="18"/>
    </row>
    <row r="6" spans="1:37" s="1" customFormat="1" ht="12" customHeight="1">
      <c r="B6" s="18"/>
      <c r="D6" s="23" t="s">
        <v>11</v>
      </c>
      <c r="L6" s="18"/>
    </row>
    <row r="7" spans="1:37" s="1" customFormat="1" ht="16.5" customHeight="1">
      <c r="B7" s="18"/>
      <c r="E7" s="181" t="str">
        <f>'Rekapitulácia stavby'!K6</f>
        <v>Poltár OO PZ, rekonštrukcia a modernizácia objektu</v>
      </c>
      <c r="F7" s="183"/>
      <c r="G7" s="183"/>
      <c r="H7" s="183"/>
      <c r="L7" s="18"/>
    </row>
    <row r="8" spans="1:37" ht="12.75">
      <c r="B8" s="18"/>
      <c r="D8" s="23" t="s">
        <v>117</v>
      </c>
      <c r="L8" s="18"/>
    </row>
    <row r="9" spans="1:37" s="1" customFormat="1" ht="16.5" customHeight="1">
      <c r="B9" s="18"/>
      <c r="E9" s="181" t="s">
        <v>73</v>
      </c>
      <c r="F9" s="148"/>
      <c r="G9" s="148"/>
      <c r="H9" s="148"/>
      <c r="L9" s="18"/>
    </row>
    <row r="10" spans="1:37" s="1" customFormat="1" ht="12" customHeight="1">
      <c r="B10" s="18"/>
      <c r="D10" s="23" t="s">
        <v>118</v>
      </c>
      <c r="L10" s="18"/>
    </row>
    <row r="11" spans="1:37" s="2" customFormat="1" ht="16.5" customHeight="1">
      <c r="A11" s="29"/>
      <c r="B11" s="30"/>
      <c r="C11" s="29"/>
      <c r="D11" s="29"/>
      <c r="E11" s="184" t="s">
        <v>84</v>
      </c>
      <c r="F11" s="182"/>
      <c r="G11" s="182"/>
      <c r="H11" s="182"/>
      <c r="I11" s="29"/>
      <c r="J11" s="29"/>
      <c r="K11" s="29"/>
      <c r="L11" s="42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37" s="2" customFormat="1" ht="12" customHeight="1">
      <c r="A12" s="29"/>
      <c r="B12" s="30"/>
      <c r="C12" s="29"/>
      <c r="D12" s="23" t="s">
        <v>806</v>
      </c>
      <c r="E12" s="29"/>
      <c r="F12" s="29"/>
      <c r="G12" s="29"/>
      <c r="H12" s="29"/>
      <c r="I12" s="29"/>
      <c r="J12" s="29"/>
      <c r="K12" s="29"/>
      <c r="L12" s="42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37" s="2" customFormat="1" ht="16.5" customHeight="1">
      <c r="A13" s="29"/>
      <c r="B13" s="30"/>
      <c r="C13" s="29"/>
      <c r="D13" s="29"/>
      <c r="E13" s="178" t="s">
        <v>2890</v>
      </c>
      <c r="F13" s="182"/>
      <c r="G13" s="182"/>
      <c r="H13" s="182"/>
      <c r="I13" s="29"/>
      <c r="J13" s="29"/>
      <c r="K13" s="29"/>
      <c r="L13" s="42"/>
      <c r="M13" s="29"/>
      <c r="N13" s="29"/>
      <c r="O13" s="29"/>
      <c r="P13" s="29"/>
      <c r="Q13" s="29"/>
      <c r="R13" s="29"/>
      <c r="S13" s="29"/>
      <c r="T13" s="29"/>
      <c r="U13" s="29"/>
      <c r="V13" s="29"/>
    </row>
    <row r="14" spans="1:37" s="2" customFormat="1">
      <c r="A14" s="29"/>
      <c r="B14" s="30"/>
      <c r="C14" s="29"/>
      <c r="D14" s="29"/>
      <c r="E14" s="29"/>
      <c r="F14" s="29"/>
      <c r="G14" s="29"/>
      <c r="H14" s="29"/>
      <c r="I14" s="29"/>
      <c r="J14" s="29"/>
      <c r="K14" s="29"/>
      <c r="L14" s="42"/>
      <c r="M14" s="29"/>
      <c r="N14" s="29"/>
      <c r="O14" s="29"/>
      <c r="P14" s="29"/>
      <c r="Q14" s="29"/>
      <c r="R14" s="29"/>
      <c r="S14" s="29"/>
      <c r="T14" s="29"/>
      <c r="U14" s="29"/>
      <c r="V14" s="29"/>
    </row>
    <row r="15" spans="1:37" s="2" customFormat="1" ht="12" customHeight="1">
      <c r="A15" s="29"/>
      <c r="B15" s="30"/>
      <c r="C15" s="29"/>
      <c r="D15" s="23" t="s">
        <v>13</v>
      </c>
      <c r="E15" s="29"/>
      <c r="F15" s="21" t="s">
        <v>14</v>
      </c>
      <c r="G15" s="29"/>
      <c r="H15" s="29"/>
      <c r="I15" s="23" t="s">
        <v>15</v>
      </c>
      <c r="J15" s="21" t="s">
        <v>16</v>
      </c>
      <c r="K15" s="29"/>
      <c r="L15" s="42"/>
      <c r="M15" s="29"/>
      <c r="N15" s="29"/>
      <c r="O15" s="29"/>
      <c r="P15" s="29"/>
      <c r="Q15" s="29"/>
      <c r="R15" s="29"/>
      <c r="S15" s="29"/>
      <c r="T15" s="29"/>
      <c r="U15" s="29"/>
      <c r="V15" s="29"/>
    </row>
    <row r="16" spans="1:37" s="2" customFormat="1" ht="12" customHeight="1">
      <c r="A16" s="29"/>
      <c r="B16" s="30"/>
      <c r="C16" s="29"/>
      <c r="D16" s="23" t="s">
        <v>17</v>
      </c>
      <c r="E16" s="29"/>
      <c r="F16" s="21" t="s">
        <v>18</v>
      </c>
      <c r="G16" s="29"/>
      <c r="H16" s="29"/>
      <c r="I16" s="23" t="s">
        <v>19</v>
      </c>
      <c r="J16" s="55" t="str">
        <f>'Rekapitulácia stavby'!AN8</f>
        <v>21. 6. 2023</v>
      </c>
      <c r="K16" s="29"/>
      <c r="L16" s="42"/>
      <c r="M16" s="29"/>
      <c r="N16" s="29"/>
      <c r="O16" s="29"/>
      <c r="P16" s="29"/>
      <c r="Q16" s="29"/>
      <c r="R16" s="29"/>
      <c r="S16" s="29"/>
      <c r="T16" s="29"/>
      <c r="U16" s="29"/>
      <c r="V16" s="29"/>
    </row>
    <row r="17" spans="1:22" s="2" customFormat="1" ht="21.75" customHeight="1">
      <c r="A17" s="29"/>
      <c r="B17" s="30"/>
      <c r="C17" s="29"/>
      <c r="D17" s="20" t="s">
        <v>21</v>
      </c>
      <c r="E17" s="29"/>
      <c r="F17" s="24" t="s">
        <v>22</v>
      </c>
      <c r="G17" s="29"/>
      <c r="H17" s="29"/>
      <c r="I17" s="20" t="s">
        <v>23</v>
      </c>
      <c r="J17" s="24" t="s">
        <v>24</v>
      </c>
      <c r="K17" s="29"/>
      <c r="L17" s="42"/>
      <c r="M17" s="29"/>
      <c r="N17" s="29"/>
      <c r="O17" s="29"/>
      <c r="P17" s="29"/>
      <c r="Q17" s="29"/>
      <c r="R17" s="29"/>
      <c r="S17" s="29"/>
      <c r="T17" s="29"/>
      <c r="U17" s="29"/>
      <c r="V17" s="29"/>
    </row>
    <row r="18" spans="1:22" s="2" customFormat="1" ht="12" customHeight="1">
      <c r="A18" s="29"/>
      <c r="B18" s="30"/>
      <c r="C18" s="29"/>
      <c r="D18" s="23" t="s">
        <v>25</v>
      </c>
      <c r="E18" s="29"/>
      <c r="F18" s="29"/>
      <c r="G18" s="29"/>
      <c r="H18" s="29"/>
      <c r="I18" s="23" t="s">
        <v>26</v>
      </c>
      <c r="J18" s="21" t="s">
        <v>27</v>
      </c>
      <c r="K18" s="29"/>
      <c r="L18" s="42"/>
      <c r="M18" s="29"/>
      <c r="N18" s="29"/>
      <c r="O18" s="29"/>
      <c r="P18" s="29"/>
      <c r="Q18" s="29"/>
      <c r="R18" s="29"/>
      <c r="S18" s="29"/>
      <c r="T18" s="29"/>
      <c r="U18" s="29"/>
      <c r="V18" s="29"/>
    </row>
    <row r="19" spans="1:22" s="2" customFormat="1" ht="18" customHeight="1">
      <c r="A19" s="29"/>
      <c r="B19" s="30"/>
      <c r="C19" s="29"/>
      <c r="D19" s="29"/>
      <c r="E19" s="21" t="s">
        <v>28</v>
      </c>
      <c r="F19" s="29"/>
      <c r="G19" s="29"/>
      <c r="H19" s="29"/>
      <c r="I19" s="23" t="s">
        <v>29</v>
      </c>
      <c r="J19" s="21"/>
      <c r="K19" s="29"/>
      <c r="L19" s="42"/>
      <c r="M19" s="29"/>
      <c r="N19" s="29"/>
      <c r="O19" s="29"/>
      <c r="P19" s="29"/>
      <c r="Q19" s="29"/>
      <c r="R19" s="29"/>
      <c r="S19" s="29"/>
      <c r="T19" s="29"/>
      <c r="U19" s="29"/>
      <c r="V19" s="29"/>
    </row>
    <row r="20" spans="1:22" s="2" customFormat="1" ht="6.95" customHeight="1">
      <c r="A20" s="29"/>
      <c r="B20" s="30"/>
      <c r="C20" s="29"/>
      <c r="D20" s="29"/>
      <c r="E20" s="29"/>
      <c r="F20" s="29"/>
      <c r="G20" s="29"/>
      <c r="H20" s="29"/>
      <c r="I20" s="29"/>
      <c r="J20" s="29"/>
      <c r="K20" s="29"/>
      <c r="L20" s="42"/>
      <c r="M20" s="29"/>
      <c r="N20" s="29"/>
      <c r="O20" s="29"/>
      <c r="P20" s="29"/>
      <c r="Q20" s="29"/>
      <c r="R20" s="29"/>
      <c r="S20" s="29"/>
      <c r="T20" s="29"/>
      <c r="U20" s="29"/>
      <c r="V20" s="29"/>
    </row>
    <row r="21" spans="1:22" s="2" customFormat="1" ht="12" customHeight="1">
      <c r="A21" s="29"/>
      <c r="B21" s="30"/>
      <c r="C21" s="29"/>
      <c r="D21" s="23" t="s">
        <v>30</v>
      </c>
      <c r="E21" s="29"/>
      <c r="F21" s="29"/>
      <c r="G21" s="29"/>
      <c r="H21" s="29"/>
      <c r="I21" s="23" t="s">
        <v>26</v>
      </c>
      <c r="J21" s="21" t="s">
        <v>31</v>
      </c>
      <c r="K21" s="29"/>
      <c r="L21" s="42"/>
      <c r="M21" s="29"/>
      <c r="N21" s="29"/>
      <c r="O21" s="29"/>
      <c r="P21" s="29"/>
      <c r="Q21" s="29"/>
      <c r="R21" s="29"/>
      <c r="S21" s="29"/>
      <c r="T21" s="29"/>
      <c r="U21" s="29"/>
      <c r="V21" s="29"/>
    </row>
    <row r="22" spans="1:22" s="2" customFormat="1" ht="18" customHeight="1">
      <c r="A22" s="29"/>
      <c r="B22" s="30"/>
      <c r="C22" s="29"/>
      <c r="D22" s="29"/>
      <c r="E22" s="21" t="s">
        <v>31</v>
      </c>
      <c r="F22" s="29"/>
      <c r="G22" s="29"/>
      <c r="H22" s="29"/>
      <c r="I22" s="23" t="s">
        <v>29</v>
      </c>
      <c r="J22" s="21" t="s">
        <v>31</v>
      </c>
      <c r="K22" s="29"/>
      <c r="L22" s="42"/>
      <c r="M22" s="29"/>
      <c r="N22" s="29"/>
      <c r="O22" s="29"/>
      <c r="P22" s="29"/>
      <c r="Q22" s="29"/>
      <c r="R22" s="29"/>
      <c r="S22" s="29"/>
      <c r="T22" s="29"/>
      <c r="U22" s="29"/>
      <c r="V22" s="29"/>
    </row>
    <row r="23" spans="1:22" s="2" customFormat="1" ht="6.95" customHeight="1">
      <c r="A23" s="29"/>
      <c r="B23" s="30"/>
      <c r="C23" s="29"/>
      <c r="D23" s="29"/>
      <c r="E23" s="29"/>
      <c r="F23" s="29"/>
      <c r="G23" s="29"/>
      <c r="H23" s="29"/>
      <c r="I23" s="29"/>
      <c r="J23" s="29"/>
      <c r="K23" s="29"/>
      <c r="L23" s="42"/>
      <c r="M23" s="29"/>
      <c r="N23" s="29"/>
      <c r="O23" s="29"/>
      <c r="P23" s="29"/>
      <c r="Q23" s="29"/>
      <c r="R23" s="29"/>
      <c r="S23" s="29"/>
      <c r="T23" s="29"/>
      <c r="U23" s="29"/>
      <c r="V23" s="29"/>
    </row>
    <row r="24" spans="1:22" s="2" customFormat="1" ht="12" customHeight="1">
      <c r="A24" s="29"/>
      <c r="B24" s="30"/>
      <c r="C24" s="29"/>
      <c r="D24" s="23" t="s">
        <v>32</v>
      </c>
      <c r="E24" s="29"/>
      <c r="F24" s="29"/>
      <c r="G24" s="29"/>
      <c r="H24" s="29"/>
      <c r="I24" s="23" t="s">
        <v>26</v>
      </c>
      <c r="J24" s="21" t="s">
        <v>33</v>
      </c>
      <c r="K24" s="29"/>
      <c r="L24" s="42"/>
      <c r="M24" s="29"/>
      <c r="N24" s="29"/>
      <c r="O24" s="29"/>
      <c r="P24" s="29"/>
      <c r="Q24" s="29"/>
      <c r="R24" s="29"/>
      <c r="S24" s="29"/>
      <c r="T24" s="29"/>
      <c r="U24" s="29"/>
      <c r="V24" s="29"/>
    </row>
    <row r="25" spans="1:22" s="2" customFormat="1" ht="18" customHeight="1">
      <c r="A25" s="29"/>
      <c r="B25" s="30"/>
      <c r="C25" s="29"/>
      <c r="D25" s="29"/>
      <c r="E25" s="21" t="s">
        <v>34</v>
      </c>
      <c r="F25" s="29"/>
      <c r="G25" s="29"/>
      <c r="H25" s="29"/>
      <c r="I25" s="23" t="s">
        <v>29</v>
      </c>
      <c r="J25" s="21" t="s">
        <v>35</v>
      </c>
      <c r="K25" s="29"/>
      <c r="L25" s="42"/>
      <c r="M25" s="29"/>
      <c r="N25" s="29"/>
      <c r="O25" s="29"/>
      <c r="P25" s="29"/>
      <c r="Q25" s="29"/>
      <c r="R25" s="29"/>
      <c r="S25" s="29"/>
      <c r="T25" s="29"/>
      <c r="U25" s="29"/>
      <c r="V25" s="29"/>
    </row>
    <row r="26" spans="1:22" s="2" customFormat="1" ht="6.95" customHeight="1">
      <c r="A26" s="29"/>
      <c r="B26" s="30"/>
      <c r="C26" s="29"/>
      <c r="D26" s="29"/>
      <c r="E26" s="29"/>
      <c r="F26" s="29"/>
      <c r="G26" s="29"/>
      <c r="H26" s="29"/>
      <c r="I26" s="29"/>
      <c r="J26" s="29"/>
      <c r="K26" s="29"/>
      <c r="L26" s="42"/>
      <c r="M26" s="29"/>
      <c r="N26" s="29"/>
      <c r="O26" s="29"/>
      <c r="P26" s="29"/>
      <c r="Q26" s="29"/>
      <c r="R26" s="29"/>
      <c r="S26" s="29"/>
      <c r="T26" s="29"/>
      <c r="U26" s="29"/>
      <c r="V26" s="29"/>
    </row>
    <row r="27" spans="1:22" s="2" customFormat="1" ht="12" customHeight="1">
      <c r="A27" s="29"/>
      <c r="B27" s="30"/>
      <c r="C27" s="29"/>
      <c r="D27" s="23" t="s">
        <v>37</v>
      </c>
      <c r="E27" s="29"/>
      <c r="F27" s="29"/>
      <c r="G27" s="29"/>
      <c r="H27" s="29"/>
      <c r="I27" s="23" t="s">
        <v>26</v>
      </c>
      <c r="J27" s="21" t="s">
        <v>31</v>
      </c>
      <c r="K27" s="29"/>
      <c r="L27" s="42"/>
      <c r="M27" s="29"/>
      <c r="N27" s="29"/>
      <c r="O27" s="29"/>
      <c r="P27" s="29"/>
      <c r="Q27" s="29"/>
      <c r="R27" s="29"/>
      <c r="S27" s="29"/>
      <c r="T27" s="29"/>
      <c r="U27" s="29"/>
      <c r="V27" s="29"/>
    </row>
    <row r="28" spans="1:22" s="2" customFormat="1" ht="18" customHeight="1">
      <c r="A28" s="29"/>
      <c r="B28" s="30"/>
      <c r="C28" s="29"/>
      <c r="D28" s="29"/>
      <c r="E28" s="21" t="s">
        <v>1405</v>
      </c>
      <c r="F28" s="29"/>
      <c r="G28" s="29"/>
      <c r="H28" s="29"/>
      <c r="I28" s="23" t="s">
        <v>29</v>
      </c>
      <c r="J28" s="21" t="s">
        <v>31</v>
      </c>
      <c r="K28" s="29"/>
      <c r="L28" s="42"/>
      <c r="M28" s="29"/>
      <c r="N28" s="29"/>
      <c r="O28" s="29"/>
      <c r="P28" s="29"/>
      <c r="Q28" s="29"/>
      <c r="R28" s="29"/>
      <c r="S28" s="29"/>
      <c r="T28" s="29"/>
      <c r="U28" s="29"/>
      <c r="V28" s="29"/>
    </row>
    <row r="29" spans="1:22" s="2" customFormat="1" ht="6.95" customHeight="1">
      <c r="A29" s="29"/>
      <c r="B29" s="30"/>
      <c r="C29" s="29"/>
      <c r="D29" s="29"/>
      <c r="E29" s="29"/>
      <c r="F29" s="29"/>
      <c r="G29" s="29"/>
      <c r="H29" s="29"/>
      <c r="I29" s="29"/>
      <c r="J29" s="29"/>
      <c r="K29" s="29"/>
      <c r="L29" s="42"/>
      <c r="M29" s="29"/>
      <c r="N29" s="29"/>
      <c r="O29" s="29"/>
      <c r="P29" s="29"/>
      <c r="Q29" s="29"/>
      <c r="R29" s="29"/>
      <c r="S29" s="29"/>
      <c r="T29" s="29"/>
      <c r="U29" s="29"/>
      <c r="V29" s="29"/>
    </row>
    <row r="30" spans="1:22" s="2" customFormat="1" ht="12" customHeight="1">
      <c r="A30" s="29"/>
      <c r="B30" s="30"/>
      <c r="C30" s="29"/>
      <c r="D30" s="23" t="s">
        <v>39</v>
      </c>
      <c r="E30" s="29"/>
      <c r="F30" s="29"/>
      <c r="G30" s="29"/>
      <c r="H30" s="29"/>
      <c r="I30" s="29"/>
      <c r="J30" s="29"/>
      <c r="K30" s="29"/>
      <c r="L30" s="42"/>
      <c r="M30" s="29"/>
      <c r="N30" s="29"/>
      <c r="O30" s="29"/>
      <c r="P30" s="29"/>
      <c r="Q30" s="29"/>
      <c r="R30" s="29"/>
      <c r="S30" s="29"/>
      <c r="T30" s="29"/>
      <c r="U30" s="29"/>
      <c r="V30" s="29"/>
    </row>
    <row r="31" spans="1:22" s="8" customFormat="1" ht="16.5" customHeight="1">
      <c r="A31" s="73"/>
      <c r="B31" s="74"/>
      <c r="C31" s="73"/>
      <c r="D31" s="73"/>
      <c r="E31" s="171" t="s">
        <v>1</v>
      </c>
      <c r="F31" s="171"/>
      <c r="G31" s="171"/>
      <c r="H31" s="171"/>
      <c r="I31" s="73"/>
      <c r="J31" s="73"/>
      <c r="K31" s="73"/>
      <c r="L31" s="75"/>
      <c r="M31" s="73"/>
      <c r="N31" s="73"/>
      <c r="O31" s="73"/>
      <c r="P31" s="73"/>
      <c r="Q31" s="73"/>
      <c r="R31" s="73"/>
      <c r="S31" s="73"/>
      <c r="T31" s="73"/>
      <c r="U31" s="73"/>
      <c r="V31" s="73"/>
    </row>
    <row r="32" spans="1:22" s="2" customFormat="1" ht="6.95" customHeight="1">
      <c r="A32" s="29"/>
      <c r="B32" s="30"/>
      <c r="C32" s="29"/>
      <c r="D32" s="29"/>
      <c r="E32" s="29"/>
      <c r="F32" s="29"/>
      <c r="G32" s="29"/>
      <c r="H32" s="29"/>
      <c r="I32" s="29"/>
      <c r="J32" s="29"/>
      <c r="K32" s="29"/>
      <c r="L32" s="42"/>
      <c r="M32" s="29"/>
      <c r="N32" s="29"/>
      <c r="O32" s="29"/>
      <c r="P32" s="29"/>
      <c r="Q32" s="29"/>
      <c r="R32" s="29"/>
      <c r="S32" s="29"/>
      <c r="T32" s="29"/>
      <c r="U32" s="29"/>
      <c r="V32" s="29"/>
    </row>
    <row r="33" spans="1:22" s="2" customFormat="1" ht="6.95" customHeight="1">
      <c r="A33" s="29"/>
      <c r="B33" s="30"/>
      <c r="C33" s="29"/>
      <c r="D33" s="57"/>
      <c r="E33" s="57"/>
      <c r="F33" s="57"/>
      <c r="G33" s="57"/>
      <c r="H33" s="57"/>
      <c r="I33" s="57"/>
      <c r="J33" s="57"/>
      <c r="K33" s="57"/>
      <c r="L33" s="42"/>
      <c r="M33" s="29"/>
      <c r="N33" s="29"/>
      <c r="O33" s="29"/>
      <c r="P33" s="29"/>
      <c r="Q33" s="29"/>
      <c r="R33" s="29"/>
      <c r="S33" s="29"/>
      <c r="T33" s="29"/>
      <c r="U33" s="29"/>
      <c r="V33" s="29"/>
    </row>
    <row r="34" spans="1:22" s="2" customFormat="1" ht="14.45" customHeight="1">
      <c r="A34" s="29"/>
      <c r="B34" s="30"/>
      <c r="C34" s="29"/>
      <c r="D34" s="21" t="s">
        <v>119</v>
      </c>
      <c r="E34" s="29"/>
      <c r="F34" s="29"/>
      <c r="G34" s="29"/>
      <c r="H34" s="29"/>
      <c r="I34" s="29"/>
      <c r="J34" s="28"/>
      <c r="K34" s="29"/>
      <c r="L34" s="42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s="2" customFormat="1" ht="14.45" customHeight="1">
      <c r="A35" s="29"/>
      <c r="B35" s="30"/>
      <c r="C35" s="29"/>
      <c r="D35" s="27" t="s">
        <v>120</v>
      </c>
      <c r="E35" s="29"/>
      <c r="F35" s="29"/>
      <c r="G35" s="29"/>
      <c r="H35" s="29"/>
      <c r="I35" s="29"/>
      <c r="J35" s="28"/>
      <c r="K35" s="29"/>
      <c r="L35" s="42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s="2" customFormat="1" ht="25.35" customHeight="1">
      <c r="A36" s="29"/>
      <c r="B36" s="30"/>
      <c r="C36" s="29"/>
      <c r="D36" s="76" t="s">
        <v>42</v>
      </c>
      <c r="E36" s="29"/>
      <c r="F36" s="29"/>
      <c r="G36" s="29"/>
      <c r="H36" s="29"/>
      <c r="I36" s="29"/>
      <c r="J36" s="61"/>
      <c r="K36" s="29"/>
      <c r="L36" s="42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s="2" customFormat="1" ht="6.95" customHeight="1">
      <c r="A37" s="29"/>
      <c r="B37" s="30"/>
      <c r="C37" s="29"/>
      <c r="D37" s="57"/>
      <c r="E37" s="57"/>
      <c r="F37" s="57"/>
      <c r="G37" s="57"/>
      <c r="H37" s="57"/>
      <c r="I37" s="57"/>
      <c r="J37" s="57"/>
      <c r="K37" s="57"/>
      <c r="L37" s="42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s="2" customFormat="1" ht="14.45" customHeight="1">
      <c r="A38" s="29"/>
      <c r="B38" s="30"/>
      <c r="C38" s="29"/>
      <c r="D38" s="29"/>
      <c r="E38" s="29"/>
      <c r="F38" s="33" t="s">
        <v>44</v>
      </c>
      <c r="G38" s="29"/>
      <c r="H38" s="29"/>
      <c r="I38" s="33" t="s">
        <v>43</v>
      </c>
      <c r="J38" s="33" t="s">
        <v>45</v>
      </c>
      <c r="K38" s="29"/>
      <c r="L38" s="42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s="2" customFormat="1" ht="14.45" customHeight="1">
      <c r="A39" s="29"/>
      <c r="B39" s="30"/>
      <c r="C39" s="29"/>
      <c r="D39" s="77" t="s">
        <v>46</v>
      </c>
      <c r="E39" s="35" t="s">
        <v>47</v>
      </c>
      <c r="F39" s="78" t="e">
        <f>ROUND((SUM(AV107:AV108) + SUM(AV132:AV188)),  2)</f>
        <v>#REF!</v>
      </c>
      <c r="G39" s="79"/>
      <c r="H39" s="79"/>
      <c r="I39" s="80">
        <v>0.2</v>
      </c>
      <c r="J39" s="78" t="e">
        <f>ROUND(((SUM(AV107:AV108) + SUM(AV132:AV188))*I39),  2)</f>
        <v>#REF!</v>
      </c>
      <c r="K39" s="29"/>
      <c r="L39" s="42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s="2" customFormat="1" ht="14.45" customHeight="1">
      <c r="A40" s="29"/>
      <c r="B40" s="30"/>
      <c r="C40" s="29"/>
      <c r="D40" s="29"/>
      <c r="E40" s="35" t="s">
        <v>48</v>
      </c>
      <c r="F40" s="81"/>
      <c r="G40" s="29"/>
      <c r="H40" s="29"/>
      <c r="I40" s="82">
        <v>0.23</v>
      </c>
      <c r="J40" s="81"/>
      <c r="K40" s="29"/>
      <c r="L40" s="42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s="2" customFormat="1" ht="14.45" hidden="1" customHeight="1">
      <c r="A41" s="29"/>
      <c r="B41" s="30"/>
      <c r="C41" s="29"/>
      <c r="D41" s="29"/>
      <c r="E41" s="23" t="s">
        <v>49</v>
      </c>
      <c r="F41" s="81" t="e">
        <f>ROUND((SUM(AX107:AX108) + SUM(AX132:AX188)),  2)</f>
        <v>#REF!</v>
      </c>
      <c r="G41" s="29"/>
      <c r="H41" s="29"/>
      <c r="I41" s="82">
        <v>0.2</v>
      </c>
      <c r="J41" s="81"/>
      <c r="K41" s="29"/>
      <c r="L41" s="42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s="2" customFormat="1" ht="14.45" hidden="1" customHeight="1">
      <c r="A42" s="29"/>
      <c r="B42" s="30"/>
      <c r="C42" s="29"/>
      <c r="D42" s="29"/>
      <c r="E42" s="23" t="s">
        <v>50</v>
      </c>
      <c r="F42" s="81" t="e">
        <f>ROUND((SUM(AY107:AY108) + SUM(AY132:AY188)),  2)</f>
        <v>#REF!</v>
      </c>
      <c r="G42" s="29"/>
      <c r="H42" s="29"/>
      <c r="I42" s="82">
        <v>0.2</v>
      </c>
      <c r="J42" s="81"/>
      <c r="K42" s="29"/>
      <c r="L42" s="42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s="2" customFormat="1" ht="14.45" hidden="1" customHeight="1">
      <c r="A43" s="29"/>
      <c r="B43" s="30"/>
      <c r="C43" s="29"/>
      <c r="D43" s="29"/>
      <c r="E43" s="35" t="s">
        <v>51</v>
      </c>
      <c r="F43" s="78" t="e">
        <f>ROUND((SUM(AZ107:AZ108) + SUM(AZ132:AZ188)),  2)</f>
        <v>#REF!</v>
      </c>
      <c r="G43" s="79"/>
      <c r="H43" s="79"/>
      <c r="I43" s="80">
        <v>0</v>
      </c>
      <c r="J43" s="78"/>
      <c r="K43" s="29"/>
      <c r="L43" s="42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s="2" customFormat="1" ht="6.95" customHeight="1">
      <c r="A44" s="29"/>
      <c r="B44" s="30"/>
      <c r="C44" s="29"/>
      <c r="D44" s="29"/>
      <c r="E44" s="29"/>
      <c r="F44" s="29"/>
      <c r="G44" s="29"/>
      <c r="H44" s="29"/>
      <c r="I44" s="29"/>
      <c r="J44" s="29"/>
      <c r="K44" s="29"/>
      <c r="L44" s="42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s="2" customFormat="1" ht="25.35" customHeight="1">
      <c r="A45" s="29"/>
      <c r="B45" s="30"/>
      <c r="C45" s="70"/>
      <c r="D45" s="83" t="s">
        <v>52</v>
      </c>
      <c r="E45" s="56"/>
      <c r="F45" s="56"/>
      <c r="G45" s="84" t="s">
        <v>53</v>
      </c>
      <c r="H45" s="85" t="s">
        <v>54</v>
      </c>
      <c r="I45" s="56"/>
      <c r="J45" s="86"/>
      <c r="K45" s="87"/>
      <c r="L45" s="42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s="2" customFormat="1" ht="14.4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42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s="1" customFormat="1" ht="14.45" customHeight="1">
      <c r="B47" s="18"/>
      <c r="L47" s="18"/>
    </row>
    <row r="48" spans="1:22" s="1" customFormat="1" ht="14.45" customHeight="1">
      <c r="B48" s="18"/>
      <c r="L48" s="18"/>
    </row>
    <row r="49" spans="1:22" s="2" customFormat="1" ht="14.45" customHeight="1">
      <c r="B49" s="42"/>
      <c r="D49" s="43" t="s">
        <v>55</v>
      </c>
      <c r="E49" s="44"/>
      <c r="F49" s="44"/>
      <c r="G49" s="43" t="s">
        <v>56</v>
      </c>
      <c r="H49" s="44"/>
      <c r="I49" s="44"/>
      <c r="J49" s="44"/>
      <c r="K49" s="44"/>
      <c r="L49" s="42"/>
    </row>
    <row r="50" spans="1:22">
      <c r="B50" s="18"/>
      <c r="L50" s="18"/>
    </row>
    <row r="51" spans="1:22">
      <c r="B51" s="18"/>
      <c r="L51" s="18"/>
    </row>
    <row r="52" spans="1:22">
      <c r="B52" s="18"/>
      <c r="L52" s="18"/>
    </row>
    <row r="53" spans="1:22">
      <c r="B53" s="18"/>
      <c r="L53" s="18"/>
    </row>
    <row r="54" spans="1:22">
      <c r="B54" s="18"/>
      <c r="L54" s="18"/>
    </row>
    <row r="55" spans="1:22">
      <c r="B55" s="18"/>
      <c r="L55" s="18"/>
    </row>
    <row r="56" spans="1:22">
      <c r="B56" s="18"/>
      <c r="L56" s="18"/>
    </row>
    <row r="57" spans="1:22">
      <c r="B57" s="18"/>
      <c r="L57" s="18"/>
    </row>
    <row r="58" spans="1:22">
      <c r="B58" s="18"/>
      <c r="L58" s="18"/>
    </row>
    <row r="59" spans="1:22">
      <c r="B59" s="18"/>
      <c r="L59" s="18"/>
    </row>
    <row r="60" spans="1:22" s="2" customFormat="1" ht="12.75">
      <c r="A60" s="29"/>
      <c r="B60" s="30"/>
      <c r="C60" s="29"/>
      <c r="D60" s="45" t="s">
        <v>57</v>
      </c>
      <c r="E60" s="32"/>
      <c r="F60" s="88" t="s">
        <v>58</v>
      </c>
      <c r="G60" s="45" t="s">
        <v>57</v>
      </c>
      <c r="H60" s="32"/>
      <c r="I60" s="32"/>
      <c r="J60" s="89" t="s">
        <v>58</v>
      </c>
      <c r="K60" s="32"/>
      <c r="L60" s="42"/>
      <c r="M60" s="29"/>
      <c r="N60" s="29"/>
      <c r="O60" s="29"/>
      <c r="P60" s="29"/>
      <c r="Q60" s="29"/>
      <c r="R60" s="29"/>
      <c r="S60" s="29"/>
      <c r="T60" s="29"/>
      <c r="U60" s="29"/>
      <c r="V60" s="29"/>
    </row>
    <row r="61" spans="1:22">
      <c r="B61" s="18"/>
      <c r="L61" s="18"/>
    </row>
    <row r="62" spans="1:22">
      <c r="B62" s="18"/>
      <c r="L62" s="18"/>
    </row>
    <row r="63" spans="1:22">
      <c r="B63" s="18"/>
      <c r="L63" s="18"/>
    </row>
    <row r="64" spans="1:22" s="2" customFormat="1" ht="12.75">
      <c r="A64" s="29"/>
      <c r="B64" s="30"/>
      <c r="C64" s="29"/>
      <c r="D64" s="43" t="s">
        <v>59</v>
      </c>
      <c r="E64" s="46"/>
      <c r="F64" s="46"/>
      <c r="G64" s="43" t="s">
        <v>60</v>
      </c>
      <c r="H64" s="46"/>
      <c r="I64" s="46"/>
      <c r="J64" s="46"/>
      <c r="K64" s="46"/>
      <c r="L64" s="42"/>
      <c r="M64" s="29"/>
      <c r="N64" s="29"/>
      <c r="O64" s="29"/>
      <c r="P64" s="29"/>
      <c r="Q64" s="29"/>
      <c r="R64" s="29"/>
      <c r="S64" s="29"/>
      <c r="T64" s="29"/>
      <c r="U64" s="29"/>
      <c r="V64" s="29"/>
    </row>
    <row r="65" spans="1:22">
      <c r="B65" s="18"/>
      <c r="L65" s="18"/>
    </row>
    <row r="66" spans="1:22">
      <c r="B66" s="18"/>
      <c r="L66" s="18"/>
    </row>
    <row r="67" spans="1:22">
      <c r="B67" s="18"/>
      <c r="L67" s="18"/>
    </row>
    <row r="68" spans="1:22">
      <c r="B68" s="18"/>
      <c r="L68" s="18"/>
    </row>
    <row r="69" spans="1:22">
      <c r="B69" s="18"/>
      <c r="L69" s="18"/>
    </row>
    <row r="70" spans="1:22">
      <c r="B70" s="18"/>
      <c r="L70" s="18"/>
    </row>
    <row r="71" spans="1:22">
      <c r="B71" s="18"/>
      <c r="L71" s="18"/>
    </row>
    <row r="72" spans="1:22">
      <c r="B72" s="18"/>
      <c r="L72" s="18"/>
    </row>
    <row r="73" spans="1:22">
      <c r="B73" s="18"/>
      <c r="L73" s="18"/>
    </row>
    <row r="74" spans="1:22">
      <c r="B74" s="18"/>
      <c r="L74" s="18"/>
    </row>
    <row r="75" spans="1:22" s="2" customFormat="1" ht="12.75">
      <c r="A75" s="29"/>
      <c r="B75" s="30"/>
      <c r="C75" s="29"/>
      <c r="D75" s="45" t="s">
        <v>57</v>
      </c>
      <c r="E75" s="32"/>
      <c r="F75" s="88" t="s">
        <v>58</v>
      </c>
      <c r="G75" s="45" t="s">
        <v>57</v>
      </c>
      <c r="H75" s="32"/>
      <c r="I75" s="32"/>
      <c r="J75" s="89" t="s">
        <v>58</v>
      </c>
      <c r="K75" s="32"/>
      <c r="L75" s="42"/>
      <c r="M75" s="29"/>
      <c r="N75" s="29"/>
      <c r="O75" s="29"/>
      <c r="P75" s="29"/>
      <c r="Q75" s="29"/>
      <c r="R75" s="29"/>
      <c r="S75" s="29"/>
      <c r="T75" s="29"/>
      <c r="U75" s="29"/>
      <c r="V75" s="29"/>
    </row>
    <row r="76" spans="1:22" s="2" customFormat="1" ht="14.45" customHeight="1">
      <c r="A76" s="29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2"/>
      <c r="M76" s="29"/>
      <c r="N76" s="29"/>
      <c r="O76" s="29"/>
      <c r="P76" s="29"/>
      <c r="Q76" s="29"/>
      <c r="R76" s="29"/>
      <c r="S76" s="29"/>
      <c r="T76" s="29"/>
      <c r="U76" s="29"/>
      <c r="V76" s="29"/>
    </row>
    <row r="80" spans="1:22" s="2" customFormat="1" ht="6.95" customHeight="1">
      <c r="A80" s="29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42"/>
      <c r="M80" s="29"/>
      <c r="N80" s="29"/>
      <c r="O80" s="29"/>
      <c r="P80" s="29"/>
      <c r="Q80" s="29"/>
      <c r="R80" s="29"/>
      <c r="S80" s="29"/>
      <c r="T80" s="29"/>
      <c r="U80" s="29"/>
      <c r="V80" s="29"/>
    </row>
    <row r="81" spans="1:22" s="2" customFormat="1" ht="24.95" customHeight="1">
      <c r="A81" s="29"/>
      <c r="B81" s="30"/>
      <c r="C81" s="19" t="s">
        <v>121</v>
      </c>
      <c r="D81" s="29"/>
      <c r="E81" s="29"/>
      <c r="F81" s="29"/>
      <c r="G81" s="29"/>
      <c r="H81" s="29"/>
      <c r="I81" s="29"/>
      <c r="J81" s="29"/>
      <c r="K81" s="29"/>
      <c r="L81" s="42"/>
      <c r="M81" s="29"/>
      <c r="N81" s="29"/>
      <c r="O81" s="29"/>
      <c r="P81" s="29"/>
      <c r="Q81" s="29"/>
      <c r="R81" s="29"/>
      <c r="S81" s="29"/>
      <c r="T81" s="29"/>
      <c r="U81" s="29"/>
      <c r="V81" s="29"/>
    </row>
    <row r="82" spans="1:22" s="2" customFormat="1" ht="6.95" customHeight="1">
      <c r="A82" s="29"/>
      <c r="B82" s="30"/>
      <c r="C82" s="29"/>
      <c r="D82" s="29"/>
      <c r="E82" s="29"/>
      <c r="F82" s="29"/>
      <c r="G82" s="29"/>
      <c r="H82" s="29"/>
      <c r="I82" s="29"/>
      <c r="J82" s="29"/>
      <c r="K82" s="29"/>
      <c r="L82" s="42"/>
      <c r="M82" s="29"/>
      <c r="N82" s="29"/>
      <c r="O82" s="29"/>
      <c r="P82" s="29"/>
      <c r="Q82" s="29"/>
      <c r="R82" s="29"/>
      <c r="S82" s="29"/>
      <c r="T82" s="29"/>
      <c r="U82" s="29"/>
      <c r="V82" s="29"/>
    </row>
    <row r="83" spans="1:22" s="2" customFormat="1" ht="12" customHeight="1">
      <c r="A83" s="29"/>
      <c r="B83" s="30"/>
      <c r="C83" s="23" t="s">
        <v>11</v>
      </c>
      <c r="D83" s="29"/>
      <c r="E83" s="29"/>
      <c r="F83" s="29"/>
      <c r="G83" s="29"/>
      <c r="H83" s="29"/>
      <c r="I83" s="29"/>
      <c r="J83" s="29"/>
      <c r="K83" s="29"/>
      <c r="L83" s="42"/>
      <c r="M83" s="29"/>
      <c r="N83" s="29"/>
      <c r="O83" s="29"/>
      <c r="P83" s="29"/>
      <c r="Q83" s="29"/>
      <c r="R83" s="29"/>
      <c r="S83" s="29"/>
      <c r="T83" s="29"/>
      <c r="U83" s="29"/>
      <c r="V83" s="29"/>
    </row>
    <row r="84" spans="1:22" s="2" customFormat="1" ht="16.5" customHeight="1">
      <c r="A84" s="29"/>
      <c r="B84" s="30"/>
      <c r="C84" s="29"/>
      <c r="D84" s="29"/>
      <c r="E84" s="181" t="str">
        <f>E7</f>
        <v>Poltár OO PZ, rekonštrukcia a modernizácia objektu</v>
      </c>
      <c r="F84" s="183"/>
      <c r="G84" s="183"/>
      <c r="H84" s="183"/>
      <c r="I84" s="29"/>
      <c r="J84" s="29"/>
      <c r="K84" s="29"/>
      <c r="L84" s="42"/>
      <c r="M84" s="29"/>
      <c r="N84" s="29"/>
      <c r="O84" s="29"/>
      <c r="P84" s="29"/>
      <c r="Q84" s="29"/>
      <c r="R84" s="29"/>
      <c r="S84" s="29"/>
      <c r="T84" s="29"/>
      <c r="U84" s="29"/>
      <c r="V84" s="29"/>
    </row>
    <row r="85" spans="1:22" s="1" customFormat="1" ht="12" customHeight="1">
      <c r="B85" s="18"/>
      <c r="C85" s="23" t="s">
        <v>117</v>
      </c>
      <c r="L85" s="18"/>
    </row>
    <row r="86" spans="1:22" s="1" customFormat="1" ht="16.5" customHeight="1">
      <c r="B86" s="18"/>
      <c r="E86" s="181" t="s">
        <v>73</v>
      </c>
      <c r="F86" s="148"/>
      <c r="G86" s="148"/>
      <c r="H86" s="148"/>
      <c r="L86" s="18"/>
    </row>
    <row r="87" spans="1:22" s="1" customFormat="1" ht="12" customHeight="1">
      <c r="B87" s="18"/>
      <c r="C87" s="23" t="s">
        <v>118</v>
      </c>
      <c r="L87" s="18"/>
    </row>
    <row r="88" spans="1:22" s="2" customFormat="1" ht="16.5" customHeight="1">
      <c r="A88" s="29"/>
      <c r="B88" s="30"/>
      <c r="C88" s="29"/>
      <c r="D88" s="29"/>
      <c r="E88" s="184" t="s">
        <v>84</v>
      </c>
      <c r="F88" s="182"/>
      <c r="G88" s="182"/>
      <c r="H88" s="182"/>
      <c r="I88" s="29"/>
      <c r="J88" s="29"/>
      <c r="K88" s="29"/>
      <c r="L88" s="42"/>
      <c r="M88" s="29"/>
      <c r="N88" s="29"/>
      <c r="O88" s="29"/>
      <c r="P88" s="29"/>
      <c r="Q88" s="29"/>
      <c r="R88" s="29"/>
      <c r="S88" s="29"/>
      <c r="T88" s="29"/>
      <c r="U88" s="29"/>
      <c r="V88" s="29"/>
    </row>
    <row r="89" spans="1:22" s="2" customFormat="1" ht="12" customHeight="1">
      <c r="A89" s="29"/>
      <c r="B89" s="30"/>
      <c r="C89" s="23" t="s">
        <v>806</v>
      </c>
      <c r="D89" s="29"/>
      <c r="E89" s="29"/>
      <c r="F89" s="29"/>
      <c r="G89" s="29"/>
      <c r="H89" s="29"/>
      <c r="I89" s="29"/>
      <c r="J89" s="29"/>
      <c r="K89" s="29"/>
      <c r="L89" s="42"/>
      <c r="M89" s="29"/>
      <c r="N89" s="29"/>
      <c r="O89" s="29"/>
      <c r="P89" s="29"/>
      <c r="Q89" s="29"/>
      <c r="R89" s="29"/>
      <c r="S89" s="29"/>
      <c r="T89" s="29"/>
      <c r="U89" s="29"/>
      <c r="V89" s="29"/>
    </row>
    <row r="90" spans="1:22" s="2" customFormat="1" ht="16.5" customHeight="1">
      <c r="A90" s="29"/>
      <c r="B90" s="30"/>
      <c r="C90" s="29"/>
      <c r="D90" s="29"/>
      <c r="E90" s="178" t="str">
        <f>E13</f>
        <v>1.4.2b - Bleskozvod a uzemnenie</v>
      </c>
      <c r="F90" s="182"/>
      <c r="G90" s="182"/>
      <c r="H90" s="182"/>
      <c r="I90" s="29"/>
      <c r="J90" s="29"/>
      <c r="K90" s="29"/>
      <c r="L90" s="42"/>
      <c r="M90" s="29"/>
      <c r="N90" s="29"/>
      <c r="O90" s="29"/>
      <c r="P90" s="29"/>
      <c r="Q90" s="29"/>
      <c r="R90" s="29"/>
      <c r="S90" s="29"/>
      <c r="T90" s="29"/>
      <c r="U90" s="29"/>
      <c r="V90" s="29"/>
    </row>
    <row r="91" spans="1:22" s="2" customFormat="1" ht="6.95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42"/>
      <c r="M91" s="29"/>
      <c r="N91" s="29"/>
      <c r="O91" s="29"/>
      <c r="P91" s="29"/>
      <c r="Q91" s="29"/>
      <c r="R91" s="29"/>
      <c r="S91" s="29"/>
      <c r="T91" s="29"/>
      <c r="U91" s="29"/>
      <c r="V91" s="29"/>
    </row>
    <row r="92" spans="1:22" s="2" customFormat="1" ht="12" customHeight="1">
      <c r="A92" s="29"/>
      <c r="B92" s="30"/>
      <c r="C92" s="23" t="s">
        <v>17</v>
      </c>
      <c r="D92" s="29"/>
      <c r="E92" s="29"/>
      <c r="F92" s="21" t="str">
        <f>F16</f>
        <v>Poltár</v>
      </c>
      <c r="G92" s="29"/>
      <c r="H92" s="29"/>
      <c r="I92" s="23" t="s">
        <v>19</v>
      </c>
      <c r="J92" s="55" t="str">
        <f>IF(J16="","",J16)</f>
        <v>21. 6. 2023</v>
      </c>
      <c r="K92" s="29"/>
      <c r="L92" s="42"/>
      <c r="M92" s="29"/>
      <c r="N92" s="29"/>
      <c r="O92" s="29"/>
      <c r="P92" s="29"/>
      <c r="Q92" s="29"/>
      <c r="R92" s="29"/>
      <c r="S92" s="29"/>
      <c r="T92" s="29"/>
      <c r="U92" s="29"/>
      <c r="V92" s="29"/>
    </row>
    <row r="93" spans="1:22" s="2" customFormat="1" ht="6.9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M93" s="29"/>
      <c r="N93" s="29"/>
      <c r="O93" s="29"/>
      <c r="P93" s="29"/>
      <c r="Q93" s="29"/>
      <c r="R93" s="29"/>
      <c r="S93" s="29"/>
      <c r="T93" s="29"/>
      <c r="U93" s="29"/>
      <c r="V93" s="29"/>
    </row>
    <row r="94" spans="1:22" s="2" customFormat="1" ht="15.2" customHeight="1">
      <c r="A94" s="29"/>
      <c r="B94" s="30"/>
      <c r="C94" s="23" t="s">
        <v>25</v>
      </c>
      <c r="D94" s="29"/>
      <c r="E94" s="29"/>
      <c r="F94" s="21" t="str">
        <f>E19</f>
        <v>Ministerstvo vnútra Slovenskej republiky</v>
      </c>
      <c r="G94" s="29"/>
      <c r="H94" s="29"/>
      <c r="I94" s="23" t="s">
        <v>32</v>
      </c>
      <c r="J94" s="25" t="str">
        <f>E25</f>
        <v>PROMOST s.r.o.</v>
      </c>
      <c r="K94" s="29"/>
      <c r="L94" s="42"/>
      <c r="M94" s="29"/>
      <c r="N94" s="29"/>
      <c r="O94" s="29"/>
      <c r="P94" s="29"/>
      <c r="Q94" s="29"/>
      <c r="R94" s="29"/>
      <c r="S94" s="29"/>
      <c r="T94" s="29"/>
      <c r="U94" s="29"/>
      <c r="V94" s="29"/>
    </row>
    <row r="95" spans="1:22" s="2" customFormat="1" ht="15.2" customHeight="1">
      <c r="A95" s="29"/>
      <c r="B95" s="30"/>
      <c r="C95" s="23" t="s">
        <v>30</v>
      </c>
      <c r="D95" s="29"/>
      <c r="E95" s="29"/>
      <c r="F95" s="21" t="str">
        <f>IF(E22="","",E22)</f>
        <v xml:space="preserve"> </v>
      </c>
      <c r="G95" s="29"/>
      <c r="H95" s="29"/>
      <c r="I95" s="23" t="s">
        <v>37</v>
      </c>
      <c r="J95" s="25" t="str">
        <f>E28</f>
        <v>Bc. Stanislav Varga</v>
      </c>
      <c r="K95" s="29"/>
      <c r="L95" s="42"/>
      <c r="M95" s="29"/>
      <c r="N95" s="29"/>
      <c r="O95" s="29"/>
      <c r="P95" s="29"/>
      <c r="Q95" s="29"/>
      <c r="R95" s="29"/>
      <c r="S95" s="29"/>
      <c r="T95" s="29"/>
      <c r="U95" s="29"/>
      <c r="V95" s="29"/>
    </row>
    <row r="96" spans="1:22" s="2" customFormat="1" ht="10.35" customHeight="1">
      <c r="A96" s="29"/>
      <c r="B96" s="30"/>
      <c r="C96" s="29"/>
      <c r="D96" s="29"/>
      <c r="E96" s="29"/>
      <c r="F96" s="29"/>
      <c r="G96" s="29"/>
      <c r="H96" s="29"/>
      <c r="I96" s="29"/>
      <c r="J96" s="29"/>
      <c r="K96" s="29"/>
      <c r="L96" s="42"/>
      <c r="M96" s="29"/>
      <c r="N96" s="29"/>
      <c r="O96" s="29"/>
      <c r="P96" s="29"/>
      <c r="Q96" s="29"/>
      <c r="R96" s="29"/>
      <c r="S96" s="29"/>
      <c r="T96" s="29"/>
      <c r="U96" s="29"/>
      <c r="V96" s="29"/>
    </row>
    <row r="97" spans="1:38" s="2" customFormat="1" ht="29.25" customHeight="1">
      <c r="A97" s="29"/>
      <c r="B97" s="30"/>
      <c r="C97" s="90" t="s">
        <v>122</v>
      </c>
      <c r="D97" s="70"/>
      <c r="E97" s="70"/>
      <c r="F97" s="70"/>
      <c r="G97" s="70"/>
      <c r="H97" s="70"/>
      <c r="I97" s="70"/>
      <c r="J97" s="91" t="s">
        <v>123</v>
      </c>
      <c r="K97" s="70"/>
      <c r="L97" s="42"/>
      <c r="M97" s="29"/>
      <c r="N97" s="29"/>
      <c r="O97" s="29"/>
      <c r="P97" s="29"/>
      <c r="Q97" s="29"/>
      <c r="R97" s="29"/>
      <c r="S97" s="29"/>
      <c r="T97" s="29"/>
      <c r="U97" s="29"/>
      <c r="V97" s="29"/>
    </row>
    <row r="98" spans="1:38" s="2" customFormat="1" ht="10.35" customHeight="1">
      <c r="A98" s="29"/>
      <c r="B98" s="30"/>
      <c r="C98" s="29"/>
      <c r="D98" s="29"/>
      <c r="E98" s="29"/>
      <c r="F98" s="29"/>
      <c r="G98" s="29"/>
      <c r="H98" s="29"/>
      <c r="I98" s="29"/>
      <c r="J98" s="29"/>
      <c r="K98" s="29"/>
      <c r="L98" s="42"/>
      <c r="M98" s="29"/>
      <c r="N98" s="29"/>
      <c r="O98" s="29"/>
      <c r="P98" s="29"/>
      <c r="Q98" s="29"/>
      <c r="R98" s="29"/>
      <c r="S98" s="29"/>
      <c r="T98" s="29"/>
      <c r="U98" s="29"/>
      <c r="V98" s="29"/>
    </row>
    <row r="99" spans="1:38" s="2" customFormat="1" ht="22.9" customHeight="1">
      <c r="A99" s="29"/>
      <c r="B99" s="30"/>
      <c r="C99" s="92" t="s">
        <v>124</v>
      </c>
      <c r="D99" s="29"/>
      <c r="E99" s="29"/>
      <c r="F99" s="29"/>
      <c r="G99" s="29"/>
      <c r="H99" s="29"/>
      <c r="I99" s="29"/>
      <c r="J99" s="61"/>
      <c r="K99" s="29"/>
      <c r="L99" s="42"/>
      <c r="M99" s="29"/>
      <c r="N99" s="29"/>
      <c r="O99" s="29"/>
      <c r="P99" s="29"/>
      <c r="Q99" s="29"/>
      <c r="R99" s="29"/>
      <c r="S99" s="29"/>
      <c r="T99" s="29"/>
      <c r="U99" s="29"/>
      <c r="V99" s="29"/>
      <c r="AL99" s="15" t="s">
        <v>125</v>
      </c>
    </row>
    <row r="100" spans="1:38" s="9" customFormat="1" ht="24.95" customHeight="1">
      <c r="B100" s="93"/>
      <c r="D100" s="94" t="s">
        <v>1406</v>
      </c>
      <c r="E100" s="95"/>
      <c r="F100" s="95"/>
      <c r="G100" s="95"/>
      <c r="H100" s="95"/>
      <c r="I100" s="95"/>
      <c r="J100" s="96"/>
      <c r="L100" s="93"/>
    </row>
    <row r="101" spans="1:38" s="10" customFormat="1" ht="19.899999999999999" customHeight="1">
      <c r="B101" s="97"/>
      <c r="D101" s="98" t="s">
        <v>1407</v>
      </c>
      <c r="E101" s="99"/>
      <c r="F101" s="99"/>
      <c r="G101" s="99"/>
      <c r="H101" s="99"/>
      <c r="I101" s="99"/>
      <c r="J101" s="100"/>
      <c r="L101" s="97"/>
    </row>
    <row r="102" spans="1:38" s="10" customFormat="1" ht="19.899999999999999" customHeight="1">
      <c r="B102" s="97"/>
      <c r="D102" s="98" t="s">
        <v>1743</v>
      </c>
      <c r="E102" s="99"/>
      <c r="F102" s="99"/>
      <c r="G102" s="99"/>
      <c r="H102" s="99"/>
      <c r="I102" s="99"/>
      <c r="J102" s="100"/>
      <c r="L102" s="97"/>
    </row>
    <row r="103" spans="1:38" s="10" customFormat="1" ht="19.899999999999999" customHeight="1">
      <c r="B103" s="97"/>
      <c r="D103" s="98" t="s">
        <v>1744</v>
      </c>
      <c r="E103" s="99"/>
      <c r="F103" s="99"/>
      <c r="G103" s="99"/>
      <c r="H103" s="99"/>
      <c r="I103" s="99"/>
      <c r="J103" s="100"/>
      <c r="L103" s="97"/>
    </row>
    <row r="104" spans="1:38" s="9" customFormat="1" ht="24.95" customHeight="1">
      <c r="B104" s="93"/>
      <c r="D104" s="94" t="s">
        <v>1408</v>
      </c>
      <c r="E104" s="95"/>
      <c r="F104" s="95"/>
      <c r="G104" s="95"/>
      <c r="H104" s="95"/>
      <c r="I104" s="95"/>
      <c r="J104" s="96"/>
      <c r="L104" s="93"/>
    </row>
    <row r="105" spans="1:38" s="2" customFormat="1" ht="21.75" customHeight="1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42"/>
      <c r="M105" s="29"/>
      <c r="N105" s="29"/>
      <c r="O105" s="29"/>
      <c r="P105" s="29"/>
      <c r="Q105" s="29"/>
      <c r="R105" s="29"/>
      <c r="S105" s="29"/>
      <c r="T105" s="29"/>
      <c r="U105" s="29"/>
      <c r="V105" s="29"/>
    </row>
    <row r="106" spans="1:38" s="2" customFormat="1" ht="6.95" customHeight="1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42"/>
      <c r="M106" s="29"/>
      <c r="N106" s="29"/>
      <c r="O106" s="29"/>
      <c r="P106" s="29"/>
      <c r="Q106" s="29"/>
      <c r="R106" s="29"/>
      <c r="S106" s="29"/>
      <c r="T106" s="29"/>
      <c r="U106" s="29"/>
      <c r="V106" s="29"/>
    </row>
    <row r="107" spans="1:38" s="2" customFormat="1" ht="29.25" customHeight="1">
      <c r="A107" s="29"/>
      <c r="B107" s="30"/>
      <c r="C107" s="92" t="s">
        <v>135</v>
      </c>
      <c r="D107" s="29"/>
      <c r="E107" s="29"/>
      <c r="F107" s="29"/>
      <c r="G107" s="29"/>
      <c r="H107" s="29"/>
      <c r="I107" s="29"/>
      <c r="J107" s="101"/>
      <c r="K107" s="29"/>
      <c r="L107" s="42"/>
      <c r="M107" s="29"/>
      <c r="N107" s="29"/>
      <c r="O107" s="29"/>
      <c r="P107" s="29"/>
      <c r="Q107" s="29"/>
      <c r="R107" s="29"/>
      <c r="S107" s="29"/>
      <c r="T107" s="29"/>
      <c r="U107" s="29"/>
      <c r="V107" s="29"/>
    </row>
    <row r="108" spans="1:38" s="2" customFormat="1" ht="18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42"/>
      <c r="M108" s="29"/>
      <c r="N108" s="29"/>
      <c r="O108" s="29"/>
      <c r="P108" s="29"/>
      <c r="Q108" s="29"/>
      <c r="R108" s="29"/>
      <c r="S108" s="29"/>
      <c r="T108" s="29"/>
      <c r="U108" s="29"/>
      <c r="V108" s="29"/>
    </row>
    <row r="109" spans="1:38" s="2" customFormat="1" ht="29.25" customHeight="1">
      <c r="A109" s="29"/>
      <c r="B109" s="30"/>
      <c r="C109" s="69" t="s">
        <v>115</v>
      </c>
      <c r="D109" s="70"/>
      <c r="E109" s="70"/>
      <c r="F109" s="70"/>
      <c r="G109" s="70"/>
      <c r="H109" s="70"/>
      <c r="I109" s="70"/>
      <c r="J109" s="71"/>
      <c r="K109" s="70"/>
      <c r="L109" s="42"/>
      <c r="M109" s="29"/>
      <c r="N109" s="29"/>
      <c r="O109" s="29"/>
      <c r="P109" s="29"/>
      <c r="Q109" s="29"/>
      <c r="R109" s="29"/>
      <c r="S109" s="29"/>
      <c r="T109" s="29"/>
      <c r="U109" s="29"/>
      <c r="V109" s="29"/>
    </row>
    <row r="110" spans="1:38" s="2" customFormat="1" ht="6.95" customHeight="1">
      <c r="A110" s="29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2"/>
      <c r="M110" s="29"/>
      <c r="N110" s="29"/>
      <c r="O110" s="29"/>
      <c r="P110" s="29"/>
      <c r="Q110" s="29"/>
      <c r="R110" s="29"/>
      <c r="S110" s="29"/>
      <c r="T110" s="29"/>
      <c r="U110" s="29"/>
      <c r="V110" s="29"/>
    </row>
    <row r="114" spans="1:22" s="2" customFormat="1" ht="6.95" customHeight="1">
      <c r="A114" s="29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42"/>
      <c r="M114" s="29"/>
      <c r="N114" s="29"/>
      <c r="O114" s="29"/>
      <c r="P114" s="29"/>
      <c r="Q114" s="29"/>
      <c r="R114" s="29"/>
      <c r="S114" s="29"/>
      <c r="T114" s="29"/>
      <c r="U114" s="29"/>
      <c r="V114" s="29"/>
    </row>
    <row r="115" spans="1:22" s="2" customFormat="1" ht="24.95" customHeight="1">
      <c r="A115" s="29"/>
      <c r="B115" s="30"/>
      <c r="C115" s="19" t="s">
        <v>136</v>
      </c>
      <c r="D115" s="29"/>
      <c r="E115" s="29"/>
      <c r="F115" s="29"/>
      <c r="G115" s="29"/>
      <c r="H115" s="29"/>
      <c r="I115" s="29"/>
      <c r="J115" s="29"/>
      <c r="K115" s="29"/>
      <c r="L115" s="42"/>
      <c r="M115" s="29"/>
      <c r="N115" s="29"/>
      <c r="O115" s="29"/>
      <c r="P115" s="29"/>
      <c r="Q115" s="29"/>
      <c r="R115" s="29"/>
      <c r="S115" s="29"/>
      <c r="T115" s="29"/>
      <c r="U115" s="29"/>
      <c r="V115" s="29"/>
    </row>
    <row r="116" spans="1:22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42"/>
      <c r="M116" s="29"/>
      <c r="N116" s="29"/>
      <c r="O116" s="29"/>
      <c r="P116" s="29"/>
      <c r="Q116" s="29"/>
      <c r="R116" s="29"/>
      <c r="S116" s="29"/>
      <c r="T116" s="29"/>
      <c r="U116" s="29"/>
      <c r="V116" s="29"/>
    </row>
    <row r="117" spans="1:22" s="2" customFormat="1" ht="12" customHeight="1">
      <c r="A117" s="29"/>
      <c r="B117" s="30"/>
      <c r="C117" s="23" t="s">
        <v>11</v>
      </c>
      <c r="D117" s="29"/>
      <c r="E117" s="29"/>
      <c r="F117" s="29"/>
      <c r="G117" s="29"/>
      <c r="H117" s="29"/>
      <c r="I117" s="29"/>
      <c r="J117" s="29"/>
      <c r="K117" s="29"/>
      <c r="L117" s="42"/>
      <c r="M117" s="29"/>
      <c r="N117" s="29"/>
      <c r="O117" s="29"/>
      <c r="P117" s="29"/>
      <c r="Q117" s="29"/>
      <c r="R117" s="29"/>
      <c r="S117" s="29"/>
      <c r="T117" s="29"/>
      <c r="U117" s="29"/>
      <c r="V117" s="29"/>
    </row>
    <row r="118" spans="1:22" s="2" customFormat="1" ht="16.5" customHeight="1">
      <c r="A118" s="29"/>
      <c r="B118" s="30"/>
      <c r="C118" s="29"/>
      <c r="D118" s="29"/>
      <c r="E118" s="181" t="str">
        <f>E7</f>
        <v>Poltár OO PZ, rekonštrukcia a modernizácia objektu</v>
      </c>
      <c r="F118" s="183"/>
      <c r="G118" s="183"/>
      <c r="H118" s="183"/>
      <c r="I118" s="29"/>
      <c r="J118" s="29"/>
      <c r="K118" s="29"/>
      <c r="L118" s="42"/>
      <c r="M118" s="29"/>
      <c r="N118" s="29"/>
      <c r="O118" s="29"/>
      <c r="P118" s="29"/>
      <c r="Q118" s="29"/>
      <c r="R118" s="29"/>
      <c r="S118" s="29"/>
      <c r="T118" s="29"/>
      <c r="U118" s="29"/>
      <c r="V118" s="29"/>
    </row>
    <row r="119" spans="1:22" s="1" customFormat="1" ht="12" customHeight="1">
      <c r="B119" s="18"/>
      <c r="C119" s="23" t="s">
        <v>117</v>
      </c>
      <c r="L119" s="18"/>
    </row>
    <row r="120" spans="1:22" s="1" customFormat="1" ht="16.5" customHeight="1">
      <c r="B120" s="18"/>
      <c r="E120" s="181" t="s">
        <v>73</v>
      </c>
      <c r="F120" s="148"/>
      <c r="G120" s="148"/>
      <c r="H120" s="148"/>
      <c r="L120" s="18"/>
    </row>
    <row r="121" spans="1:22" s="1" customFormat="1" ht="12" customHeight="1">
      <c r="B121" s="18"/>
      <c r="C121" s="23" t="s">
        <v>118</v>
      </c>
      <c r="L121" s="18"/>
    </row>
    <row r="122" spans="1:22" s="2" customFormat="1" ht="16.5" customHeight="1">
      <c r="A122" s="29"/>
      <c r="B122" s="30"/>
      <c r="C122" s="29"/>
      <c r="D122" s="29"/>
      <c r="E122" s="184" t="s">
        <v>84</v>
      </c>
      <c r="F122" s="182"/>
      <c r="G122" s="182"/>
      <c r="H122" s="182"/>
      <c r="I122" s="29"/>
      <c r="J122" s="29"/>
      <c r="K122" s="29"/>
      <c r="L122" s="42"/>
      <c r="M122" s="29"/>
      <c r="N122" s="29"/>
      <c r="O122" s="29"/>
      <c r="P122" s="29"/>
      <c r="Q122" s="29"/>
      <c r="R122" s="29"/>
      <c r="S122" s="29"/>
      <c r="T122" s="29"/>
      <c r="U122" s="29"/>
      <c r="V122" s="29"/>
    </row>
    <row r="123" spans="1:22" s="2" customFormat="1" ht="12" customHeight="1">
      <c r="A123" s="29"/>
      <c r="B123" s="30"/>
      <c r="C123" s="23" t="s">
        <v>806</v>
      </c>
      <c r="D123" s="29"/>
      <c r="E123" s="29"/>
      <c r="F123" s="29"/>
      <c r="G123" s="29"/>
      <c r="H123" s="29"/>
      <c r="I123" s="29"/>
      <c r="J123" s="29"/>
      <c r="K123" s="29"/>
      <c r="L123" s="42"/>
      <c r="M123" s="29"/>
      <c r="N123" s="29"/>
      <c r="O123" s="29"/>
      <c r="P123" s="29"/>
      <c r="Q123" s="29"/>
      <c r="R123" s="29"/>
      <c r="S123" s="29"/>
      <c r="T123" s="29"/>
      <c r="U123" s="29"/>
      <c r="V123" s="29"/>
    </row>
    <row r="124" spans="1:22" s="2" customFormat="1" ht="16.5" customHeight="1">
      <c r="A124" s="29"/>
      <c r="B124" s="30"/>
      <c r="C124" s="29"/>
      <c r="D124" s="29"/>
      <c r="E124" s="178" t="str">
        <f>E13</f>
        <v>1.4.2b - Bleskozvod a uzemnenie</v>
      </c>
      <c r="F124" s="182"/>
      <c r="G124" s="182"/>
      <c r="H124" s="182"/>
      <c r="I124" s="29"/>
      <c r="J124" s="29"/>
      <c r="K124" s="29"/>
      <c r="L124" s="42"/>
      <c r="M124" s="29"/>
      <c r="N124" s="29"/>
      <c r="O124" s="29"/>
      <c r="P124" s="29"/>
      <c r="Q124" s="29"/>
      <c r="R124" s="29"/>
      <c r="S124" s="29"/>
      <c r="T124" s="29"/>
      <c r="U124" s="29"/>
      <c r="V124" s="29"/>
    </row>
    <row r="125" spans="1:22" s="2" customFormat="1" ht="6.9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M125" s="29"/>
      <c r="N125" s="29"/>
      <c r="O125" s="29"/>
      <c r="P125" s="29"/>
      <c r="Q125" s="29"/>
      <c r="R125" s="29"/>
      <c r="S125" s="29"/>
      <c r="T125" s="29"/>
      <c r="U125" s="29"/>
      <c r="V125" s="29"/>
    </row>
    <row r="126" spans="1:22" s="2" customFormat="1" ht="12" customHeight="1">
      <c r="A126" s="29"/>
      <c r="B126" s="30"/>
      <c r="C126" s="23" t="s">
        <v>17</v>
      </c>
      <c r="D126" s="29"/>
      <c r="E126" s="29"/>
      <c r="F126" s="21" t="str">
        <f>F16</f>
        <v>Poltár</v>
      </c>
      <c r="G126" s="29"/>
      <c r="H126" s="29"/>
      <c r="I126" s="23" t="s">
        <v>19</v>
      </c>
      <c r="J126" s="55" t="str">
        <f>IF(J16="","",J16)</f>
        <v>21. 6. 2023</v>
      </c>
      <c r="K126" s="29"/>
      <c r="L126" s="42"/>
      <c r="M126" s="29"/>
      <c r="N126" s="29"/>
      <c r="O126" s="29"/>
      <c r="P126" s="29"/>
      <c r="Q126" s="29"/>
      <c r="R126" s="29"/>
      <c r="S126" s="29"/>
      <c r="T126" s="29"/>
      <c r="U126" s="29"/>
      <c r="V126" s="29"/>
    </row>
    <row r="127" spans="1:22" s="2" customFormat="1" ht="6.95" customHeight="1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42"/>
      <c r="M127" s="29"/>
      <c r="N127" s="29"/>
      <c r="O127" s="29"/>
      <c r="P127" s="29"/>
      <c r="Q127" s="29"/>
      <c r="R127" s="29"/>
      <c r="S127" s="29"/>
      <c r="T127" s="29"/>
      <c r="U127" s="29"/>
      <c r="V127" s="29"/>
    </row>
    <row r="128" spans="1:22" s="2" customFormat="1" ht="15.2" customHeight="1">
      <c r="A128" s="29"/>
      <c r="B128" s="30"/>
      <c r="C128" s="23" t="s">
        <v>25</v>
      </c>
      <c r="D128" s="29"/>
      <c r="E128" s="29"/>
      <c r="F128" s="21" t="str">
        <f>E19</f>
        <v>Ministerstvo vnútra Slovenskej republiky</v>
      </c>
      <c r="G128" s="29"/>
      <c r="H128" s="29"/>
      <c r="I128" s="23" t="s">
        <v>32</v>
      </c>
      <c r="J128" s="25" t="str">
        <f>E25</f>
        <v>PROMOST s.r.o.</v>
      </c>
      <c r="K128" s="29"/>
      <c r="L128" s="42"/>
      <c r="M128" s="29"/>
      <c r="N128" s="29"/>
      <c r="O128" s="29"/>
      <c r="P128" s="29"/>
      <c r="Q128" s="29"/>
      <c r="R128" s="29"/>
      <c r="S128" s="29"/>
      <c r="T128" s="29"/>
      <c r="U128" s="29"/>
      <c r="V128" s="29"/>
    </row>
    <row r="129" spans="1:56" s="2" customFormat="1" ht="15.2" customHeight="1">
      <c r="A129" s="29"/>
      <c r="B129" s="30"/>
      <c r="C129" s="23" t="s">
        <v>30</v>
      </c>
      <c r="D129" s="29"/>
      <c r="E129" s="29"/>
      <c r="F129" s="21" t="str">
        <f>IF(E22="","",E22)</f>
        <v xml:space="preserve"> </v>
      </c>
      <c r="G129" s="29"/>
      <c r="H129" s="29"/>
      <c r="I129" s="23" t="s">
        <v>37</v>
      </c>
      <c r="J129" s="25" t="str">
        <f>E28</f>
        <v>Bc. Stanislav Varga</v>
      </c>
      <c r="K129" s="29"/>
      <c r="L129" s="42"/>
      <c r="M129" s="29"/>
      <c r="N129" s="29"/>
      <c r="O129" s="29"/>
      <c r="P129" s="29"/>
      <c r="Q129" s="29"/>
      <c r="R129" s="29"/>
      <c r="S129" s="29"/>
      <c r="T129" s="29"/>
      <c r="U129" s="29"/>
      <c r="V129" s="29"/>
    </row>
    <row r="130" spans="1:56" s="2" customFormat="1" ht="10.35" customHeight="1">
      <c r="A130" s="29"/>
      <c r="B130" s="30"/>
      <c r="C130" s="29"/>
      <c r="D130" s="29"/>
      <c r="E130" s="29"/>
      <c r="F130" s="29"/>
      <c r="G130" s="29"/>
      <c r="H130" s="29"/>
      <c r="I130" s="29"/>
      <c r="J130" s="29"/>
      <c r="K130" s="29"/>
      <c r="L130" s="42"/>
      <c r="M130" s="29"/>
      <c r="N130" s="29"/>
      <c r="O130" s="29"/>
      <c r="P130" s="29"/>
      <c r="Q130" s="29"/>
      <c r="R130" s="29"/>
      <c r="S130" s="29"/>
      <c r="T130" s="29"/>
      <c r="U130" s="29"/>
      <c r="V130" s="29"/>
    </row>
    <row r="131" spans="1:56" s="11" customFormat="1" ht="29.25" customHeight="1">
      <c r="A131" s="102"/>
      <c r="B131" s="103"/>
      <c r="C131" s="104" t="s">
        <v>137</v>
      </c>
      <c r="D131" s="105" t="s">
        <v>66</v>
      </c>
      <c r="E131" s="105" t="s">
        <v>62</v>
      </c>
      <c r="F131" s="105" t="s">
        <v>63</v>
      </c>
      <c r="G131" s="105" t="s">
        <v>138</v>
      </c>
      <c r="H131" s="105" t="s">
        <v>139</v>
      </c>
      <c r="I131" s="105" t="s">
        <v>140</v>
      </c>
      <c r="J131" s="106" t="s">
        <v>123</v>
      </c>
      <c r="K131" s="107" t="s">
        <v>141</v>
      </c>
      <c r="L131" s="108"/>
      <c r="M131" s="102"/>
      <c r="N131" s="102"/>
      <c r="O131" s="102"/>
      <c r="P131" s="102"/>
      <c r="Q131" s="102"/>
      <c r="R131" s="102"/>
      <c r="S131" s="102"/>
      <c r="T131" s="102"/>
      <c r="U131" s="102"/>
      <c r="V131" s="102"/>
    </row>
    <row r="132" spans="1:56" s="2" customFormat="1" ht="22.9" customHeight="1">
      <c r="A132" s="29"/>
      <c r="B132" s="30"/>
      <c r="C132" s="59" t="s">
        <v>119</v>
      </c>
      <c r="D132" s="29"/>
      <c r="E132" s="29"/>
      <c r="F132" s="29"/>
      <c r="G132" s="29"/>
      <c r="H132" s="29"/>
      <c r="I132" s="29"/>
      <c r="J132" s="109"/>
      <c r="K132" s="29"/>
      <c r="L132" s="30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AK132" s="15" t="s">
        <v>68</v>
      </c>
      <c r="AL132" s="15" t="s">
        <v>125</v>
      </c>
      <c r="BB132" s="110">
        <f>BB133+BB186</f>
        <v>0</v>
      </c>
    </row>
    <row r="133" spans="1:56" s="12" customFormat="1" ht="25.9" customHeight="1">
      <c r="B133" s="111"/>
      <c r="D133" s="112" t="s">
        <v>68</v>
      </c>
      <c r="E133" s="113" t="s">
        <v>369</v>
      </c>
      <c r="F133" s="113" t="s">
        <v>1409</v>
      </c>
      <c r="J133" s="114"/>
      <c r="L133" s="111"/>
      <c r="AI133" s="112" t="s">
        <v>87</v>
      </c>
      <c r="AK133" s="115" t="s">
        <v>68</v>
      </c>
      <c r="AL133" s="115" t="s">
        <v>69</v>
      </c>
      <c r="AP133" s="112" t="s">
        <v>144</v>
      </c>
      <c r="BB133" s="116">
        <f>BB134+BB175+BB178</f>
        <v>0</v>
      </c>
    </row>
    <row r="134" spans="1:56" s="12" customFormat="1" ht="22.9" customHeight="1">
      <c r="B134" s="111"/>
      <c r="D134" s="112" t="s">
        <v>68</v>
      </c>
      <c r="E134" s="117" t="s">
        <v>1410</v>
      </c>
      <c r="F134" s="117" t="s">
        <v>1411</v>
      </c>
      <c r="J134" s="118"/>
      <c r="L134" s="111"/>
      <c r="AI134" s="112" t="s">
        <v>87</v>
      </c>
      <c r="AK134" s="115" t="s">
        <v>68</v>
      </c>
      <c r="AL134" s="115" t="s">
        <v>74</v>
      </c>
      <c r="AP134" s="112" t="s">
        <v>144</v>
      </c>
      <c r="BB134" s="116">
        <f>SUM(BB135:BB174)</f>
        <v>0</v>
      </c>
    </row>
    <row r="135" spans="1:56" s="2" customFormat="1" ht="16.5" customHeight="1">
      <c r="A135" s="29"/>
      <c r="B135" s="119"/>
      <c r="C135" s="120" t="s">
        <v>74</v>
      </c>
      <c r="D135" s="120" t="s">
        <v>146</v>
      </c>
      <c r="E135" s="121" t="s">
        <v>1438</v>
      </c>
      <c r="F135" s="122" t="s">
        <v>1439</v>
      </c>
      <c r="G135" s="123" t="s">
        <v>307</v>
      </c>
      <c r="H135" s="124">
        <v>10</v>
      </c>
      <c r="I135" s="125"/>
      <c r="J135" s="125"/>
      <c r="K135" s="126"/>
      <c r="L135" s="30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AI135" s="127" t="s">
        <v>90</v>
      </c>
      <c r="AK135" s="127" t="s">
        <v>146</v>
      </c>
      <c r="AL135" s="127" t="s">
        <v>78</v>
      </c>
      <c r="AP135" s="15" t="s">
        <v>144</v>
      </c>
      <c r="AV135" s="128" t="e">
        <f>IF(#REF!="základná",J135,0)</f>
        <v>#REF!</v>
      </c>
      <c r="AW135" s="128" t="e">
        <f>IF(#REF!="znížená",J135,0)</f>
        <v>#REF!</v>
      </c>
      <c r="AX135" s="128" t="e">
        <f>IF(#REF!="zákl. prenesená",J135,0)</f>
        <v>#REF!</v>
      </c>
      <c r="AY135" s="128" t="e">
        <f>IF(#REF!="zníž. prenesená",J135,0)</f>
        <v>#REF!</v>
      </c>
      <c r="AZ135" s="128" t="e">
        <f>IF(#REF!="nulová",J135,0)</f>
        <v>#REF!</v>
      </c>
      <c r="BA135" s="15" t="s">
        <v>78</v>
      </c>
      <c r="BB135" s="128">
        <f t="shared" ref="BB135:BB174" si="0">ROUND(I135*H135,2)</f>
        <v>0</v>
      </c>
      <c r="BC135" s="15" t="s">
        <v>90</v>
      </c>
      <c r="BD135" s="127" t="s">
        <v>1745</v>
      </c>
    </row>
    <row r="136" spans="1:56" s="2" customFormat="1" ht="24.2" customHeight="1">
      <c r="A136" s="29"/>
      <c r="B136" s="119"/>
      <c r="C136" s="129" t="s">
        <v>78</v>
      </c>
      <c r="D136" s="129" t="s">
        <v>369</v>
      </c>
      <c r="E136" s="130"/>
      <c r="F136" s="131" t="s">
        <v>2891</v>
      </c>
      <c r="G136" s="132" t="s">
        <v>307</v>
      </c>
      <c r="H136" s="133">
        <v>10</v>
      </c>
      <c r="I136" s="134"/>
      <c r="J136" s="134"/>
      <c r="K136" s="135"/>
      <c r="L136" s="136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AI136" s="127" t="s">
        <v>173</v>
      </c>
      <c r="AK136" s="127" t="s">
        <v>369</v>
      </c>
      <c r="AL136" s="127" t="s">
        <v>78</v>
      </c>
      <c r="AP136" s="15" t="s">
        <v>144</v>
      </c>
      <c r="AV136" s="128" t="e">
        <f>IF(#REF!="základná",J136,0)</f>
        <v>#REF!</v>
      </c>
      <c r="AW136" s="128" t="e">
        <f>IF(#REF!="znížená",J136,0)</f>
        <v>#REF!</v>
      </c>
      <c r="AX136" s="128" t="e">
        <f>IF(#REF!="zákl. prenesená",J136,0)</f>
        <v>#REF!</v>
      </c>
      <c r="AY136" s="128" t="e">
        <f>IF(#REF!="zníž. prenesená",J136,0)</f>
        <v>#REF!</v>
      </c>
      <c r="AZ136" s="128" t="e">
        <f>IF(#REF!="nulová",J136,0)</f>
        <v>#REF!</v>
      </c>
      <c r="BA136" s="15" t="s">
        <v>78</v>
      </c>
      <c r="BB136" s="128">
        <f t="shared" si="0"/>
        <v>0</v>
      </c>
      <c r="BC136" s="15" t="s">
        <v>90</v>
      </c>
      <c r="BD136" s="127" t="s">
        <v>1746</v>
      </c>
    </row>
    <row r="137" spans="1:56" s="2" customFormat="1" ht="24.2" customHeight="1">
      <c r="A137" s="29"/>
      <c r="B137" s="119"/>
      <c r="C137" s="120" t="s">
        <v>87</v>
      </c>
      <c r="D137" s="120" t="s">
        <v>146</v>
      </c>
      <c r="E137" s="121" t="s">
        <v>1747</v>
      </c>
      <c r="F137" s="122" t="s">
        <v>1748</v>
      </c>
      <c r="G137" s="123" t="s">
        <v>272</v>
      </c>
      <c r="H137" s="124">
        <v>50</v>
      </c>
      <c r="I137" s="125"/>
      <c r="J137" s="125"/>
      <c r="K137" s="126"/>
      <c r="L137" s="30"/>
      <c r="M137" s="29"/>
      <c r="N137" s="29"/>
      <c r="O137" s="29"/>
      <c r="P137" s="29"/>
      <c r="Q137" s="29"/>
      <c r="R137" s="29"/>
      <c r="S137" s="29"/>
      <c r="T137" s="29"/>
      <c r="U137" s="29"/>
      <c r="V137" s="29"/>
      <c r="AI137" s="127" t="s">
        <v>563</v>
      </c>
      <c r="AK137" s="127" t="s">
        <v>146</v>
      </c>
      <c r="AL137" s="127" t="s">
        <v>78</v>
      </c>
      <c r="AP137" s="15" t="s">
        <v>144</v>
      </c>
      <c r="AV137" s="128" t="e">
        <f>IF(#REF!="základná",J137,0)</f>
        <v>#REF!</v>
      </c>
      <c r="AW137" s="128" t="e">
        <f>IF(#REF!="znížená",J137,0)</f>
        <v>#REF!</v>
      </c>
      <c r="AX137" s="128" t="e">
        <f>IF(#REF!="zákl. prenesená",J137,0)</f>
        <v>#REF!</v>
      </c>
      <c r="AY137" s="128" t="e">
        <f>IF(#REF!="zníž. prenesená",J137,0)</f>
        <v>#REF!</v>
      </c>
      <c r="AZ137" s="128" t="e">
        <f>IF(#REF!="nulová",J137,0)</f>
        <v>#REF!</v>
      </c>
      <c r="BA137" s="15" t="s">
        <v>78</v>
      </c>
      <c r="BB137" s="128">
        <f t="shared" si="0"/>
        <v>0</v>
      </c>
      <c r="BC137" s="15" t="s">
        <v>563</v>
      </c>
      <c r="BD137" s="127" t="s">
        <v>1749</v>
      </c>
    </row>
    <row r="138" spans="1:56" s="2" customFormat="1" ht="16.5" customHeight="1">
      <c r="A138" s="29"/>
      <c r="B138" s="119"/>
      <c r="C138" s="129" t="s">
        <v>90</v>
      </c>
      <c r="D138" s="129" t="s">
        <v>369</v>
      </c>
      <c r="E138" s="130"/>
      <c r="F138" s="131" t="s">
        <v>1750</v>
      </c>
      <c r="G138" s="132" t="s">
        <v>772</v>
      </c>
      <c r="H138" s="133">
        <v>30.8</v>
      </c>
      <c r="I138" s="134"/>
      <c r="J138" s="134"/>
      <c r="K138" s="135"/>
      <c r="L138" s="136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AI138" s="127" t="s">
        <v>1415</v>
      </c>
      <c r="AK138" s="127" t="s">
        <v>369</v>
      </c>
      <c r="AL138" s="127" t="s">
        <v>78</v>
      </c>
      <c r="AP138" s="15" t="s">
        <v>144</v>
      </c>
      <c r="AV138" s="128" t="e">
        <f>IF(#REF!="základná",J138,0)</f>
        <v>#REF!</v>
      </c>
      <c r="AW138" s="128" t="e">
        <f>IF(#REF!="znížená",J138,0)</f>
        <v>#REF!</v>
      </c>
      <c r="AX138" s="128" t="e">
        <f>IF(#REF!="zákl. prenesená",J138,0)</f>
        <v>#REF!</v>
      </c>
      <c r="AY138" s="128" t="e">
        <f>IF(#REF!="zníž. prenesená",J138,0)</f>
        <v>#REF!</v>
      </c>
      <c r="AZ138" s="128" t="e">
        <f>IF(#REF!="nulová",J138,0)</f>
        <v>#REF!</v>
      </c>
      <c r="BA138" s="15" t="s">
        <v>78</v>
      </c>
      <c r="BB138" s="128">
        <f t="shared" si="0"/>
        <v>0</v>
      </c>
      <c r="BC138" s="15" t="s">
        <v>1415</v>
      </c>
      <c r="BD138" s="127" t="s">
        <v>1751</v>
      </c>
    </row>
    <row r="139" spans="1:56" s="2" customFormat="1" ht="16.5" customHeight="1">
      <c r="A139" s="29"/>
      <c r="B139" s="119"/>
      <c r="C139" s="120" t="s">
        <v>162</v>
      </c>
      <c r="D139" s="120" t="s">
        <v>146</v>
      </c>
      <c r="E139" s="121" t="s">
        <v>1752</v>
      </c>
      <c r="F139" s="122" t="s">
        <v>1753</v>
      </c>
      <c r="G139" s="123" t="s">
        <v>307</v>
      </c>
      <c r="H139" s="124">
        <v>9</v>
      </c>
      <c r="I139" s="125"/>
      <c r="J139" s="125"/>
      <c r="K139" s="126"/>
      <c r="L139" s="30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AI139" s="127" t="s">
        <v>563</v>
      </c>
      <c r="AK139" s="127" t="s">
        <v>146</v>
      </c>
      <c r="AL139" s="127" t="s">
        <v>78</v>
      </c>
      <c r="AP139" s="15" t="s">
        <v>144</v>
      </c>
      <c r="AV139" s="128" t="e">
        <f>IF(#REF!="základná",J139,0)</f>
        <v>#REF!</v>
      </c>
      <c r="AW139" s="128" t="e">
        <f>IF(#REF!="znížená",J139,0)</f>
        <v>#REF!</v>
      </c>
      <c r="AX139" s="128" t="e">
        <f>IF(#REF!="zákl. prenesená",J139,0)</f>
        <v>#REF!</v>
      </c>
      <c r="AY139" s="128" t="e">
        <f>IF(#REF!="zníž. prenesená",J139,0)</f>
        <v>#REF!</v>
      </c>
      <c r="AZ139" s="128" t="e">
        <f>IF(#REF!="nulová",J139,0)</f>
        <v>#REF!</v>
      </c>
      <c r="BA139" s="15" t="s">
        <v>78</v>
      </c>
      <c r="BB139" s="128">
        <f t="shared" si="0"/>
        <v>0</v>
      </c>
      <c r="BC139" s="15" t="s">
        <v>563</v>
      </c>
      <c r="BD139" s="127" t="s">
        <v>1754</v>
      </c>
    </row>
    <row r="140" spans="1:56" s="2" customFormat="1" ht="16.5" customHeight="1">
      <c r="A140" s="29"/>
      <c r="B140" s="119"/>
      <c r="C140" s="129" t="s">
        <v>154</v>
      </c>
      <c r="D140" s="129" t="s">
        <v>369</v>
      </c>
      <c r="E140" s="130"/>
      <c r="F140" s="131" t="s">
        <v>1755</v>
      </c>
      <c r="G140" s="132" t="s">
        <v>307</v>
      </c>
      <c r="H140" s="133">
        <v>9</v>
      </c>
      <c r="I140" s="134"/>
      <c r="J140" s="134"/>
      <c r="K140" s="135"/>
      <c r="L140" s="136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AI140" s="127" t="s">
        <v>1415</v>
      </c>
      <c r="AK140" s="127" t="s">
        <v>369</v>
      </c>
      <c r="AL140" s="127" t="s">
        <v>78</v>
      </c>
      <c r="AP140" s="15" t="s">
        <v>144</v>
      </c>
      <c r="AV140" s="128" t="e">
        <f>IF(#REF!="základná",J140,0)</f>
        <v>#REF!</v>
      </c>
      <c r="AW140" s="128" t="e">
        <f>IF(#REF!="znížená",J140,0)</f>
        <v>#REF!</v>
      </c>
      <c r="AX140" s="128" t="e">
        <f>IF(#REF!="zákl. prenesená",J140,0)</f>
        <v>#REF!</v>
      </c>
      <c r="AY140" s="128" t="e">
        <f>IF(#REF!="zníž. prenesená",J140,0)</f>
        <v>#REF!</v>
      </c>
      <c r="AZ140" s="128" t="e">
        <f>IF(#REF!="nulová",J140,0)</f>
        <v>#REF!</v>
      </c>
      <c r="BA140" s="15" t="s">
        <v>78</v>
      </c>
      <c r="BB140" s="128">
        <f t="shared" si="0"/>
        <v>0</v>
      </c>
      <c r="BC140" s="15" t="s">
        <v>1415</v>
      </c>
      <c r="BD140" s="127" t="s">
        <v>1756</v>
      </c>
    </row>
    <row r="141" spans="1:56" s="2" customFormat="1" ht="16.5" customHeight="1">
      <c r="A141" s="29"/>
      <c r="B141" s="119"/>
      <c r="C141" s="120" t="s">
        <v>169</v>
      </c>
      <c r="D141" s="120" t="s">
        <v>146</v>
      </c>
      <c r="E141" s="121" t="s">
        <v>1757</v>
      </c>
      <c r="F141" s="122" t="s">
        <v>1758</v>
      </c>
      <c r="G141" s="123" t="s">
        <v>272</v>
      </c>
      <c r="H141" s="124">
        <v>15</v>
      </c>
      <c r="I141" s="125"/>
      <c r="J141" s="125"/>
      <c r="K141" s="126"/>
      <c r="L141" s="30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AI141" s="127" t="s">
        <v>563</v>
      </c>
      <c r="AK141" s="127" t="s">
        <v>146</v>
      </c>
      <c r="AL141" s="127" t="s">
        <v>78</v>
      </c>
      <c r="AP141" s="15" t="s">
        <v>144</v>
      </c>
      <c r="AV141" s="128" t="e">
        <f>IF(#REF!="základná",J141,0)</f>
        <v>#REF!</v>
      </c>
      <c r="AW141" s="128" t="e">
        <f>IF(#REF!="znížená",J141,0)</f>
        <v>#REF!</v>
      </c>
      <c r="AX141" s="128" t="e">
        <f>IF(#REF!="zákl. prenesená",J141,0)</f>
        <v>#REF!</v>
      </c>
      <c r="AY141" s="128" t="e">
        <f>IF(#REF!="zníž. prenesená",J141,0)</f>
        <v>#REF!</v>
      </c>
      <c r="AZ141" s="128" t="e">
        <f>IF(#REF!="nulová",J141,0)</f>
        <v>#REF!</v>
      </c>
      <c r="BA141" s="15" t="s">
        <v>78</v>
      </c>
      <c r="BB141" s="128">
        <f t="shared" si="0"/>
        <v>0</v>
      </c>
      <c r="BC141" s="15" t="s">
        <v>563</v>
      </c>
      <c r="BD141" s="127" t="s">
        <v>1759</v>
      </c>
    </row>
    <row r="142" spans="1:56" s="2" customFormat="1" ht="16.5" customHeight="1">
      <c r="A142" s="29"/>
      <c r="B142" s="119"/>
      <c r="C142" s="129" t="s">
        <v>173</v>
      </c>
      <c r="D142" s="129" t="s">
        <v>369</v>
      </c>
      <c r="E142" s="130"/>
      <c r="F142" s="131" t="s">
        <v>1760</v>
      </c>
      <c r="G142" s="132" t="s">
        <v>307</v>
      </c>
      <c r="H142" s="133">
        <v>1</v>
      </c>
      <c r="I142" s="134"/>
      <c r="J142" s="134"/>
      <c r="K142" s="135"/>
      <c r="L142" s="136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AI142" s="127" t="s">
        <v>1705</v>
      </c>
      <c r="AK142" s="127" t="s">
        <v>369</v>
      </c>
      <c r="AL142" s="127" t="s">
        <v>78</v>
      </c>
      <c r="AP142" s="15" t="s">
        <v>144</v>
      </c>
      <c r="AV142" s="128" t="e">
        <f>IF(#REF!="základná",J142,0)</f>
        <v>#REF!</v>
      </c>
      <c r="AW142" s="128" t="e">
        <f>IF(#REF!="znížená",J142,0)</f>
        <v>#REF!</v>
      </c>
      <c r="AX142" s="128" t="e">
        <f>IF(#REF!="zákl. prenesená",J142,0)</f>
        <v>#REF!</v>
      </c>
      <c r="AY142" s="128" t="e">
        <f>IF(#REF!="zníž. prenesená",J142,0)</f>
        <v>#REF!</v>
      </c>
      <c r="AZ142" s="128" t="e">
        <f>IF(#REF!="nulová",J142,0)</f>
        <v>#REF!</v>
      </c>
      <c r="BA142" s="15" t="s">
        <v>78</v>
      </c>
      <c r="BB142" s="128">
        <f t="shared" si="0"/>
        <v>0</v>
      </c>
      <c r="BC142" s="15" t="s">
        <v>563</v>
      </c>
      <c r="BD142" s="127" t="s">
        <v>1761</v>
      </c>
    </row>
    <row r="143" spans="1:56" s="2" customFormat="1" ht="21.75" customHeight="1">
      <c r="A143" s="29"/>
      <c r="B143" s="119"/>
      <c r="C143" s="120" t="s">
        <v>177</v>
      </c>
      <c r="D143" s="120" t="s">
        <v>146</v>
      </c>
      <c r="E143" s="121" t="s">
        <v>1762</v>
      </c>
      <c r="F143" s="122" t="s">
        <v>1763</v>
      </c>
      <c r="G143" s="123" t="s">
        <v>307</v>
      </c>
      <c r="H143" s="124">
        <v>110</v>
      </c>
      <c r="I143" s="125"/>
      <c r="J143" s="125"/>
      <c r="K143" s="126"/>
      <c r="L143" s="30"/>
      <c r="M143" s="29"/>
      <c r="N143" s="29"/>
      <c r="O143" s="29"/>
      <c r="P143" s="29"/>
      <c r="Q143" s="29"/>
      <c r="R143" s="29"/>
      <c r="S143" s="29"/>
      <c r="T143" s="29"/>
      <c r="U143" s="29"/>
      <c r="V143" s="29"/>
      <c r="AI143" s="127" t="s">
        <v>563</v>
      </c>
      <c r="AK143" s="127" t="s">
        <v>146</v>
      </c>
      <c r="AL143" s="127" t="s">
        <v>78</v>
      </c>
      <c r="AP143" s="15" t="s">
        <v>144</v>
      </c>
      <c r="AV143" s="128" t="e">
        <f>IF(#REF!="základná",J143,0)</f>
        <v>#REF!</v>
      </c>
      <c r="AW143" s="128" t="e">
        <f>IF(#REF!="znížená",J143,0)</f>
        <v>#REF!</v>
      </c>
      <c r="AX143" s="128" t="e">
        <f>IF(#REF!="zákl. prenesená",J143,0)</f>
        <v>#REF!</v>
      </c>
      <c r="AY143" s="128" t="e">
        <f>IF(#REF!="zníž. prenesená",J143,0)</f>
        <v>#REF!</v>
      </c>
      <c r="AZ143" s="128" t="e">
        <f>IF(#REF!="nulová",J143,0)</f>
        <v>#REF!</v>
      </c>
      <c r="BA143" s="15" t="s">
        <v>78</v>
      </c>
      <c r="BB143" s="128">
        <f t="shared" si="0"/>
        <v>0</v>
      </c>
      <c r="BC143" s="15" t="s">
        <v>563</v>
      </c>
      <c r="BD143" s="127" t="s">
        <v>1764</v>
      </c>
    </row>
    <row r="144" spans="1:56" s="2" customFormat="1" ht="24.2" customHeight="1">
      <c r="A144" s="29"/>
      <c r="B144" s="119"/>
      <c r="C144" s="129" t="s">
        <v>181</v>
      </c>
      <c r="D144" s="129" t="s">
        <v>369</v>
      </c>
      <c r="E144" s="130"/>
      <c r="F144" s="131" t="s">
        <v>1765</v>
      </c>
      <c r="G144" s="132" t="s">
        <v>307</v>
      </c>
      <c r="H144" s="133">
        <v>110</v>
      </c>
      <c r="I144" s="134"/>
      <c r="J144" s="134"/>
      <c r="K144" s="135"/>
      <c r="L144" s="136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AI144" s="127" t="s">
        <v>1415</v>
      </c>
      <c r="AK144" s="127" t="s">
        <v>369</v>
      </c>
      <c r="AL144" s="127" t="s">
        <v>78</v>
      </c>
      <c r="AP144" s="15" t="s">
        <v>144</v>
      </c>
      <c r="AV144" s="128" t="e">
        <f>IF(#REF!="základná",J144,0)</f>
        <v>#REF!</v>
      </c>
      <c r="AW144" s="128" t="e">
        <f>IF(#REF!="znížená",J144,0)</f>
        <v>#REF!</v>
      </c>
      <c r="AX144" s="128" t="e">
        <f>IF(#REF!="zákl. prenesená",J144,0)</f>
        <v>#REF!</v>
      </c>
      <c r="AY144" s="128" t="e">
        <f>IF(#REF!="zníž. prenesená",J144,0)</f>
        <v>#REF!</v>
      </c>
      <c r="AZ144" s="128" t="e">
        <f>IF(#REF!="nulová",J144,0)</f>
        <v>#REF!</v>
      </c>
      <c r="BA144" s="15" t="s">
        <v>78</v>
      </c>
      <c r="BB144" s="128">
        <f t="shared" si="0"/>
        <v>0</v>
      </c>
      <c r="BC144" s="15" t="s">
        <v>1415</v>
      </c>
      <c r="BD144" s="127" t="s">
        <v>1766</v>
      </c>
    </row>
    <row r="145" spans="1:56" s="2" customFormat="1" ht="16.5" customHeight="1">
      <c r="A145" s="29"/>
      <c r="B145" s="119"/>
      <c r="C145" s="120" t="s">
        <v>185</v>
      </c>
      <c r="D145" s="120" t="s">
        <v>146</v>
      </c>
      <c r="E145" s="121" t="s">
        <v>1767</v>
      </c>
      <c r="F145" s="122" t="s">
        <v>1768</v>
      </c>
      <c r="G145" s="123" t="s">
        <v>307</v>
      </c>
      <c r="H145" s="124">
        <v>170</v>
      </c>
      <c r="I145" s="125"/>
      <c r="J145" s="125"/>
      <c r="K145" s="126"/>
      <c r="L145" s="30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AI145" s="127" t="s">
        <v>563</v>
      </c>
      <c r="AK145" s="127" t="s">
        <v>146</v>
      </c>
      <c r="AL145" s="127" t="s">
        <v>78</v>
      </c>
      <c r="AP145" s="15" t="s">
        <v>144</v>
      </c>
      <c r="AV145" s="128" t="e">
        <f>IF(#REF!="základná",J145,0)</f>
        <v>#REF!</v>
      </c>
      <c r="AW145" s="128" t="e">
        <f>IF(#REF!="znížená",J145,0)</f>
        <v>#REF!</v>
      </c>
      <c r="AX145" s="128" t="e">
        <f>IF(#REF!="zákl. prenesená",J145,0)</f>
        <v>#REF!</v>
      </c>
      <c r="AY145" s="128" t="e">
        <f>IF(#REF!="zníž. prenesená",J145,0)</f>
        <v>#REF!</v>
      </c>
      <c r="AZ145" s="128" t="e">
        <f>IF(#REF!="nulová",J145,0)</f>
        <v>#REF!</v>
      </c>
      <c r="BA145" s="15" t="s">
        <v>78</v>
      </c>
      <c r="BB145" s="128">
        <f t="shared" si="0"/>
        <v>0</v>
      </c>
      <c r="BC145" s="15" t="s">
        <v>563</v>
      </c>
      <c r="BD145" s="127" t="s">
        <v>1769</v>
      </c>
    </row>
    <row r="146" spans="1:56" s="2" customFormat="1" ht="24.2" customHeight="1">
      <c r="A146" s="29"/>
      <c r="B146" s="119"/>
      <c r="C146" s="129" t="s">
        <v>189</v>
      </c>
      <c r="D146" s="129" t="s">
        <v>369</v>
      </c>
      <c r="E146" s="130"/>
      <c r="F146" s="131" t="s">
        <v>1770</v>
      </c>
      <c r="G146" s="132" t="s">
        <v>307</v>
      </c>
      <c r="H146" s="133">
        <v>170</v>
      </c>
      <c r="I146" s="134"/>
      <c r="J146" s="134"/>
      <c r="K146" s="135"/>
      <c r="L146" s="136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AI146" s="127" t="s">
        <v>1415</v>
      </c>
      <c r="AK146" s="127" t="s">
        <v>369</v>
      </c>
      <c r="AL146" s="127" t="s">
        <v>78</v>
      </c>
      <c r="AP146" s="15" t="s">
        <v>144</v>
      </c>
      <c r="AV146" s="128" t="e">
        <f>IF(#REF!="základná",J146,0)</f>
        <v>#REF!</v>
      </c>
      <c r="AW146" s="128" t="e">
        <f>IF(#REF!="znížená",J146,0)</f>
        <v>#REF!</v>
      </c>
      <c r="AX146" s="128" t="e">
        <f>IF(#REF!="zákl. prenesená",J146,0)</f>
        <v>#REF!</v>
      </c>
      <c r="AY146" s="128" t="e">
        <f>IF(#REF!="zníž. prenesená",J146,0)</f>
        <v>#REF!</v>
      </c>
      <c r="AZ146" s="128" t="e">
        <f>IF(#REF!="nulová",J146,0)</f>
        <v>#REF!</v>
      </c>
      <c r="BA146" s="15" t="s">
        <v>78</v>
      </c>
      <c r="BB146" s="128">
        <f t="shared" si="0"/>
        <v>0</v>
      </c>
      <c r="BC146" s="15" t="s">
        <v>1415</v>
      </c>
      <c r="BD146" s="127" t="s">
        <v>1771</v>
      </c>
    </row>
    <row r="147" spans="1:56" s="2" customFormat="1" ht="24.2" customHeight="1">
      <c r="A147" s="29"/>
      <c r="B147" s="119"/>
      <c r="C147" s="120" t="s">
        <v>193</v>
      </c>
      <c r="D147" s="120" t="s">
        <v>146</v>
      </c>
      <c r="E147" s="121" t="s">
        <v>1772</v>
      </c>
      <c r="F147" s="122" t="s">
        <v>1773</v>
      </c>
      <c r="G147" s="123" t="s">
        <v>307</v>
      </c>
      <c r="H147" s="124">
        <v>3</v>
      </c>
      <c r="I147" s="125"/>
      <c r="J147" s="125"/>
      <c r="K147" s="126"/>
      <c r="L147" s="30"/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AI147" s="127" t="s">
        <v>563</v>
      </c>
      <c r="AK147" s="127" t="s">
        <v>146</v>
      </c>
      <c r="AL147" s="127" t="s">
        <v>78</v>
      </c>
      <c r="AP147" s="15" t="s">
        <v>144</v>
      </c>
      <c r="AV147" s="128" t="e">
        <f>IF(#REF!="základná",J147,0)</f>
        <v>#REF!</v>
      </c>
      <c r="AW147" s="128" t="e">
        <f>IF(#REF!="znížená",J147,0)</f>
        <v>#REF!</v>
      </c>
      <c r="AX147" s="128" t="e">
        <f>IF(#REF!="zákl. prenesená",J147,0)</f>
        <v>#REF!</v>
      </c>
      <c r="AY147" s="128" t="e">
        <f>IF(#REF!="zníž. prenesená",J147,0)</f>
        <v>#REF!</v>
      </c>
      <c r="AZ147" s="128" t="e">
        <f>IF(#REF!="nulová",J147,0)</f>
        <v>#REF!</v>
      </c>
      <c r="BA147" s="15" t="s">
        <v>78</v>
      </c>
      <c r="BB147" s="128">
        <f t="shared" si="0"/>
        <v>0</v>
      </c>
      <c r="BC147" s="15" t="s">
        <v>563</v>
      </c>
      <c r="BD147" s="127" t="s">
        <v>1774</v>
      </c>
    </row>
    <row r="148" spans="1:56" s="2" customFormat="1" ht="24.2" customHeight="1">
      <c r="A148" s="29"/>
      <c r="B148" s="119"/>
      <c r="C148" s="129" t="s">
        <v>197</v>
      </c>
      <c r="D148" s="129" t="s">
        <v>369</v>
      </c>
      <c r="E148" s="130"/>
      <c r="F148" s="131" t="s">
        <v>1775</v>
      </c>
      <c r="G148" s="132" t="s">
        <v>307</v>
      </c>
      <c r="H148" s="133">
        <v>3</v>
      </c>
      <c r="I148" s="134"/>
      <c r="J148" s="134"/>
      <c r="K148" s="135"/>
      <c r="L148" s="136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AI148" s="127" t="s">
        <v>1415</v>
      </c>
      <c r="AK148" s="127" t="s">
        <v>369</v>
      </c>
      <c r="AL148" s="127" t="s">
        <v>78</v>
      </c>
      <c r="AP148" s="15" t="s">
        <v>144</v>
      </c>
      <c r="AV148" s="128" t="e">
        <f>IF(#REF!="základná",J148,0)</f>
        <v>#REF!</v>
      </c>
      <c r="AW148" s="128" t="e">
        <f>IF(#REF!="znížená",J148,0)</f>
        <v>#REF!</v>
      </c>
      <c r="AX148" s="128" t="e">
        <f>IF(#REF!="zákl. prenesená",J148,0)</f>
        <v>#REF!</v>
      </c>
      <c r="AY148" s="128" t="e">
        <f>IF(#REF!="zníž. prenesená",J148,0)</f>
        <v>#REF!</v>
      </c>
      <c r="AZ148" s="128" t="e">
        <f>IF(#REF!="nulová",J148,0)</f>
        <v>#REF!</v>
      </c>
      <c r="BA148" s="15" t="s">
        <v>78</v>
      </c>
      <c r="BB148" s="128">
        <f t="shared" si="0"/>
        <v>0</v>
      </c>
      <c r="BC148" s="15" t="s">
        <v>1415</v>
      </c>
      <c r="BD148" s="127" t="s">
        <v>1776</v>
      </c>
    </row>
    <row r="149" spans="1:56" s="2" customFormat="1" ht="16.5" customHeight="1">
      <c r="A149" s="29"/>
      <c r="B149" s="119"/>
      <c r="C149" s="120" t="s">
        <v>201</v>
      </c>
      <c r="D149" s="120" t="s">
        <v>146</v>
      </c>
      <c r="E149" s="121" t="s">
        <v>1777</v>
      </c>
      <c r="F149" s="122" t="s">
        <v>1778</v>
      </c>
      <c r="G149" s="123" t="s">
        <v>307</v>
      </c>
      <c r="H149" s="124">
        <v>6</v>
      </c>
      <c r="I149" s="125"/>
      <c r="J149" s="125"/>
      <c r="K149" s="126"/>
      <c r="L149" s="30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AI149" s="127" t="s">
        <v>563</v>
      </c>
      <c r="AK149" s="127" t="s">
        <v>146</v>
      </c>
      <c r="AL149" s="127" t="s">
        <v>78</v>
      </c>
      <c r="AP149" s="15" t="s">
        <v>144</v>
      </c>
      <c r="AV149" s="128" t="e">
        <f>IF(#REF!="základná",J149,0)</f>
        <v>#REF!</v>
      </c>
      <c r="AW149" s="128" t="e">
        <f>IF(#REF!="znížená",J149,0)</f>
        <v>#REF!</v>
      </c>
      <c r="AX149" s="128" t="e">
        <f>IF(#REF!="zákl. prenesená",J149,0)</f>
        <v>#REF!</v>
      </c>
      <c r="AY149" s="128" t="e">
        <f>IF(#REF!="zníž. prenesená",J149,0)</f>
        <v>#REF!</v>
      </c>
      <c r="AZ149" s="128" t="e">
        <f>IF(#REF!="nulová",J149,0)</f>
        <v>#REF!</v>
      </c>
      <c r="BA149" s="15" t="s">
        <v>78</v>
      </c>
      <c r="BB149" s="128">
        <f t="shared" si="0"/>
        <v>0</v>
      </c>
      <c r="BC149" s="15" t="s">
        <v>563</v>
      </c>
      <c r="BD149" s="127" t="s">
        <v>1779</v>
      </c>
    </row>
    <row r="150" spans="1:56" s="2" customFormat="1" ht="24.2" customHeight="1">
      <c r="A150" s="29"/>
      <c r="B150" s="119"/>
      <c r="C150" s="129" t="s">
        <v>205</v>
      </c>
      <c r="D150" s="129" t="s">
        <v>369</v>
      </c>
      <c r="E150" s="130"/>
      <c r="F150" s="131" t="s">
        <v>1780</v>
      </c>
      <c r="G150" s="132" t="s">
        <v>307</v>
      </c>
      <c r="H150" s="133">
        <v>2</v>
      </c>
      <c r="I150" s="134"/>
      <c r="J150" s="134"/>
      <c r="K150" s="135"/>
      <c r="L150" s="136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AI150" s="127" t="s">
        <v>1415</v>
      </c>
      <c r="AK150" s="127" t="s">
        <v>369</v>
      </c>
      <c r="AL150" s="127" t="s">
        <v>78</v>
      </c>
      <c r="AP150" s="15" t="s">
        <v>144</v>
      </c>
      <c r="AV150" s="128" t="e">
        <f>IF(#REF!="základná",J150,0)</f>
        <v>#REF!</v>
      </c>
      <c r="AW150" s="128" t="e">
        <f>IF(#REF!="znížená",J150,0)</f>
        <v>#REF!</v>
      </c>
      <c r="AX150" s="128" t="e">
        <f>IF(#REF!="zákl. prenesená",J150,0)</f>
        <v>#REF!</v>
      </c>
      <c r="AY150" s="128" t="e">
        <f>IF(#REF!="zníž. prenesená",J150,0)</f>
        <v>#REF!</v>
      </c>
      <c r="AZ150" s="128" t="e">
        <f>IF(#REF!="nulová",J150,0)</f>
        <v>#REF!</v>
      </c>
      <c r="BA150" s="15" t="s">
        <v>78</v>
      </c>
      <c r="BB150" s="128">
        <f t="shared" si="0"/>
        <v>0</v>
      </c>
      <c r="BC150" s="15" t="s">
        <v>1415</v>
      </c>
      <c r="BD150" s="127" t="s">
        <v>1781</v>
      </c>
    </row>
    <row r="151" spans="1:56" s="2" customFormat="1" ht="24.2" customHeight="1">
      <c r="A151" s="29"/>
      <c r="B151" s="119"/>
      <c r="C151" s="129" t="s">
        <v>209</v>
      </c>
      <c r="D151" s="129" t="s">
        <v>369</v>
      </c>
      <c r="E151" s="130"/>
      <c r="F151" s="131" t="s">
        <v>1782</v>
      </c>
      <c r="G151" s="132" t="s">
        <v>307</v>
      </c>
      <c r="H151" s="133">
        <v>2</v>
      </c>
      <c r="I151" s="134"/>
      <c r="J151" s="134"/>
      <c r="K151" s="135"/>
      <c r="L151" s="136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AI151" s="127" t="s">
        <v>1415</v>
      </c>
      <c r="AK151" s="127" t="s">
        <v>369</v>
      </c>
      <c r="AL151" s="127" t="s">
        <v>78</v>
      </c>
      <c r="AP151" s="15" t="s">
        <v>144</v>
      </c>
      <c r="AV151" s="128" t="e">
        <f>IF(#REF!="základná",J151,0)</f>
        <v>#REF!</v>
      </c>
      <c r="AW151" s="128" t="e">
        <f>IF(#REF!="znížená",J151,0)</f>
        <v>#REF!</v>
      </c>
      <c r="AX151" s="128" t="e">
        <f>IF(#REF!="zákl. prenesená",J151,0)</f>
        <v>#REF!</v>
      </c>
      <c r="AY151" s="128" t="e">
        <f>IF(#REF!="zníž. prenesená",J151,0)</f>
        <v>#REF!</v>
      </c>
      <c r="AZ151" s="128" t="e">
        <f>IF(#REF!="nulová",J151,0)</f>
        <v>#REF!</v>
      </c>
      <c r="BA151" s="15" t="s">
        <v>78</v>
      </c>
      <c r="BB151" s="128">
        <f t="shared" si="0"/>
        <v>0</v>
      </c>
      <c r="BC151" s="15" t="s">
        <v>1415</v>
      </c>
      <c r="BD151" s="127" t="s">
        <v>1783</v>
      </c>
    </row>
    <row r="152" spans="1:56" s="2" customFormat="1" ht="24.2" customHeight="1">
      <c r="A152" s="29"/>
      <c r="B152" s="119"/>
      <c r="C152" s="129" t="s">
        <v>213</v>
      </c>
      <c r="D152" s="129" t="s">
        <v>369</v>
      </c>
      <c r="E152" s="130"/>
      <c r="F152" s="131" t="s">
        <v>1784</v>
      </c>
      <c r="G152" s="132" t="s">
        <v>307</v>
      </c>
      <c r="H152" s="133">
        <v>2</v>
      </c>
      <c r="I152" s="134"/>
      <c r="J152" s="134"/>
      <c r="K152" s="135"/>
      <c r="L152" s="136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AI152" s="127" t="s">
        <v>1415</v>
      </c>
      <c r="AK152" s="127" t="s">
        <v>369</v>
      </c>
      <c r="AL152" s="127" t="s">
        <v>78</v>
      </c>
      <c r="AP152" s="15" t="s">
        <v>144</v>
      </c>
      <c r="AV152" s="128" t="e">
        <f>IF(#REF!="základná",J152,0)</f>
        <v>#REF!</v>
      </c>
      <c r="AW152" s="128" t="e">
        <f>IF(#REF!="znížená",J152,0)</f>
        <v>#REF!</v>
      </c>
      <c r="AX152" s="128" t="e">
        <f>IF(#REF!="zákl. prenesená",J152,0)</f>
        <v>#REF!</v>
      </c>
      <c r="AY152" s="128" t="e">
        <f>IF(#REF!="zníž. prenesená",J152,0)</f>
        <v>#REF!</v>
      </c>
      <c r="AZ152" s="128" t="e">
        <f>IF(#REF!="nulová",J152,0)</f>
        <v>#REF!</v>
      </c>
      <c r="BA152" s="15" t="s">
        <v>78</v>
      </c>
      <c r="BB152" s="128">
        <f t="shared" si="0"/>
        <v>0</v>
      </c>
      <c r="BC152" s="15" t="s">
        <v>1415</v>
      </c>
      <c r="BD152" s="127" t="s">
        <v>1785</v>
      </c>
    </row>
    <row r="153" spans="1:56" s="2" customFormat="1" ht="16.5" customHeight="1">
      <c r="A153" s="29"/>
      <c r="B153" s="119"/>
      <c r="C153" s="120" t="s">
        <v>217</v>
      </c>
      <c r="D153" s="120" t="s">
        <v>146</v>
      </c>
      <c r="E153" s="121" t="s">
        <v>1786</v>
      </c>
      <c r="F153" s="122" t="s">
        <v>1787</v>
      </c>
      <c r="G153" s="123" t="s">
        <v>307</v>
      </c>
      <c r="H153" s="124">
        <v>5</v>
      </c>
      <c r="I153" s="125"/>
      <c r="J153" s="125"/>
      <c r="K153" s="126"/>
      <c r="L153" s="30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AI153" s="127" t="s">
        <v>563</v>
      </c>
      <c r="AK153" s="127" t="s">
        <v>146</v>
      </c>
      <c r="AL153" s="127" t="s">
        <v>78</v>
      </c>
      <c r="AP153" s="15" t="s">
        <v>144</v>
      </c>
      <c r="AV153" s="128" t="e">
        <f>IF(#REF!="základná",J153,0)</f>
        <v>#REF!</v>
      </c>
      <c r="AW153" s="128" t="e">
        <f>IF(#REF!="znížená",J153,0)</f>
        <v>#REF!</v>
      </c>
      <c r="AX153" s="128" t="e">
        <f>IF(#REF!="zákl. prenesená",J153,0)</f>
        <v>#REF!</v>
      </c>
      <c r="AY153" s="128" t="e">
        <f>IF(#REF!="zníž. prenesená",J153,0)</f>
        <v>#REF!</v>
      </c>
      <c r="AZ153" s="128" t="e">
        <f>IF(#REF!="nulová",J153,0)</f>
        <v>#REF!</v>
      </c>
      <c r="BA153" s="15" t="s">
        <v>78</v>
      </c>
      <c r="BB153" s="128">
        <f t="shared" si="0"/>
        <v>0</v>
      </c>
      <c r="BC153" s="15" t="s">
        <v>563</v>
      </c>
      <c r="BD153" s="127" t="s">
        <v>1788</v>
      </c>
    </row>
    <row r="154" spans="1:56" s="2" customFormat="1" ht="16.5" customHeight="1">
      <c r="A154" s="29"/>
      <c r="B154" s="119"/>
      <c r="C154" s="129" t="s">
        <v>6</v>
      </c>
      <c r="D154" s="129" t="s">
        <v>369</v>
      </c>
      <c r="E154" s="130"/>
      <c r="F154" s="131" t="s">
        <v>1789</v>
      </c>
      <c r="G154" s="132" t="s">
        <v>307</v>
      </c>
      <c r="H154" s="133">
        <v>3</v>
      </c>
      <c r="I154" s="134"/>
      <c r="J154" s="134"/>
      <c r="K154" s="135"/>
      <c r="L154" s="136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AI154" s="127" t="s">
        <v>1415</v>
      </c>
      <c r="AK154" s="127" t="s">
        <v>369</v>
      </c>
      <c r="AL154" s="127" t="s">
        <v>78</v>
      </c>
      <c r="AP154" s="15" t="s">
        <v>144</v>
      </c>
      <c r="AV154" s="128" t="e">
        <f>IF(#REF!="základná",J154,0)</f>
        <v>#REF!</v>
      </c>
      <c r="AW154" s="128" t="e">
        <f>IF(#REF!="znížená",J154,0)</f>
        <v>#REF!</v>
      </c>
      <c r="AX154" s="128" t="e">
        <f>IF(#REF!="zákl. prenesená",J154,0)</f>
        <v>#REF!</v>
      </c>
      <c r="AY154" s="128" t="e">
        <f>IF(#REF!="zníž. prenesená",J154,0)</f>
        <v>#REF!</v>
      </c>
      <c r="AZ154" s="128" t="e">
        <f>IF(#REF!="nulová",J154,0)</f>
        <v>#REF!</v>
      </c>
      <c r="BA154" s="15" t="s">
        <v>78</v>
      </c>
      <c r="BB154" s="128">
        <f t="shared" si="0"/>
        <v>0</v>
      </c>
      <c r="BC154" s="15" t="s">
        <v>1415</v>
      </c>
      <c r="BD154" s="127" t="s">
        <v>1790</v>
      </c>
    </row>
    <row r="155" spans="1:56" s="2" customFormat="1" ht="21.75" customHeight="1">
      <c r="A155" s="29"/>
      <c r="B155" s="119"/>
      <c r="C155" s="129" t="s">
        <v>224</v>
      </c>
      <c r="D155" s="129" t="s">
        <v>369</v>
      </c>
      <c r="E155" s="130"/>
      <c r="F155" s="131" t="s">
        <v>1791</v>
      </c>
      <c r="G155" s="132" t="s">
        <v>307</v>
      </c>
      <c r="H155" s="133">
        <v>2</v>
      </c>
      <c r="I155" s="134"/>
      <c r="J155" s="134"/>
      <c r="K155" s="135"/>
      <c r="L155" s="136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AI155" s="127" t="s">
        <v>1415</v>
      </c>
      <c r="AK155" s="127" t="s">
        <v>369</v>
      </c>
      <c r="AL155" s="127" t="s">
        <v>78</v>
      </c>
      <c r="AP155" s="15" t="s">
        <v>144</v>
      </c>
      <c r="AV155" s="128" t="e">
        <f>IF(#REF!="základná",J155,0)</f>
        <v>#REF!</v>
      </c>
      <c r="AW155" s="128" t="e">
        <f>IF(#REF!="znížená",J155,0)</f>
        <v>#REF!</v>
      </c>
      <c r="AX155" s="128" t="e">
        <f>IF(#REF!="zákl. prenesená",J155,0)</f>
        <v>#REF!</v>
      </c>
      <c r="AY155" s="128" t="e">
        <f>IF(#REF!="zníž. prenesená",J155,0)</f>
        <v>#REF!</v>
      </c>
      <c r="AZ155" s="128" t="e">
        <f>IF(#REF!="nulová",J155,0)</f>
        <v>#REF!</v>
      </c>
      <c r="BA155" s="15" t="s">
        <v>78</v>
      </c>
      <c r="BB155" s="128">
        <f t="shared" si="0"/>
        <v>0</v>
      </c>
      <c r="BC155" s="15" t="s">
        <v>1415</v>
      </c>
      <c r="BD155" s="127" t="s">
        <v>1792</v>
      </c>
    </row>
    <row r="156" spans="1:56" s="2" customFormat="1" ht="16.5" customHeight="1">
      <c r="A156" s="29"/>
      <c r="B156" s="119"/>
      <c r="C156" s="120" t="s">
        <v>228</v>
      </c>
      <c r="D156" s="120" t="s">
        <v>146</v>
      </c>
      <c r="E156" s="121" t="s">
        <v>1793</v>
      </c>
      <c r="F156" s="122" t="s">
        <v>1794</v>
      </c>
      <c r="G156" s="123" t="s">
        <v>307</v>
      </c>
      <c r="H156" s="124">
        <v>23</v>
      </c>
      <c r="I156" s="125"/>
      <c r="J156" s="125"/>
      <c r="K156" s="126"/>
      <c r="L156" s="30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AI156" s="127" t="s">
        <v>563</v>
      </c>
      <c r="AK156" s="127" t="s">
        <v>146</v>
      </c>
      <c r="AL156" s="127" t="s">
        <v>78</v>
      </c>
      <c r="AP156" s="15" t="s">
        <v>144</v>
      </c>
      <c r="AV156" s="128" t="e">
        <f>IF(#REF!="základná",J156,0)</f>
        <v>#REF!</v>
      </c>
      <c r="AW156" s="128" t="e">
        <f>IF(#REF!="znížená",J156,0)</f>
        <v>#REF!</v>
      </c>
      <c r="AX156" s="128" t="e">
        <f>IF(#REF!="zákl. prenesená",J156,0)</f>
        <v>#REF!</v>
      </c>
      <c r="AY156" s="128" t="e">
        <f>IF(#REF!="zníž. prenesená",J156,0)</f>
        <v>#REF!</v>
      </c>
      <c r="AZ156" s="128" t="e">
        <f>IF(#REF!="nulová",J156,0)</f>
        <v>#REF!</v>
      </c>
      <c r="BA156" s="15" t="s">
        <v>78</v>
      </c>
      <c r="BB156" s="128">
        <f t="shared" si="0"/>
        <v>0</v>
      </c>
      <c r="BC156" s="15" t="s">
        <v>563</v>
      </c>
      <c r="BD156" s="127" t="s">
        <v>1795</v>
      </c>
    </row>
    <row r="157" spans="1:56" s="2" customFormat="1" ht="21.75" customHeight="1">
      <c r="A157" s="29"/>
      <c r="B157" s="119"/>
      <c r="C157" s="129" t="s">
        <v>232</v>
      </c>
      <c r="D157" s="129" t="s">
        <v>369</v>
      </c>
      <c r="E157" s="130"/>
      <c r="F157" s="131" t="s">
        <v>1796</v>
      </c>
      <c r="G157" s="132" t="s">
        <v>307</v>
      </c>
      <c r="H157" s="133">
        <v>3</v>
      </c>
      <c r="I157" s="134"/>
      <c r="J157" s="134"/>
      <c r="K157" s="135"/>
      <c r="L157" s="136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AI157" s="127" t="s">
        <v>1415</v>
      </c>
      <c r="AK157" s="127" t="s">
        <v>369</v>
      </c>
      <c r="AL157" s="127" t="s">
        <v>78</v>
      </c>
      <c r="AP157" s="15" t="s">
        <v>144</v>
      </c>
      <c r="AV157" s="128" t="e">
        <f>IF(#REF!="základná",J157,0)</f>
        <v>#REF!</v>
      </c>
      <c r="AW157" s="128" t="e">
        <f>IF(#REF!="znížená",J157,0)</f>
        <v>#REF!</v>
      </c>
      <c r="AX157" s="128" t="e">
        <f>IF(#REF!="zákl. prenesená",J157,0)</f>
        <v>#REF!</v>
      </c>
      <c r="AY157" s="128" t="e">
        <f>IF(#REF!="zníž. prenesená",J157,0)</f>
        <v>#REF!</v>
      </c>
      <c r="AZ157" s="128" t="e">
        <f>IF(#REF!="nulová",J157,0)</f>
        <v>#REF!</v>
      </c>
      <c r="BA157" s="15" t="s">
        <v>78</v>
      </c>
      <c r="BB157" s="128">
        <f t="shared" si="0"/>
        <v>0</v>
      </c>
      <c r="BC157" s="15" t="s">
        <v>1415</v>
      </c>
      <c r="BD157" s="127" t="s">
        <v>1797</v>
      </c>
    </row>
    <row r="158" spans="1:56" s="2" customFormat="1" ht="21.75" customHeight="1">
      <c r="A158" s="29"/>
      <c r="B158" s="119"/>
      <c r="C158" s="129" t="s">
        <v>236</v>
      </c>
      <c r="D158" s="129" t="s">
        <v>369</v>
      </c>
      <c r="E158" s="130"/>
      <c r="F158" s="131" t="s">
        <v>1798</v>
      </c>
      <c r="G158" s="132" t="s">
        <v>307</v>
      </c>
      <c r="H158" s="133">
        <v>20</v>
      </c>
      <c r="I158" s="134"/>
      <c r="J158" s="134"/>
      <c r="K158" s="135"/>
      <c r="L158" s="136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AI158" s="127" t="s">
        <v>1415</v>
      </c>
      <c r="AK158" s="127" t="s">
        <v>369</v>
      </c>
      <c r="AL158" s="127" t="s">
        <v>78</v>
      </c>
      <c r="AP158" s="15" t="s">
        <v>144</v>
      </c>
      <c r="AV158" s="128" t="e">
        <f>IF(#REF!="základná",J158,0)</f>
        <v>#REF!</v>
      </c>
      <c r="AW158" s="128" t="e">
        <f>IF(#REF!="znížená",J158,0)</f>
        <v>#REF!</v>
      </c>
      <c r="AX158" s="128" t="e">
        <f>IF(#REF!="zákl. prenesená",J158,0)</f>
        <v>#REF!</v>
      </c>
      <c r="AY158" s="128" t="e">
        <f>IF(#REF!="zníž. prenesená",J158,0)</f>
        <v>#REF!</v>
      </c>
      <c r="AZ158" s="128" t="e">
        <f>IF(#REF!="nulová",J158,0)</f>
        <v>#REF!</v>
      </c>
      <c r="BA158" s="15" t="s">
        <v>78</v>
      </c>
      <c r="BB158" s="128">
        <f t="shared" si="0"/>
        <v>0</v>
      </c>
      <c r="BC158" s="15" t="s">
        <v>1415</v>
      </c>
      <c r="BD158" s="127" t="s">
        <v>1799</v>
      </c>
    </row>
    <row r="159" spans="1:56" s="2" customFormat="1" ht="21.75" customHeight="1">
      <c r="A159" s="29"/>
      <c r="B159" s="119"/>
      <c r="C159" s="120" t="s">
        <v>240</v>
      </c>
      <c r="D159" s="120" t="s">
        <v>146</v>
      </c>
      <c r="E159" s="121" t="s">
        <v>1800</v>
      </c>
      <c r="F159" s="122" t="s">
        <v>1801</v>
      </c>
      <c r="G159" s="123" t="s">
        <v>307</v>
      </c>
      <c r="H159" s="124">
        <v>8</v>
      </c>
      <c r="I159" s="125"/>
      <c r="J159" s="125"/>
      <c r="K159" s="126"/>
      <c r="L159" s="30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AI159" s="127" t="s">
        <v>563</v>
      </c>
      <c r="AK159" s="127" t="s">
        <v>146</v>
      </c>
      <c r="AL159" s="127" t="s">
        <v>78</v>
      </c>
      <c r="AP159" s="15" t="s">
        <v>144</v>
      </c>
      <c r="AV159" s="128" t="e">
        <f>IF(#REF!="základná",J159,0)</f>
        <v>#REF!</v>
      </c>
      <c r="AW159" s="128" t="e">
        <f>IF(#REF!="znížená",J159,0)</f>
        <v>#REF!</v>
      </c>
      <c r="AX159" s="128" t="e">
        <f>IF(#REF!="zákl. prenesená",J159,0)</f>
        <v>#REF!</v>
      </c>
      <c r="AY159" s="128" t="e">
        <f>IF(#REF!="zníž. prenesená",J159,0)</f>
        <v>#REF!</v>
      </c>
      <c r="AZ159" s="128" t="e">
        <f>IF(#REF!="nulová",J159,0)</f>
        <v>#REF!</v>
      </c>
      <c r="BA159" s="15" t="s">
        <v>78</v>
      </c>
      <c r="BB159" s="128">
        <f t="shared" si="0"/>
        <v>0</v>
      </c>
      <c r="BC159" s="15" t="s">
        <v>563</v>
      </c>
      <c r="BD159" s="127" t="s">
        <v>1802</v>
      </c>
    </row>
    <row r="160" spans="1:56" s="2" customFormat="1" ht="16.5" customHeight="1">
      <c r="A160" s="29"/>
      <c r="B160" s="119"/>
      <c r="C160" s="129" t="s">
        <v>244</v>
      </c>
      <c r="D160" s="129" t="s">
        <v>369</v>
      </c>
      <c r="E160" s="130"/>
      <c r="F160" s="131" t="s">
        <v>1803</v>
      </c>
      <c r="G160" s="132" t="s">
        <v>307</v>
      </c>
      <c r="H160" s="133">
        <v>8</v>
      </c>
      <c r="I160" s="134"/>
      <c r="J160" s="134"/>
      <c r="K160" s="135"/>
      <c r="L160" s="136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AI160" s="127" t="s">
        <v>1415</v>
      </c>
      <c r="AK160" s="127" t="s">
        <v>369</v>
      </c>
      <c r="AL160" s="127" t="s">
        <v>78</v>
      </c>
      <c r="AP160" s="15" t="s">
        <v>144</v>
      </c>
      <c r="AV160" s="128" t="e">
        <f>IF(#REF!="základná",J160,0)</f>
        <v>#REF!</v>
      </c>
      <c r="AW160" s="128" t="e">
        <f>IF(#REF!="znížená",J160,0)</f>
        <v>#REF!</v>
      </c>
      <c r="AX160" s="128" t="e">
        <f>IF(#REF!="zákl. prenesená",J160,0)</f>
        <v>#REF!</v>
      </c>
      <c r="AY160" s="128" t="e">
        <f>IF(#REF!="zníž. prenesená",J160,0)</f>
        <v>#REF!</v>
      </c>
      <c r="AZ160" s="128" t="e">
        <f>IF(#REF!="nulová",J160,0)</f>
        <v>#REF!</v>
      </c>
      <c r="BA160" s="15" t="s">
        <v>78</v>
      </c>
      <c r="BB160" s="128">
        <f t="shared" si="0"/>
        <v>0</v>
      </c>
      <c r="BC160" s="15" t="s">
        <v>1415</v>
      </c>
      <c r="BD160" s="127" t="s">
        <v>1804</v>
      </c>
    </row>
    <row r="161" spans="1:56" s="2" customFormat="1" ht="16.5" customHeight="1">
      <c r="A161" s="29"/>
      <c r="B161" s="119"/>
      <c r="C161" s="120" t="s">
        <v>249</v>
      </c>
      <c r="D161" s="120" t="s">
        <v>146</v>
      </c>
      <c r="E161" s="121" t="s">
        <v>1805</v>
      </c>
      <c r="F161" s="122" t="s">
        <v>1806</v>
      </c>
      <c r="G161" s="123" t="s">
        <v>307</v>
      </c>
      <c r="H161" s="124">
        <v>32</v>
      </c>
      <c r="I161" s="125"/>
      <c r="J161" s="125"/>
      <c r="K161" s="126"/>
      <c r="L161" s="30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AI161" s="127" t="s">
        <v>563</v>
      </c>
      <c r="AK161" s="127" t="s">
        <v>146</v>
      </c>
      <c r="AL161" s="127" t="s">
        <v>78</v>
      </c>
      <c r="AP161" s="15" t="s">
        <v>144</v>
      </c>
      <c r="AV161" s="128" t="e">
        <f>IF(#REF!="základná",J161,0)</f>
        <v>#REF!</v>
      </c>
      <c r="AW161" s="128" t="e">
        <f>IF(#REF!="znížená",J161,0)</f>
        <v>#REF!</v>
      </c>
      <c r="AX161" s="128" t="e">
        <f>IF(#REF!="zákl. prenesená",J161,0)</f>
        <v>#REF!</v>
      </c>
      <c r="AY161" s="128" t="e">
        <f>IF(#REF!="zníž. prenesená",J161,0)</f>
        <v>#REF!</v>
      </c>
      <c r="AZ161" s="128" t="e">
        <f>IF(#REF!="nulová",J161,0)</f>
        <v>#REF!</v>
      </c>
      <c r="BA161" s="15" t="s">
        <v>78</v>
      </c>
      <c r="BB161" s="128">
        <f t="shared" si="0"/>
        <v>0</v>
      </c>
      <c r="BC161" s="15" t="s">
        <v>563</v>
      </c>
      <c r="BD161" s="127" t="s">
        <v>1807</v>
      </c>
    </row>
    <row r="162" spans="1:56" s="2" customFormat="1" ht="24.2" customHeight="1">
      <c r="A162" s="29"/>
      <c r="B162" s="119"/>
      <c r="C162" s="129" t="s">
        <v>253</v>
      </c>
      <c r="D162" s="129" t="s">
        <v>369</v>
      </c>
      <c r="E162" s="130"/>
      <c r="F162" s="131" t="s">
        <v>1808</v>
      </c>
      <c r="G162" s="132" t="s">
        <v>307</v>
      </c>
      <c r="H162" s="133">
        <v>32</v>
      </c>
      <c r="I162" s="134"/>
      <c r="J162" s="134"/>
      <c r="K162" s="135"/>
      <c r="L162" s="136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AI162" s="127" t="s">
        <v>1415</v>
      </c>
      <c r="AK162" s="127" t="s">
        <v>369</v>
      </c>
      <c r="AL162" s="127" t="s">
        <v>78</v>
      </c>
      <c r="AP162" s="15" t="s">
        <v>144</v>
      </c>
      <c r="AV162" s="128" t="e">
        <f>IF(#REF!="základná",J162,0)</f>
        <v>#REF!</v>
      </c>
      <c r="AW162" s="128" t="e">
        <f>IF(#REF!="znížená",J162,0)</f>
        <v>#REF!</v>
      </c>
      <c r="AX162" s="128" t="e">
        <f>IF(#REF!="zákl. prenesená",J162,0)</f>
        <v>#REF!</v>
      </c>
      <c r="AY162" s="128" t="e">
        <f>IF(#REF!="zníž. prenesená",J162,0)</f>
        <v>#REF!</v>
      </c>
      <c r="AZ162" s="128" t="e">
        <f>IF(#REF!="nulová",J162,0)</f>
        <v>#REF!</v>
      </c>
      <c r="BA162" s="15" t="s">
        <v>78</v>
      </c>
      <c r="BB162" s="128">
        <f t="shared" si="0"/>
        <v>0</v>
      </c>
      <c r="BC162" s="15" t="s">
        <v>1415</v>
      </c>
      <c r="BD162" s="127" t="s">
        <v>1809</v>
      </c>
    </row>
    <row r="163" spans="1:56" s="2" customFormat="1" ht="16.5" customHeight="1">
      <c r="A163" s="29"/>
      <c r="B163" s="119"/>
      <c r="C163" s="120" t="s">
        <v>257</v>
      </c>
      <c r="D163" s="120" t="s">
        <v>146</v>
      </c>
      <c r="E163" s="121" t="s">
        <v>1810</v>
      </c>
      <c r="F163" s="122" t="s">
        <v>1811</v>
      </c>
      <c r="G163" s="123" t="s">
        <v>307</v>
      </c>
      <c r="H163" s="124">
        <v>10</v>
      </c>
      <c r="I163" s="125"/>
      <c r="J163" s="125"/>
      <c r="K163" s="126"/>
      <c r="L163" s="30"/>
      <c r="M163" s="29"/>
      <c r="N163" s="29"/>
      <c r="O163" s="29"/>
      <c r="P163" s="29"/>
      <c r="Q163" s="29"/>
      <c r="R163" s="29"/>
      <c r="S163" s="29"/>
      <c r="T163" s="29"/>
      <c r="U163" s="29"/>
      <c r="V163" s="29"/>
      <c r="AI163" s="127" t="s">
        <v>563</v>
      </c>
      <c r="AK163" s="127" t="s">
        <v>146</v>
      </c>
      <c r="AL163" s="127" t="s">
        <v>78</v>
      </c>
      <c r="AP163" s="15" t="s">
        <v>144</v>
      </c>
      <c r="AV163" s="128" t="e">
        <f>IF(#REF!="základná",J163,0)</f>
        <v>#REF!</v>
      </c>
      <c r="AW163" s="128" t="e">
        <f>IF(#REF!="znížená",J163,0)</f>
        <v>#REF!</v>
      </c>
      <c r="AX163" s="128" t="e">
        <f>IF(#REF!="zákl. prenesená",J163,0)</f>
        <v>#REF!</v>
      </c>
      <c r="AY163" s="128" t="e">
        <f>IF(#REF!="zníž. prenesená",J163,0)</f>
        <v>#REF!</v>
      </c>
      <c r="AZ163" s="128" t="e">
        <f>IF(#REF!="nulová",J163,0)</f>
        <v>#REF!</v>
      </c>
      <c r="BA163" s="15" t="s">
        <v>78</v>
      </c>
      <c r="BB163" s="128">
        <f t="shared" si="0"/>
        <v>0</v>
      </c>
      <c r="BC163" s="15" t="s">
        <v>563</v>
      </c>
      <c r="BD163" s="127" t="s">
        <v>1812</v>
      </c>
    </row>
    <row r="164" spans="1:56" s="2" customFormat="1" ht="16.5" customHeight="1">
      <c r="A164" s="29"/>
      <c r="B164" s="119"/>
      <c r="C164" s="129" t="s">
        <v>261</v>
      </c>
      <c r="D164" s="129" t="s">
        <v>369</v>
      </c>
      <c r="E164" s="130"/>
      <c r="F164" s="131" t="s">
        <v>1813</v>
      </c>
      <c r="G164" s="132" t="s">
        <v>307</v>
      </c>
      <c r="H164" s="133">
        <v>10</v>
      </c>
      <c r="I164" s="134"/>
      <c r="J164" s="134"/>
      <c r="K164" s="135"/>
      <c r="L164" s="136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AI164" s="127" t="s">
        <v>1415</v>
      </c>
      <c r="AK164" s="127" t="s">
        <v>369</v>
      </c>
      <c r="AL164" s="127" t="s">
        <v>78</v>
      </c>
      <c r="AP164" s="15" t="s">
        <v>144</v>
      </c>
      <c r="AV164" s="128" t="e">
        <f>IF(#REF!="základná",J164,0)</f>
        <v>#REF!</v>
      </c>
      <c r="AW164" s="128" t="e">
        <f>IF(#REF!="znížená",J164,0)</f>
        <v>#REF!</v>
      </c>
      <c r="AX164" s="128" t="e">
        <f>IF(#REF!="zákl. prenesená",J164,0)</f>
        <v>#REF!</v>
      </c>
      <c r="AY164" s="128" t="e">
        <f>IF(#REF!="zníž. prenesená",J164,0)</f>
        <v>#REF!</v>
      </c>
      <c r="AZ164" s="128" t="e">
        <f>IF(#REF!="nulová",J164,0)</f>
        <v>#REF!</v>
      </c>
      <c r="BA164" s="15" t="s">
        <v>78</v>
      </c>
      <c r="BB164" s="128">
        <f t="shared" si="0"/>
        <v>0</v>
      </c>
      <c r="BC164" s="15" t="s">
        <v>1415</v>
      </c>
      <c r="BD164" s="127" t="s">
        <v>1814</v>
      </c>
    </row>
    <row r="165" spans="1:56" s="2" customFormat="1" ht="16.5" customHeight="1">
      <c r="A165" s="29"/>
      <c r="B165" s="119"/>
      <c r="C165" s="120" t="s">
        <v>265</v>
      </c>
      <c r="D165" s="120" t="s">
        <v>146</v>
      </c>
      <c r="E165" s="121" t="s">
        <v>1815</v>
      </c>
      <c r="F165" s="122" t="s">
        <v>1598</v>
      </c>
      <c r="G165" s="123" t="s">
        <v>307</v>
      </c>
      <c r="H165" s="124">
        <v>10</v>
      </c>
      <c r="I165" s="125"/>
      <c r="J165" s="125"/>
      <c r="K165" s="126"/>
      <c r="L165" s="30"/>
      <c r="M165" s="29"/>
      <c r="N165" s="29"/>
      <c r="O165" s="29"/>
      <c r="P165" s="29"/>
      <c r="Q165" s="29"/>
      <c r="R165" s="29"/>
      <c r="S165" s="29"/>
      <c r="T165" s="29"/>
      <c r="U165" s="29"/>
      <c r="V165" s="29"/>
      <c r="AI165" s="127" t="s">
        <v>563</v>
      </c>
      <c r="AK165" s="127" t="s">
        <v>146</v>
      </c>
      <c r="AL165" s="127" t="s">
        <v>78</v>
      </c>
      <c r="AP165" s="15" t="s">
        <v>144</v>
      </c>
      <c r="AV165" s="128" t="e">
        <f>IF(#REF!="základná",J165,0)</f>
        <v>#REF!</v>
      </c>
      <c r="AW165" s="128" t="e">
        <f>IF(#REF!="znížená",J165,0)</f>
        <v>#REF!</v>
      </c>
      <c r="AX165" s="128" t="e">
        <f>IF(#REF!="zákl. prenesená",J165,0)</f>
        <v>#REF!</v>
      </c>
      <c r="AY165" s="128" t="e">
        <f>IF(#REF!="zníž. prenesená",J165,0)</f>
        <v>#REF!</v>
      </c>
      <c r="AZ165" s="128" t="e">
        <f>IF(#REF!="nulová",J165,0)</f>
        <v>#REF!</v>
      </c>
      <c r="BA165" s="15" t="s">
        <v>78</v>
      </c>
      <c r="BB165" s="128">
        <f t="shared" si="0"/>
        <v>0</v>
      </c>
      <c r="BC165" s="15" t="s">
        <v>563</v>
      </c>
      <c r="BD165" s="127" t="s">
        <v>1816</v>
      </c>
    </row>
    <row r="166" spans="1:56" s="2" customFormat="1" ht="16.5" customHeight="1">
      <c r="A166" s="29"/>
      <c r="B166" s="119"/>
      <c r="C166" s="129" t="s">
        <v>269</v>
      </c>
      <c r="D166" s="129" t="s">
        <v>369</v>
      </c>
      <c r="E166" s="130"/>
      <c r="F166" s="131" t="s">
        <v>1600</v>
      </c>
      <c r="G166" s="132" t="s">
        <v>307</v>
      </c>
      <c r="H166" s="133">
        <v>10</v>
      </c>
      <c r="I166" s="134"/>
      <c r="J166" s="134"/>
      <c r="K166" s="135"/>
      <c r="L166" s="136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AI166" s="127" t="s">
        <v>1415</v>
      </c>
      <c r="AK166" s="127" t="s">
        <v>369</v>
      </c>
      <c r="AL166" s="127" t="s">
        <v>78</v>
      </c>
      <c r="AP166" s="15" t="s">
        <v>144</v>
      </c>
      <c r="AV166" s="128" t="e">
        <f>IF(#REF!="základná",J166,0)</f>
        <v>#REF!</v>
      </c>
      <c r="AW166" s="128" t="e">
        <f>IF(#REF!="znížená",J166,0)</f>
        <v>#REF!</v>
      </c>
      <c r="AX166" s="128" t="e">
        <f>IF(#REF!="zákl. prenesená",J166,0)</f>
        <v>#REF!</v>
      </c>
      <c r="AY166" s="128" t="e">
        <f>IF(#REF!="zníž. prenesená",J166,0)</f>
        <v>#REF!</v>
      </c>
      <c r="AZ166" s="128" t="e">
        <f>IF(#REF!="nulová",J166,0)</f>
        <v>#REF!</v>
      </c>
      <c r="BA166" s="15" t="s">
        <v>78</v>
      </c>
      <c r="BB166" s="128">
        <f t="shared" si="0"/>
        <v>0</v>
      </c>
      <c r="BC166" s="15" t="s">
        <v>1415</v>
      </c>
      <c r="BD166" s="127" t="s">
        <v>1817</v>
      </c>
    </row>
    <row r="167" spans="1:56" s="2" customFormat="1" ht="16.5" customHeight="1">
      <c r="A167" s="29"/>
      <c r="B167" s="119"/>
      <c r="C167" s="120" t="s">
        <v>274</v>
      </c>
      <c r="D167" s="120" t="s">
        <v>146</v>
      </c>
      <c r="E167" s="121" t="s">
        <v>1818</v>
      </c>
      <c r="F167" s="122" t="s">
        <v>1819</v>
      </c>
      <c r="G167" s="123" t="s">
        <v>272</v>
      </c>
      <c r="H167" s="124">
        <v>20</v>
      </c>
      <c r="I167" s="125"/>
      <c r="J167" s="125"/>
      <c r="K167" s="126"/>
      <c r="L167" s="30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AI167" s="127" t="s">
        <v>563</v>
      </c>
      <c r="AK167" s="127" t="s">
        <v>146</v>
      </c>
      <c r="AL167" s="127" t="s">
        <v>78</v>
      </c>
      <c r="AP167" s="15" t="s">
        <v>144</v>
      </c>
      <c r="AV167" s="128" t="e">
        <f>IF(#REF!="základná",J167,0)</f>
        <v>#REF!</v>
      </c>
      <c r="AW167" s="128" t="e">
        <f>IF(#REF!="znížená",J167,0)</f>
        <v>#REF!</v>
      </c>
      <c r="AX167" s="128" t="e">
        <f>IF(#REF!="zákl. prenesená",J167,0)</f>
        <v>#REF!</v>
      </c>
      <c r="AY167" s="128" t="e">
        <f>IF(#REF!="zníž. prenesená",J167,0)</f>
        <v>#REF!</v>
      </c>
      <c r="AZ167" s="128" t="e">
        <f>IF(#REF!="nulová",J167,0)</f>
        <v>#REF!</v>
      </c>
      <c r="BA167" s="15" t="s">
        <v>78</v>
      </c>
      <c r="BB167" s="128">
        <f t="shared" si="0"/>
        <v>0</v>
      </c>
      <c r="BC167" s="15" t="s">
        <v>563</v>
      </c>
      <c r="BD167" s="127" t="s">
        <v>1820</v>
      </c>
    </row>
    <row r="168" spans="1:56" s="2" customFormat="1" ht="16.5" customHeight="1">
      <c r="A168" s="29"/>
      <c r="B168" s="119"/>
      <c r="C168" s="129" t="s">
        <v>278</v>
      </c>
      <c r="D168" s="129" t="s">
        <v>369</v>
      </c>
      <c r="E168" s="130"/>
      <c r="F168" s="131" t="s">
        <v>1821</v>
      </c>
      <c r="G168" s="132" t="s">
        <v>307</v>
      </c>
      <c r="H168" s="133">
        <v>20</v>
      </c>
      <c r="I168" s="134"/>
      <c r="J168" s="134"/>
      <c r="K168" s="135"/>
      <c r="L168" s="136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AI168" s="127" t="s">
        <v>1415</v>
      </c>
      <c r="AK168" s="127" t="s">
        <v>369</v>
      </c>
      <c r="AL168" s="127" t="s">
        <v>78</v>
      </c>
      <c r="AP168" s="15" t="s">
        <v>144</v>
      </c>
      <c r="AV168" s="128" t="e">
        <f>IF(#REF!="základná",J168,0)</f>
        <v>#REF!</v>
      </c>
      <c r="AW168" s="128" t="e">
        <f>IF(#REF!="znížená",J168,0)</f>
        <v>#REF!</v>
      </c>
      <c r="AX168" s="128" t="e">
        <f>IF(#REF!="zákl. prenesená",J168,0)</f>
        <v>#REF!</v>
      </c>
      <c r="AY168" s="128" t="e">
        <f>IF(#REF!="zníž. prenesená",J168,0)</f>
        <v>#REF!</v>
      </c>
      <c r="AZ168" s="128" t="e">
        <f>IF(#REF!="nulová",J168,0)</f>
        <v>#REF!</v>
      </c>
      <c r="BA168" s="15" t="s">
        <v>78</v>
      </c>
      <c r="BB168" s="128">
        <f t="shared" si="0"/>
        <v>0</v>
      </c>
      <c r="BC168" s="15" t="s">
        <v>1415</v>
      </c>
      <c r="BD168" s="127" t="s">
        <v>1822</v>
      </c>
    </row>
    <row r="169" spans="1:56" s="2" customFormat="1" ht="21.75" customHeight="1">
      <c r="A169" s="29"/>
      <c r="B169" s="119"/>
      <c r="C169" s="120" t="s">
        <v>282</v>
      </c>
      <c r="D169" s="120" t="s">
        <v>146</v>
      </c>
      <c r="E169" s="121" t="s">
        <v>1823</v>
      </c>
      <c r="F169" s="122" t="s">
        <v>1824</v>
      </c>
      <c r="G169" s="123" t="s">
        <v>272</v>
      </c>
      <c r="H169" s="124">
        <v>187</v>
      </c>
      <c r="I169" s="125"/>
      <c r="J169" s="125"/>
      <c r="K169" s="126"/>
      <c r="L169" s="30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AI169" s="127" t="s">
        <v>563</v>
      </c>
      <c r="AK169" s="127" t="s">
        <v>146</v>
      </c>
      <c r="AL169" s="127" t="s">
        <v>78</v>
      </c>
      <c r="AP169" s="15" t="s">
        <v>144</v>
      </c>
      <c r="AV169" s="128" t="e">
        <f>IF(#REF!="základná",J169,0)</f>
        <v>#REF!</v>
      </c>
      <c r="AW169" s="128" t="e">
        <f>IF(#REF!="znížená",J169,0)</f>
        <v>#REF!</v>
      </c>
      <c r="AX169" s="128" t="e">
        <f>IF(#REF!="zákl. prenesená",J169,0)</f>
        <v>#REF!</v>
      </c>
      <c r="AY169" s="128" t="e">
        <f>IF(#REF!="zníž. prenesená",J169,0)</f>
        <v>#REF!</v>
      </c>
      <c r="AZ169" s="128" t="e">
        <f>IF(#REF!="nulová",J169,0)</f>
        <v>#REF!</v>
      </c>
      <c r="BA169" s="15" t="s">
        <v>78</v>
      </c>
      <c r="BB169" s="128">
        <f t="shared" si="0"/>
        <v>0</v>
      </c>
      <c r="BC169" s="15" t="s">
        <v>563</v>
      </c>
      <c r="BD169" s="127" t="s">
        <v>1825</v>
      </c>
    </row>
    <row r="170" spans="1:56" s="2" customFormat="1" ht="21.75" customHeight="1">
      <c r="A170" s="29"/>
      <c r="B170" s="119"/>
      <c r="C170" s="129" t="s">
        <v>286</v>
      </c>
      <c r="D170" s="129" t="s">
        <v>369</v>
      </c>
      <c r="E170" s="130"/>
      <c r="F170" s="131" t="s">
        <v>1826</v>
      </c>
      <c r="G170" s="132" t="s">
        <v>772</v>
      </c>
      <c r="H170" s="133">
        <v>25.3</v>
      </c>
      <c r="I170" s="134"/>
      <c r="J170" s="134"/>
      <c r="K170" s="135"/>
      <c r="L170" s="136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AI170" s="127" t="s">
        <v>1415</v>
      </c>
      <c r="AK170" s="127" t="s">
        <v>369</v>
      </c>
      <c r="AL170" s="127" t="s">
        <v>78</v>
      </c>
      <c r="AP170" s="15" t="s">
        <v>144</v>
      </c>
      <c r="AV170" s="128" t="e">
        <f>IF(#REF!="základná",J170,0)</f>
        <v>#REF!</v>
      </c>
      <c r="AW170" s="128" t="e">
        <f>IF(#REF!="znížená",J170,0)</f>
        <v>#REF!</v>
      </c>
      <c r="AX170" s="128" t="e">
        <f>IF(#REF!="zákl. prenesená",J170,0)</f>
        <v>#REF!</v>
      </c>
      <c r="AY170" s="128" t="e">
        <f>IF(#REF!="zníž. prenesená",J170,0)</f>
        <v>#REF!</v>
      </c>
      <c r="AZ170" s="128" t="e">
        <f>IF(#REF!="nulová",J170,0)</f>
        <v>#REF!</v>
      </c>
      <c r="BA170" s="15" t="s">
        <v>78</v>
      </c>
      <c r="BB170" s="128">
        <f t="shared" si="0"/>
        <v>0</v>
      </c>
      <c r="BC170" s="15" t="s">
        <v>1415</v>
      </c>
      <c r="BD170" s="127" t="s">
        <v>1827</v>
      </c>
    </row>
    <row r="171" spans="1:56" s="2" customFormat="1" ht="21.75" customHeight="1">
      <c r="A171" s="29"/>
      <c r="B171" s="119"/>
      <c r="C171" s="120" t="s">
        <v>290</v>
      </c>
      <c r="D171" s="120" t="s">
        <v>146</v>
      </c>
      <c r="E171" s="121" t="s">
        <v>1828</v>
      </c>
      <c r="F171" s="122" t="s">
        <v>1829</v>
      </c>
      <c r="G171" s="123" t="s">
        <v>272</v>
      </c>
      <c r="H171" s="124">
        <v>47</v>
      </c>
      <c r="I171" s="125"/>
      <c r="J171" s="125"/>
      <c r="K171" s="126"/>
      <c r="L171" s="30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AI171" s="127" t="s">
        <v>563</v>
      </c>
      <c r="AK171" s="127" t="s">
        <v>146</v>
      </c>
      <c r="AL171" s="127" t="s">
        <v>78</v>
      </c>
      <c r="AP171" s="15" t="s">
        <v>144</v>
      </c>
      <c r="AV171" s="128" t="e">
        <f>IF(#REF!="základná",J171,0)</f>
        <v>#REF!</v>
      </c>
      <c r="AW171" s="128" t="e">
        <f>IF(#REF!="znížená",J171,0)</f>
        <v>#REF!</v>
      </c>
      <c r="AX171" s="128" t="e">
        <f>IF(#REF!="zákl. prenesená",J171,0)</f>
        <v>#REF!</v>
      </c>
      <c r="AY171" s="128" t="e">
        <f>IF(#REF!="zníž. prenesená",J171,0)</f>
        <v>#REF!</v>
      </c>
      <c r="AZ171" s="128" t="e">
        <f>IF(#REF!="nulová",J171,0)</f>
        <v>#REF!</v>
      </c>
      <c r="BA171" s="15" t="s">
        <v>78</v>
      </c>
      <c r="BB171" s="128">
        <f t="shared" si="0"/>
        <v>0</v>
      </c>
      <c r="BC171" s="15" t="s">
        <v>563</v>
      </c>
      <c r="BD171" s="127" t="s">
        <v>1830</v>
      </c>
    </row>
    <row r="172" spans="1:56" s="2" customFormat="1" ht="21.75" customHeight="1">
      <c r="A172" s="29"/>
      <c r="B172" s="119"/>
      <c r="C172" s="129" t="s">
        <v>292</v>
      </c>
      <c r="D172" s="129" t="s">
        <v>369</v>
      </c>
      <c r="E172" s="130"/>
      <c r="F172" s="131" t="s">
        <v>2892</v>
      </c>
      <c r="G172" s="132" t="s">
        <v>272</v>
      </c>
      <c r="H172" s="133">
        <v>47</v>
      </c>
      <c r="I172" s="134"/>
      <c r="J172" s="134"/>
      <c r="K172" s="135"/>
      <c r="L172" s="136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AI172" s="127" t="s">
        <v>1415</v>
      </c>
      <c r="AK172" s="127" t="s">
        <v>369</v>
      </c>
      <c r="AL172" s="127" t="s">
        <v>78</v>
      </c>
      <c r="AP172" s="15" t="s">
        <v>144</v>
      </c>
      <c r="AV172" s="128" t="e">
        <f>IF(#REF!="základná",J172,0)</f>
        <v>#REF!</v>
      </c>
      <c r="AW172" s="128" t="e">
        <f>IF(#REF!="znížená",J172,0)</f>
        <v>#REF!</v>
      </c>
      <c r="AX172" s="128" t="e">
        <f>IF(#REF!="zákl. prenesená",J172,0)</f>
        <v>#REF!</v>
      </c>
      <c r="AY172" s="128" t="e">
        <f>IF(#REF!="zníž. prenesená",J172,0)</f>
        <v>#REF!</v>
      </c>
      <c r="AZ172" s="128" t="e">
        <f>IF(#REF!="nulová",J172,0)</f>
        <v>#REF!</v>
      </c>
      <c r="BA172" s="15" t="s">
        <v>78</v>
      </c>
      <c r="BB172" s="128">
        <f t="shared" si="0"/>
        <v>0</v>
      </c>
      <c r="BC172" s="15" t="s">
        <v>1415</v>
      </c>
      <c r="BD172" s="127" t="s">
        <v>1831</v>
      </c>
    </row>
    <row r="173" spans="1:56" s="2" customFormat="1" ht="16.5" customHeight="1">
      <c r="A173" s="29"/>
      <c r="B173" s="119"/>
      <c r="C173" s="129" t="s">
        <v>296</v>
      </c>
      <c r="D173" s="129" t="s">
        <v>369</v>
      </c>
      <c r="E173" s="130"/>
      <c r="F173" s="131" t="s">
        <v>1832</v>
      </c>
      <c r="G173" s="132" t="s">
        <v>307</v>
      </c>
      <c r="H173" s="133">
        <v>90</v>
      </c>
      <c r="I173" s="134"/>
      <c r="J173" s="134"/>
      <c r="K173" s="135"/>
      <c r="L173" s="136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AI173" s="127" t="s">
        <v>1415</v>
      </c>
      <c r="AK173" s="127" t="s">
        <v>369</v>
      </c>
      <c r="AL173" s="127" t="s">
        <v>78</v>
      </c>
      <c r="AP173" s="15" t="s">
        <v>144</v>
      </c>
      <c r="AV173" s="128" t="e">
        <f>IF(#REF!="základná",J173,0)</f>
        <v>#REF!</v>
      </c>
      <c r="AW173" s="128" t="e">
        <f>IF(#REF!="znížená",J173,0)</f>
        <v>#REF!</v>
      </c>
      <c r="AX173" s="128" t="e">
        <f>IF(#REF!="zákl. prenesená",J173,0)</f>
        <v>#REF!</v>
      </c>
      <c r="AY173" s="128" t="e">
        <f>IF(#REF!="zníž. prenesená",J173,0)</f>
        <v>#REF!</v>
      </c>
      <c r="AZ173" s="128" t="e">
        <f>IF(#REF!="nulová",J173,0)</f>
        <v>#REF!</v>
      </c>
      <c r="BA173" s="15" t="s">
        <v>78</v>
      </c>
      <c r="BB173" s="128">
        <f t="shared" si="0"/>
        <v>0</v>
      </c>
      <c r="BC173" s="15" t="s">
        <v>1415</v>
      </c>
      <c r="BD173" s="127" t="s">
        <v>1833</v>
      </c>
    </row>
    <row r="174" spans="1:56" s="2" customFormat="1" ht="24.2" customHeight="1">
      <c r="A174" s="29"/>
      <c r="B174" s="119"/>
      <c r="C174" s="120" t="s">
        <v>300</v>
      </c>
      <c r="D174" s="120" t="s">
        <v>146</v>
      </c>
      <c r="E174" s="121" t="s">
        <v>1834</v>
      </c>
      <c r="F174" s="122" t="s">
        <v>1835</v>
      </c>
      <c r="G174" s="123" t="s">
        <v>272</v>
      </c>
      <c r="H174" s="124">
        <v>150</v>
      </c>
      <c r="I174" s="125"/>
      <c r="J174" s="125"/>
      <c r="K174" s="126"/>
      <c r="L174" s="30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AI174" s="127" t="s">
        <v>563</v>
      </c>
      <c r="AK174" s="127" t="s">
        <v>146</v>
      </c>
      <c r="AL174" s="127" t="s">
        <v>78</v>
      </c>
      <c r="AP174" s="15" t="s">
        <v>144</v>
      </c>
      <c r="AV174" s="128" t="e">
        <f>IF(#REF!="základná",J174,0)</f>
        <v>#REF!</v>
      </c>
      <c r="AW174" s="128" t="e">
        <f>IF(#REF!="znížená",J174,0)</f>
        <v>#REF!</v>
      </c>
      <c r="AX174" s="128" t="e">
        <f>IF(#REF!="zákl. prenesená",J174,0)</f>
        <v>#REF!</v>
      </c>
      <c r="AY174" s="128" t="e">
        <f>IF(#REF!="zníž. prenesená",J174,0)</f>
        <v>#REF!</v>
      </c>
      <c r="AZ174" s="128" t="e">
        <f>IF(#REF!="nulová",J174,0)</f>
        <v>#REF!</v>
      </c>
      <c r="BA174" s="15" t="s">
        <v>78</v>
      </c>
      <c r="BB174" s="128">
        <f t="shared" si="0"/>
        <v>0</v>
      </c>
      <c r="BC174" s="15" t="s">
        <v>563</v>
      </c>
      <c r="BD174" s="127" t="s">
        <v>1836</v>
      </c>
    </row>
    <row r="175" spans="1:56" s="12" customFormat="1" ht="22.9" customHeight="1">
      <c r="B175" s="111"/>
      <c r="D175" s="112" t="s">
        <v>68</v>
      </c>
      <c r="E175" s="117" t="s">
        <v>1837</v>
      </c>
      <c r="F175" s="117" t="s">
        <v>1838</v>
      </c>
      <c r="J175" s="118"/>
      <c r="L175" s="111"/>
      <c r="AI175" s="112" t="s">
        <v>87</v>
      </c>
      <c r="AK175" s="115" t="s">
        <v>68</v>
      </c>
      <c r="AL175" s="115" t="s">
        <v>74</v>
      </c>
      <c r="AP175" s="112" t="s">
        <v>144</v>
      </c>
      <c r="BB175" s="116">
        <f>SUM(BB176:BB177)</f>
        <v>0</v>
      </c>
    </row>
    <row r="176" spans="1:56" s="2" customFormat="1" ht="16.5" customHeight="1">
      <c r="A176" s="29"/>
      <c r="B176" s="119"/>
      <c r="C176" s="120" t="s">
        <v>304</v>
      </c>
      <c r="D176" s="120" t="s">
        <v>146</v>
      </c>
      <c r="E176" s="121" t="s">
        <v>1839</v>
      </c>
      <c r="F176" s="122" t="s">
        <v>1840</v>
      </c>
      <c r="G176" s="123" t="s">
        <v>307</v>
      </c>
      <c r="H176" s="124">
        <v>2</v>
      </c>
      <c r="I176" s="125"/>
      <c r="J176" s="125"/>
      <c r="K176" s="126"/>
      <c r="L176" s="30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AI176" s="127" t="s">
        <v>563</v>
      </c>
      <c r="AK176" s="127" t="s">
        <v>146</v>
      </c>
      <c r="AL176" s="127" t="s">
        <v>78</v>
      </c>
      <c r="AP176" s="15" t="s">
        <v>144</v>
      </c>
      <c r="AV176" s="128" t="e">
        <f>IF(#REF!="základná",J176,0)</f>
        <v>#REF!</v>
      </c>
      <c r="AW176" s="128" t="e">
        <f>IF(#REF!="znížená",J176,0)</f>
        <v>#REF!</v>
      </c>
      <c r="AX176" s="128" t="e">
        <f>IF(#REF!="zákl. prenesená",J176,0)</f>
        <v>#REF!</v>
      </c>
      <c r="AY176" s="128" t="e">
        <f>IF(#REF!="zníž. prenesená",J176,0)</f>
        <v>#REF!</v>
      </c>
      <c r="AZ176" s="128" t="e">
        <f>IF(#REF!="nulová",J176,0)</f>
        <v>#REF!</v>
      </c>
      <c r="BA176" s="15" t="s">
        <v>78</v>
      </c>
      <c r="BB176" s="128">
        <f>ROUND(I176*H176,2)</f>
        <v>0</v>
      </c>
      <c r="BC176" s="15" t="s">
        <v>563</v>
      </c>
      <c r="BD176" s="127" t="s">
        <v>1841</v>
      </c>
    </row>
    <row r="177" spans="1:56" s="2" customFormat="1" ht="16.5" customHeight="1">
      <c r="A177" s="29"/>
      <c r="B177" s="119"/>
      <c r="C177" s="120" t="s">
        <v>309</v>
      </c>
      <c r="D177" s="120" t="s">
        <v>146</v>
      </c>
      <c r="E177" s="121" t="s">
        <v>1842</v>
      </c>
      <c r="F177" s="122" t="s">
        <v>1843</v>
      </c>
      <c r="G177" s="123" t="s">
        <v>307</v>
      </c>
      <c r="H177" s="124">
        <v>2</v>
      </c>
      <c r="I177" s="125"/>
      <c r="J177" s="125"/>
      <c r="K177" s="126"/>
      <c r="L177" s="30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AI177" s="127" t="s">
        <v>563</v>
      </c>
      <c r="AK177" s="127" t="s">
        <v>146</v>
      </c>
      <c r="AL177" s="127" t="s">
        <v>78</v>
      </c>
      <c r="AP177" s="15" t="s">
        <v>144</v>
      </c>
      <c r="AV177" s="128" t="e">
        <f>IF(#REF!="základná",J177,0)</f>
        <v>#REF!</v>
      </c>
      <c r="AW177" s="128" t="e">
        <f>IF(#REF!="znížená",J177,0)</f>
        <v>#REF!</v>
      </c>
      <c r="AX177" s="128" t="e">
        <f>IF(#REF!="zákl. prenesená",J177,0)</f>
        <v>#REF!</v>
      </c>
      <c r="AY177" s="128" t="e">
        <f>IF(#REF!="zníž. prenesená",J177,0)</f>
        <v>#REF!</v>
      </c>
      <c r="AZ177" s="128" t="e">
        <f>IF(#REF!="nulová",J177,0)</f>
        <v>#REF!</v>
      </c>
      <c r="BA177" s="15" t="s">
        <v>78</v>
      </c>
      <c r="BB177" s="128">
        <f>ROUND(I177*H177,2)</f>
        <v>0</v>
      </c>
      <c r="BC177" s="15" t="s">
        <v>563</v>
      </c>
      <c r="BD177" s="127" t="s">
        <v>1844</v>
      </c>
    </row>
    <row r="178" spans="1:56" s="12" customFormat="1" ht="22.9" customHeight="1">
      <c r="B178" s="111"/>
      <c r="D178" s="112" t="s">
        <v>68</v>
      </c>
      <c r="E178" s="117" t="s">
        <v>1845</v>
      </c>
      <c r="F178" s="117" t="s">
        <v>1846</v>
      </c>
      <c r="J178" s="118"/>
      <c r="L178" s="111"/>
      <c r="AI178" s="112" t="s">
        <v>87</v>
      </c>
      <c r="AK178" s="115" t="s">
        <v>68</v>
      </c>
      <c r="AL178" s="115" t="s">
        <v>74</v>
      </c>
      <c r="AP178" s="112" t="s">
        <v>144</v>
      </c>
      <c r="BB178" s="116">
        <f>SUM(BB179:BB185)</f>
        <v>0</v>
      </c>
    </row>
    <row r="179" spans="1:56" s="2" customFormat="1" ht="24.2" customHeight="1">
      <c r="A179" s="29"/>
      <c r="B179" s="119"/>
      <c r="C179" s="120" t="s">
        <v>313</v>
      </c>
      <c r="D179" s="120" t="s">
        <v>146</v>
      </c>
      <c r="E179" s="121" t="s">
        <v>1847</v>
      </c>
      <c r="F179" s="122" t="s">
        <v>1848</v>
      </c>
      <c r="G179" s="123" t="s">
        <v>149</v>
      </c>
      <c r="H179" s="124">
        <v>4.9000000000000004</v>
      </c>
      <c r="I179" s="125"/>
      <c r="J179" s="125"/>
      <c r="K179" s="126"/>
      <c r="L179" s="30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AI179" s="127" t="s">
        <v>1717</v>
      </c>
      <c r="AK179" s="127" t="s">
        <v>146</v>
      </c>
      <c r="AL179" s="127" t="s">
        <v>78</v>
      </c>
      <c r="AP179" s="15" t="s">
        <v>144</v>
      </c>
      <c r="AV179" s="128" t="e">
        <f>IF(#REF!="základná",J179,0)</f>
        <v>#REF!</v>
      </c>
      <c r="AW179" s="128" t="e">
        <f>IF(#REF!="znížená",J179,0)</f>
        <v>#REF!</v>
      </c>
      <c r="AX179" s="128" t="e">
        <f>IF(#REF!="zákl. prenesená",J179,0)</f>
        <v>#REF!</v>
      </c>
      <c r="AY179" s="128" t="e">
        <f>IF(#REF!="zníž. prenesená",J179,0)</f>
        <v>#REF!</v>
      </c>
      <c r="AZ179" s="128" t="e">
        <f>IF(#REF!="nulová",J179,0)</f>
        <v>#REF!</v>
      </c>
      <c r="BA179" s="15" t="s">
        <v>78</v>
      </c>
      <c r="BB179" s="128">
        <f t="shared" ref="BB179:BB185" si="1">ROUND(I179*H179,2)</f>
        <v>0</v>
      </c>
      <c r="BC179" s="15" t="s">
        <v>1717</v>
      </c>
      <c r="BD179" s="127" t="s">
        <v>1849</v>
      </c>
    </row>
    <row r="180" spans="1:56" s="2" customFormat="1" ht="24.2" customHeight="1">
      <c r="A180" s="29"/>
      <c r="B180" s="119"/>
      <c r="C180" s="120" t="s">
        <v>317</v>
      </c>
      <c r="D180" s="120" t="s">
        <v>146</v>
      </c>
      <c r="E180" s="121" t="s">
        <v>1850</v>
      </c>
      <c r="F180" s="122" t="s">
        <v>1851</v>
      </c>
      <c r="G180" s="123" t="s">
        <v>272</v>
      </c>
      <c r="H180" s="124">
        <v>30</v>
      </c>
      <c r="I180" s="125"/>
      <c r="J180" s="125"/>
      <c r="K180" s="126"/>
      <c r="L180" s="30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AI180" s="127" t="s">
        <v>563</v>
      </c>
      <c r="AK180" s="127" t="s">
        <v>146</v>
      </c>
      <c r="AL180" s="127" t="s">
        <v>78</v>
      </c>
      <c r="AP180" s="15" t="s">
        <v>144</v>
      </c>
      <c r="AV180" s="128" t="e">
        <f>IF(#REF!="základná",J180,0)</f>
        <v>#REF!</v>
      </c>
      <c r="AW180" s="128" t="e">
        <f>IF(#REF!="znížená",J180,0)</f>
        <v>#REF!</v>
      </c>
      <c r="AX180" s="128" t="e">
        <f>IF(#REF!="zákl. prenesená",J180,0)</f>
        <v>#REF!</v>
      </c>
      <c r="AY180" s="128" t="e">
        <f>IF(#REF!="zníž. prenesená",J180,0)</f>
        <v>#REF!</v>
      </c>
      <c r="AZ180" s="128" t="e">
        <f>IF(#REF!="nulová",J180,0)</f>
        <v>#REF!</v>
      </c>
      <c r="BA180" s="15" t="s">
        <v>78</v>
      </c>
      <c r="BB180" s="128">
        <f t="shared" si="1"/>
        <v>0</v>
      </c>
      <c r="BC180" s="15" t="s">
        <v>563</v>
      </c>
      <c r="BD180" s="127" t="s">
        <v>1852</v>
      </c>
    </row>
    <row r="181" spans="1:56" s="2" customFormat="1" ht="33" customHeight="1">
      <c r="A181" s="29"/>
      <c r="B181" s="119"/>
      <c r="C181" s="120" t="s">
        <v>321</v>
      </c>
      <c r="D181" s="120" t="s">
        <v>146</v>
      </c>
      <c r="E181" s="121" t="s">
        <v>1853</v>
      </c>
      <c r="F181" s="122" t="s">
        <v>1854</v>
      </c>
      <c r="G181" s="123" t="s">
        <v>272</v>
      </c>
      <c r="H181" s="124">
        <v>30</v>
      </c>
      <c r="I181" s="125"/>
      <c r="J181" s="125"/>
      <c r="K181" s="126"/>
      <c r="L181" s="30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AI181" s="127" t="s">
        <v>563</v>
      </c>
      <c r="AK181" s="127" t="s">
        <v>146</v>
      </c>
      <c r="AL181" s="127" t="s">
        <v>78</v>
      </c>
      <c r="AP181" s="15" t="s">
        <v>144</v>
      </c>
      <c r="AV181" s="128" t="e">
        <f>IF(#REF!="základná",J181,0)</f>
        <v>#REF!</v>
      </c>
      <c r="AW181" s="128" t="e">
        <f>IF(#REF!="znížená",J181,0)</f>
        <v>#REF!</v>
      </c>
      <c r="AX181" s="128" t="e">
        <f>IF(#REF!="zákl. prenesená",J181,0)</f>
        <v>#REF!</v>
      </c>
      <c r="AY181" s="128" t="e">
        <f>IF(#REF!="zníž. prenesená",J181,0)</f>
        <v>#REF!</v>
      </c>
      <c r="AZ181" s="128" t="e">
        <f>IF(#REF!="nulová",J181,0)</f>
        <v>#REF!</v>
      </c>
      <c r="BA181" s="15" t="s">
        <v>78</v>
      </c>
      <c r="BB181" s="128">
        <f t="shared" si="1"/>
        <v>0</v>
      </c>
      <c r="BC181" s="15" t="s">
        <v>563</v>
      </c>
      <c r="BD181" s="127" t="s">
        <v>1855</v>
      </c>
    </row>
    <row r="182" spans="1:56" s="2" customFormat="1" ht="33" customHeight="1">
      <c r="A182" s="29"/>
      <c r="B182" s="119"/>
      <c r="C182" s="120" t="s">
        <v>325</v>
      </c>
      <c r="D182" s="120" t="s">
        <v>146</v>
      </c>
      <c r="E182" s="121" t="s">
        <v>1856</v>
      </c>
      <c r="F182" s="122" t="s">
        <v>1857</v>
      </c>
      <c r="G182" s="123" t="s">
        <v>149</v>
      </c>
      <c r="H182" s="124">
        <v>21</v>
      </c>
      <c r="I182" s="125"/>
      <c r="J182" s="125"/>
      <c r="K182" s="126"/>
      <c r="L182" s="30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AI182" s="127" t="s">
        <v>563</v>
      </c>
      <c r="AK182" s="127" t="s">
        <v>146</v>
      </c>
      <c r="AL182" s="127" t="s">
        <v>78</v>
      </c>
      <c r="AP182" s="15" t="s">
        <v>144</v>
      </c>
      <c r="AV182" s="128" t="e">
        <f>IF(#REF!="základná",J182,0)</f>
        <v>#REF!</v>
      </c>
      <c r="AW182" s="128" t="e">
        <f>IF(#REF!="znížená",J182,0)</f>
        <v>#REF!</v>
      </c>
      <c r="AX182" s="128" t="e">
        <f>IF(#REF!="zákl. prenesená",J182,0)</f>
        <v>#REF!</v>
      </c>
      <c r="AY182" s="128" t="e">
        <f>IF(#REF!="zníž. prenesená",J182,0)</f>
        <v>#REF!</v>
      </c>
      <c r="AZ182" s="128" t="e">
        <f>IF(#REF!="nulová",J182,0)</f>
        <v>#REF!</v>
      </c>
      <c r="BA182" s="15" t="s">
        <v>78</v>
      </c>
      <c r="BB182" s="128">
        <f t="shared" si="1"/>
        <v>0</v>
      </c>
      <c r="BC182" s="15" t="s">
        <v>563</v>
      </c>
      <c r="BD182" s="127" t="s">
        <v>1858</v>
      </c>
    </row>
    <row r="183" spans="1:56" s="2" customFormat="1" ht="37.9" customHeight="1">
      <c r="A183" s="29"/>
      <c r="B183" s="119"/>
      <c r="C183" s="120" t="s">
        <v>330</v>
      </c>
      <c r="D183" s="120" t="s">
        <v>146</v>
      </c>
      <c r="E183" s="121" t="s">
        <v>1859</v>
      </c>
      <c r="F183" s="122" t="s">
        <v>1860</v>
      </c>
      <c r="G183" s="123" t="s">
        <v>149</v>
      </c>
      <c r="H183" s="124">
        <v>4.9000000000000004</v>
      </c>
      <c r="I183" s="125"/>
      <c r="J183" s="125"/>
      <c r="K183" s="126"/>
      <c r="L183" s="30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AI183" s="127" t="s">
        <v>1717</v>
      </c>
      <c r="AK183" s="127" t="s">
        <v>146</v>
      </c>
      <c r="AL183" s="127" t="s">
        <v>78</v>
      </c>
      <c r="AP183" s="15" t="s">
        <v>144</v>
      </c>
      <c r="AV183" s="128" t="e">
        <f>IF(#REF!="základná",J183,0)</f>
        <v>#REF!</v>
      </c>
      <c r="AW183" s="128" t="e">
        <f>IF(#REF!="znížená",J183,0)</f>
        <v>#REF!</v>
      </c>
      <c r="AX183" s="128" t="e">
        <f>IF(#REF!="zákl. prenesená",J183,0)</f>
        <v>#REF!</v>
      </c>
      <c r="AY183" s="128" t="e">
        <f>IF(#REF!="zníž. prenesená",J183,0)</f>
        <v>#REF!</v>
      </c>
      <c r="AZ183" s="128" t="e">
        <f>IF(#REF!="nulová",J183,0)</f>
        <v>#REF!</v>
      </c>
      <c r="BA183" s="15" t="s">
        <v>78</v>
      </c>
      <c r="BB183" s="128">
        <f t="shared" si="1"/>
        <v>0</v>
      </c>
      <c r="BC183" s="15" t="s">
        <v>1717</v>
      </c>
      <c r="BD183" s="127" t="s">
        <v>1861</v>
      </c>
    </row>
    <row r="184" spans="1:56" s="2" customFormat="1" ht="16.5" customHeight="1">
      <c r="A184" s="29"/>
      <c r="B184" s="119"/>
      <c r="C184" s="129" t="s">
        <v>334</v>
      </c>
      <c r="D184" s="129" t="s">
        <v>369</v>
      </c>
      <c r="E184" s="130"/>
      <c r="F184" s="131" t="s">
        <v>2893</v>
      </c>
      <c r="G184" s="132" t="s">
        <v>1862</v>
      </c>
      <c r="H184" s="133">
        <v>3</v>
      </c>
      <c r="I184" s="134"/>
      <c r="J184" s="134"/>
      <c r="K184" s="135"/>
      <c r="L184" s="136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AI184" s="127" t="s">
        <v>1717</v>
      </c>
      <c r="AK184" s="127" t="s">
        <v>369</v>
      </c>
      <c r="AL184" s="127" t="s">
        <v>78</v>
      </c>
      <c r="AP184" s="15" t="s">
        <v>144</v>
      </c>
      <c r="AV184" s="128" t="e">
        <f>IF(#REF!="základná",J184,0)</f>
        <v>#REF!</v>
      </c>
      <c r="AW184" s="128" t="e">
        <f>IF(#REF!="znížená",J184,0)</f>
        <v>#REF!</v>
      </c>
      <c r="AX184" s="128" t="e">
        <f>IF(#REF!="zákl. prenesená",J184,0)</f>
        <v>#REF!</v>
      </c>
      <c r="AY184" s="128" t="e">
        <f>IF(#REF!="zníž. prenesená",J184,0)</f>
        <v>#REF!</v>
      </c>
      <c r="AZ184" s="128" t="e">
        <f>IF(#REF!="nulová",J184,0)</f>
        <v>#REF!</v>
      </c>
      <c r="BA184" s="15" t="s">
        <v>78</v>
      </c>
      <c r="BB184" s="128">
        <f t="shared" si="1"/>
        <v>0</v>
      </c>
      <c r="BC184" s="15" t="s">
        <v>1717</v>
      </c>
      <c r="BD184" s="127" t="s">
        <v>1863</v>
      </c>
    </row>
    <row r="185" spans="1:56" s="2" customFormat="1" ht="24.2" customHeight="1">
      <c r="A185" s="29"/>
      <c r="B185" s="119"/>
      <c r="C185" s="120" t="s">
        <v>338</v>
      </c>
      <c r="D185" s="120" t="s">
        <v>146</v>
      </c>
      <c r="E185" s="121" t="s">
        <v>1864</v>
      </c>
      <c r="F185" s="122" t="s">
        <v>1865</v>
      </c>
      <c r="G185" s="123" t="s">
        <v>272</v>
      </c>
      <c r="H185" s="124">
        <v>27</v>
      </c>
      <c r="I185" s="125"/>
      <c r="J185" s="125"/>
      <c r="K185" s="126"/>
      <c r="L185" s="30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AI185" s="127" t="s">
        <v>1717</v>
      </c>
      <c r="AK185" s="127" t="s">
        <v>146</v>
      </c>
      <c r="AL185" s="127" t="s">
        <v>78</v>
      </c>
      <c r="AP185" s="15" t="s">
        <v>144</v>
      </c>
      <c r="AV185" s="128" t="e">
        <f>IF(#REF!="základná",J185,0)</f>
        <v>#REF!</v>
      </c>
      <c r="AW185" s="128" t="e">
        <f>IF(#REF!="znížená",J185,0)</f>
        <v>#REF!</v>
      </c>
      <c r="AX185" s="128" t="e">
        <f>IF(#REF!="zákl. prenesená",J185,0)</f>
        <v>#REF!</v>
      </c>
      <c r="AY185" s="128" t="e">
        <f>IF(#REF!="zníž. prenesená",J185,0)</f>
        <v>#REF!</v>
      </c>
      <c r="AZ185" s="128" t="e">
        <f>IF(#REF!="nulová",J185,0)</f>
        <v>#REF!</v>
      </c>
      <c r="BA185" s="15" t="s">
        <v>78</v>
      </c>
      <c r="BB185" s="128">
        <f t="shared" si="1"/>
        <v>0</v>
      </c>
      <c r="BC185" s="15" t="s">
        <v>1717</v>
      </c>
      <c r="BD185" s="127" t="s">
        <v>1866</v>
      </c>
    </row>
    <row r="186" spans="1:56" s="12" customFormat="1" ht="25.9" customHeight="1">
      <c r="B186" s="111"/>
      <c r="D186" s="112" t="s">
        <v>68</v>
      </c>
      <c r="E186" s="113" t="s">
        <v>1727</v>
      </c>
      <c r="F186" s="113" t="s">
        <v>1728</v>
      </c>
      <c r="J186" s="114"/>
      <c r="L186" s="111"/>
      <c r="AI186" s="112" t="s">
        <v>162</v>
      </c>
      <c r="AK186" s="115" t="s">
        <v>68</v>
      </c>
      <c r="AL186" s="115" t="s">
        <v>69</v>
      </c>
      <c r="AP186" s="112" t="s">
        <v>144</v>
      </c>
      <c r="BB186" s="116">
        <f>SUM(BB187:BB188)</f>
        <v>0</v>
      </c>
    </row>
    <row r="187" spans="1:56" s="2" customFormat="1" ht="16.5" customHeight="1">
      <c r="A187" s="29"/>
      <c r="B187" s="119"/>
      <c r="C187" s="120" t="s">
        <v>342</v>
      </c>
      <c r="D187" s="120" t="s">
        <v>146</v>
      </c>
      <c r="E187" s="121" t="s">
        <v>1867</v>
      </c>
      <c r="F187" s="122" t="s">
        <v>1731</v>
      </c>
      <c r="G187" s="123" t="s">
        <v>1732</v>
      </c>
      <c r="H187" s="124">
        <v>1</v>
      </c>
      <c r="I187" s="125"/>
      <c r="J187" s="125"/>
      <c r="K187" s="126"/>
      <c r="L187" s="30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AI187" s="127" t="s">
        <v>563</v>
      </c>
      <c r="AK187" s="127" t="s">
        <v>146</v>
      </c>
      <c r="AL187" s="127" t="s">
        <v>74</v>
      </c>
      <c r="AP187" s="15" t="s">
        <v>144</v>
      </c>
      <c r="AV187" s="128" t="e">
        <f>IF(#REF!="základná",J187,0)</f>
        <v>#REF!</v>
      </c>
      <c r="AW187" s="128" t="e">
        <f>IF(#REF!="znížená",J187,0)</f>
        <v>#REF!</v>
      </c>
      <c r="AX187" s="128" t="e">
        <f>IF(#REF!="zákl. prenesená",J187,0)</f>
        <v>#REF!</v>
      </c>
      <c r="AY187" s="128" t="e">
        <f>IF(#REF!="zníž. prenesená",J187,0)</f>
        <v>#REF!</v>
      </c>
      <c r="AZ187" s="128" t="e">
        <f>IF(#REF!="nulová",J187,0)</f>
        <v>#REF!</v>
      </c>
      <c r="BA187" s="15" t="s">
        <v>78</v>
      </c>
      <c r="BB187" s="128">
        <f>ROUND(I187*H187,2)</f>
        <v>0</v>
      </c>
      <c r="BC187" s="15" t="s">
        <v>563</v>
      </c>
      <c r="BD187" s="127" t="s">
        <v>1868</v>
      </c>
    </row>
    <row r="188" spans="1:56" s="2" customFormat="1" ht="24.2" customHeight="1">
      <c r="A188" s="29"/>
      <c r="B188" s="119"/>
      <c r="C188" s="120" t="s">
        <v>346</v>
      </c>
      <c r="D188" s="120" t="s">
        <v>146</v>
      </c>
      <c r="E188" s="121" t="s">
        <v>1869</v>
      </c>
      <c r="F188" s="122" t="s">
        <v>1736</v>
      </c>
      <c r="G188" s="123" t="s">
        <v>1737</v>
      </c>
      <c r="H188" s="124">
        <v>0.5</v>
      </c>
      <c r="I188" s="125"/>
      <c r="J188" s="125"/>
      <c r="K188" s="126"/>
      <c r="L188" s="30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AI188" s="127" t="s">
        <v>563</v>
      </c>
      <c r="AK188" s="127" t="s">
        <v>146</v>
      </c>
      <c r="AL188" s="127" t="s">
        <v>74</v>
      </c>
      <c r="AP188" s="15" t="s">
        <v>144</v>
      </c>
      <c r="AV188" s="128" t="e">
        <f>IF(#REF!="základná",J188,0)</f>
        <v>#REF!</v>
      </c>
      <c r="AW188" s="128" t="e">
        <f>IF(#REF!="znížená",J188,0)</f>
        <v>#REF!</v>
      </c>
      <c r="AX188" s="128" t="e">
        <f>IF(#REF!="zákl. prenesená",J188,0)</f>
        <v>#REF!</v>
      </c>
      <c r="AY188" s="128" t="e">
        <f>IF(#REF!="zníž. prenesená",J188,0)</f>
        <v>#REF!</v>
      </c>
      <c r="AZ188" s="128" t="e">
        <f>IF(#REF!="nulová",J188,0)</f>
        <v>#REF!</v>
      </c>
      <c r="BA188" s="15" t="s">
        <v>78</v>
      </c>
      <c r="BB188" s="128">
        <f>ROUND(I188*H188,2)</f>
        <v>0</v>
      </c>
      <c r="BC188" s="15" t="s">
        <v>563</v>
      </c>
      <c r="BD188" s="127" t="s">
        <v>1870</v>
      </c>
    </row>
    <row r="189" spans="1:56" s="2" customFormat="1" ht="6.95" customHeight="1">
      <c r="A189" s="29"/>
      <c r="B189" s="47"/>
      <c r="C189" s="48"/>
      <c r="D189" s="48"/>
      <c r="E189" s="48"/>
      <c r="F189" s="48"/>
      <c r="G189" s="48"/>
      <c r="H189" s="48"/>
      <c r="I189" s="48"/>
      <c r="J189" s="48"/>
      <c r="K189" s="48"/>
      <c r="L189" s="30"/>
      <c r="M189" s="29"/>
      <c r="N189" s="29"/>
      <c r="O189" s="29"/>
      <c r="P189" s="29"/>
      <c r="Q189" s="29"/>
      <c r="R189" s="29"/>
      <c r="S189" s="29"/>
      <c r="T189" s="29"/>
      <c r="U189" s="29"/>
      <c r="V189" s="29"/>
    </row>
  </sheetData>
  <autoFilter ref="C131:K188" xr:uid="{00000000-0009-0000-0000-00000A000000}"/>
  <mergeCells count="14">
    <mergeCell ref="E122:H122"/>
    <mergeCell ref="E120:H120"/>
    <mergeCell ref="E124:H124"/>
    <mergeCell ref="L2:M2"/>
    <mergeCell ref="E84:H84"/>
    <mergeCell ref="E88:H88"/>
    <mergeCell ref="E86:H86"/>
    <mergeCell ref="E90:H90"/>
    <mergeCell ref="E118:H118"/>
    <mergeCell ref="E7:H7"/>
    <mergeCell ref="E11:H11"/>
    <mergeCell ref="E9:H9"/>
    <mergeCell ref="E13:H13"/>
    <mergeCell ref="E31:H31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BD307"/>
  <sheetViews>
    <sheetView showGridLines="0" topLeftCell="A13" workbookViewId="0">
      <selection activeCell="O25" sqref="O2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2.33203125" style="1" customWidth="1"/>
    <col min="14" max="14" width="16.33203125" style="1" customWidth="1"/>
    <col min="15" max="15" width="12.33203125" style="1" customWidth="1"/>
    <col min="16" max="16" width="15" style="1" customWidth="1"/>
    <col min="17" max="17" width="11" style="1" customWidth="1"/>
    <col min="18" max="18" width="15" style="1" customWidth="1"/>
    <col min="19" max="19" width="16.33203125" style="1" customWidth="1"/>
    <col min="20" max="20" width="11" style="1" customWidth="1"/>
    <col min="21" max="21" width="15" style="1" customWidth="1"/>
    <col min="22" max="22" width="16.33203125" style="1" customWidth="1"/>
    <col min="35" max="56" width="9.33203125" style="1" hidden="1"/>
  </cols>
  <sheetData>
    <row r="1" spans="1:37">
      <c r="A1" s="72"/>
    </row>
    <row r="2" spans="1:37" s="1" customFormat="1" ht="36.950000000000003" customHeight="1">
      <c r="L2" s="147" t="s">
        <v>4</v>
      </c>
      <c r="M2" s="148"/>
      <c r="AK2" s="15" t="s">
        <v>107</v>
      </c>
    </row>
    <row r="3" spans="1:37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K3" s="15" t="s">
        <v>69</v>
      </c>
    </row>
    <row r="4" spans="1:37" s="1" customFormat="1" ht="24.95" customHeight="1">
      <c r="B4" s="18"/>
      <c r="D4" s="19" t="s">
        <v>116</v>
      </c>
      <c r="L4" s="18"/>
      <c r="AK4" s="15" t="s">
        <v>2</v>
      </c>
    </row>
    <row r="5" spans="1:37" s="1" customFormat="1" ht="6.95" customHeight="1">
      <c r="B5" s="18"/>
      <c r="L5" s="18"/>
    </row>
    <row r="6" spans="1:37" s="1" customFormat="1" ht="12" customHeight="1">
      <c r="B6" s="18"/>
      <c r="D6" s="23" t="s">
        <v>11</v>
      </c>
      <c r="L6" s="18"/>
    </row>
    <row r="7" spans="1:37" s="1" customFormat="1" ht="16.5" customHeight="1">
      <c r="B7" s="18"/>
      <c r="E7" s="181" t="str">
        <f>'Rekapitulácia stavby'!K6</f>
        <v>Poltár OO PZ, rekonštrukcia a modernizácia objektu</v>
      </c>
      <c r="F7" s="183"/>
      <c r="G7" s="183"/>
      <c r="H7" s="183"/>
      <c r="L7" s="18"/>
    </row>
    <row r="8" spans="1:37" ht="12.75">
      <c r="B8" s="18"/>
      <c r="D8" s="23" t="s">
        <v>117</v>
      </c>
      <c r="L8" s="18"/>
    </row>
    <row r="9" spans="1:37" s="1" customFormat="1" ht="16.5" customHeight="1">
      <c r="B9" s="18"/>
      <c r="E9" s="181" t="s">
        <v>73</v>
      </c>
      <c r="F9" s="148"/>
      <c r="G9" s="148"/>
      <c r="H9" s="148"/>
      <c r="L9" s="18"/>
    </row>
    <row r="10" spans="1:37" s="1" customFormat="1" ht="12" customHeight="1">
      <c r="B10" s="18"/>
      <c r="D10" s="23" t="s">
        <v>118</v>
      </c>
      <c r="L10" s="18"/>
    </row>
    <row r="11" spans="1:37" s="2" customFormat="1" ht="16.5" customHeight="1">
      <c r="A11" s="29"/>
      <c r="B11" s="30"/>
      <c r="C11" s="29"/>
      <c r="D11" s="29"/>
      <c r="E11" s="184" t="s">
        <v>84</v>
      </c>
      <c r="F11" s="182"/>
      <c r="G11" s="182"/>
      <c r="H11" s="182"/>
      <c r="I11" s="29"/>
      <c r="J11" s="29"/>
      <c r="K11" s="29"/>
      <c r="L11" s="42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37" s="2" customFormat="1" ht="12" customHeight="1">
      <c r="A12" s="29"/>
      <c r="B12" s="30"/>
      <c r="C12" s="29"/>
      <c r="D12" s="23" t="s">
        <v>1871</v>
      </c>
      <c r="E12" s="29"/>
      <c r="F12" s="29"/>
      <c r="G12" s="29"/>
      <c r="H12" s="29"/>
      <c r="I12" s="29"/>
      <c r="J12" s="29"/>
      <c r="K12" s="29"/>
      <c r="L12" s="42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37" s="2" customFormat="1" ht="16.5" customHeight="1">
      <c r="A13" s="29"/>
      <c r="B13" s="30"/>
      <c r="C13" s="29"/>
      <c r="D13" s="29"/>
      <c r="E13" s="178" t="s">
        <v>2894</v>
      </c>
      <c r="F13" s="182"/>
      <c r="G13" s="182"/>
      <c r="H13" s="182"/>
      <c r="I13" s="29"/>
      <c r="J13" s="29"/>
      <c r="K13" s="29"/>
      <c r="L13" s="42"/>
      <c r="M13" s="29"/>
      <c r="N13" s="29"/>
      <c r="O13" s="29"/>
      <c r="P13" s="29"/>
      <c r="Q13" s="29"/>
      <c r="R13" s="29"/>
      <c r="S13" s="29"/>
      <c r="T13" s="29"/>
      <c r="U13" s="29"/>
      <c r="V13" s="29"/>
    </row>
    <row r="14" spans="1:37" s="2" customFormat="1">
      <c r="A14" s="29"/>
      <c r="B14" s="30"/>
      <c r="C14" s="29"/>
      <c r="D14" s="29"/>
      <c r="E14" s="29"/>
      <c r="F14" s="29"/>
      <c r="G14" s="29"/>
      <c r="H14" s="29"/>
      <c r="I14" s="29"/>
      <c r="J14" s="29"/>
      <c r="K14" s="29"/>
      <c r="L14" s="42"/>
      <c r="M14" s="29"/>
      <c r="N14" s="29"/>
      <c r="O14" s="29"/>
      <c r="P14" s="29"/>
      <c r="Q14" s="29"/>
      <c r="R14" s="29"/>
      <c r="S14" s="29"/>
      <c r="T14" s="29"/>
      <c r="U14" s="29"/>
      <c r="V14" s="29"/>
    </row>
    <row r="15" spans="1:37" s="2" customFormat="1" ht="12" customHeight="1">
      <c r="A15" s="29"/>
      <c r="B15" s="30"/>
      <c r="C15" s="29"/>
      <c r="D15" s="23" t="s">
        <v>13</v>
      </c>
      <c r="E15" s="29"/>
      <c r="F15" s="21" t="s">
        <v>14</v>
      </c>
      <c r="G15" s="29"/>
      <c r="H15" s="29"/>
      <c r="I15" s="23" t="s">
        <v>15</v>
      </c>
      <c r="J15" s="21" t="s">
        <v>16</v>
      </c>
      <c r="K15" s="29"/>
      <c r="L15" s="42"/>
      <c r="M15" s="29"/>
      <c r="N15" s="29"/>
      <c r="O15" s="29"/>
      <c r="P15" s="29"/>
      <c r="Q15" s="29"/>
      <c r="R15" s="29"/>
      <c r="S15" s="29"/>
      <c r="T15" s="29"/>
      <c r="U15" s="29"/>
      <c r="V15" s="29"/>
    </row>
    <row r="16" spans="1:37" s="2" customFormat="1" ht="12" customHeight="1">
      <c r="A16" s="29"/>
      <c r="B16" s="30"/>
      <c r="C16" s="29"/>
      <c r="D16" s="23" t="s">
        <v>17</v>
      </c>
      <c r="E16" s="29"/>
      <c r="F16" s="21" t="s">
        <v>18</v>
      </c>
      <c r="G16" s="29"/>
      <c r="H16" s="29"/>
      <c r="I16" s="23" t="s">
        <v>19</v>
      </c>
      <c r="J16" s="55" t="str">
        <f>'Rekapitulácia stavby'!AN8</f>
        <v>21. 6. 2023</v>
      </c>
      <c r="K16" s="29"/>
      <c r="L16" s="42"/>
      <c r="M16" s="29"/>
      <c r="N16" s="29"/>
      <c r="O16" s="29"/>
      <c r="P16" s="29"/>
      <c r="Q16" s="29"/>
      <c r="R16" s="29"/>
      <c r="S16" s="29"/>
      <c r="T16" s="29"/>
      <c r="U16" s="29"/>
      <c r="V16" s="29"/>
    </row>
    <row r="17" spans="1:22" s="2" customFormat="1" ht="21.75" customHeight="1">
      <c r="A17" s="29"/>
      <c r="B17" s="30"/>
      <c r="C17" s="29"/>
      <c r="D17" s="20" t="s">
        <v>21</v>
      </c>
      <c r="E17" s="29"/>
      <c r="F17" s="24" t="s">
        <v>22</v>
      </c>
      <c r="G17" s="29"/>
      <c r="H17" s="29"/>
      <c r="I17" s="20" t="s">
        <v>23</v>
      </c>
      <c r="J17" s="24" t="s">
        <v>24</v>
      </c>
      <c r="K17" s="29"/>
      <c r="L17" s="42"/>
      <c r="M17" s="29"/>
      <c r="N17" s="29"/>
      <c r="O17" s="29"/>
      <c r="P17" s="29"/>
      <c r="Q17" s="29"/>
      <c r="R17" s="29"/>
      <c r="S17" s="29"/>
      <c r="T17" s="29"/>
      <c r="U17" s="29"/>
      <c r="V17" s="29"/>
    </row>
    <row r="18" spans="1:22" s="2" customFormat="1" ht="12" customHeight="1">
      <c r="A18" s="29"/>
      <c r="B18" s="30"/>
      <c r="C18" s="29"/>
      <c r="D18" s="23" t="s">
        <v>25</v>
      </c>
      <c r="E18" s="29"/>
      <c r="F18" s="29"/>
      <c r="G18" s="29"/>
      <c r="H18" s="29"/>
      <c r="I18" s="23" t="s">
        <v>26</v>
      </c>
      <c r="J18" s="21" t="s">
        <v>27</v>
      </c>
      <c r="K18" s="29"/>
      <c r="L18" s="42"/>
      <c r="M18" s="29"/>
      <c r="N18" s="29"/>
      <c r="O18" s="29"/>
      <c r="P18" s="29"/>
      <c r="Q18" s="29"/>
      <c r="R18" s="29"/>
      <c r="S18" s="29"/>
      <c r="T18" s="29"/>
      <c r="U18" s="29"/>
      <c r="V18" s="29"/>
    </row>
    <row r="19" spans="1:22" s="2" customFormat="1" ht="18" customHeight="1">
      <c r="A19" s="29"/>
      <c r="B19" s="30"/>
      <c r="C19" s="29"/>
      <c r="D19" s="29"/>
      <c r="E19" s="21" t="s">
        <v>28</v>
      </c>
      <c r="F19" s="29"/>
      <c r="G19" s="29"/>
      <c r="H19" s="29"/>
      <c r="I19" s="23" t="s">
        <v>29</v>
      </c>
      <c r="J19" s="21"/>
      <c r="K19" s="29"/>
      <c r="L19" s="42"/>
      <c r="M19" s="29"/>
      <c r="N19" s="29"/>
      <c r="O19" s="29"/>
      <c r="P19" s="29"/>
      <c r="Q19" s="29"/>
      <c r="R19" s="29"/>
      <c r="S19" s="29"/>
      <c r="T19" s="29"/>
      <c r="U19" s="29"/>
      <c r="V19" s="29"/>
    </row>
    <row r="20" spans="1:22" s="2" customFormat="1" ht="6.95" customHeight="1">
      <c r="A20" s="29"/>
      <c r="B20" s="30"/>
      <c r="C20" s="29"/>
      <c r="D20" s="29"/>
      <c r="E20" s="29"/>
      <c r="F20" s="29"/>
      <c r="G20" s="29"/>
      <c r="H20" s="29"/>
      <c r="I20" s="29"/>
      <c r="J20" s="29"/>
      <c r="K20" s="29"/>
      <c r="L20" s="42"/>
      <c r="M20" s="29"/>
      <c r="N20" s="29"/>
      <c r="O20" s="29"/>
      <c r="P20" s="29"/>
      <c r="Q20" s="29"/>
      <c r="R20" s="29"/>
      <c r="S20" s="29"/>
      <c r="T20" s="29"/>
      <c r="U20" s="29"/>
      <c r="V20" s="29"/>
    </row>
    <row r="21" spans="1:22" s="2" customFormat="1" ht="12" customHeight="1">
      <c r="A21" s="29"/>
      <c r="B21" s="30"/>
      <c r="C21" s="29"/>
      <c r="D21" s="23" t="s">
        <v>30</v>
      </c>
      <c r="E21" s="29"/>
      <c r="F21" s="29"/>
      <c r="G21" s="29"/>
      <c r="H21" s="29"/>
      <c r="I21" s="23" t="s">
        <v>26</v>
      </c>
      <c r="J21" s="21" t="s">
        <v>31</v>
      </c>
      <c r="K21" s="29"/>
      <c r="L21" s="42"/>
      <c r="M21" s="29"/>
      <c r="N21" s="29"/>
      <c r="O21" s="29"/>
      <c r="P21" s="29"/>
      <c r="Q21" s="29"/>
      <c r="R21" s="29"/>
      <c r="S21" s="29"/>
      <c r="T21" s="29"/>
      <c r="U21" s="29"/>
      <c r="V21" s="29"/>
    </row>
    <row r="22" spans="1:22" s="2" customFormat="1" ht="18" customHeight="1">
      <c r="A22" s="29"/>
      <c r="B22" s="30"/>
      <c r="C22" s="29"/>
      <c r="D22" s="29"/>
      <c r="E22" s="21" t="s">
        <v>31</v>
      </c>
      <c r="F22" s="29"/>
      <c r="G22" s="29"/>
      <c r="H22" s="29"/>
      <c r="I22" s="23" t="s">
        <v>29</v>
      </c>
      <c r="J22" s="21" t="s">
        <v>31</v>
      </c>
      <c r="K22" s="29"/>
      <c r="L22" s="42"/>
      <c r="M22" s="29"/>
      <c r="N22" s="29"/>
      <c r="O22" s="29"/>
      <c r="P22" s="29"/>
      <c r="Q22" s="29"/>
      <c r="R22" s="29"/>
      <c r="S22" s="29"/>
      <c r="T22" s="29"/>
      <c r="U22" s="29"/>
      <c r="V22" s="29"/>
    </row>
    <row r="23" spans="1:22" s="2" customFormat="1" ht="6.95" customHeight="1">
      <c r="A23" s="29"/>
      <c r="B23" s="30"/>
      <c r="C23" s="29"/>
      <c r="D23" s="29"/>
      <c r="E23" s="29"/>
      <c r="F23" s="29"/>
      <c r="G23" s="29"/>
      <c r="H23" s="29"/>
      <c r="I23" s="29"/>
      <c r="J23" s="29"/>
      <c r="K23" s="29"/>
      <c r="L23" s="42"/>
      <c r="M23" s="29"/>
      <c r="N23" s="29"/>
      <c r="O23" s="29"/>
      <c r="P23" s="29"/>
      <c r="Q23" s="29"/>
      <c r="R23" s="29"/>
      <c r="S23" s="29"/>
      <c r="T23" s="29"/>
      <c r="U23" s="29"/>
      <c r="V23" s="29"/>
    </row>
    <row r="24" spans="1:22" s="2" customFormat="1" ht="12" customHeight="1">
      <c r="A24" s="29"/>
      <c r="B24" s="30"/>
      <c r="C24" s="29"/>
      <c r="D24" s="23" t="s">
        <v>32</v>
      </c>
      <c r="E24" s="29"/>
      <c r="F24" s="29"/>
      <c r="G24" s="29"/>
      <c r="H24" s="29"/>
      <c r="I24" s="23" t="s">
        <v>26</v>
      </c>
      <c r="J24" s="21" t="s">
        <v>33</v>
      </c>
      <c r="K24" s="29"/>
      <c r="L24" s="42"/>
      <c r="M24" s="29"/>
      <c r="N24" s="29"/>
      <c r="O24" s="29"/>
      <c r="P24" s="29"/>
      <c r="Q24" s="29"/>
      <c r="R24" s="29"/>
      <c r="S24" s="29"/>
      <c r="T24" s="29"/>
      <c r="U24" s="29"/>
      <c r="V24" s="29"/>
    </row>
    <row r="25" spans="1:22" s="2" customFormat="1" ht="18" customHeight="1">
      <c r="A25" s="29"/>
      <c r="B25" s="30"/>
      <c r="C25" s="29"/>
      <c r="D25" s="29"/>
      <c r="E25" s="21" t="s">
        <v>34</v>
      </c>
      <c r="F25" s="29"/>
      <c r="G25" s="29"/>
      <c r="H25" s="29"/>
      <c r="I25" s="23" t="s">
        <v>29</v>
      </c>
      <c r="J25" s="21" t="s">
        <v>35</v>
      </c>
      <c r="K25" s="29"/>
      <c r="L25" s="42"/>
      <c r="M25" s="29"/>
      <c r="N25" s="29"/>
      <c r="O25" s="29"/>
      <c r="P25" s="29"/>
      <c r="Q25" s="29"/>
      <c r="R25" s="29"/>
      <c r="S25" s="29"/>
      <c r="T25" s="29"/>
      <c r="U25" s="29"/>
      <c r="V25" s="29"/>
    </row>
    <row r="26" spans="1:22" s="2" customFormat="1" ht="6.95" customHeight="1">
      <c r="A26" s="29"/>
      <c r="B26" s="30"/>
      <c r="C26" s="29"/>
      <c r="D26" s="29"/>
      <c r="E26" s="29"/>
      <c r="F26" s="29"/>
      <c r="G26" s="29"/>
      <c r="H26" s="29"/>
      <c r="I26" s="29"/>
      <c r="J26" s="29"/>
      <c r="K26" s="29"/>
      <c r="L26" s="42"/>
      <c r="M26" s="29"/>
      <c r="N26" s="29"/>
      <c r="O26" s="29"/>
      <c r="P26" s="29"/>
      <c r="Q26" s="29"/>
      <c r="R26" s="29"/>
      <c r="S26" s="29"/>
      <c r="T26" s="29"/>
      <c r="U26" s="29"/>
      <c r="V26" s="29"/>
    </row>
    <row r="27" spans="1:22" s="2" customFormat="1" ht="12" customHeight="1">
      <c r="A27" s="29"/>
      <c r="B27" s="30"/>
      <c r="C27" s="29"/>
      <c r="D27" s="23" t="s">
        <v>37</v>
      </c>
      <c r="E27" s="29"/>
      <c r="F27" s="29"/>
      <c r="G27" s="29"/>
      <c r="H27" s="29"/>
      <c r="I27" s="23" t="s">
        <v>26</v>
      </c>
      <c r="J27" s="21" t="s">
        <v>31</v>
      </c>
      <c r="K27" s="29"/>
      <c r="L27" s="42"/>
      <c r="M27" s="29"/>
      <c r="N27" s="29"/>
      <c r="O27" s="29"/>
      <c r="P27" s="29"/>
      <c r="Q27" s="29"/>
      <c r="R27" s="29"/>
      <c r="S27" s="29"/>
      <c r="T27" s="29"/>
      <c r="U27" s="29"/>
      <c r="V27" s="29"/>
    </row>
    <row r="28" spans="1:22" s="2" customFormat="1" ht="18" customHeight="1">
      <c r="A28" s="29"/>
      <c r="B28" s="30"/>
      <c r="C28" s="29"/>
      <c r="D28" s="29"/>
      <c r="E28" s="21" t="s">
        <v>1872</v>
      </c>
      <c r="F28" s="29"/>
      <c r="G28" s="29"/>
      <c r="H28" s="29"/>
      <c r="I28" s="23" t="s">
        <v>29</v>
      </c>
      <c r="J28" s="21" t="s">
        <v>31</v>
      </c>
      <c r="K28" s="29"/>
      <c r="L28" s="42"/>
      <c r="M28" s="29"/>
      <c r="N28" s="29"/>
      <c r="O28" s="29"/>
      <c r="P28" s="29"/>
      <c r="Q28" s="29"/>
      <c r="R28" s="29"/>
      <c r="S28" s="29"/>
      <c r="T28" s="29"/>
      <c r="U28" s="29"/>
      <c r="V28" s="29"/>
    </row>
    <row r="29" spans="1:22" s="2" customFormat="1" ht="6.95" customHeight="1">
      <c r="A29" s="29"/>
      <c r="B29" s="30"/>
      <c r="C29" s="29"/>
      <c r="D29" s="29"/>
      <c r="E29" s="29"/>
      <c r="F29" s="29"/>
      <c r="G29" s="29"/>
      <c r="H29" s="29"/>
      <c r="I29" s="29"/>
      <c r="J29" s="29"/>
      <c r="K29" s="29"/>
      <c r="L29" s="42"/>
      <c r="M29" s="29"/>
      <c r="N29" s="29"/>
      <c r="O29" s="29"/>
      <c r="P29" s="29"/>
      <c r="Q29" s="29"/>
      <c r="R29" s="29"/>
      <c r="S29" s="29"/>
      <c r="T29" s="29"/>
      <c r="U29" s="29"/>
      <c r="V29" s="29"/>
    </row>
    <row r="30" spans="1:22" s="2" customFormat="1" ht="12" customHeight="1">
      <c r="A30" s="29"/>
      <c r="B30" s="30"/>
      <c r="C30" s="29"/>
      <c r="D30" s="23" t="s">
        <v>39</v>
      </c>
      <c r="E30" s="29"/>
      <c r="F30" s="29"/>
      <c r="G30" s="29"/>
      <c r="H30" s="29"/>
      <c r="I30" s="29"/>
      <c r="J30" s="29"/>
      <c r="K30" s="29"/>
      <c r="L30" s="42"/>
      <c r="M30" s="29"/>
      <c r="N30" s="29"/>
      <c r="O30" s="29"/>
      <c r="P30" s="29"/>
      <c r="Q30" s="29"/>
      <c r="R30" s="29"/>
      <c r="S30" s="29"/>
      <c r="T30" s="29"/>
      <c r="U30" s="29"/>
      <c r="V30" s="29"/>
    </row>
    <row r="31" spans="1:22" s="8" customFormat="1" ht="16.5" customHeight="1">
      <c r="A31" s="73"/>
      <c r="B31" s="74"/>
      <c r="C31" s="73"/>
      <c r="D31" s="73"/>
      <c r="E31" s="171" t="s">
        <v>1</v>
      </c>
      <c r="F31" s="171"/>
      <c r="G31" s="171"/>
      <c r="H31" s="171"/>
      <c r="I31" s="73"/>
      <c r="J31" s="73"/>
      <c r="K31" s="73"/>
      <c r="L31" s="75"/>
      <c r="M31" s="73"/>
      <c r="N31" s="73"/>
      <c r="O31" s="73"/>
      <c r="P31" s="73"/>
      <c r="Q31" s="73"/>
      <c r="R31" s="73"/>
      <c r="S31" s="73"/>
      <c r="T31" s="73"/>
      <c r="U31" s="73"/>
      <c r="V31" s="73"/>
    </row>
    <row r="32" spans="1:22" s="2" customFormat="1" ht="6.95" customHeight="1">
      <c r="A32" s="29"/>
      <c r="B32" s="30"/>
      <c r="C32" s="29"/>
      <c r="D32" s="29"/>
      <c r="E32" s="29"/>
      <c r="F32" s="29"/>
      <c r="G32" s="29"/>
      <c r="H32" s="29"/>
      <c r="I32" s="29"/>
      <c r="J32" s="29"/>
      <c r="K32" s="29"/>
      <c r="L32" s="42"/>
      <c r="M32" s="29"/>
      <c r="N32" s="29"/>
      <c r="O32" s="29"/>
      <c r="P32" s="29"/>
      <c r="Q32" s="29"/>
      <c r="R32" s="29"/>
      <c r="S32" s="29"/>
      <c r="T32" s="29"/>
      <c r="U32" s="29"/>
      <c r="V32" s="29"/>
    </row>
    <row r="33" spans="1:22" s="2" customFormat="1" ht="6.95" customHeight="1">
      <c r="A33" s="29"/>
      <c r="B33" s="30"/>
      <c r="C33" s="29"/>
      <c r="D33" s="57"/>
      <c r="E33" s="57"/>
      <c r="F33" s="57"/>
      <c r="G33" s="57"/>
      <c r="H33" s="57"/>
      <c r="I33" s="57"/>
      <c r="J33" s="57"/>
      <c r="K33" s="57"/>
      <c r="L33" s="42"/>
      <c r="M33" s="29"/>
      <c r="N33" s="29"/>
      <c r="O33" s="29"/>
      <c r="P33" s="29"/>
      <c r="Q33" s="29"/>
      <c r="R33" s="29"/>
      <c r="S33" s="29"/>
      <c r="T33" s="29"/>
      <c r="U33" s="29"/>
      <c r="V33" s="29"/>
    </row>
    <row r="34" spans="1:22" s="2" customFormat="1" ht="14.45" customHeight="1">
      <c r="A34" s="29"/>
      <c r="B34" s="30"/>
      <c r="C34" s="29"/>
      <c r="D34" s="21" t="s">
        <v>119</v>
      </c>
      <c r="E34" s="29"/>
      <c r="F34" s="29"/>
      <c r="G34" s="29"/>
      <c r="H34" s="29"/>
      <c r="I34" s="29"/>
      <c r="J34" s="28"/>
      <c r="K34" s="29"/>
      <c r="L34" s="42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s="2" customFormat="1" ht="14.45" customHeight="1">
      <c r="A35" s="29"/>
      <c r="B35" s="30"/>
      <c r="C35" s="29"/>
      <c r="D35" s="27" t="s">
        <v>120</v>
      </c>
      <c r="E35" s="29"/>
      <c r="F35" s="29"/>
      <c r="G35" s="29"/>
      <c r="H35" s="29"/>
      <c r="I35" s="29"/>
      <c r="J35" s="28"/>
      <c r="K35" s="29"/>
      <c r="L35" s="42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s="2" customFormat="1" ht="25.35" customHeight="1">
      <c r="A36" s="29"/>
      <c r="B36" s="30"/>
      <c r="C36" s="29"/>
      <c r="D36" s="76" t="s">
        <v>42</v>
      </c>
      <c r="E36" s="29"/>
      <c r="F36" s="29"/>
      <c r="G36" s="29"/>
      <c r="H36" s="29"/>
      <c r="I36" s="29"/>
      <c r="J36" s="61"/>
      <c r="K36" s="29"/>
      <c r="L36" s="42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s="2" customFormat="1" ht="6.95" customHeight="1">
      <c r="A37" s="29"/>
      <c r="B37" s="30"/>
      <c r="C37" s="29"/>
      <c r="D37" s="57"/>
      <c r="E37" s="57"/>
      <c r="F37" s="57"/>
      <c r="G37" s="57"/>
      <c r="H37" s="57"/>
      <c r="I37" s="57"/>
      <c r="J37" s="57"/>
      <c r="K37" s="57"/>
      <c r="L37" s="42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s="2" customFormat="1" ht="14.45" customHeight="1">
      <c r="A38" s="29"/>
      <c r="B38" s="30"/>
      <c r="C38" s="29"/>
      <c r="D38" s="29"/>
      <c r="E38" s="29"/>
      <c r="F38" s="33" t="s">
        <v>44</v>
      </c>
      <c r="G38" s="29"/>
      <c r="H38" s="29"/>
      <c r="I38" s="33" t="s">
        <v>43</v>
      </c>
      <c r="J38" s="33" t="s">
        <v>45</v>
      </c>
      <c r="K38" s="29"/>
      <c r="L38" s="42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s="2" customFormat="1" ht="14.45" customHeight="1">
      <c r="A39" s="29"/>
      <c r="B39" s="30"/>
      <c r="C39" s="29"/>
      <c r="D39" s="77" t="s">
        <v>46</v>
      </c>
      <c r="E39" s="35" t="s">
        <v>47</v>
      </c>
      <c r="F39" s="78" t="e">
        <f>ROUND((SUM(AV116:AV117) + SUM(AV141:AV306)),  2)</f>
        <v>#REF!</v>
      </c>
      <c r="G39" s="79"/>
      <c r="H39" s="79"/>
      <c r="I39" s="80">
        <v>0.2</v>
      </c>
      <c r="J39" s="78" t="e">
        <f>ROUND(((SUM(AV116:AV117) + SUM(AV141:AV306))*I39),  2)</f>
        <v>#REF!</v>
      </c>
      <c r="K39" s="29"/>
      <c r="L39" s="42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s="2" customFormat="1" ht="14.45" customHeight="1">
      <c r="A40" s="29"/>
      <c r="B40" s="30"/>
      <c r="C40" s="29"/>
      <c r="D40" s="29"/>
      <c r="E40" s="35" t="s">
        <v>48</v>
      </c>
      <c r="F40" s="81"/>
      <c r="G40" s="29"/>
      <c r="H40" s="29"/>
      <c r="I40" s="82">
        <v>0.23</v>
      </c>
      <c r="J40" s="81"/>
      <c r="K40" s="29"/>
      <c r="L40" s="42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s="2" customFormat="1" ht="14.45" hidden="1" customHeight="1">
      <c r="A41" s="29"/>
      <c r="B41" s="30"/>
      <c r="C41" s="29"/>
      <c r="D41" s="29"/>
      <c r="E41" s="23" t="s">
        <v>49</v>
      </c>
      <c r="F41" s="81" t="e">
        <f>ROUND((SUM(AX116:AX117) + SUM(AX141:AX306)),  2)</f>
        <v>#REF!</v>
      </c>
      <c r="G41" s="29"/>
      <c r="H41" s="29"/>
      <c r="I41" s="82">
        <v>0.2</v>
      </c>
      <c r="J41" s="81"/>
      <c r="K41" s="29"/>
      <c r="L41" s="42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s="2" customFormat="1" ht="14.45" hidden="1" customHeight="1">
      <c r="A42" s="29"/>
      <c r="B42" s="30"/>
      <c r="C42" s="29"/>
      <c r="D42" s="29"/>
      <c r="E42" s="23" t="s">
        <v>50</v>
      </c>
      <c r="F42" s="81" t="e">
        <f>ROUND((SUM(AY116:AY117) + SUM(AY141:AY306)),  2)</f>
        <v>#REF!</v>
      </c>
      <c r="G42" s="29"/>
      <c r="H42" s="29"/>
      <c r="I42" s="82">
        <v>0.2</v>
      </c>
      <c r="J42" s="81"/>
      <c r="K42" s="29"/>
      <c r="L42" s="42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s="2" customFormat="1" ht="14.45" hidden="1" customHeight="1">
      <c r="A43" s="29"/>
      <c r="B43" s="30"/>
      <c r="C43" s="29"/>
      <c r="D43" s="29"/>
      <c r="E43" s="35" t="s">
        <v>51</v>
      </c>
      <c r="F43" s="78" t="e">
        <f>ROUND((SUM(AZ116:AZ117) + SUM(AZ141:AZ306)),  2)</f>
        <v>#REF!</v>
      </c>
      <c r="G43" s="79"/>
      <c r="H43" s="79"/>
      <c r="I43" s="80">
        <v>0</v>
      </c>
      <c r="J43" s="78"/>
      <c r="K43" s="29"/>
      <c r="L43" s="42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s="2" customFormat="1" ht="6.95" customHeight="1">
      <c r="A44" s="29"/>
      <c r="B44" s="30"/>
      <c r="C44" s="29"/>
      <c r="D44" s="29"/>
      <c r="E44" s="29"/>
      <c r="F44" s="29"/>
      <c r="G44" s="29"/>
      <c r="H44" s="29"/>
      <c r="I44" s="29"/>
      <c r="J44" s="29"/>
      <c r="K44" s="29"/>
      <c r="L44" s="42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s="2" customFormat="1" ht="25.35" customHeight="1">
      <c r="A45" s="29"/>
      <c r="B45" s="30"/>
      <c r="C45" s="70"/>
      <c r="D45" s="83" t="s">
        <v>52</v>
      </c>
      <c r="E45" s="56"/>
      <c r="F45" s="56"/>
      <c r="G45" s="84" t="s">
        <v>53</v>
      </c>
      <c r="H45" s="85" t="s">
        <v>54</v>
      </c>
      <c r="I45" s="56"/>
      <c r="J45" s="86"/>
      <c r="K45" s="87"/>
      <c r="L45" s="42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s="2" customFormat="1" ht="14.4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42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s="1" customFormat="1" ht="14.45" customHeight="1">
      <c r="B47" s="18"/>
      <c r="L47" s="18"/>
    </row>
    <row r="48" spans="1:22" s="1" customFormat="1" ht="14.45" customHeight="1">
      <c r="B48" s="18"/>
      <c r="L48" s="18"/>
    </row>
    <row r="49" spans="1:22" s="2" customFormat="1" ht="14.45" customHeight="1">
      <c r="B49" s="42"/>
      <c r="D49" s="43" t="s">
        <v>55</v>
      </c>
      <c r="E49" s="44"/>
      <c r="F49" s="44"/>
      <c r="G49" s="43" t="s">
        <v>56</v>
      </c>
      <c r="H49" s="44"/>
      <c r="I49" s="44"/>
      <c r="J49" s="44"/>
      <c r="K49" s="44"/>
      <c r="L49" s="42"/>
    </row>
    <row r="50" spans="1:22">
      <c r="B50" s="18"/>
      <c r="L50" s="18"/>
    </row>
    <row r="51" spans="1:22">
      <c r="B51" s="18"/>
      <c r="L51" s="18"/>
    </row>
    <row r="52" spans="1:22">
      <c r="B52" s="18"/>
      <c r="L52" s="18"/>
    </row>
    <row r="53" spans="1:22">
      <c r="B53" s="18"/>
      <c r="L53" s="18"/>
    </row>
    <row r="54" spans="1:22">
      <c r="B54" s="18"/>
      <c r="L54" s="18"/>
    </row>
    <row r="55" spans="1:22">
      <c r="B55" s="18"/>
      <c r="L55" s="18"/>
    </row>
    <row r="56" spans="1:22">
      <c r="B56" s="18"/>
      <c r="L56" s="18"/>
    </row>
    <row r="57" spans="1:22">
      <c r="B57" s="18"/>
      <c r="L57" s="18"/>
    </row>
    <row r="58" spans="1:22">
      <c r="B58" s="18"/>
      <c r="L58" s="18"/>
    </row>
    <row r="59" spans="1:22">
      <c r="B59" s="18"/>
      <c r="L59" s="18"/>
    </row>
    <row r="60" spans="1:22" s="2" customFormat="1" ht="12.75">
      <c r="A60" s="29"/>
      <c r="B60" s="30"/>
      <c r="C60" s="29"/>
      <c r="D60" s="45" t="s">
        <v>57</v>
      </c>
      <c r="E60" s="32"/>
      <c r="F60" s="88" t="s">
        <v>58</v>
      </c>
      <c r="G60" s="45" t="s">
        <v>57</v>
      </c>
      <c r="H60" s="32"/>
      <c r="I60" s="32"/>
      <c r="J60" s="89" t="s">
        <v>58</v>
      </c>
      <c r="K60" s="32"/>
      <c r="L60" s="42"/>
      <c r="M60" s="29"/>
      <c r="N60" s="29"/>
      <c r="O60" s="29"/>
      <c r="P60" s="29"/>
      <c r="Q60" s="29"/>
      <c r="R60" s="29"/>
      <c r="S60" s="29"/>
      <c r="T60" s="29"/>
      <c r="U60" s="29"/>
      <c r="V60" s="29"/>
    </row>
    <row r="61" spans="1:22">
      <c r="B61" s="18"/>
      <c r="L61" s="18"/>
    </row>
    <row r="62" spans="1:22">
      <c r="B62" s="18"/>
      <c r="L62" s="18"/>
    </row>
    <row r="63" spans="1:22">
      <c r="B63" s="18"/>
      <c r="L63" s="18"/>
    </row>
    <row r="64" spans="1:22" s="2" customFormat="1" ht="12.75">
      <c r="A64" s="29"/>
      <c r="B64" s="30"/>
      <c r="C64" s="29"/>
      <c r="D64" s="43" t="s">
        <v>59</v>
      </c>
      <c r="E64" s="46"/>
      <c r="F64" s="46"/>
      <c r="G64" s="43" t="s">
        <v>60</v>
      </c>
      <c r="H64" s="46"/>
      <c r="I64" s="46"/>
      <c r="J64" s="46"/>
      <c r="K64" s="46"/>
      <c r="L64" s="42"/>
      <c r="M64" s="29"/>
      <c r="N64" s="29"/>
      <c r="O64" s="29"/>
      <c r="P64" s="29"/>
      <c r="Q64" s="29"/>
      <c r="R64" s="29"/>
      <c r="S64" s="29"/>
      <c r="T64" s="29"/>
      <c r="U64" s="29"/>
      <c r="V64" s="29"/>
    </row>
    <row r="65" spans="1:22">
      <c r="B65" s="18"/>
      <c r="L65" s="18"/>
    </row>
    <row r="66" spans="1:22">
      <c r="B66" s="18"/>
      <c r="L66" s="18"/>
    </row>
    <row r="67" spans="1:22">
      <c r="B67" s="18"/>
      <c r="L67" s="18"/>
    </row>
    <row r="68" spans="1:22">
      <c r="B68" s="18"/>
      <c r="L68" s="18"/>
    </row>
    <row r="69" spans="1:22">
      <c r="B69" s="18"/>
      <c r="L69" s="18"/>
    </row>
    <row r="70" spans="1:22">
      <c r="B70" s="18"/>
      <c r="L70" s="18"/>
    </row>
    <row r="71" spans="1:22">
      <c r="B71" s="18"/>
      <c r="L71" s="18"/>
    </row>
    <row r="72" spans="1:22">
      <c r="B72" s="18"/>
      <c r="L72" s="18"/>
    </row>
    <row r="73" spans="1:22">
      <c r="B73" s="18"/>
      <c r="L73" s="18"/>
    </row>
    <row r="74" spans="1:22">
      <c r="B74" s="18"/>
      <c r="L74" s="18"/>
    </row>
    <row r="75" spans="1:22" s="2" customFormat="1" ht="12.75">
      <c r="A75" s="29"/>
      <c r="B75" s="30"/>
      <c r="C75" s="29"/>
      <c r="D75" s="45" t="s">
        <v>57</v>
      </c>
      <c r="E75" s="32"/>
      <c r="F75" s="88" t="s">
        <v>58</v>
      </c>
      <c r="G75" s="45" t="s">
        <v>57</v>
      </c>
      <c r="H75" s="32"/>
      <c r="I75" s="32"/>
      <c r="J75" s="89" t="s">
        <v>58</v>
      </c>
      <c r="K75" s="32"/>
      <c r="L75" s="42"/>
      <c r="M75" s="29"/>
      <c r="N75" s="29"/>
      <c r="O75" s="29"/>
      <c r="P75" s="29"/>
      <c r="Q75" s="29"/>
      <c r="R75" s="29"/>
      <c r="S75" s="29"/>
      <c r="T75" s="29"/>
      <c r="U75" s="29"/>
      <c r="V75" s="29"/>
    </row>
    <row r="76" spans="1:22" s="2" customFormat="1" ht="14.45" customHeight="1">
      <c r="A76" s="29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2"/>
      <c r="M76" s="29"/>
      <c r="N76" s="29"/>
      <c r="O76" s="29"/>
      <c r="P76" s="29"/>
      <c r="Q76" s="29"/>
      <c r="R76" s="29"/>
      <c r="S76" s="29"/>
      <c r="T76" s="29"/>
      <c r="U76" s="29"/>
      <c r="V76" s="29"/>
    </row>
    <row r="80" spans="1:22" s="2" customFormat="1" ht="6.95" customHeight="1">
      <c r="A80" s="29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42"/>
      <c r="M80" s="29"/>
      <c r="N80" s="29"/>
      <c r="O80" s="29"/>
      <c r="P80" s="29"/>
      <c r="Q80" s="29"/>
      <c r="R80" s="29"/>
      <c r="S80" s="29"/>
      <c r="T80" s="29"/>
      <c r="U80" s="29"/>
      <c r="V80" s="29"/>
    </row>
    <row r="81" spans="1:22" s="2" customFormat="1" ht="24.95" customHeight="1">
      <c r="A81" s="29"/>
      <c r="B81" s="30"/>
      <c r="C81" s="19" t="s">
        <v>121</v>
      </c>
      <c r="D81" s="29"/>
      <c r="E81" s="29"/>
      <c r="F81" s="29"/>
      <c r="G81" s="29"/>
      <c r="H81" s="29"/>
      <c r="I81" s="29"/>
      <c r="J81" s="29"/>
      <c r="K81" s="29"/>
      <c r="L81" s="42"/>
      <c r="M81" s="29"/>
      <c r="N81" s="29"/>
      <c r="O81" s="29"/>
      <c r="P81" s="29"/>
      <c r="Q81" s="29"/>
      <c r="R81" s="29"/>
      <c r="S81" s="29"/>
      <c r="T81" s="29"/>
      <c r="U81" s="29"/>
      <c r="V81" s="29"/>
    </row>
    <row r="82" spans="1:22" s="2" customFormat="1" ht="6.95" customHeight="1">
      <c r="A82" s="29"/>
      <c r="B82" s="30"/>
      <c r="C82" s="29"/>
      <c r="D82" s="29"/>
      <c r="E82" s="29"/>
      <c r="F82" s="29"/>
      <c r="G82" s="29"/>
      <c r="H82" s="29"/>
      <c r="I82" s="29"/>
      <c r="J82" s="29"/>
      <c r="K82" s="29"/>
      <c r="L82" s="42"/>
      <c r="M82" s="29"/>
      <c r="N82" s="29"/>
      <c r="O82" s="29"/>
      <c r="P82" s="29"/>
      <c r="Q82" s="29"/>
      <c r="R82" s="29"/>
      <c r="S82" s="29"/>
      <c r="T82" s="29"/>
      <c r="U82" s="29"/>
      <c r="V82" s="29"/>
    </row>
    <row r="83" spans="1:22" s="2" customFormat="1" ht="12" customHeight="1">
      <c r="A83" s="29"/>
      <c r="B83" s="30"/>
      <c r="C83" s="23" t="s">
        <v>11</v>
      </c>
      <c r="D83" s="29"/>
      <c r="E83" s="29"/>
      <c r="F83" s="29"/>
      <c r="G83" s="29"/>
      <c r="H83" s="29"/>
      <c r="I83" s="29"/>
      <c r="J83" s="29"/>
      <c r="K83" s="29"/>
      <c r="L83" s="42"/>
      <c r="M83" s="29"/>
      <c r="N83" s="29"/>
      <c r="O83" s="29"/>
      <c r="P83" s="29"/>
      <c r="Q83" s="29"/>
      <c r="R83" s="29"/>
      <c r="S83" s="29"/>
      <c r="T83" s="29"/>
      <c r="U83" s="29"/>
      <c r="V83" s="29"/>
    </row>
    <row r="84" spans="1:22" s="2" customFormat="1" ht="16.5" customHeight="1">
      <c r="A84" s="29"/>
      <c r="B84" s="30"/>
      <c r="C84" s="29"/>
      <c r="D84" s="29"/>
      <c r="E84" s="181" t="str">
        <f>E7</f>
        <v>Poltár OO PZ, rekonštrukcia a modernizácia objektu</v>
      </c>
      <c r="F84" s="183"/>
      <c r="G84" s="183"/>
      <c r="H84" s="183"/>
      <c r="I84" s="29"/>
      <c r="J84" s="29"/>
      <c r="K84" s="29"/>
      <c r="L84" s="42"/>
      <c r="M84" s="29"/>
      <c r="N84" s="29"/>
      <c r="O84" s="29"/>
      <c r="P84" s="29"/>
      <c r="Q84" s="29"/>
      <c r="R84" s="29"/>
      <c r="S84" s="29"/>
      <c r="T84" s="29"/>
      <c r="U84" s="29"/>
      <c r="V84" s="29"/>
    </row>
    <row r="85" spans="1:22" s="1" customFormat="1" ht="12" customHeight="1">
      <c r="B85" s="18"/>
      <c r="C85" s="23" t="s">
        <v>117</v>
      </c>
      <c r="L85" s="18"/>
    </row>
    <row r="86" spans="1:22" s="1" customFormat="1" ht="16.5" customHeight="1">
      <c r="B86" s="18"/>
      <c r="E86" s="181" t="s">
        <v>73</v>
      </c>
      <c r="F86" s="148"/>
      <c r="G86" s="148"/>
      <c r="H86" s="148"/>
      <c r="L86" s="18"/>
    </row>
    <row r="87" spans="1:22" s="1" customFormat="1" ht="12" customHeight="1">
      <c r="B87" s="18"/>
      <c r="C87" s="23" t="s">
        <v>118</v>
      </c>
      <c r="L87" s="18"/>
    </row>
    <row r="88" spans="1:22" s="2" customFormat="1" ht="16.5" customHeight="1">
      <c r="A88" s="29"/>
      <c r="B88" s="30"/>
      <c r="C88" s="29"/>
      <c r="D88" s="29"/>
      <c r="E88" s="184" t="s">
        <v>84</v>
      </c>
      <c r="F88" s="182"/>
      <c r="G88" s="182"/>
      <c r="H88" s="182"/>
      <c r="I88" s="29"/>
      <c r="J88" s="29"/>
      <c r="K88" s="29"/>
      <c r="L88" s="42"/>
      <c r="M88" s="29"/>
      <c r="N88" s="29"/>
      <c r="O88" s="29"/>
      <c r="P88" s="29"/>
      <c r="Q88" s="29"/>
      <c r="R88" s="29"/>
      <c r="S88" s="29"/>
      <c r="T88" s="29"/>
      <c r="U88" s="29"/>
      <c r="V88" s="29"/>
    </row>
    <row r="89" spans="1:22" s="2" customFormat="1" ht="12" customHeight="1">
      <c r="A89" s="29"/>
      <c r="B89" s="30"/>
      <c r="C89" s="23" t="s">
        <v>1871</v>
      </c>
      <c r="D89" s="29"/>
      <c r="E89" s="29"/>
      <c r="F89" s="29"/>
      <c r="G89" s="29"/>
      <c r="H89" s="29"/>
      <c r="I89" s="29"/>
      <c r="J89" s="29"/>
      <c r="K89" s="29"/>
      <c r="L89" s="42"/>
      <c r="M89" s="29"/>
      <c r="N89" s="29"/>
      <c r="O89" s="29"/>
      <c r="P89" s="29"/>
      <c r="Q89" s="29"/>
      <c r="R89" s="29"/>
      <c r="S89" s="29"/>
      <c r="T89" s="29"/>
      <c r="U89" s="29"/>
      <c r="V89" s="29"/>
    </row>
    <row r="90" spans="1:22" s="2" customFormat="1" ht="16.5" customHeight="1">
      <c r="A90" s="29"/>
      <c r="B90" s="30"/>
      <c r="C90" s="29"/>
      <c r="D90" s="29"/>
      <c r="E90" s="178" t="str">
        <f>E13</f>
        <v>1.4.3 - Vykurovanie</v>
      </c>
      <c r="F90" s="182"/>
      <c r="G90" s="182"/>
      <c r="H90" s="182"/>
      <c r="I90" s="29"/>
      <c r="J90" s="29"/>
      <c r="K90" s="29"/>
      <c r="L90" s="42"/>
      <c r="M90" s="29"/>
      <c r="N90" s="29"/>
      <c r="O90" s="29"/>
      <c r="P90" s="29"/>
      <c r="Q90" s="29"/>
      <c r="R90" s="29"/>
      <c r="S90" s="29"/>
      <c r="T90" s="29"/>
      <c r="U90" s="29"/>
      <c r="V90" s="29"/>
    </row>
    <row r="91" spans="1:22" s="2" customFormat="1" ht="6.95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42"/>
      <c r="M91" s="29"/>
      <c r="N91" s="29"/>
      <c r="O91" s="29"/>
      <c r="P91" s="29"/>
      <c r="Q91" s="29"/>
      <c r="R91" s="29"/>
      <c r="S91" s="29"/>
      <c r="T91" s="29"/>
      <c r="U91" s="29"/>
      <c r="V91" s="29"/>
    </row>
    <row r="92" spans="1:22" s="2" customFormat="1" ht="12" customHeight="1">
      <c r="A92" s="29"/>
      <c r="B92" s="30"/>
      <c r="C92" s="23" t="s">
        <v>17</v>
      </c>
      <c r="D92" s="29"/>
      <c r="E92" s="29"/>
      <c r="F92" s="21" t="str">
        <f>F16</f>
        <v>Poltár</v>
      </c>
      <c r="G92" s="29"/>
      <c r="H92" s="29"/>
      <c r="I92" s="23" t="s">
        <v>19</v>
      </c>
      <c r="J92" s="55" t="str">
        <f>IF(J16="","",J16)</f>
        <v>21. 6. 2023</v>
      </c>
      <c r="K92" s="29"/>
      <c r="L92" s="42"/>
      <c r="M92" s="29"/>
      <c r="N92" s="29"/>
      <c r="O92" s="29"/>
      <c r="P92" s="29"/>
      <c r="Q92" s="29"/>
      <c r="R92" s="29"/>
      <c r="S92" s="29"/>
      <c r="T92" s="29"/>
      <c r="U92" s="29"/>
      <c r="V92" s="29"/>
    </row>
    <row r="93" spans="1:22" s="2" customFormat="1" ht="6.9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M93" s="29"/>
      <c r="N93" s="29"/>
      <c r="O93" s="29"/>
      <c r="P93" s="29"/>
      <c r="Q93" s="29"/>
      <c r="R93" s="29"/>
      <c r="S93" s="29"/>
      <c r="T93" s="29"/>
      <c r="U93" s="29"/>
      <c r="V93" s="29"/>
    </row>
    <row r="94" spans="1:22" s="2" customFormat="1" ht="15.2" customHeight="1">
      <c r="A94" s="29"/>
      <c r="B94" s="30"/>
      <c r="C94" s="23" t="s">
        <v>25</v>
      </c>
      <c r="D94" s="29"/>
      <c r="E94" s="29"/>
      <c r="F94" s="21" t="str">
        <f>E19</f>
        <v>Ministerstvo vnútra Slovenskej republiky</v>
      </c>
      <c r="G94" s="29"/>
      <c r="H94" s="29"/>
      <c r="I94" s="23" t="s">
        <v>32</v>
      </c>
      <c r="J94" s="25" t="str">
        <f>E25</f>
        <v>PROMOST s.r.o.</v>
      </c>
      <c r="K94" s="29"/>
      <c r="L94" s="42"/>
      <c r="M94" s="29"/>
      <c r="N94" s="29"/>
      <c r="O94" s="29"/>
      <c r="P94" s="29"/>
      <c r="Q94" s="29"/>
      <c r="R94" s="29"/>
      <c r="S94" s="29"/>
      <c r="T94" s="29"/>
      <c r="U94" s="29"/>
      <c r="V94" s="29"/>
    </row>
    <row r="95" spans="1:22" s="2" customFormat="1" ht="15.2" customHeight="1">
      <c r="A95" s="29"/>
      <c r="B95" s="30"/>
      <c r="C95" s="23" t="s">
        <v>30</v>
      </c>
      <c r="D95" s="29"/>
      <c r="E95" s="29"/>
      <c r="F95" s="21" t="str">
        <f>IF(E22="","",E22)</f>
        <v xml:space="preserve"> </v>
      </c>
      <c r="G95" s="29"/>
      <c r="H95" s="29"/>
      <c r="I95" s="23" t="s">
        <v>37</v>
      </c>
      <c r="J95" s="25" t="str">
        <f>E28</f>
        <v>Ing. Roman Čupka</v>
      </c>
      <c r="K95" s="29"/>
      <c r="L95" s="42"/>
      <c r="M95" s="29"/>
      <c r="N95" s="29"/>
      <c r="O95" s="29"/>
      <c r="P95" s="29"/>
      <c r="Q95" s="29"/>
      <c r="R95" s="29"/>
      <c r="S95" s="29"/>
      <c r="T95" s="29"/>
      <c r="U95" s="29"/>
      <c r="V95" s="29"/>
    </row>
    <row r="96" spans="1:22" s="2" customFormat="1" ht="10.35" customHeight="1">
      <c r="A96" s="29"/>
      <c r="B96" s="30"/>
      <c r="C96" s="29"/>
      <c r="D96" s="29"/>
      <c r="E96" s="29"/>
      <c r="F96" s="29"/>
      <c r="G96" s="29"/>
      <c r="H96" s="29"/>
      <c r="I96" s="29"/>
      <c r="J96" s="29"/>
      <c r="K96" s="29"/>
      <c r="L96" s="42"/>
      <c r="M96" s="29"/>
      <c r="N96" s="29"/>
      <c r="O96" s="29"/>
      <c r="P96" s="29"/>
      <c r="Q96" s="29"/>
      <c r="R96" s="29"/>
      <c r="S96" s="29"/>
      <c r="T96" s="29"/>
      <c r="U96" s="29"/>
      <c r="V96" s="29"/>
    </row>
    <row r="97" spans="1:38" s="2" customFormat="1" ht="29.25" customHeight="1">
      <c r="A97" s="29"/>
      <c r="B97" s="30"/>
      <c r="C97" s="90" t="s">
        <v>122</v>
      </c>
      <c r="D97" s="70"/>
      <c r="E97" s="70"/>
      <c r="F97" s="70"/>
      <c r="G97" s="70"/>
      <c r="H97" s="70"/>
      <c r="I97" s="70"/>
      <c r="J97" s="91" t="s">
        <v>123</v>
      </c>
      <c r="K97" s="70"/>
      <c r="L97" s="42"/>
      <c r="M97" s="29"/>
      <c r="N97" s="29"/>
      <c r="O97" s="29"/>
      <c r="P97" s="29"/>
      <c r="Q97" s="29"/>
      <c r="R97" s="29"/>
      <c r="S97" s="29"/>
      <c r="T97" s="29"/>
      <c r="U97" s="29"/>
      <c r="V97" s="29"/>
    </row>
    <row r="98" spans="1:38" s="2" customFormat="1" ht="10.35" customHeight="1">
      <c r="A98" s="29"/>
      <c r="B98" s="30"/>
      <c r="C98" s="29"/>
      <c r="D98" s="29"/>
      <c r="E98" s="29"/>
      <c r="F98" s="29"/>
      <c r="G98" s="29"/>
      <c r="H98" s="29"/>
      <c r="I98" s="29"/>
      <c r="J98" s="29"/>
      <c r="K98" s="29"/>
      <c r="L98" s="42"/>
      <c r="M98" s="29"/>
      <c r="N98" s="29"/>
      <c r="O98" s="29"/>
      <c r="P98" s="29"/>
      <c r="Q98" s="29"/>
      <c r="R98" s="29"/>
      <c r="S98" s="29"/>
      <c r="T98" s="29"/>
      <c r="U98" s="29"/>
      <c r="V98" s="29"/>
    </row>
    <row r="99" spans="1:38" s="2" customFormat="1" ht="22.9" customHeight="1">
      <c r="A99" s="29"/>
      <c r="B99" s="30"/>
      <c r="C99" s="92" t="s">
        <v>124</v>
      </c>
      <c r="D99" s="29"/>
      <c r="E99" s="29"/>
      <c r="F99" s="29"/>
      <c r="G99" s="29"/>
      <c r="H99" s="29"/>
      <c r="I99" s="29"/>
      <c r="J99" s="61"/>
      <c r="K99" s="29"/>
      <c r="L99" s="42"/>
      <c r="M99" s="29"/>
      <c r="N99" s="29"/>
      <c r="O99" s="29"/>
      <c r="P99" s="29"/>
      <c r="Q99" s="29"/>
      <c r="R99" s="29"/>
      <c r="S99" s="29"/>
      <c r="T99" s="29"/>
      <c r="U99" s="29"/>
      <c r="V99" s="29"/>
      <c r="AL99" s="15" t="s">
        <v>125</v>
      </c>
    </row>
    <row r="100" spans="1:38" s="9" customFormat="1" ht="24.95" customHeight="1">
      <c r="B100" s="93"/>
      <c r="D100" s="94" t="s">
        <v>126</v>
      </c>
      <c r="E100" s="95"/>
      <c r="F100" s="95"/>
      <c r="G100" s="95"/>
      <c r="H100" s="95"/>
      <c r="I100" s="95"/>
      <c r="J100" s="96"/>
      <c r="L100" s="93"/>
    </row>
    <row r="101" spans="1:38" s="10" customFormat="1" ht="19.899999999999999" customHeight="1">
      <c r="B101" s="97"/>
      <c r="D101" s="98" t="s">
        <v>129</v>
      </c>
      <c r="E101" s="99"/>
      <c r="F101" s="99"/>
      <c r="G101" s="99"/>
      <c r="H101" s="99"/>
      <c r="I101" s="99"/>
      <c r="J101" s="100"/>
      <c r="L101" s="97"/>
    </row>
    <row r="102" spans="1:38" s="9" customFormat="1" ht="24.95" customHeight="1">
      <c r="B102" s="93"/>
      <c r="D102" s="94" t="s">
        <v>131</v>
      </c>
      <c r="E102" s="95"/>
      <c r="F102" s="95"/>
      <c r="G102" s="95"/>
      <c r="H102" s="95"/>
      <c r="I102" s="95"/>
      <c r="J102" s="96"/>
      <c r="L102" s="93"/>
    </row>
    <row r="103" spans="1:38" s="10" customFormat="1" ht="19.899999999999999" customHeight="1">
      <c r="B103" s="97"/>
      <c r="D103" s="98" t="s">
        <v>132</v>
      </c>
      <c r="E103" s="99"/>
      <c r="F103" s="99"/>
      <c r="G103" s="99"/>
      <c r="H103" s="99"/>
      <c r="I103" s="99"/>
      <c r="J103" s="100"/>
      <c r="L103" s="97"/>
    </row>
    <row r="104" spans="1:38" s="10" customFormat="1" ht="19.899999999999999" customHeight="1">
      <c r="B104" s="97"/>
      <c r="D104" s="98" t="s">
        <v>1873</v>
      </c>
      <c r="E104" s="99"/>
      <c r="F104" s="99"/>
      <c r="G104" s="99"/>
      <c r="H104" s="99"/>
      <c r="I104" s="99"/>
      <c r="J104" s="100"/>
      <c r="L104" s="97"/>
    </row>
    <row r="105" spans="1:38" s="10" customFormat="1" ht="19.899999999999999" customHeight="1">
      <c r="B105" s="97"/>
      <c r="D105" s="98" t="s">
        <v>1874</v>
      </c>
      <c r="E105" s="99"/>
      <c r="F105" s="99"/>
      <c r="G105" s="99"/>
      <c r="H105" s="99"/>
      <c r="I105" s="99"/>
      <c r="J105" s="100"/>
      <c r="L105" s="97"/>
    </row>
    <row r="106" spans="1:38" s="10" customFormat="1" ht="19.899999999999999" customHeight="1">
      <c r="B106" s="97"/>
      <c r="D106" s="98" t="s">
        <v>1875</v>
      </c>
      <c r="E106" s="99"/>
      <c r="F106" s="99"/>
      <c r="G106" s="99"/>
      <c r="H106" s="99"/>
      <c r="I106" s="99"/>
      <c r="J106" s="100"/>
      <c r="L106" s="97"/>
    </row>
    <row r="107" spans="1:38" s="10" customFormat="1" ht="19.899999999999999" customHeight="1">
      <c r="B107" s="97"/>
      <c r="D107" s="98" t="s">
        <v>1876</v>
      </c>
      <c r="E107" s="99"/>
      <c r="F107" s="99"/>
      <c r="G107" s="99"/>
      <c r="H107" s="99"/>
      <c r="I107" s="99"/>
      <c r="J107" s="100"/>
      <c r="L107" s="97"/>
    </row>
    <row r="108" spans="1:38" s="10" customFormat="1" ht="19.899999999999999" customHeight="1">
      <c r="B108" s="97"/>
      <c r="D108" s="98" t="s">
        <v>1877</v>
      </c>
      <c r="E108" s="99"/>
      <c r="F108" s="99"/>
      <c r="G108" s="99"/>
      <c r="H108" s="99"/>
      <c r="I108" s="99"/>
      <c r="J108" s="100"/>
      <c r="L108" s="97"/>
    </row>
    <row r="109" spans="1:38" s="10" customFormat="1" ht="19.899999999999999" customHeight="1">
      <c r="B109" s="97"/>
      <c r="D109" s="98" t="s">
        <v>1878</v>
      </c>
      <c r="E109" s="99"/>
      <c r="F109" s="99"/>
      <c r="G109" s="99"/>
      <c r="H109" s="99"/>
      <c r="I109" s="99"/>
      <c r="J109" s="100"/>
      <c r="L109" s="97"/>
    </row>
    <row r="110" spans="1:38" s="10" customFormat="1" ht="19.899999999999999" customHeight="1">
      <c r="B110" s="97"/>
      <c r="D110" s="98" t="s">
        <v>594</v>
      </c>
      <c r="E110" s="99"/>
      <c r="F110" s="99"/>
      <c r="G110" s="99"/>
      <c r="H110" s="99"/>
      <c r="I110" s="99"/>
      <c r="J110" s="100"/>
      <c r="L110" s="97"/>
    </row>
    <row r="111" spans="1:38" s="10" customFormat="1" ht="19.899999999999999" customHeight="1">
      <c r="B111" s="97"/>
      <c r="D111" s="98" t="s">
        <v>1879</v>
      </c>
      <c r="E111" s="99"/>
      <c r="F111" s="99"/>
      <c r="G111" s="99"/>
      <c r="H111" s="99"/>
      <c r="I111" s="99"/>
      <c r="J111" s="100"/>
      <c r="L111" s="97"/>
    </row>
    <row r="112" spans="1:38" s="9" customFormat="1" ht="24.95" customHeight="1">
      <c r="B112" s="93"/>
      <c r="D112" s="94" t="s">
        <v>1880</v>
      </c>
      <c r="E112" s="95"/>
      <c r="F112" s="95"/>
      <c r="G112" s="95"/>
      <c r="H112" s="95"/>
      <c r="I112" s="95"/>
      <c r="J112" s="96"/>
      <c r="L112" s="93"/>
    </row>
    <row r="113" spans="1:22" s="9" customFormat="1" ht="24.95" customHeight="1">
      <c r="B113" s="93"/>
      <c r="D113" s="94" t="s">
        <v>1881</v>
      </c>
      <c r="E113" s="95"/>
      <c r="F113" s="95"/>
      <c r="G113" s="95"/>
      <c r="H113" s="95"/>
      <c r="I113" s="95"/>
      <c r="J113" s="96"/>
      <c r="L113" s="93"/>
    </row>
    <row r="114" spans="1:22" s="2" customFormat="1" ht="21.7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42"/>
      <c r="M114" s="29"/>
      <c r="N114" s="29"/>
      <c r="O114" s="29"/>
      <c r="P114" s="29"/>
      <c r="Q114" s="29"/>
      <c r="R114" s="29"/>
      <c r="S114" s="29"/>
      <c r="T114" s="29"/>
      <c r="U114" s="29"/>
      <c r="V114" s="29"/>
    </row>
    <row r="115" spans="1:22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M115" s="29"/>
      <c r="N115" s="29"/>
      <c r="O115" s="29"/>
      <c r="P115" s="29"/>
      <c r="Q115" s="29"/>
      <c r="R115" s="29"/>
      <c r="S115" s="29"/>
      <c r="T115" s="29"/>
      <c r="U115" s="29"/>
      <c r="V115" s="29"/>
    </row>
    <row r="116" spans="1:22" s="2" customFormat="1" ht="29.25" customHeight="1">
      <c r="A116" s="29"/>
      <c r="B116" s="30"/>
      <c r="C116" s="92" t="s">
        <v>135</v>
      </c>
      <c r="D116" s="29"/>
      <c r="E116" s="29"/>
      <c r="F116" s="29"/>
      <c r="G116" s="29"/>
      <c r="H116" s="29"/>
      <c r="I116" s="29"/>
      <c r="J116" s="101"/>
      <c r="K116" s="29"/>
      <c r="L116" s="42"/>
      <c r="M116" s="29"/>
      <c r="N116" s="29"/>
      <c r="O116" s="29"/>
      <c r="P116" s="29"/>
      <c r="Q116" s="29"/>
      <c r="R116" s="29"/>
      <c r="S116" s="29"/>
      <c r="T116" s="29"/>
      <c r="U116" s="29"/>
      <c r="V116" s="29"/>
    </row>
    <row r="117" spans="1:22" s="2" customFormat="1" ht="18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M117" s="29"/>
      <c r="N117" s="29"/>
      <c r="O117" s="29"/>
      <c r="P117" s="29"/>
      <c r="Q117" s="29"/>
      <c r="R117" s="29"/>
      <c r="S117" s="29"/>
      <c r="T117" s="29"/>
      <c r="U117" s="29"/>
      <c r="V117" s="29"/>
    </row>
    <row r="118" spans="1:22" s="2" customFormat="1" ht="29.25" customHeight="1">
      <c r="A118" s="29"/>
      <c r="B118" s="30"/>
      <c r="C118" s="69" t="s">
        <v>115</v>
      </c>
      <c r="D118" s="70"/>
      <c r="E118" s="70"/>
      <c r="F118" s="70"/>
      <c r="G118" s="70"/>
      <c r="H118" s="70"/>
      <c r="I118" s="70"/>
      <c r="J118" s="71"/>
      <c r="K118" s="70"/>
      <c r="L118" s="42"/>
      <c r="M118" s="29"/>
      <c r="N118" s="29"/>
      <c r="O118" s="29"/>
      <c r="P118" s="29"/>
      <c r="Q118" s="29"/>
      <c r="R118" s="29"/>
      <c r="S118" s="29"/>
      <c r="T118" s="29"/>
      <c r="U118" s="29"/>
      <c r="V118" s="29"/>
    </row>
    <row r="119" spans="1:22" s="2" customFormat="1" ht="6.95" customHeight="1">
      <c r="A119" s="29"/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42"/>
      <c r="M119" s="29"/>
      <c r="N119" s="29"/>
      <c r="O119" s="29"/>
      <c r="P119" s="29"/>
      <c r="Q119" s="29"/>
      <c r="R119" s="29"/>
      <c r="S119" s="29"/>
      <c r="T119" s="29"/>
      <c r="U119" s="29"/>
      <c r="V119" s="29"/>
    </row>
    <row r="123" spans="1:22" s="2" customFormat="1" ht="6.95" customHeight="1">
      <c r="A123" s="29"/>
      <c r="B123" s="49"/>
      <c r="C123" s="50"/>
      <c r="D123" s="50"/>
      <c r="E123" s="50"/>
      <c r="F123" s="50"/>
      <c r="G123" s="50"/>
      <c r="H123" s="50"/>
      <c r="I123" s="50"/>
      <c r="J123" s="50"/>
      <c r="K123" s="50"/>
      <c r="L123" s="42"/>
      <c r="M123" s="29"/>
      <c r="N123" s="29"/>
      <c r="O123" s="29"/>
      <c r="P123" s="29"/>
      <c r="Q123" s="29"/>
      <c r="R123" s="29"/>
      <c r="S123" s="29"/>
      <c r="T123" s="29"/>
      <c r="U123" s="29"/>
      <c r="V123" s="29"/>
    </row>
    <row r="124" spans="1:22" s="2" customFormat="1" ht="24.95" customHeight="1">
      <c r="A124" s="29"/>
      <c r="B124" s="30"/>
      <c r="C124" s="19" t="s">
        <v>136</v>
      </c>
      <c r="D124" s="29"/>
      <c r="E124" s="29"/>
      <c r="F124" s="29"/>
      <c r="G124" s="29"/>
      <c r="H124" s="29"/>
      <c r="I124" s="29"/>
      <c r="J124" s="29"/>
      <c r="K124" s="29"/>
      <c r="L124" s="42"/>
      <c r="M124" s="29"/>
      <c r="N124" s="29"/>
      <c r="O124" s="29"/>
      <c r="P124" s="29"/>
      <c r="Q124" s="29"/>
      <c r="R124" s="29"/>
      <c r="S124" s="29"/>
      <c r="T124" s="29"/>
      <c r="U124" s="29"/>
      <c r="V124" s="29"/>
    </row>
    <row r="125" spans="1:22" s="2" customFormat="1" ht="6.9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M125" s="29"/>
      <c r="N125" s="29"/>
      <c r="O125" s="29"/>
      <c r="P125" s="29"/>
      <c r="Q125" s="29"/>
      <c r="R125" s="29"/>
      <c r="S125" s="29"/>
      <c r="T125" s="29"/>
      <c r="U125" s="29"/>
      <c r="V125" s="29"/>
    </row>
    <row r="126" spans="1:22" s="2" customFormat="1" ht="12" customHeight="1">
      <c r="A126" s="29"/>
      <c r="B126" s="30"/>
      <c r="C126" s="23" t="s">
        <v>11</v>
      </c>
      <c r="D126" s="29"/>
      <c r="E126" s="29"/>
      <c r="F126" s="29"/>
      <c r="G126" s="29"/>
      <c r="H126" s="29"/>
      <c r="I126" s="29"/>
      <c r="J126" s="29"/>
      <c r="K126" s="29"/>
      <c r="L126" s="42"/>
      <c r="M126" s="29"/>
      <c r="N126" s="29"/>
      <c r="O126" s="29"/>
      <c r="P126" s="29"/>
      <c r="Q126" s="29"/>
      <c r="R126" s="29"/>
      <c r="S126" s="29"/>
      <c r="T126" s="29"/>
      <c r="U126" s="29"/>
      <c r="V126" s="29"/>
    </row>
    <row r="127" spans="1:22" s="2" customFormat="1" ht="16.5" customHeight="1">
      <c r="A127" s="29"/>
      <c r="B127" s="30"/>
      <c r="C127" s="29"/>
      <c r="D127" s="29"/>
      <c r="E127" s="181" t="str">
        <f>E7</f>
        <v>Poltár OO PZ, rekonštrukcia a modernizácia objektu</v>
      </c>
      <c r="F127" s="183"/>
      <c r="G127" s="183"/>
      <c r="H127" s="183"/>
      <c r="I127" s="29"/>
      <c r="J127" s="29"/>
      <c r="K127" s="29"/>
      <c r="L127" s="42"/>
      <c r="M127" s="29"/>
      <c r="N127" s="29"/>
      <c r="O127" s="29"/>
      <c r="P127" s="29"/>
      <c r="Q127" s="29"/>
      <c r="R127" s="29"/>
      <c r="S127" s="29"/>
      <c r="T127" s="29"/>
      <c r="U127" s="29"/>
      <c r="V127" s="29"/>
    </row>
    <row r="128" spans="1:22" s="1" customFormat="1" ht="12" customHeight="1">
      <c r="B128" s="18"/>
      <c r="C128" s="23" t="s">
        <v>117</v>
      </c>
      <c r="L128" s="18"/>
    </row>
    <row r="129" spans="1:56" s="1" customFormat="1" ht="16.5" customHeight="1">
      <c r="B129" s="18"/>
      <c r="E129" s="181" t="s">
        <v>73</v>
      </c>
      <c r="F129" s="148"/>
      <c r="G129" s="148"/>
      <c r="H129" s="148"/>
      <c r="L129" s="18"/>
    </row>
    <row r="130" spans="1:56" s="1" customFormat="1" ht="12" customHeight="1">
      <c r="B130" s="18"/>
      <c r="C130" s="23" t="s">
        <v>118</v>
      </c>
      <c r="L130" s="18"/>
    </row>
    <row r="131" spans="1:56" s="2" customFormat="1" ht="16.5" customHeight="1">
      <c r="A131" s="29"/>
      <c r="B131" s="30"/>
      <c r="C131" s="29"/>
      <c r="D131" s="29"/>
      <c r="E131" s="184" t="s">
        <v>84</v>
      </c>
      <c r="F131" s="182"/>
      <c r="G131" s="182"/>
      <c r="H131" s="182"/>
      <c r="I131" s="29"/>
      <c r="J131" s="29"/>
      <c r="K131" s="29"/>
      <c r="L131" s="42"/>
      <c r="M131" s="29"/>
      <c r="N131" s="29"/>
      <c r="O131" s="29"/>
      <c r="P131" s="29"/>
      <c r="Q131" s="29"/>
      <c r="R131" s="29"/>
      <c r="S131" s="29"/>
      <c r="T131" s="29"/>
      <c r="U131" s="29"/>
      <c r="V131" s="29"/>
    </row>
    <row r="132" spans="1:56" s="2" customFormat="1" ht="12" customHeight="1">
      <c r="A132" s="29"/>
      <c r="B132" s="30"/>
      <c r="C132" s="23" t="s">
        <v>1871</v>
      </c>
      <c r="D132" s="29"/>
      <c r="E132" s="29"/>
      <c r="F132" s="29"/>
      <c r="G132" s="29"/>
      <c r="H132" s="29"/>
      <c r="I132" s="29"/>
      <c r="J132" s="29"/>
      <c r="K132" s="29"/>
      <c r="L132" s="42"/>
      <c r="M132" s="29"/>
      <c r="N132" s="29"/>
      <c r="O132" s="29"/>
      <c r="P132" s="29"/>
      <c r="Q132" s="29"/>
      <c r="R132" s="29"/>
      <c r="S132" s="29"/>
      <c r="T132" s="29"/>
      <c r="U132" s="29"/>
      <c r="V132" s="29"/>
    </row>
    <row r="133" spans="1:56" s="2" customFormat="1" ht="16.5" customHeight="1">
      <c r="A133" s="29"/>
      <c r="B133" s="30"/>
      <c r="C133" s="29"/>
      <c r="D133" s="29"/>
      <c r="E133" s="178" t="str">
        <f>E13</f>
        <v>1.4.3 - Vykurovanie</v>
      </c>
      <c r="F133" s="182"/>
      <c r="G133" s="182"/>
      <c r="H133" s="182"/>
      <c r="I133" s="29"/>
      <c r="J133" s="29"/>
      <c r="K133" s="29"/>
      <c r="L133" s="42"/>
      <c r="M133" s="29"/>
      <c r="N133" s="29"/>
      <c r="O133" s="29"/>
      <c r="P133" s="29"/>
      <c r="Q133" s="29"/>
      <c r="R133" s="29"/>
      <c r="S133" s="29"/>
      <c r="T133" s="29"/>
      <c r="U133" s="29"/>
      <c r="V133" s="29"/>
    </row>
    <row r="134" spans="1:56" s="2" customFormat="1" ht="6.95" customHeight="1">
      <c r="A134" s="29"/>
      <c r="B134" s="30"/>
      <c r="C134" s="29"/>
      <c r="D134" s="29"/>
      <c r="E134" s="29"/>
      <c r="F134" s="29"/>
      <c r="G134" s="29"/>
      <c r="H134" s="29"/>
      <c r="I134" s="29"/>
      <c r="J134" s="29"/>
      <c r="K134" s="29"/>
      <c r="L134" s="42"/>
      <c r="M134" s="29"/>
      <c r="N134" s="29"/>
      <c r="O134" s="29"/>
      <c r="P134" s="29"/>
      <c r="Q134" s="29"/>
      <c r="R134" s="29"/>
      <c r="S134" s="29"/>
      <c r="T134" s="29"/>
      <c r="U134" s="29"/>
      <c r="V134" s="29"/>
    </row>
    <row r="135" spans="1:56" s="2" customFormat="1" ht="12" customHeight="1">
      <c r="A135" s="29"/>
      <c r="B135" s="30"/>
      <c r="C135" s="23" t="s">
        <v>17</v>
      </c>
      <c r="D135" s="29"/>
      <c r="E135" s="29"/>
      <c r="F135" s="21" t="str">
        <f>F16</f>
        <v>Poltár</v>
      </c>
      <c r="G135" s="29"/>
      <c r="H135" s="29"/>
      <c r="I135" s="23" t="s">
        <v>19</v>
      </c>
      <c r="J135" s="55" t="str">
        <f>IF(J16="","",J16)</f>
        <v>21. 6. 2023</v>
      </c>
      <c r="K135" s="29"/>
      <c r="L135" s="42"/>
      <c r="M135" s="29"/>
      <c r="N135" s="29"/>
      <c r="O135" s="29"/>
      <c r="P135" s="29"/>
      <c r="Q135" s="29"/>
      <c r="R135" s="29"/>
      <c r="S135" s="29"/>
      <c r="T135" s="29"/>
      <c r="U135" s="29"/>
      <c r="V135" s="29"/>
    </row>
    <row r="136" spans="1:56" s="2" customFormat="1" ht="6.95" customHeight="1">
      <c r="A136" s="29"/>
      <c r="B136" s="30"/>
      <c r="C136" s="29"/>
      <c r="D136" s="29"/>
      <c r="E136" s="29"/>
      <c r="F136" s="29"/>
      <c r="G136" s="29"/>
      <c r="H136" s="29"/>
      <c r="I136" s="29"/>
      <c r="J136" s="29"/>
      <c r="K136" s="29"/>
      <c r="L136" s="42"/>
      <c r="M136" s="29"/>
      <c r="N136" s="29"/>
      <c r="O136" s="29"/>
      <c r="P136" s="29"/>
      <c r="Q136" s="29"/>
      <c r="R136" s="29"/>
      <c r="S136" s="29"/>
      <c r="T136" s="29"/>
      <c r="U136" s="29"/>
      <c r="V136" s="29"/>
    </row>
    <row r="137" spans="1:56" s="2" customFormat="1" ht="15.2" customHeight="1">
      <c r="A137" s="29"/>
      <c r="B137" s="30"/>
      <c r="C137" s="23" t="s">
        <v>25</v>
      </c>
      <c r="D137" s="29"/>
      <c r="E137" s="29"/>
      <c r="F137" s="21" t="str">
        <f>E19</f>
        <v>Ministerstvo vnútra Slovenskej republiky</v>
      </c>
      <c r="G137" s="29"/>
      <c r="H137" s="29"/>
      <c r="I137" s="23" t="s">
        <v>32</v>
      </c>
      <c r="J137" s="25" t="str">
        <f>E25</f>
        <v>PROMOST s.r.o.</v>
      </c>
      <c r="K137" s="29"/>
      <c r="L137" s="42"/>
      <c r="M137" s="29"/>
      <c r="N137" s="29"/>
      <c r="O137" s="29"/>
      <c r="P137" s="29"/>
      <c r="Q137" s="29"/>
      <c r="R137" s="29"/>
      <c r="S137" s="29"/>
      <c r="T137" s="29"/>
      <c r="U137" s="29"/>
      <c r="V137" s="29"/>
    </row>
    <row r="138" spans="1:56" s="2" customFormat="1" ht="15.2" customHeight="1">
      <c r="A138" s="29"/>
      <c r="B138" s="30"/>
      <c r="C138" s="23" t="s">
        <v>30</v>
      </c>
      <c r="D138" s="29"/>
      <c r="E138" s="29"/>
      <c r="F138" s="21" t="str">
        <f>IF(E22="","",E22)</f>
        <v xml:space="preserve"> </v>
      </c>
      <c r="G138" s="29"/>
      <c r="H138" s="29"/>
      <c r="I138" s="23" t="s">
        <v>37</v>
      </c>
      <c r="J138" s="25" t="str">
        <f>E28</f>
        <v>Ing. Roman Čupka</v>
      </c>
      <c r="K138" s="29"/>
      <c r="L138" s="42"/>
      <c r="M138" s="29"/>
      <c r="N138" s="29"/>
      <c r="O138" s="29"/>
      <c r="P138" s="29"/>
      <c r="Q138" s="29"/>
      <c r="R138" s="29"/>
      <c r="S138" s="29"/>
      <c r="T138" s="29"/>
      <c r="U138" s="29"/>
      <c r="V138" s="29"/>
    </row>
    <row r="139" spans="1:56" s="2" customFormat="1" ht="10.35" customHeight="1">
      <c r="A139" s="29"/>
      <c r="B139" s="30"/>
      <c r="C139" s="29"/>
      <c r="D139" s="29"/>
      <c r="E139" s="29"/>
      <c r="F139" s="29"/>
      <c r="G139" s="29"/>
      <c r="H139" s="29"/>
      <c r="I139" s="29"/>
      <c r="J139" s="29"/>
      <c r="K139" s="29"/>
      <c r="L139" s="42"/>
      <c r="M139" s="29"/>
      <c r="N139" s="29"/>
      <c r="O139" s="29"/>
      <c r="P139" s="29"/>
      <c r="Q139" s="29"/>
      <c r="R139" s="29"/>
      <c r="S139" s="29"/>
      <c r="T139" s="29"/>
      <c r="U139" s="29"/>
      <c r="V139" s="29"/>
    </row>
    <row r="140" spans="1:56" s="11" customFormat="1" ht="29.25" customHeight="1">
      <c r="A140" s="102"/>
      <c r="B140" s="103"/>
      <c r="C140" s="104" t="s">
        <v>137</v>
      </c>
      <c r="D140" s="105" t="s">
        <v>66</v>
      </c>
      <c r="E140" s="105" t="s">
        <v>62</v>
      </c>
      <c r="F140" s="105" t="s">
        <v>63</v>
      </c>
      <c r="G140" s="105" t="s">
        <v>138</v>
      </c>
      <c r="H140" s="105" t="s">
        <v>139</v>
      </c>
      <c r="I140" s="105" t="s">
        <v>140</v>
      </c>
      <c r="J140" s="106" t="s">
        <v>123</v>
      </c>
      <c r="K140" s="107" t="s">
        <v>141</v>
      </c>
      <c r="L140" s="108"/>
      <c r="M140" s="102"/>
      <c r="N140" s="102"/>
      <c r="O140" s="102"/>
      <c r="P140" s="102"/>
      <c r="Q140" s="102"/>
      <c r="R140" s="102"/>
      <c r="S140" s="102"/>
      <c r="T140" s="102"/>
      <c r="U140" s="102"/>
      <c r="V140" s="102"/>
    </row>
    <row r="141" spans="1:56" s="2" customFormat="1" ht="22.9" customHeight="1">
      <c r="A141" s="29"/>
      <c r="B141" s="30"/>
      <c r="C141" s="59" t="s">
        <v>119</v>
      </c>
      <c r="D141" s="29"/>
      <c r="E141" s="29"/>
      <c r="F141" s="29"/>
      <c r="G141" s="29"/>
      <c r="H141" s="29"/>
      <c r="I141" s="29"/>
      <c r="J141" s="109"/>
      <c r="K141" s="29"/>
      <c r="L141" s="30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AK141" s="15" t="s">
        <v>68</v>
      </c>
      <c r="AL141" s="15" t="s">
        <v>125</v>
      </c>
      <c r="BB141" s="110">
        <f>BB142+BB153+BB302+BB304</f>
        <v>0</v>
      </c>
    </row>
    <row r="142" spans="1:56" s="12" customFormat="1" ht="25.9" customHeight="1">
      <c r="B142" s="111"/>
      <c r="D142" s="112" t="s">
        <v>68</v>
      </c>
      <c r="E142" s="113" t="s">
        <v>142</v>
      </c>
      <c r="F142" s="113" t="s">
        <v>143</v>
      </c>
      <c r="J142" s="114"/>
      <c r="L142" s="111"/>
      <c r="AI142" s="112" t="s">
        <v>74</v>
      </c>
      <c r="AK142" s="115" t="s">
        <v>68</v>
      </c>
      <c r="AL142" s="115" t="s">
        <v>69</v>
      </c>
      <c r="AP142" s="112" t="s">
        <v>144</v>
      </c>
      <c r="BB142" s="116">
        <f>BB143</f>
        <v>0</v>
      </c>
    </row>
    <row r="143" spans="1:56" s="12" customFormat="1" ht="22.9" customHeight="1">
      <c r="B143" s="111"/>
      <c r="D143" s="112" t="s">
        <v>68</v>
      </c>
      <c r="E143" s="117" t="s">
        <v>177</v>
      </c>
      <c r="F143" s="117" t="s">
        <v>248</v>
      </c>
      <c r="J143" s="118"/>
      <c r="L143" s="111"/>
      <c r="AI143" s="112" t="s">
        <v>74</v>
      </c>
      <c r="AK143" s="115" t="s">
        <v>68</v>
      </c>
      <c r="AL143" s="115" t="s">
        <v>74</v>
      </c>
      <c r="AP143" s="112" t="s">
        <v>144</v>
      </c>
      <c r="BB143" s="116">
        <f>SUM(BB144:BB152)</f>
        <v>0</v>
      </c>
    </row>
    <row r="144" spans="1:56" s="2" customFormat="1" ht="33" customHeight="1">
      <c r="A144" s="29"/>
      <c r="B144" s="119"/>
      <c r="C144" s="120" t="s">
        <v>74</v>
      </c>
      <c r="D144" s="120" t="s">
        <v>146</v>
      </c>
      <c r="E144" s="121" t="s">
        <v>1882</v>
      </c>
      <c r="F144" s="122" t="s">
        <v>1883</v>
      </c>
      <c r="G144" s="123" t="s">
        <v>1884</v>
      </c>
      <c r="H144" s="124">
        <v>1960</v>
      </c>
      <c r="I144" s="125"/>
      <c r="J144" s="125"/>
      <c r="K144" s="126"/>
      <c r="L144" s="30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AI144" s="127" t="s">
        <v>90</v>
      </c>
      <c r="AK144" s="127" t="s">
        <v>146</v>
      </c>
      <c r="AL144" s="127" t="s">
        <v>78</v>
      </c>
      <c r="AP144" s="15" t="s">
        <v>144</v>
      </c>
      <c r="AV144" s="128" t="e">
        <f>IF(#REF!="základná",J144,0)</f>
        <v>#REF!</v>
      </c>
      <c r="AW144" s="128" t="e">
        <f>IF(#REF!="znížená",J144,0)</f>
        <v>#REF!</v>
      </c>
      <c r="AX144" s="128" t="e">
        <f>IF(#REF!="zákl. prenesená",J144,0)</f>
        <v>#REF!</v>
      </c>
      <c r="AY144" s="128" t="e">
        <f>IF(#REF!="zníž. prenesená",J144,0)</f>
        <v>#REF!</v>
      </c>
      <c r="AZ144" s="128" t="e">
        <f>IF(#REF!="nulová",J144,0)</f>
        <v>#REF!</v>
      </c>
      <c r="BA144" s="15" t="s">
        <v>78</v>
      </c>
      <c r="BB144" s="128">
        <f t="shared" ref="BB144:BB152" si="0">ROUND(I144*H144,2)</f>
        <v>0</v>
      </c>
      <c r="BC144" s="15" t="s">
        <v>90</v>
      </c>
      <c r="BD144" s="127" t="s">
        <v>1885</v>
      </c>
    </row>
    <row r="145" spans="1:56" s="2" customFormat="1" ht="24.2" customHeight="1">
      <c r="A145" s="29"/>
      <c r="B145" s="119"/>
      <c r="C145" s="120" t="s">
        <v>78</v>
      </c>
      <c r="D145" s="120" t="s">
        <v>146</v>
      </c>
      <c r="E145" s="121" t="s">
        <v>1886</v>
      </c>
      <c r="F145" s="122" t="s">
        <v>1887</v>
      </c>
      <c r="G145" s="123" t="s">
        <v>1884</v>
      </c>
      <c r="H145" s="124">
        <v>480</v>
      </c>
      <c r="I145" s="125"/>
      <c r="J145" s="125"/>
      <c r="K145" s="126"/>
      <c r="L145" s="30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AI145" s="127" t="s">
        <v>90</v>
      </c>
      <c r="AK145" s="127" t="s">
        <v>146</v>
      </c>
      <c r="AL145" s="127" t="s">
        <v>78</v>
      </c>
      <c r="AP145" s="15" t="s">
        <v>144</v>
      </c>
      <c r="AV145" s="128" t="e">
        <f>IF(#REF!="základná",J145,0)</f>
        <v>#REF!</v>
      </c>
      <c r="AW145" s="128" t="e">
        <f>IF(#REF!="znížená",J145,0)</f>
        <v>#REF!</v>
      </c>
      <c r="AX145" s="128" t="e">
        <f>IF(#REF!="zákl. prenesená",J145,0)</f>
        <v>#REF!</v>
      </c>
      <c r="AY145" s="128" t="e">
        <f>IF(#REF!="zníž. prenesená",J145,0)</f>
        <v>#REF!</v>
      </c>
      <c r="AZ145" s="128" t="e">
        <f>IF(#REF!="nulová",J145,0)</f>
        <v>#REF!</v>
      </c>
      <c r="BA145" s="15" t="s">
        <v>78</v>
      </c>
      <c r="BB145" s="128">
        <f t="shared" si="0"/>
        <v>0</v>
      </c>
      <c r="BC145" s="15" t="s">
        <v>90</v>
      </c>
      <c r="BD145" s="127" t="s">
        <v>1888</v>
      </c>
    </row>
    <row r="146" spans="1:56" s="2" customFormat="1" ht="21.75" customHeight="1">
      <c r="A146" s="29"/>
      <c r="B146" s="119"/>
      <c r="C146" s="120" t="s">
        <v>87</v>
      </c>
      <c r="D146" s="120" t="s">
        <v>146</v>
      </c>
      <c r="E146" s="121" t="s">
        <v>326</v>
      </c>
      <c r="F146" s="122" t="s">
        <v>327</v>
      </c>
      <c r="G146" s="123" t="s">
        <v>328</v>
      </c>
      <c r="H146" s="124">
        <v>8.4060000000000006</v>
      </c>
      <c r="I146" s="125"/>
      <c r="J146" s="125"/>
      <c r="K146" s="126"/>
      <c r="L146" s="30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AI146" s="127" t="s">
        <v>90</v>
      </c>
      <c r="AK146" s="127" t="s">
        <v>146</v>
      </c>
      <c r="AL146" s="127" t="s">
        <v>78</v>
      </c>
      <c r="AP146" s="15" t="s">
        <v>144</v>
      </c>
      <c r="AV146" s="128" t="e">
        <f>IF(#REF!="základná",J146,0)</f>
        <v>#REF!</v>
      </c>
      <c r="AW146" s="128" t="e">
        <f>IF(#REF!="znížená",J146,0)</f>
        <v>#REF!</v>
      </c>
      <c r="AX146" s="128" t="e">
        <f>IF(#REF!="zákl. prenesená",J146,0)</f>
        <v>#REF!</v>
      </c>
      <c r="AY146" s="128" t="e">
        <f>IF(#REF!="zníž. prenesená",J146,0)</f>
        <v>#REF!</v>
      </c>
      <c r="AZ146" s="128" t="e">
        <f>IF(#REF!="nulová",J146,0)</f>
        <v>#REF!</v>
      </c>
      <c r="BA146" s="15" t="s">
        <v>78</v>
      </c>
      <c r="BB146" s="128">
        <f t="shared" si="0"/>
        <v>0</v>
      </c>
      <c r="BC146" s="15" t="s">
        <v>90</v>
      </c>
      <c r="BD146" s="127" t="s">
        <v>1889</v>
      </c>
    </row>
    <row r="147" spans="1:56" s="2" customFormat="1" ht="16.5" customHeight="1">
      <c r="A147" s="29"/>
      <c r="B147" s="119"/>
      <c r="C147" s="120" t="s">
        <v>90</v>
      </c>
      <c r="D147" s="120" t="s">
        <v>146</v>
      </c>
      <c r="E147" s="121" t="s">
        <v>331</v>
      </c>
      <c r="F147" s="122" t="s">
        <v>332</v>
      </c>
      <c r="G147" s="123" t="s">
        <v>328</v>
      </c>
      <c r="H147" s="124">
        <v>16.812000000000001</v>
      </c>
      <c r="I147" s="125"/>
      <c r="J147" s="125"/>
      <c r="K147" s="126"/>
      <c r="L147" s="30"/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AI147" s="127" t="s">
        <v>90</v>
      </c>
      <c r="AK147" s="127" t="s">
        <v>146</v>
      </c>
      <c r="AL147" s="127" t="s">
        <v>78</v>
      </c>
      <c r="AP147" s="15" t="s">
        <v>144</v>
      </c>
      <c r="AV147" s="128" t="e">
        <f>IF(#REF!="základná",J147,0)</f>
        <v>#REF!</v>
      </c>
      <c r="AW147" s="128" t="e">
        <f>IF(#REF!="znížená",J147,0)</f>
        <v>#REF!</v>
      </c>
      <c r="AX147" s="128" t="e">
        <f>IF(#REF!="zákl. prenesená",J147,0)</f>
        <v>#REF!</v>
      </c>
      <c r="AY147" s="128" t="e">
        <f>IF(#REF!="zníž. prenesená",J147,0)</f>
        <v>#REF!</v>
      </c>
      <c r="AZ147" s="128" t="e">
        <f>IF(#REF!="nulová",J147,0)</f>
        <v>#REF!</v>
      </c>
      <c r="BA147" s="15" t="s">
        <v>78</v>
      </c>
      <c r="BB147" s="128">
        <f t="shared" si="0"/>
        <v>0</v>
      </c>
      <c r="BC147" s="15" t="s">
        <v>90</v>
      </c>
      <c r="BD147" s="127" t="s">
        <v>1890</v>
      </c>
    </row>
    <row r="148" spans="1:56" s="2" customFormat="1" ht="21.75" customHeight="1">
      <c r="A148" s="29"/>
      <c r="B148" s="119"/>
      <c r="C148" s="120" t="s">
        <v>162</v>
      </c>
      <c r="D148" s="120" t="s">
        <v>146</v>
      </c>
      <c r="E148" s="121" t="s">
        <v>335</v>
      </c>
      <c r="F148" s="122" t="s">
        <v>336</v>
      </c>
      <c r="G148" s="123" t="s">
        <v>328</v>
      </c>
      <c r="H148" s="124">
        <v>8.4060000000000006</v>
      </c>
      <c r="I148" s="125"/>
      <c r="J148" s="125"/>
      <c r="K148" s="126"/>
      <c r="L148" s="30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AI148" s="127" t="s">
        <v>90</v>
      </c>
      <c r="AK148" s="127" t="s">
        <v>146</v>
      </c>
      <c r="AL148" s="127" t="s">
        <v>78</v>
      </c>
      <c r="AP148" s="15" t="s">
        <v>144</v>
      </c>
      <c r="AV148" s="128" t="e">
        <f>IF(#REF!="základná",J148,0)</f>
        <v>#REF!</v>
      </c>
      <c r="AW148" s="128" t="e">
        <f>IF(#REF!="znížená",J148,0)</f>
        <v>#REF!</v>
      </c>
      <c r="AX148" s="128" t="e">
        <f>IF(#REF!="zákl. prenesená",J148,0)</f>
        <v>#REF!</v>
      </c>
      <c r="AY148" s="128" t="e">
        <f>IF(#REF!="zníž. prenesená",J148,0)</f>
        <v>#REF!</v>
      </c>
      <c r="AZ148" s="128" t="e">
        <f>IF(#REF!="nulová",J148,0)</f>
        <v>#REF!</v>
      </c>
      <c r="BA148" s="15" t="s">
        <v>78</v>
      </c>
      <c r="BB148" s="128">
        <f t="shared" si="0"/>
        <v>0</v>
      </c>
      <c r="BC148" s="15" t="s">
        <v>90</v>
      </c>
      <c r="BD148" s="127" t="s">
        <v>1891</v>
      </c>
    </row>
    <row r="149" spans="1:56" s="2" customFormat="1" ht="24.2" customHeight="1">
      <c r="A149" s="29"/>
      <c r="B149" s="119"/>
      <c r="C149" s="120" t="s">
        <v>154</v>
      </c>
      <c r="D149" s="120" t="s">
        <v>146</v>
      </c>
      <c r="E149" s="121" t="s">
        <v>339</v>
      </c>
      <c r="F149" s="122" t="s">
        <v>340</v>
      </c>
      <c r="G149" s="123" t="s">
        <v>328</v>
      </c>
      <c r="H149" s="124">
        <v>126.09</v>
      </c>
      <c r="I149" s="125"/>
      <c r="J149" s="125"/>
      <c r="K149" s="126"/>
      <c r="L149" s="30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AI149" s="127" t="s">
        <v>90</v>
      </c>
      <c r="AK149" s="127" t="s">
        <v>146</v>
      </c>
      <c r="AL149" s="127" t="s">
        <v>78</v>
      </c>
      <c r="AP149" s="15" t="s">
        <v>144</v>
      </c>
      <c r="AV149" s="128" t="e">
        <f>IF(#REF!="základná",J149,0)</f>
        <v>#REF!</v>
      </c>
      <c r="AW149" s="128" t="e">
        <f>IF(#REF!="znížená",J149,0)</f>
        <v>#REF!</v>
      </c>
      <c r="AX149" s="128" t="e">
        <f>IF(#REF!="zákl. prenesená",J149,0)</f>
        <v>#REF!</v>
      </c>
      <c r="AY149" s="128" t="e">
        <f>IF(#REF!="zníž. prenesená",J149,0)</f>
        <v>#REF!</v>
      </c>
      <c r="AZ149" s="128" t="e">
        <f>IF(#REF!="nulová",J149,0)</f>
        <v>#REF!</v>
      </c>
      <c r="BA149" s="15" t="s">
        <v>78</v>
      </c>
      <c r="BB149" s="128">
        <f t="shared" si="0"/>
        <v>0</v>
      </c>
      <c r="BC149" s="15" t="s">
        <v>90</v>
      </c>
      <c r="BD149" s="127" t="s">
        <v>1892</v>
      </c>
    </row>
    <row r="150" spans="1:56" s="2" customFormat="1" ht="24.2" customHeight="1">
      <c r="A150" s="29"/>
      <c r="B150" s="119"/>
      <c r="C150" s="120" t="s">
        <v>169</v>
      </c>
      <c r="D150" s="120" t="s">
        <v>146</v>
      </c>
      <c r="E150" s="121" t="s">
        <v>343</v>
      </c>
      <c r="F150" s="122" t="s">
        <v>344</v>
      </c>
      <c r="G150" s="123" t="s">
        <v>328</v>
      </c>
      <c r="H150" s="124">
        <v>8.4060000000000006</v>
      </c>
      <c r="I150" s="125"/>
      <c r="J150" s="125"/>
      <c r="K150" s="126"/>
      <c r="L150" s="30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AI150" s="127" t="s">
        <v>90</v>
      </c>
      <c r="AK150" s="127" t="s">
        <v>146</v>
      </c>
      <c r="AL150" s="127" t="s">
        <v>78</v>
      </c>
      <c r="AP150" s="15" t="s">
        <v>144</v>
      </c>
      <c r="AV150" s="128" t="e">
        <f>IF(#REF!="základná",J150,0)</f>
        <v>#REF!</v>
      </c>
      <c r="AW150" s="128" t="e">
        <f>IF(#REF!="znížená",J150,0)</f>
        <v>#REF!</v>
      </c>
      <c r="AX150" s="128" t="e">
        <f>IF(#REF!="zákl. prenesená",J150,0)</f>
        <v>#REF!</v>
      </c>
      <c r="AY150" s="128" t="e">
        <f>IF(#REF!="zníž. prenesená",J150,0)</f>
        <v>#REF!</v>
      </c>
      <c r="AZ150" s="128" t="e">
        <f>IF(#REF!="nulová",J150,0)</f>
        <v>#REF!</v>
      </c>
      <c r="BA150" s="15" t="s">
        <v>78</v>
      </c>
      <c r="BB150" s="128">
        <f t="shared" si="0"/>
        <v>0</v>
      </c>
      <c r="BC150" s="15" t="s">
        <v>90</v>
      </c>
      <c r="BD150" s="127" t="s">
        <v>1893</v>
      </c>
    </row>
    <row r="151" spans="1:56" s="2" customFormat="1" ht="24.2" customHeight="1">
      <c r="A151" s="29"/>
      <c r="B151" s="119"/>
      <c r="C151" s="120" t="s">
        <v>173</v>
      </c>
      <c r="D151" s="120" t="s">
        <v>146</v>
      </c>
      <c r="E151" s="121" t="s">
        <v>347</v>
      </c>
      <c r="F151" s="122" t="s">
        <v>348</v>
      </c>
      <c r="G151" s="123" t="s">
        <v>328</v>
      </c>
      <c r="H151" s="124">
        <v>67.248000000000005</v>
      </c>
      <c r="I151" s="125"/>
      <c r="J151" s="125"/>
      <c r="K151" s="126"/>
      <c r="L151" s="30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AI151" s="127" t="s">
        <v>90</v>
      </c>
      <c r="AK151" s="127" t="s">
        <v>146</v>
      </c>
      <c r="AL151" s="127" t="s">
        <v>78</v>
      </c>
      <c r="AP151" s="15" t="s">
        <v>144</v>
      </c>
      <c r="AV151" s="128" t="e">
        <f>IF(#REF!="základná",J151,0)</f>
        <v>#REF!</v>
      </c>
      <c r="AW151" s="128" t="e">
        <f>IF(#REF!="znížená",J151,0)</f>
        <v>#REF!</v>
      </c>
      <c r="AX151" s="128" t="e">
        <f>IF(#REF!="zákl. prenesená",J151,0)</f>
        <v>#REF!</v>
      </c>
      <c r="AY151" s="128" t="e">
        <f>IF(#REF!="zníž. prenesená",J151,0)</f>
        <v>#REF!</v>
      </c>
      <c r="AZ151" s="128" t="e">
        <f>IF(#REF!="nulová",J151,0)</f>
        <v>#REF!</v>
      </c>
      <c r="BA151" s="15" t="s">
        <v>78</v>
      </c>
      <c r="BB151" s="128">
        <f t="shared" si="0"/>
        <v>0</v>
      </c>
      <c r="BC151" s="15" t="s">
        <v>90</v>
      </c>
      <c r="BD151" s="127" t="s">
        <v>1894</v>
      </c>
    </row>
    <row r="152" spans="1:56" s="2" customFormat="1" ht="24.2" customHeight="1">
      <c r="A152" s="29"/>
      <c r="B152" s="119"/>
      <c r="C152" s="120" t="s">
        <v>177</v>
      </c>
      <c r="D152" s="120" t="s">
        <v>146</v>
      </c>
      <c r="E152" s="121" t="s">
        <v>351</v>
      </c>
      <c r="F152" s="122" t="s">
        <v>352</v>
      </c>
      <c r="G152" s="123" t="s">
        <v>328</v>
      </c>
      <c r="H152" s="124">
        <v>8.4060000000000006</v>
      </c>
      <c r="I152" s="125"/>
      <c r="J152" s="125"/>
      <c r="K152" s="126"/>
      <c r="L152" s="30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AI152" s="127" t="s">
        <v>90</v>
      </c>
      <c r="AK152" s="127" t="s">
        <v>146</v>
      </c>
      <c r="AL152" s="127" t="s">
        <v>78</v>
      </c>
      <c r="AP152" s="15" t="s">
        <v>144</v>
      </c>
      <c r="AV152" s="128" t="e">
        <f>IF(#REF!="základná",J152,0)</f>
        <v>#REF!</v>
      </c>
      <c r="AW152" s="128" t="e">
        <f>IF(#REF!="znížená",J152,0)</f>
        <v>#REF!</v>
      </c>
      <c r="AX152" s="128" t="e">
        <f>IF(#REF!="zákl. prenesená",J152,0)</f>
        <v>#REF!</v>
      </c>
      <c r="AY152" s="128" t="e">
        <f>IF(#REF!="zníž. prenesená",J152,0)</f>
        <v>#REF!</v>
      </c>
      <c r="AZ152" s="128" t="e">
        <f>IF(#REF!="nulová",J152,0)</f>
        <v>#REF!</v>
      </c>
      <c r="BA152" s="15" t="s">
        <v>78</v>
      </c>
      <c r="BB152" s="128">
        <f t="shared" si="0"/>
        <v>0</v>
      </c>
      <c r="BC152" s="15" t="s">
        <v>90</v>
      </c>
      <c r="BD152" s="127" t="s">
        <v>1895</v>
      </c>
    </row>
    <row r="153" spans="1:56" s="12" customFormat="1" ht="25.9" customHeight="1">
      <c r="B153" s="111"/>
      <c r="D153" s="112" t="s">
        <v>68</v>
      </c>
      <c r="E153" s="113" t="s">
        <v>360</v>
      </c>
      <c r="F153" s="113" t="s">
        <v>361</v>
      </c>
      <c r="J153" s="114"/>
      <c r="L153" s="111"/>
      <c r="AI153" s="112" t="s">
        <v>78</v>
      </c>
      <c r="AK153" s="115" t="s">
        <v>68</v>
      </c>
      <c r="AL153" s="115" t="s">
        <v>69</v>
      </c>
      <c r="AP153" s="112" t="s">
        <v>144</v>
      </c>
      <c r="BB153" s="116">
        <f>BB154+BB163+BB168+BB191+BB211+BB226+BB257+BB297+BB300</f>
        <v>0</v>
      </c>
    </row>
    <row r="154" spans="1:56" s="12" customFormat="1" ht="22.9" customHeight="1">
      <c r="B154" s="111"/>
      <c r="D154" s="112" t="s">
        <v>68</v>
      </c>
      <c r="E154" s="117" t="s">
        <v>362</v>
      </c>
      <c r="F154" s="117" t="s">
        <v>363</v>
      </c>
      <c r="J154" s="118"/>
      <c r="L154" s="111"/>
      <c r="AI154" s="112" t="s">
        <v>78</v>
      </c>
      <c r="AK154" s="115" t="s">
        <v>68</v>
      </c>
      <c r="AL154" s="115" t="s">
        <v>74</v>
      </c>
      <c r="AP154" s="112" t="s">
        <v>144</v>
      </c>
      <c r="BB154" s="116">
        <f>SUM(BB155:BB162)</f>
        <v>0</v>
      </c>
    </row>
    <row r="155" spans="1:56" s="2" customFormat="1" ht="24.2" customHeight="1">
      <c r="A155" s="29"/>
      <c r="B155" s="119"/>
      <c r="C155" s="120" t="s">
        <v>181</v>
      </c>
      <c r="D155" s="120" t="s">
        <v>146</v>
      </c>
      <c r="E155" s="121" t="s">
        <v>1896</v>
      </c>
      <c r="F155" s="122" t="s">
        <v>1897</v>
      </c>
      <c r="G155" s="123" t="s">
        <v>149</v>
      </c>
      <c r="H155" s="124">
        <v>48</v>
      </c>
      <c r="I155" s="125"/>
      <c r="J155" s="125"/>
      <c r="K155" s="126"/>
      <c r="L155" s="30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AI155" s="127" t="s">
        <v>205</v>
      </c>
      <c r="AK155" s="127" t="s">
        <v>146</v>
      </c>
      <c r="AL155" s="127" t="s">
        <v>78</v>
      </c>
      <c r="AP155" s="15" t="s">
        <v>144</v>
      </c>
      <c r="AV155" s="128" t="e">
        <f>IF(#REF!="základná",J155,0)</f>
        <v>#REF!</v>
      </c>
      <c r="AW155" s="128" t="e">
        <f>IF(#REF!="znížená",J155,0)</f>
        <v>#REF!</v>
      </c>
      <c r="AX155" s="128" t="e">
        <f>IF(#REF!="zákl. prenesená",J155,0)</f>
        <v>#REF!</v>
      </c>
      <c r="AY155" s="128" t="e">
        <f>IF(#REF!="zníž. prenesená",J155,0)</f>
        <v>#REF!</v>
      </c>
      <c r="AZ155" s="128" t="e">
        <f>IF(#REF!="nulová",J155,0)</f>
        <v>#REF!</v>
      </c>
      <c r="BA155" s="15" t="s">
        <v>78</v>
      </c>
      <c r="BB155" s="128">
        <f t="shared" ref="BB155:BB162" si="1">ROUND(I155*H155,2)</f>
        <v>0</v>
      </c>
      <c r="BC155" s="15" t="s">
        <v>205</v>
      </c>
      <c r="BD155" s="127" t="s">
        <v>1898</v>
      </c>
    </row>
    <row r="156" spans="1:56" s="2" customFormat="1" ht="24.2" customHeight="1">
      <c r="A156" s="29"/>
      <c r="B156" s="119"/>
      <c r="C156" s="120" t="s">
        <v>185</v>
      </c>
      <c r="D156" s="120" t="s">
        <v>146</v>
      </c>
      <c r="E156" s="121" t="s">
        <v>1899</v>
      </c>
      <c r="F156" s="122" t="s">
        <v>1900</v>
      </c>
      <c r="G156" s="123" t="s">
        <v>272</v>
      </c>
      <c r="H156" s="124">
        <v>12</v>
      </c>
      <c r="I156" s="125"/>
      <c r="J156" s="125"/>
      <c r="K156" s="126"/>
      <c r="L156" s="30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AI156" s="127" t="s">
        <v>205</v>
      </c>
      <c r="AK156" s="127" t="s">
        <v>146</v>
      </c>
      <c r="AL156" s="127" t="s">
        <v>78</v>
      </c>
      <c r="AP156" s="15" t="s">
        <v>144</v>
      </c>
      <c r="AV156" s="128" t="e">
        <f>IF(#REF!="základná",J156,0)</f>
        <v>#REF!</v>
      </c>
      <c r="AW156" s="128" t="e">
        <f>IF(#REF!="znížená",J156,0)</f>
        <v>#REF!</v>
      </c>
      <c r="AX156" s="128" t="e">
        <f>IF(#REF!="zákl. prenesená",J156,0)</f>
        <v>#REF!</v>
      </c>
      <c r="AY156" s="128" t="e">
        <f>IF(#REF!="zníž. prenesená",J156,0)</f>
        <v>#REF!</v>
      </c>
      <c r="AZ156" s="128" t="e">
        <f>IF(#REF!="nulová",J156,0)</f>
        <v>#REF!</v>
      </c>
      <c r="BA156" s="15" t="s">
        <v>78</v>
      </c>
      <c r="BB156" s="128">
        <f t="shared" si="1"/>
        <v>0</v>
      </c>
      <c r="BC156" s="15" t="s">
        <v>205</v>
      </c>
      <c r="BD156" s="127" t="s">
        <v>1901</v>
      </c>
    </row>
    <row r="157" spans="1:56" s="2" customFormat="1" ht="24.2" customHeight="1">
      <c r="A157" s="29"/>
      <c r="B157" s="119"/>
      <c r="C157" s="129" t="s">
        <v>189</v>
      </c>
      <c r="D157" s="129" t="s">
        <v>369</v>
      </c>
      <c r="E157" s="130"/>
      <c r="F157" s="131" t="s">
        <v>2895</v>
      </c>
      <c r="G157" s="132" t="s">
        <v>272</v>
      </c>
      <c r="H157" s="133">
        <v>4</v>
      </c>
      <c r="I157" s="134"/>
      <c r="J157" s="134"/>
      <c r="K157" s="135"/>
      <c r="L157" s="136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AI157" s="127" t="s">
        <v>269</v>
      </c>
      <c r="AK157" s="127" t="s">
        <v>369</v>
      </c>
      <c r="AL157" s="127" t="s">
        <v>78</v>
      </c>
      <c r="AP157" s="15" t="s">
        <v>144</v>
      </c>
      <c r="AV157" s="128" t="e">
        <f>IF(#REF!="základná",J157,0)</f>
        <v>#REF!</v>
      </c>
      <c r="AW157" s="128" t="e">
        <f>IF(#REF!="znížená",J157,0)</f>
        <v>#REF!</v>
      </c>
      <c r="AX157" s="128" t="e">
        <f>IF(#REF!="zákl. prenesená",J157,0)</f>
        <v>#REF!</v>
      </c>
      <c r="AY157" s="128" t="e">
        <f>IF(#REF!="zníž. prenesená",J157,0)</f>
        <v>#REF!</v>
      </c>
      <c r="AZ157" s="128" t="e">
        <f>IF(#REF!="nulová",J157,0)</f>
        <v>#REF!</v>
      </c>
      <c r="BA157" s="15" t="s">
        <v>78</v>
      </c>
      <c r="BB157" s="128">
        <f t="shared" si="1"/>
        <v>0</v>
      </c>
      <c r="BC157" s="15" t="s">
        <v>205</v>
      </c>
      <c r="BD157" s="127" t="s">
        <v>1902</v>
      </c>
    </row>
    <row r="158" spans="1:56" s="2" customFormat="1" ht="24.2" customHeight="1">
      <c r="A158" s="29"/>
      <c r="B158" s="119"/>
      <c r="C158" s="129" t="s">
        <v>193</v>
      </c>
      <c r="D158" s="129" t="s">
        <v>369</v>
      </c>
      <c r="E158" s="130"/>
      <c r="F158" s="131" t="s">
        <v>2896</v>
      </c>
      <c r="G158" s="132" t="s">
        <v>272</v>
      </c>
      <c r="H158" s="133">
        <v>8</v>
      </c>
      <c r="I158" s="134"/>
      <c r="J158" s="134"/>
      <c r="K158" s="135"/>
      <c r="L158" s="136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AI158" s="127" t="s">
        <v>269</v>
      </c>
      <c r="AK158" s="127" t="s">
        <v>369</v>
      </c>
      <c r="AL158" s="127" t="s">
        <v>78</v>
      </c>
      <c r="AP158" s="15" t="s">
        <v>144</v>
      </c>
      <c r="AV158" s="128" t="e">
        <f>IF(#REF!="základná",J158,0)</f>
        <v>#REF!</v>
      </c>
      <c r="AW158" s="128" t="e">
        <f>IF(#REF!="znížená",J158,0)</f>
        <v>#REF!</v>
      </c>
      <c r="AX158" s="128" t="e">
        <f>IF(#REF!="zákl. prenesená",J158,0)</f>
        <v>#REF!</v>
      </c>
      <c r="AY158" s="128" t="e">
        <f>IF(#REF!="zníž. prenesená",J158,0)</f>
        <v>#REF!</v>
      </c>
      <c r="AZ158" s="128" t="e">
        <f>IF(#REF!="nulová",J158,0)</f>
        <v>#REF!</v>
      </c>
      <c r="BA158" s="15" t="s">
        <v>78</v>
      </c>
      <c r="BB158" s="128">
        <f t="shared" si="1"/>
        <v>0</v>
      </c>
      <c r="BC158" s="15" t="s">
        <v>205</v>
      </c>
      <c r="BD158" s="127" t="s">
        <v>1903</v>
      </c>
    </row>
    <row r="159" spans="1:56" s="2" customFormat="1" ht="21.75" customHeight="1">
      <c r="A159" s="29"/>
      <c r="B159" s="119"/>
      <c r="C159" s="120" t="s">
        <v>197</v>
      </c>
      <c r="D159" s="120" t="s">
        <v>146</v>
      </c>
      <c r="E159" s="121" t="s">
        <v>1904</v>
      </c>
      <c r="F159" s="122" t="s">
        <v>1905</v>
      </c>
      <c r="G159" s="123" t="s">
        <v>272</v>
      </c>
      <c r="H159" s="124">
        <v>84</v>
      </c>
      <c r="I159" s="125"/>
      <c r="J159" s="125"/>
      <c r="K159" s="126"/>
      <c r="L159" s="30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AI159" s="127" t="s">
        <v>205</v>
      </c>
      <c r="AK159" s="127" t="s">
        <v>146</v>
      </c>
      <c r="AL159" s="127" t="s">
        <v>78</v>
      </c>
      <c r="AP159" s="15" t="s">
        <v>144</v>
      </c>
      <c r="AV159" s="128" t="e">
        <f>IF(#REF!="základná",J159,0)</f>
        <v>#REF!</v>
      </c>
      <c r="AW159" s="128" t="e">
        <f>IF(#REF!="znížená",J159,0)</f>
        <v>#REF!</v>
      </c>
      <c r="AX159" s="128" t="e">
        <f>IF(#REF!="zákl. prenesená",J159,0)</f>
        <v>#REF!</v>
      </c>
      <c r="AY159" s="128" t="e">
        <f>IF(#REF!="zníž. prenesená",J159,0)</f>
        <v>#REF!</v>
      </c>
      <c r="AZ159" s="128" t="e">
        <f>IF(#REF!="nulová",J159,0)</f>
        <v>#REF!</v>
      </c>
      <c r="BA159" s="15" t="s">
        <v>78</v>
      </c>
      <c r="BB159" s="128">
        <f t="shared" si="1"/>
        <v>0</v>
      </c>
      <c r="BC159" s="15" t="s">
        <v>205</v>
      </c>
      <c r="BD159" s="127" t="s">
        <v>1906</v>
      </c>
    </row>
    <row r="160" spans="1:56" s="2" customFormat="1" ht="24.2" customHeight="1">
      <c r="A160" s="29"/>
      <c r="B160" s="119"/>
      <c r="C160" s="129" t="s">
        <v>201</v>
      </c>
      <c r="D160" s="129" t="s">
        <v>369</v>
      </c>
      <c r="E160" s="130" t="s">
        <v>1907</v>
      </c>
      <c r="F160" s="131" t="s">
        <v>2897</v>
      </c>
      <c r="G160" s="132" t="s">
        <v>272</v>
      </c>
      <c r="H160" s="133">
        <v>68</v>
      </c>
      <c r="I160" s="134"/>
      <c r="J160" s="134"/>
      <c r="K160" s="135"/>
      <c r="L160" s="136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AI160" s="127" t="s">
        <v>269</v>
      </c>
      <c r="AK160" s="127" t="s">
        <v>369</v>
      </c>
      <c r="AL160" s="127" t="s">
        <v>78</v>
      </c>
      <c r="AP160" s="15" t="s">
        <v>144</v>
      </c>
      <c r="AV160" s="128" t="e">
        <f>IF(#REF!="základná",J160,0)</f>
        <v>#REF!</v>
      </c>
      <c r="AW160" s="128" t="e">
        <f>IF(#REF!="znížená",J160,0)</f>
        <v>#REF!</v>
      </c>
      <c r="AX160" s="128" t="e">
        <f>IF(#REF!="zákl. prenesená",J160,0)</f>
        <v>#REF!</v>
      </c>
      <c r="AY160" s="128" t="e">
        <f>IF(#REF!="zníž. prenesená",J160,0)</f>
        <v>#REF!</v>
      </c>
      <c r="AZ160" s="128" t="e">
        <f>IF(#REF!="nulová",J160,0)</f>
        <v>#REF!</v>
      </c>
      <c r="BA160" s="15" t="s">
        <v>78</v>
      </c>
      <c r="BB160" s="128">
        <f t="shared" si="1"/>
        <v>0</v>
      </c>
      <c r="BC160" s="15" t="s">
        <v>205</v>
      </c>
      <c r="BD160" s="127" t="s">
        <v>1908</v>
      </c>
    </row>
    <row r="161" spans="1:56" s="2" customFormat="1" ht="24.2" customHeight="1">
      <c r="A161" s="29"/>
      <c r="B161" s="119"/>
      <c r="C161" s="129" t="s">
        <v>205</v>
      </c>
      <c r="D161" s="129" t="s">
        <v>369</v>
      </c>
      <c r="E161" s="130" t="s">
        <v>1909</v>
      </c>
      <c r="F161" s="131" t="s">
        <v>2898</v>
      </c>
      <c r="G161" s="132" t="s">
        <v>272</v>
      </c>
      <c r="H161" s="133">
        <v>16</v>
      </c>
      <c r="I161" s="134"/>
      <c r="J161" s="134"/>
      <c r="K161" s="135"/>
      <c r="L161" s="136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AI161" s="127" t="s">
        <v>269</v>
      </c>
      <c r="AK161" s="127" t="s">
        <v>369</v>
      </c>
      <c r="AL161" s="127" t="s">
        <v>78</v>
      </c>
      <c r="AP161" s="15" t="s">
        <v>144</v>
      </c>
      <c r="AV161" s="128" t="e">
        <f>IF(#REF!="základná",J161,0)</f>
        <v>#REF!</v>
      </c>
      <c r="AW161" s="128" t="e">
        <f>IF(#REF!="znížená",J161,0)</f>
        <v>#REF!</v>
      </c>
      <c r="AX161" s="128" t="e">
        <f>IF(#REF!="zákl. prenesená",J161,0)</f>
        <v>#REF!</v>
      </c>
      <c r="AY161" s="128" t="e">
        <f>IF(#REF!="zníž. prenesená",J161,0)</f>
        <v>#REF!</v>
      </c>
      <c r="AZ161" s="128" t="e">
        <f>IF(#REF!="nulová",J161,0)</f>
        <v>#REF!</v>
      </c>
      <c r="BA161" s="15" t="s">
        <v>78</v>
      </c>
      <c r="BB161" s="128">
        <f t="shared" si="1"/>
        <v>0</v>
      </c>
      <c r="BC161" s="15" t="s">
        <v>205</v>
      </c>
      <c r="BD161" s="127" t="s">
        <v>1910</v>
      </c>
    </row>
    <row r="162" spans="1:56" s="2" customFormat="1" ht="24.2" customHeight="1">
      <c r="A162" s="29"/>
      <c r="B162" s="119"/>
      <c r="C162" s="120" t="s">
        <v>209</v>
      </c>
      <c r="D162" s="120" t="s">
        <v>146</v>
      </c>
      <c r="E162" s="121" t="s">
        <v>1911</v>
      </c>
      <c r="F162" s="122" t="s">
        <v>373</v>
      </c>
      <c r="G162" s="123" t="s">
        <v>1912</v>
      </c>
      <c r="H162" s="124"/>
      <c r="I162" s="125"/>
      <c r="J162" s="125"/>
      <c r="K162" s="126"/>
      <c r="L162" s="30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AI162" s="127" t="s">
        <v>205</v>
      </c>
      <c r="AK162" s="127" t="s">
        <v>146</v>
      </c>
      <c r="AL162" s="127" t="s">
        <v>78</v>
      </c>
      <c r="AP162" s="15" t="s">
        <v>144</v>
      </c>
      <c r="AV162" s="128" t="e">
        <f>IF(#REF!="základná",J162,0)</f>
        <v>#REF!</v>
      </c>
      <c r="AW162" s="128" t="e">
        <f>IF(#REF!="znížená",J162,0)</f>
        <v>#REF!</v>
      </c>
      <c r="AX162" s="128" t="e">
        <f>IF(#REF!="zákl. prenesená",J162,0)</f>
        <v>#REF!</v>
      </c>
      <c r="AY162" s="128" t="e">
        <f>IF(#REF!="zníž. prenesená",J162,0)</f>
        <v>#REF!</v>
      </c>
      <c r="AZ162" s="128" t="e">
        <f>IF(#REF!="nulová",J162,0)</f>
        <v>#REF!</v>
      </c>
      <c r="BA162" s="15" t="s">
        <v>78</v>
      </c>
      <c r="BB162" s="128">
        <f t="shared" si="1"/>
        <v>0</v>
      </c>
      <c r="BC162" s="15" t="s">
        <v>205</v>
      </c>
      <c r="BD162" s="127" t="s">
        <v>1913</v>
      </c>
    </row>
    <row r="163" spans="1:56" s="12" customFormat="1" ht="22.9" customHeight="1">
      <c r="B163" s="111"/>
      <c r="D163" s="112" t="s">
        <v>68</v>
      </c>
      <c r="E163" s="117" t="s">
        <v>1914</v>
      </c>
      <c r="F163" s="117" t="s">
        <v>1915</v>
      </c>
      <c r="J163" s="118"/>
      <c r="L163" s="111"/>
      <c r="AI163" s="112" t="s">
        <v>78</v>
      </c>
      <c r="AK163" s="115" t="s">
        <v>68</v>
      </c>
      <c r="AL163" s="115" t="s">
        <v>74</v>
      </c>
      <c r="AP163" s="112" t="s">
        <v>144</v>
      </c>
      <c r="BB163" s="116">
        <f>SUM(BB164:BB167)</f>
        <v>0</v>
      </c>
    </row>
    <row r="164" spans="1:56" s="2" customFormat="1" ht="24.2" customHeight="1">
      <c r="A164" s="29"/>
      <c r="B164" s="119"/>
      <c r="C164" s="120" t="s">
        <v>213</v>
      </c>
      <c r="D164" s="120" t="s">
        <v>146</v>
      </c>
      <c r="E164" s="121" t="s">
        <v>1916</v>
      </c>
      <c r="F164" s="122" t="s">
        <v>1917</v>
      </c>
      <c r="G164" s="123" t="s">
        <v>307</v>
      </c>
      <c r="H164" s="124">
        <v>1</v>
      </c>
      <c r="I164" s="125"/>
      <c r="J164" s="125"/>
      <c r="K164" s="126"/>
      <c r="L164" s="30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AI164" s="127" t="s">
        <v>205</v>
      </c>
      <c r="AK164" s="127" t="s">
        <v>146</v>
      </c>
      <c r="AL164" s="127" t="s">
        <v>78</v>
      </c>
      <c r="AP164" s="15" t="s">
        <v>144</v>
      </c>
      <c r="AV164" s="128" t="e">
        <f>IF(#REF!="základná",J164,0)</f>
        <v>#REF!</v>
      </c>
      <c r="AW164" s="128" t="e">
        <f>IF(#REF!="znížená",J164,0)</f>
        <v>#REF!</v>
      </c>
      <c r="AX164" s="128" t="e">
        <f>IF(#REF!="zákl. prenesená",J164,0)</f>
        <v>#REF!</v>
      </c>
      <c r="AY164" s="128" t="e">
        <f>IF(#REF!="zníž. prenesená",J164,0)</f>
        <v>#REF!</v>
      </c>
      <c r="AZ164" s="128" t="e">
        <f>IF(#REF!="nulová",J164,0)</f>
        <v>#REF!</v>
      </c>
      <c r="BA164" s="15" t="s">
        <v>78</v>
      </c>
      <c r="BB164" s="128">
        <f>ROUND(I164*H164,2)</f>
        <v>0</v>
      </c>
      <c r="BC164" s="15" t="s">
        <v>205</v>
      </c>
      <c r="BD164" s="127" t="s">
        <v>1918</v>
      </c>
    </row>
    <row r="165" spans="1:56" s="2" customFormat="1" ht="16.5" customHeight="1">
      <c r="A165" s="29"/>
      <c r="B165" s="119"/>
      <c r="C165" s="129" t="s">
        <v>217</v>
      </c>
      <c r="D165" s="129" t="s">
        <v>369</v>
      </c>
      <c r="E165" s="130" t="s">
        <v>1919</v>
      </c>
      <c r="F165" s="131" t="s">
        <v>1920</v>
      </c>
      <c r="G165" s="132" t="s">
        <v>307</v>
      </c>
      <c r="H165" s="133">
        <v>1</v>
      </c>
      <c r="I165" s="134"/>
      <c r="J165" s="134"/>
      <c r="K165" s="135"/>
      <c r="L165" s="136"/>
      <c r="M165" s="29"/>
      <c r="N165" s="29"/>
      <c r="O165" s="29"/>
      <c r="P165" s="29"/>
      <c r="Q165" s="29"/>
      <c r="R165" s="29"/>
      <c r="S165" s="29"/>
      <c r="T165" s="29"/>
      <c r="U165" s="29"/>
      <c r="V165" s="29"/>
      <c r="AI165" s="127" t="s">
        <v>269</v>
      </c>
      <c r="AK165" s="127" t="s">
        <v>369</v>
      </c>
      <c r="AL165" s="127" t="s">
        <v>78</v>
      </c>
      <c r="AP165" s="15" t="s">
        <v>144</v>
      </c>
      <c r="AV165" s="128" t="e">
        <f>IF(#REF!="základná",J165,0)</f>
        <v>#REF!</v>
      </c>
      <c r="AW165" s="128" t="e">
        <f>IF(#REF!="znížená",J165,0)</f>
        <v>#REF!</v>
      </c>
      <c r="AX165" s="128" t="e">
        <f>IF(#REF!="zákl. prenesená",J165,0)</f>
        <v>#REF!</v>
      </c>
      <c r="AY165" s="128" t="e">
        <f>IF(#REF!="zníž. prenesená",J165,0)</f>
        <v>#REF!</v>
      </c>
      <c r="AZ165" s="128" t="e">
        <f>IF(#REF!="nulová",J165,0)</f>
        <v>#REF!</v>
      </c>
      <c r="BA165" s="15" t="s">
        <v>78</v>
      </c>
      <c r="BB165" s="128">
        <f>ROUND(I165*H165,2)</f>
        <v>0</v>
      </c>
      <c r="BC165" s="15" t="s">
        <v>205</v>
      </c>
      <c r="BD165" s="127" t="s">
        <v>1921</v>
      </c>
    </row>
    <row r="166" spans="1:56" s="2" customFormat="1" ht="16.5" customHeight="1">
      <c r="A166" s="29"/>
      <c r="B166" s="119"/>
      <c r="C166" s="120" t="s">
        <v>6</v>
      </c>
      <c r="D166" s="120" t="s">
        <v>146</v>
      </c>
      <c r="E166" s="121" t="s">
        <v>1922</v>
      </c>
      <c r="F166" s="122" t="s">
        <v>1923</v>
      </c>
      <c r="G166" s="123" t="s">
        <v>1924</v>
      </c>
      <c r="H166" s="124">
        <v>1</v>
      </c>
      <c r="I166" s="125"/>
      <c r="J166" s="125"/>
      <c r="K166" s="126"/>
      <c r="L166" s="30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AI166" s="127" t="s">
        <v>205</v>
      </c>
      <c r="AK166" s="127" t="s">
        <v>146</v>
      </c>
      <c r="AL166" s="127" t="s">
        <v>78</v>
      </c>
      <c r="AP166" s="15" t="s">
        <v>144</v>
      </c>
      <c r="AV166" s="128" t="e">
        <f>IF(#REF!="základná",J166,0)</f>
        <v>#REF!</v>
      </c>
      <c r="AW166" s="128" t="e">
        <f>IF(#REF!="znížená",J166,0)</f>
        <v>#REF!</v>
      </c>
      <c r="AX166" s="128" t="e">
        <f>IF(#REF!="zákl. prenesená",J166,0)</f>
        <v>#REF!</v>
      </c>
      <c r="AY166" s="128" t="e">
        <f>IF(#REF!="zníž. prenesená",J166,0)</f>
        <v>#REF!</v>
      </c>
      <c r="AZ166" s="128" t="e">
        <f>IF(#REF!="nulová",J166,0)</f>
        <v>#REF!</v>
      </c>
      <c r="BA166" s="15" t="s">
        <v>78</v>
      </c>
      <c r="BB166" s="128">
        <f>ROUND(I166*H166,2)</f>
        <v>0</v>
      </c>
      <c r="BC166" s="15" t="s">
        <v>205</v>
      </c>
      <c r="BD166" s="127" t="s">
        <v>1925</v>
      </c>
    </row>
    <row r="167" spans="1:56" s="2" customFormat="1" ht="16.5" customHeight="1">
      <c r="A167" s="29"/>
      <c r="B167" s="119"/>
      <c r="C167" s="129" t="s">
        <v>224</v>
      </c>
      <c r="D167" s="129" t="s">
        <v>369</v>
      </c>
      <c r="E167" s="130" t="s">
        <v>1926</v>
      </c>
      <c r="F167" s="131" t="s">
        <v>1927</v>
      </c>
      <c r="G167" s="132" t="s">
        <v>307</v>
      </c>
      <c r="H167" s="133">
        <v>1</v>
      </c>
      <c r="I167" s="134"/>
      <c r="J167" s="134"/>
      <c r="K167" s="135"/>
      <c r="L167" s="136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AI167" s="127" t="s">
        <v>269</v>
      </c>
      <c r="AK167" s="127" t="s">
        <v>369</v>
      </c>
      <c r="AL167" s="127" t="s">
        <v>78</v>
      </c>
      <c r="AP167" s="15" t="s">
        <v>144</v>
      </c>
      <c r="AV167" s="128" t="e">
        <f>IF(#REF!="základná",J167,0)</f>
        <v>#REF!</v>
      </c>
      <c r="AW167" s="128" t="e">
        <f>IF(#REF!="znížená",J167,0)</f>
        <v>#REF!</v>
      </c>
      <c r="AX167" s="128" t="e">
        <f>IF(#REF!="zákl. prenesená",J167,0)</f>
        <v>#REF!</v>
      </c>
      <c r="AY167" s="128" t="e">
        <f>IF(#REF!="zníž. prenesená",J167,0)</f>
        <v>#REF!</v>
      </c>
      <c r="AZ167" s="128" t="e">
        <f>IF(#REF!="nulová",J167,0)</f>
        <v>#REF!</v>
      </c>
      <c r="BA167" s="15" t="s">
        <v>78</v>
      </c>
      <c r="BB167" s="128">
        <f>ROUND(I167*H167,2)</f>
        <v>0</v>
      </c>
      <c r="BC167" s="15" t="s">
        <v>205</v>
      </c>
      <c r="BD167" s="127" t="s">
        <v>1928</v>
      </c>
    </row>
    <row r="168" spans="1:56" s="12" customFormat="1" ht="22.9" customHeight="1">
      <c r="B168" s="111"/>
      <c r="D168" s="112" t="s">
        <v>68</v>
      </c>
      <c r="E168" s="117" t="s">
        <v>1929</v>
      </c>
      <c r="F168" s="117" t="s">
        <v>1930</v>
      </c>
      <c r="J168" s="118"/>
      <c r="L168" s="111"/>
      <c r="AI168" s="112" t="s">
        <v>78</v>
      </c>
      <c r="AK168" s="115" t="s">
        <v>68</v>
      </c>
      <c r="AL168" s="115" t="s">
        <v>74</v>
      </c>
      <c r="AP168" s="112" t="s">
        <v>144</v>
      </c>
      <c r="BB168" s="116">
        <f>SUM(BB169:BB190)</f>
        <v>0</v>
      </c>
    </row>
    <row r="169" spans="1:56" s="2" customFormat="1" ht="33" customHeight="1">
      <c r="A169" s="29"/>
      <c r="B169" s="119"/>
      <c r="C169" s="120" t="s">
        <v>228</v>
      </c>
      <c r="D169" s="120" t="s">
        <v>146</v>
      </c>
      <c r="E169" s="121" t="s">
        <v>1931</v>
      </c>
      <c r="F169" s="122" t="s">
        <v>1932</v>
      </c>
      <c r="G169" s="123" t="s">
        <v>307</v>
      </c>
      <c r="H169" s="124">
        <v>2</v>
      </c>
      <c r="I169" s="125"/>
      <c r="J169" s="125"/>
      <c r="K169" s="126"/>
      <c r="L169" s="30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AI169" s="127" t="s">
        <v>205</v>
      </c>
      <c r="AK169" s="127" t="s">
        <v>146</v>
      </c>
      <c r="AL169" s="127" t="s">
        <v>78</v>
      </c>
      <c r="AP169" s="15" t="s">
        <v>144</v>
      </c>
      <c r="AV169" s="128" t="e">
        <f>IF(#REF!="základná",J169,0)</f>
        <v>#REF!</v>
      </c>
      <c r="AW169" s="128" t="e">
        <f>IF(#REF!="znížená",J169,0)</f>
        <v>#REF!</v>
      </c>
      <c r="AX169" s="128" t="e">
        <f>IF(#REF!="zákl. prenesená",J169,0)</f>
        <v>#REF!</v>
      </c>
      <c r="AY169" s="128" t="e">
        <f>IF(#REF!="zníž. prenesená",J169,0)</f>
        <v>#REF!</v>
      </c>
      <c r="AZ169" s="128" t="e">
        <f>IF(#REF!="nulová",J169,0)</f>
        <v>#REF!</v>
      </c>
      <c r="BA169" s="15" t="s">
        <v>78</v>
      </c>
      <c r="BB169" s="128">
        <f t="shared" ref="BB169:BB190" si="2">ROUND(I169*H169,2)</f>
        <v>0</v>
      </c>
      <c r="BC169" s="15" t="s">
        <v>205</v>
      </c>
      <c r="BD169" s="127" t="s">
        <v>1933</v>
      </c>
    </row>
    <row r="170" spans="1:56" s="2" customFormat="1" ht="24.2" customHeight="1">
      <c r="A170" s="29"/>
      <c r="B170" s="119"/>
      <c r="C170" s="120" t="s">
        <v>232</v>
      </c>
      <c r="D170" s="120" t="s">
        <v>146</v>
      </c>
      <c r="E170" s="121" t="s">
        <v>1934</v>
      </c>
      <c r="F170" s="122" t="s">
        <v>1935</v>
      </c>
      <c r="G170" s="123" t="s">
        <v>307</v>
      </c>
      <c r="H170" s="124">
        <v>1</v>
      </c>
      <c r="I170" s="125"/>
      <c r="J170" s="125"/>
      <c r="K170" s="126"/>
      <c r="L170" s="30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AI170" s="127" t="s">
        <v>205</v>
      </c>
      <c r="AK170" s="127" t="s">
        <v>146</v>
      </c>
      <c r="AL170" s="127" t="s">
        <v>78</v>
      </c>
      <c r="AP170" s="15" t="s">
        <v>144</v>
      </c>
      <c r="AV170" s="128" t="e">
        <f>IF(#REF!="základná",J170,0)</f>
        <v>#REF!</v>
      </c>
      <c r="AW170" s="128" t="e">
        <f>IF(#REF!="znížená",J170,0)</f>
        <v>#REF!</v>
      </c>
      <c r="AX170" s="128" t="e">
        <f>IF(#REF!="zákl. prenesená",J170,0)</f>
        <v>#REF!</v>
      </c>
      <c r="AY170" s="128" t="e">
        <f>IF(#REF!="zníž. prenesená",J170,0)</f>
        <v>#REF!</v>
      </c>
      <c r="AZ170" s="128" t="e">
        <f>IF(#REF!="nulová",J170,0)</f>
        <v>#REF!</v>
      </c>
      <c r="BA170" s="15" t="s">
        <v>78</v>
      </c>
      <c r="BB170" s="128">
        <f t="shared" si="2"/>
        <v>0</v>
      </c>
      <c r="BC170" s="15" t="s">
        <v>205</v>
      </c>
      <c r="BD170" s="127" t="s">
        <v>1936</v>
      </c>
    </row>
    <row r="171" spans="1:56" s="2" customFormat="1" ht="29.25" customHeight="1">
      <c r="A171" s="29"/>
      <c r="B171" s="119"/>
      <c r="C171" s="129" t="s">
        <v>236</v>
      </c>
      <c r="D171" s="129" t="s">
        <v>369</v>
      </c>
      <c r="E171" s="130"/>
      <c r="F171" s="131" t="s">
        <v>2899</v>
      </c>
      <c r="G171" s="132" t="s">
        <v>307</v>
      </c>
      <c r="H171" s="133">
        <v>1</v>
      </c>
      <c r="I171" s="134"/>
      <c r="J171" s="134"/>
      <c r="K171" s="135"/>
      <c r="L171" s="136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AI171" s="127" t="s">
        <v>269</v>
      </c>
      <c r="AK171" s="127" t="s">
        <v>369</v>
      </c>
      <c r="AL171" s="127" t="s">
        <v>78</v>
      </c>
      <c r="AP171" s="15" t="s">
        <v>144</v>
      </c>
      <c r="AV171" s="128" t="e">
        <f>IF(#REF!="základná",J171,0)</f>
        <v>#REF!</v>
      </c>
      <c r="AW171" s="128" t="e">
        <f>IF(#REF!="znížená",J171,0)</f>
        <v>#REF!</v>
      </c>
      <c r="AX171" s="128" t="e">
        <f>IF(#REF!="zákl. prenesená",J171,0)</f>
        <v>#REF!</v>
      </c>
      <c r="AY171" s="128" t="e">
        <f>IF(#REF!="zníž. prenesená",J171,0)</f>
        <v>#REF!</v>
      </c>
      <c r="AZ171" s="128" t="e">
        <f>IF(#REF!="nulová",J171,0)</f>
        <v>#REF!</v>
      </c>
      <c r="BA171" s="15" t="s">
        <v>78</v>
      </c>
      <c r="BB171" s="128">
        <f t="shared" si="2"/>
        <v>0</v>
      </c>
      <c r="BC171" s="15" t="s">
        <v>205</v>
      </c>
      <c r="BD171" s="127" t="s">
        <v>1937</v>
      </c>
    </row>
    <row r="172" spans="1:56" s="2" customFormat="1" ht="16.5" customHeight="1">
      <c r="A172" s="29"/>
      <c r="B172" s="119"/>
      <c r="C172" s="129" t="s">
        <v>240</v>
      </c>
      <c r="D172" s="129" t="s">
        <v>369</v>
      </c>
      <c r="E172" s="130"/>
      <c r="F172" s="131" t="s">
        <v>1938</v>
      </c>
      <c r="G172" s="132" t="s">
        <v>307</v>
      </c>
      <c r="H172" s="133">
        <v>1</v>
      </c>
      <c r="I172" s="134"/>
      <c r="J172" s="134"/>
      <c r="K172" s="135"/>
      <c r="L172" s="136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AI172" s="127" t="s">
        <v>269</v>
      </c>
      <c r="AK172" s="127" t="s">
        <v>369</v>
      </c>
      <c r="AL172" s="127" t="s">
        <v>78</v>
      </c>
      <c r="AP172" s="15" t="s">
        <v>144</v>
      </c>
      <c r="AV172" s="128" t="e">
        <f>IF(#REF!="základná",J172,0)</f>
        <v>#REF!</v>
      </c>
      <c r="AW172" s="128" t="e">
        <f>IF(#REF!="znížená",J172,0)</f>
        <v>#REF!</v>
      </c>
      <c r="AX172" s="128" t="e">
        <f>IF(#REF!="zákl. prenesená",J172,0)</f>
        <v>#REF!</v>
      </c>
      <c r="AY172" s="128" t="e">
        <f>IF(#REF!="zníž. prenesená",J172,0)</f>
        <v>#REF!</v>
      </c>
      <c r="AZ172" s="128" t="e">
        <f>IF(#REF!="nulová",J172,0)</f>
        <v>#REF!</v>
      </c>
      <c r="BA172" s="15" t="s">
        <v>78</v>
      </c>
      <c r="BB172" s="128">
        <f t="shared" si="2"/>
        <v>0</v>
      </c>
      <c r="BC172" s="15" t="s">
        <v>205</v>
      </c>
      <c r="BD172" s="127" t="s">
        <v>1939</v>
      </c>
    </row>
    <row r="173" spans="1:56" s="2" customFormat="1" ht="24.2" customHeight="1">
      <c r="A173" s="29"/>
      <c r="B173" s="119"/>
      <c r="C173" s="129" t="s">
        <v>244</v>
      </c>
      <c r="D173" s="129" t="s">
        <v>369</v>
      </c>
      <c r="E173" s="130"/>
      <c r="F173" s="131" t="s">
        <v>1940</v>
      </c>
      <c r="G173" s="132" t="s">
        <v>1</v>
      </c>
      <c r="H173" s="133">
        <v>1</v>
      </c>
      <c r="I173" s="134"/>
      <c r="J173" s="134"/>
      <c r="K173" s="135"/>
      <c r="L173" s="136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AI173" s="127" t="s">
        <v>269</v>
      </c>
      <c r="AK173" s="127" t="s">
        <v>369</v>
      </c>
      <c r="AL173" s="127" t="s">
        <v>78</v>
      </c>
      <c r="AP173" s="15" t="s">
        <v>144</v>
      </c>
      <c r="AV173" s="128" t="e">
        <f>IF(#REF!="základná",J173,0)</f>
        <v>#REF!</v>
      </c>
      <c r="AW173" s="128" t="e">
        <f>IF(#REF!="znížená",J173,0)</f>
        <v>#REF!</v>
      </c>
      <c r="AX173" s="128" t="e">
        <f>IF(#REF!="zákl. prenesená",J173,0)</f>
        <v>#REF!</v>
      </c>
      <c r="AY173" s="128" t="e">
        <f>IF(#REF!="zníž. prenesená",J173,0)</f>
        <v>#REF!</v>
      </c>
      <c r="AZ173" s="128" t="e">
        <f>IF(#REF!="nulová",J173,0)</f>
        <v>#REF!</v>
      </c>
      <c r="BA173" s="15" t="s">
        <v>78</v>
      </c>
      <c r="BB173" s="128">
        <f t="shared" si="2"/>
        <v>0</v>
      </c>
      <c r="BC173" s="15" t="s">
        <v>205</v>
      </c>
      <c r="BD173" s="127" t="s">
        <v>1941</v>
      </c>
    </row>
    <row r="174" spans="1:56" s="2" customFormat="1" ht="24.2" customHeight="1">
      <c r="A174" s="29"/>
      <c r="B174" s="119"/>
      <c r="C174" s="120" t="s">
        <v>249</v>
      </c>
      <c r="D174" s="120" t="s">
        <v>146</v>
      </c>
      <c r="E174" s="121" t="s">
        <v>1942</v>
      </c>
      <c r="F174" s="122" t="s">
        <v>1943</v>
      </c>
      <c r="G174" s="123" t="s">
        <v>307</v>
      </c>
      <c r="H174" s="124">
        <v>2</v>
      </c>
      <c r="I174" s="125"/>
      <c r="J174" s="125"/>
      <c r="K174" s="126"/>
      <c r="L174" s="30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AI174" s="127" t="s">
        <v>205</v>
      </c>
      <c r="AK174" s="127" t="s">
        <v>146</v>
      </c>
      <c r="AL174" s="127" t="s">
        <v>78</v>
      </c>
      <c r="AP174" s="15" t="s">
        <v>144</v>
      </c>
      <c r="AV174" s="128" t="e">
        <f>IF(#REF!="základná",J174,0)</f>
        <v>#REF!</v>
      </c>
      <c r="AW174" s="128" t="e">
        <f>IF(#REF!="znížená",J174,0)</f>
        <v>#REF!</v>
      </c>
      <c r="AX174" s="128" t="e">
        <f>IF(#REF!="zákl. prenesená",J174,0)</f>
        <v>#REF!</v>
      </c>
      <c r="AY174" s="128" t="e">
        <f>IF(#REF!="zníž. prenesená",J174,0)</f>
        <v>#REF!</v>
      </c>
      <c r="AZ174" s="128" t="e">
        <f>IF(#REF!="nulová",J174,0)</f>
        <v>#REF!</v>
      </c>
      <c r="BA174" s="15" t="s">
        <v>78</v>
      </c>
      <c r="BB174" s="128">
        <f t="shared" si="2"/>
        <v>0</v>
      </c>
      <c r="BC174" s="15" t="s">
        <v>205</v>
      </c>
      <c r="BD174" s="127" t="s">
        <v>1944</v>
      </c>
    </row>
    <row r="175" spans="1:56" s="2" customFormat="1" ht="24.2" customHeight="1">
      <c r="A175" s="29"/>
      <c r="B175" s="119"/>
      <c r="C175" s="120" t="s">
        <v>253</v>
      </c>
      <c r="D175" s="120" t="s">
        <v>146</v>
      </c>
      <c r="E175" s="121" t="s">
        <v>1945</v>
      </c>
      <c r="F175" s="122" t="s">
        <v>1946</v>
      </c>
      <c r="G175" s="123" t="s">
        <v>328</v>
      </c>
      <c r="H175" s="124">
        <v>0.8</v>
      </c>
      <c r="I175" s="125"/>
      <c r="J175" s="125"/>
      <c r="K175" s="126"/>
      <c r="L175" s="30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AI175" s="127" t="s">
        <v>205</v>
      </c>
      <c r="AK175" s="127" t="s">
        <v>146</v>
      </c>
      <c r="AL175" s="127" t="s">
        <v>78</v>
      </c>
      <c r="AP175" s="15" t="s">
        <v>144</v>
      </c>
      <c r="AV175" s="128" t="e">
        <f>IF(#REF!="základná",J175,0)</f>
        <v>#REF!</v>
      </c>
      <c r="AW175" s="128" t="e">
        <f>IF(#REF!="znížená",J175,0)</f>
        <v>#REF!</v>
      </c>
      <c r="AX175" s="128" t="e">
        <f>IF(#REF!="zákl. prenesená",J175,0)</f>
        <v>#REF!</v>
      </c>
      <c r="AY175" s="128" t="e">
        <f>IF(#REF!="zníž. prenesená",J175,0)</f>
        <v>#REF!</v>
      </c>
      <c r="AZ175" s="128" t="e">
        <f>IF(#REF!="nulová",J175,0)</f>
        <v>#REF!</v>
      </c>
      <c r="BA175" s="15" t="s">
        <v>78</v>
      </c>
      <c r="BB175" s="128">
        <f t="shared" si="2"/>
        <v>0</v>
      </c>
      <c r="BC175" s="15" t="s">
        <v>205</v>
      </c>
      <c r="BD175" s="127" t="s">
        <v>1947</v>
      </c>
    </row>
    <row r="176" spans="1:56" s="2" customFormat="1" ht="24.2" customHeight="1">
      <c r="A176" s="29"/>
      <c r="B176" s="119"/>
      <c r="C176" s="120" t="s">
        <v>257</v>
      </c>
      <c r="D176" s="120" t="s">
        <v>146</v>
      </c>
      <c r="E176" s="121" t="s">
        <v>1948</v>
      </c>
      <c r="F176" s="122" t="s">
        <v>1949</v>
      </c>
      <c r="G176" s="123" t="s">
        <v>272</v>
      </c>
      <c r="H176" s="124">
        <v>4</v>
      </c>
      <c r="I176" s="125"/>
      <c r="J176" s="125"/>
      <c r="K176" s="126"/>
      <c r="L176" s="30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AI176" s="127" t="s">
        <v>205</v>
      </c>
      <c r="AK176" s="127" t="s">
        <v>146</v>
      </c>
      <c r="AL176" s="127" t="s">
        <v>78</v>
      </c>
      <c r="AP176" s="15" t="s">
        <v>144</v>
      </c>
      <c r="AV176" s="128" t="e">
        <f>IF(#REF!="základná",J176,0)</f>
        <v>#REF!</v>
      </c>
      <c r="AW176" s="128" t="e">
        <f>IF(#REF!="znížená",J176,0)</f>
        <v>#REF!</v>
      </c>
      <c r="AX176" s="128" t="e">
        <f>IF(#REF!="zákl. prenesená",J176,0)</f>
        <v>#REF!</v>
      </c>
      <c r="AY176" s="128" t="e">
        <f>IF(#REF!="zníž. prenesená",J176,0)</f>
        <v>#REF!</v>
      </c>
      <c r="AZ176" s="128" t="e">
        <f>IF(#REF!="nulová",J176,0)</f>
        <v>#REF!</v>
      </c>
      <c r="BA176" s="15" t="s">
        <v>78</v>
      </c>
      <c r="BB176" s="128">
        <f t="shared" si="2"/>
        <v>0</v>
      </c>
      <c r="BC176" s="15" t="s">
        <v>205</v>
      </c>
      <c r="BD176" s="127" t="s">
        <v>1950</v>
      </c>
    </row>
    <row r="177" spans="1:56" s="2" customFormat="1" ht="33" customHeight="1">
      <c r="A177" s="29"/>
      <c r="B177" s="119"/>
      <c r="C177" s="120" t="s">
        <v>261</v>
      </c>
      <c r="D177" s="120" t="s">
        <v>146</v>
      </c>
      <c r="E177" s="121" t="s">
        <v>1951</v>
      </c>
      <c r="F177" s="122" t="s">
        <v>1952</v>
      </c>
      <c r="G177" s="123" t="s">
        <v>328</v>
      </c>
      <c r="H177" s="124">
        <v>1</v>
      </c>
      <c r="I177" s="125"/>
      <c r="J177" s="125"/>
      <c r="K177" s="126"/>
      <c r="L177" s="30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AI177" s="127" t="s">
        <v>205</v>
      </c>
      <c r="AK177" s="127" t="s">
        <v>146</v>
      </c>
      <c r="AL177" s="127" t="s">
        <v>78</v>
      </c>
      <c r="AP177" s="15" t="s">
        <v>144</v>
      </c>
      <c r="AV177" s="128" t="e">
        <f>IF(#REF!="základná",J177,0)</f>
        <v>#REF!</v>
      </c>
      <c r="AW177" s="128" t="e">
        <f>IF(#REF!="znížená",J177,0)</f>
        <v>#REF!</v>
      </c>
      <c r="AX177" s="128" t="e">
        <f>IF(#REF!="zákl. prenesená",J177,0)</f>
        <v>#REF!</v>
      </c>
      <c r="AY177" s="128" t="e">
        <f>IF(#REF!="zníž. prenesená",J177,0)</f>
        <v>#REF!</v>
      </c>
      <c r="AZ177" s="128" t="e">
        <f>IF(#REF!="nulová",J177,0)</f>
        <v>#REF!</v>
      </c>
      <c r="BA177" s="15" t="s">
        <v>78</v>
      </c>
      <c r="BB177" s="128">
        <f t="shared" si="2"/>
        <v>0</v>
      </c>
      <c r="BC177" s="15" t="s">
        <v>205</v>
      </c>
      <c r="BD177" s="127" t="s">
        <v>1953</v>
      </c>
    </row>
    <row r="178" spans="1:56" s="2" customFormat="1" ht="24.2" customHeight="1">
      <c r="A178" s="29"/>
      <c r="B178" s="119"/>
      <c r="C178" s="120" t="s">
        <v>265</v>
      </c>
      <c r="D178" s="120" t="s">
        <v>146</v>
      </c>
      <c r="E178" s="121" t="s">
        <v>1954</v>
      </c>
      <c r="F178" s="122" t="s">
        <v>1955</v>
      </c>
      <c r="G178" s="123" t="s">
        <v>328</v>
      </c>
      <c r="H178" s="124">
        <v>0.2</v>
      </c>
      <c r="I178" s="125"/>
      <c r="J178" s="125"/>
      <c r="K178" s="126"/>
      <c r="L178" s="30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AI178" s="127" t="s">
        <v>205</v>
      </c>
      <c r="AK178" s="127" t="s">
        <v>146</v>
      </c>
      <c r="AL178" s="127" t="s">
        <v>78</v>
      </c>
      <c r="AP178" s="15" t="s">
        <v>144</v>
      </c>
      <c r="AV178" s="128" t="e">
        <f>IF(#REF!="základná",J178,0)</f>
        <v>#REF!</v>
      </c>
      <c r="AW178" s="128" t="e">
        <f>IF(#REF!="znížená",J178,0)</f>
        <v>#REF!</v>
      </c>
      <c r="AX178" s="128" t="e">
        <f>IF(#REF!="zákl. prenesená",J178,0)</f>
        <v>#REF!</v>
      </c>
      <c r="AY178" s="128" t="e">
        <f>IF(#REF!="zníž. prenesená",J178,0)</f>
        <v>#REF!</v>
      </c>
      <c r="AZ178" s="128" t="e">
        <f>IF(#REF!="nulová",J178,0)</f>
        <v>#REF!</v>
      </c>
      <c r="BA178" s="15" t="s">
        <v>78</v>
      </c>
      <c r="BB178" s="128">
        <f t="shared" si="2"/>
        <v>0</v>
      </c>
      <c r="BC178" s="15" t="s">
        <v>205</v>
      </c>
      <c r="BD178" s="127" t="s">
        <v>1956</v>
      </c>
    </row>
    <row r="179" spans="1:56" s="2" customFormat="1" ht="16.5" customHeight="1">
      <c r="A179" s="29"/>
      <c r="B179" s="119"/>
      <c r="C179" s="120" t="s">
        <v>269</v>
      </c>
      <c r="D179" s="120" t="s">
        <v>146</v>
      </c>
      <c r="E179" s="121" t="s">
        <v>1957</v>
      </c>
      <c r="F179" s="122" t="s">
        <v>1958</v>
      </c>
      <c r="G179" s="123" t="s">
        <v>307</v>
      </c>
      <c r="H179" s="124">
        <v>3</v>
      </c>
      <c r="I179" s="125"/>
      <c r="J179" s="125"/>
      <c r="K179" s="126"/>
      <c r="L179" s="30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AI179" s="127" t="s">
        <v>205</v>
      </c>
      <c r="AK179" s="127" t="s">
        <v>146</v>
      </c>
      <c r="AL179" s="127" t="s">
        <v>78</v>
      </c>
      <c r="AP179" s="15" t="s">
        <v>144</v>
      </c>
      <c r="AV179" s="128" t="e">
        <f>IF(#REF!="základná",J179,0)</f>
        <v>#REF!</v>
      </c>
      <c r="AW179" s="128" t="e">
        <f>IF(#REF!="znížená",J179,0)</f>
        <v>#REF!</v>
      </c>
      <c r="AX179" s="128" t="e">
        <f>IF(#REF!="zákl. prenesená",J179,0)</f>
        <v>#REF!</v>
      </c>
      <c r="AY179" s="128" t="e">
        <f>IF(#REF!="zníž. prenesená",J179,0)</f>
        <v>#REF!</v>
      </c>
      <c r="AZ179" s="128" t="e">
        <f>IF(#REF!="nulová",J179,0)</f>
        <v>#REF!</v>
      </c>
      <c r="BA179" s="15" t="s">
        <v>78</v>
      </c>
      <c r="BB179" s="128">
        <f t="shared" si="2"/>
        <v>0</v>
      </c>
      <c r="BC179" s="15" t="s">
        <v>205</v>
      </c>
      <c r="BD179" s="127" t="s">
        <v>1959</v>
      </c>
    </row>
    <row r="180" spans="1:56" s="2" customFormat="1" ht="24.2" customHeight="1">
      <c r="A180" s="29"/>
      <c r="B180" s="119"/>
      <c r="C180" s="129" t="s">
        <v>274</v>
      </c>
      <c r="D180" s="129" t="s">
        <v>369</v>
      </c>
      <c r="E180" s="130"/>
      <c r="F180" s="131" t="s">
        <v>2900</v>
      </c>
      <c r="G180" s="132" t="s">
        <v>307</v>
      </c>
      <c r="H180" s="133">
        <v>3</v>
      </c>
      <c r="I180" s="134"/>
      <c r="J180" s="134"/>
      <c r="K180" s="135"/>
      <c r="L180" s="136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AI180" s="127" t="s">
        <v>269</v>
      </c>
      <c r="AK180" s="127" t="s">
        <v>369</v>
      </c>
      <c r="AL180" s="127" t="s">
        <v>78</v>
      </c>
      <c r="AP180" s="15" t="s">
        <v>144</v>
      </c>
      <c r="AV180" s="128" t="e">
        <f>IF(#REF!="základná",J180,0)</f>
        <v>#REF!</v>
      </c>
      <c r="AW180" s="128" t="e">
        <f>IF(#REF!="znížená",J180,0)</f>
        <v>#REF!</v>
      </c>
      <c r="AX180" s="128" t="e">
        <f>IF(#REF!="zákl. prenesená",J180,0)</f>
        <v>#REF!</v>
      </c>
      <c r="AY180" s="128" t="e">
        <f>IF(#REF!="zníž. prenesená",J180,0)</f>
        <v>#REF!</v>
      </c>
      <c r="AZ180" s="128" t="e">
        <f>IF(#REF!="nulová",J180,0)</f>
        <v>#REF!</v>
      </c>
      <c r="BA180" s="15" t="s">
        <v>78</v>
      </c>
      <c r="BB180" s="128">
        <f t="shared" si="2"/>
        <v>0</v>
      </c>
      <c r="BC180" s="15" t="s">
        <v>205</v>
      </c>
      <c r="BD180" s="127" t="s">
        <v>1960</v>
      </c>
    </row>
    <row r="181" spans="1:56" s="2" customFormat="1" ht="16.5" customHeight="1">
      <c r="A181" s="29"/>
      <c r="B181" s="119"/>
      <c r="C181" s="129" t="s">
        <v>278</v>
      </c>
      <c r="D181" s="129" t="s">
        <v>369</v>
      </c>
      <c r="E181" s="130"/>
      <c r="F181" s="131" t="s">
        <v>2901</v>
      </c>
      <c r="G181" s="132" t="s">
        <v>307</v>
      </c>
      <c r="H181" s="133">
        <v>3</v>
      </c>
      <c r="I181" s="134"/>
      <c r="J181" s="134"/>
      <c r="K181" s="135"/>
      <c r="L181" s="136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AI181" s="127" t="s">
        <v>269</v>
      </c>
      <c r="AK181" s="127" t="s">
        <v>369</v>
      </c>
      <c r="AL181" s="127" t="s">
        <v>78</v>
      </c>
      <c r="AP181" s="15" t="s">
        <v>144</v>
      </c>
      <c r="AV181" s="128" t="e">
        <f>IF(#REF!="základná",J181,0)</f>
        <v>#REF!</v>
      </c>
      <c r="AW181" s="128" t="e">
        <f>IF(#REF!="znížená",J181,0)</f>
        <v>#REF!</v>
      </c>
      <c r="AX181" s="128" t="e">
        <f>IF(#REF!="zákl. prenesená",J181,0)</f>
        <v>#REF!</v>
      </c>
      <c r="AY181" s="128" t="e">
        <f>IF(#REF!="zníž. prenesená",J181,0)</f>
        <v>#REF!</v>
      </c>
      <c r="AZ181" s="128" t="e">
        <f>IF(#REF!="nulová",J181,0)</f>
        <v>#REF!</v>
      </c>
      <c r="BA181" s="15" t="s">
        <v>78</v>
      </c>
      <c r="BB181" s="128">
        <f t="shared" si="2"/>
        <v>0</v>
      </c>
      <c r="BC181" s="15" t="s">
        <v>205</v>
      </c>
      <c r="BD181" s="127" t="s">
        <v>1961</v>
      </c>
    </row>
    <row r="182" spans="1:56" s="2" customFormat="1" ht="24.2" customHeight="1">
      <c r="A182" s="29"/>
      <c r="B182" s="119"/>
      <c r="C182" s="129" t="s">
        <v>282</v>
      </c>
      <c r="D182" s="129" t="s">
        <v>369</v>
      </c>
      <c r="E182" s="130"/>
      <c r="F182" s="131" t="s">
        <v>1962</v>
      </c>
      <c r="G182" s="132" t="s">
        <v>307</v>
      </c>
      <c r="H182" s="133">
        <v>1</v>
      </c>
      <c r="I182" s="134"/>
      <c r="J182" s="134"/>
      <c r="K182" s="135"/>
      <c r="L182" s="136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AI182" s="127" t="s">
        <v>269</v>
      </c>
      <c r="AK182" s="127" t="s">
        <v>369</v>
      </c>
      <c r="AL182" s="127" t="s">
        <v>78</v>
      </c>
      <c r="AP182" s="15" t="s">
        <v>144</v>
      </c>
      <c r="AV182" s="128" t="e">
        <f>IF(#REF!="základná",J182,0)</f>
        <v>#REF!</v>
      </c>
      <c r="AW182" s="128" t="e">
        <f>IF(#REF!="znížená",J182,0)</f>
        <v>#REF!</v>
      </c>
      <c r="AX182" s="128" t="e">
        <f>IF(#REF!="zákl. prenesená",J182,0)</f>
        <v>#REF!</v>
      </c>
      <c r="AY182" s="128" t="e">
        <f>IF(#REF!="zníž. prenesená",J182,0)</f>
        <v>#REF!</v>
      </c>
      <c r="AZ182" s="128" t="e">
        <f>IF(#REF!="nulová",J182,0)</f>
        <v>#REF!</v>
      </c>
      <c r="BA182" s="15" t="s">
        <v>78</v>
      </c>
      <c r="BB182" s="128">
        <f t="shared" si="2"/>
        <v>0</v>
      </c>
      <c r="BC182" s="15" t="s">
        <v>205</v>
      </c>
      <c r="BD182" s="127" t="s">
        <v>1963</v>
      </c>
    </row>
    <row r="183" spans="1:56" s="2" customFormat="1" ht="24.2" customHeight="1">
      <c r="A183" s="29"/>
      <c r="B183" s="119"/>
      <c r="C183" s="129" t="s">
        <v>286</v>
      </c>
      <c r="D183" s="129" t="s">
        <v>369</v>
      </c>
      <c r="E183" s="130"/>
      <c r="F183" s="131" t="s">
        <v>1964</v>
      </c>
      <c r="G183" s="132" t="s">
        <v>307</v>
      </c>
      <c r="H183" s="133">
        <v>2</v>
      </c>
      <c r="I183" s="134"/>
      <c r="J183" s="134"/>
      <c r="K183" s="135"/>
      <c r="L183" s="136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AI183" s="127" t="s">
        <v>269</v>
      </c>
      <c r="AK183" s="127" t="s">
        <v>369</v>
      </c>
      <c r="AL183" s="127" t="s">
        <v>78</v>
      </c>
      <c r="AP183" s="15" t="s">
        <v>144</v>
      </c>
      <c r="AV183" s="128" t="e">
        <f>IF(#REF!="základná",J183,0)</f>
        <v>#REF!</v>
      </c>
      <c r="AW183" s="128" t="e">
        <f>IF(#REF!="znížená",J183,0)</f>
        <v>#REF!</v>
      </c>
      <c r="AX183" s="128" t="e">
        <f>IF(#REF!="zákl. prenesená",J183,0)</f>
        <v>#REF!</v>
      </c>
      <c r="AY183" s="128" t="e">
        <f>IF(#REF!="zníž. prenesená",J183,0)</f>
        <v>#REF!</v>
      </c>
      <c r="AZ183" s="128" t="e">
        <f>IF(#REF!="nulová",J183,0)</f>
        <v>#REF!</v>
      </c>
      <c r="BA183" s="15" t="s">
        <v>78</v>
      </c>
      <c r="BB183" s="128">
        <f t="shared" si="2"/>
        <v>0</v>
      </c>
      <c r="BC183" s="15" t="s">
        <v>205</v>
      </c>
      <c r="BD183" s="127" t="s">
        <v>1965</v>
      </c>
    </row>
    <row r="184" spans="1:56" s="2" customFormat="1" ht="16.5" customHeight="1">
      <c r="A184" s="29"/>
      <c r="B184" s="119"/>
      <c r="C184" s="129" t="s">
        <v>290</v>
      </c>
      <c r="D184" s="129" t="s">
        <v>369</v>
      </c>
      <c r="E184" s="130"/>
      <c r="F184" s="131" t="s">
        <v>1966</v>
      </c>
      <c r="G184" s="132" t="s">
        <v>307</v>
      </c>
      <c r="H184" s="133">
        <v>1</v>
      </c>
      <c r="I184" s="134"/>
      <c r="J184" s="134"/>
      <c r="K184" s="135"/>
      <c r="L184" s="136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AI184" s="127" t="s">
        <v>269</v>
      </c>
      <c r="AK184" s="127" t="s">
        <v>369</v>
      </c>
      <c r="AL184" s="127" t="s">
        <v>78</v>
      </c>
      <c r="AP184" s="15" t="s">
        <v>144</v>
      </c>
      <c r="AV184" s="128" t="e">
        <f>IF(#REF!="základná",J184,0)</f>
        <v>#REF!</v>
      </c>
      <c r="AW184" s="128" t="e">
        <f>IF(#REF!="znížená",J184,0)</f>
        <v>#REF!</v>
      </c>
      <c r="AX184" s="128" t="e">
        <f>IF(#REF!="zákl. prenesená",J184,0)</f>
        <v>#REF!</v>
      </c>
      <c r="AY184" s="128" t="e">
        <f>IF(#REF!="zníž. prenesená",J184,0)</f>
        <v>#REF!</v>
      </c>
      <c r="AZ184" s="128" t="e">
        <f>IF(#REF!="nulová",J184,0)</f>
        <v>#REF!</v>
      </c>
      <c r="BA184" s="15" t="s">
        <v>78</v>
      </c>
      <c r="BB184" s="128">
        <f t="shared" si="2"/>
        <v>0</v>
      </c>
      <c r="BC184" s="15" t="s">
        <v>205</v>
      </c>
      <c r="BD184" s="127" t="s">
        <v>1967</v>
      </c>
    </row>
    <row r="185" spans="1:56" s="2" customFormat="1" ht="16.5" customHeight="1">
      <c r="A185" s="29"/>
      <c r="B185" s="119"/>
      <c r="C185" s="129" t="s">
        <v>292</v>
      </c>
      <c r="D185" s="129" t="s">
        <v>369</v>
      </c>
      <c r="E185" s="130"/>
      <c r="F185" s="131" t="s">
        <v>2902</v>
      </c>
      <c r="G185" s="132" t="s">
        <v>307</v>
      </c>
      <c r="H185" s="133">
        <v>1</v>
      </c>
      <c r="I185" s="134"/>
      <c r="J185" s="134"/>
      <c r="K185" s="135"/>
      <c r="L185" s="136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AI185" s="127" t="s">
        <v>269</v>
      </c>
      <c r="AK185" s="127" t="s">
        <v>369</v>
      </c>
      <c r="AL185" s="127" t="s">
        <v>78</v>
      </c>
      <c r="AP185" s="15" t="s">
        <v>144</v>
      </c>
      <c r="AV185" s="128" t="e">
        <f>IF(#REF!="základná",J185,0)</f>
        <v>#REF!</v>
      </c>
      <c r="AW185" s="128" t="e">
        <f>IF(#REF!="znížená",J185,0)</f>
        <v>#REF!</v>
      </c>
      <c r="AX185" s="128" t="e">
        <f>IF(#REF!="zákl. prenesená",J185,0)</f>
        <v>#REF!</v>
      </c>
      <c r="AY185" s="128" t="e">
        <f>IF(#REF!="zníž. prenesená",J185,0)</f>
        <v>#REF!</v>
      </c>
      <c r="AZ185" s="128" t="e">
        <f>IF(#REF!="nulová",J185,0)</f>
        <v>#REF!</v>
      </c>
      <c r="BA185" s="15" t="s">
        <v>78</v>
      </c>
      <c r="BB185" s="128">
        <f t="shared" si="2"/>
        <v>0</v>
      </c>
      <c r="BC185" s="15" t="s">
        <v>205</v>
      </c>
      <c r="BD185" s="127" t="s">
        <v>1968</v>
      </c>
    </row>
    <row r="186" spans="1:56" s="2" customFormat="1" ht="24.2" customHeight="1">
      <c r="A186" s="29"/>
      <c r="B186" s="119"/>
      <c r="C186" s="129" t="s">
        <v>296</v>
      </c>
      <c r="D186" s="129" t="s">
        <v>369</v>
      </c>
      <c r="E186" s="130"/>
      <c r="F186" s="131" t="s">
        <v>2903</v>
      </c>
      <c r="G186" s="132" t="s">
        <v>307</v>
      </c>
      <c r="H186" s="133">
        <v>3</v>
      </c>
      <c r="I186" s="134"/>
      <c r="J186" s="134"/>
      <c r="K186" s="135"/>
      <c r="L186" s="136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AI186" s="127" t="s">
        <v>269</v>
      </c>
      <c r="AK186" s="127" t="s">
        <v>369</v>
      </c>
      <c r="AL186" s="127" t="s">
        <v>78</v>
      </c>
      <c r="AP186" s="15" t="s">
        <v>144</v>
      </c>
      <c r="AV186" s="128" t="e">
        <f>IF(#REF!="základná",J186,0)</f>
        <v>#REF!</v>
      </c>
      <c r="AW186" s="128" t="e">
        <f>IF(#REF!="znížená",J186,0)</f>
        <v>#REF!</v>
      </c>
      <c r="AX186" s="128" t="e">
        <f>IF(#REF!="zákl. prenesená",J186,0)</f>
        <v>#REF!</v>
      </c>
      <c r="AY186" s="128" t="e">
        <f>IF(#REF!="zníž. prenesená",J186,0)</f>
        <v>#REF!</v>
      </c>
      <c r="AZ186" s="128" t="e">
        <f>IF(#REF!="nulová",J186,0)</f>
        <v>#REF!</v>
      </c>
      <c r="BA186" s="15" t="s">
        <v>78</v>
      </c>
      <c r="BB186" s="128">
        <f t="shared" si="2"/>
        <v>0</v>
      </c>
      <c r="BC186" s="15" t="s">
        <v>205</v>
      </c>
      <c r="BD186" s="127" t="s">
        <v>1969</v>
      </c>
    </row>
    <row r="187" spans="1:56" s="2" customFormat="1" ht="16.5" customHeight="1">
      <c r="A187" s="29"/>
      <c r="B187" s="119"/>
      <c r="C187" s="129" t="s">
        <v>300</v>
      </c>
      <c r="D187" s="129" t="s">
        <v>369</v>
      </c>
      <c r="E187" s="130"/>
      <c r="F187" s="131" t="s">
        <v>2904</v>
      </c>
      <c r="G187" s="132" t="s">
        <v>307</v>
      </c>
      <c r="H187" s="133">
        <v>1</v>
      </c>
      <c r="I187" s="134"/>
      <c r="J187" s="134"/>
      <c r="K187" s="135"/>
      <c r="L187" s="136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AI187" s="127" t="s">
        <v>269</v>
      </c>
      <c r="AK187" s="127" t="s">
        <v>369</v>
      </c>
      <c r="AL187" s="127" t="s">
        <v>78</v>
      </c>
      <c r="AP187" s="15" t="s">
        <v>144</v>
      </c>
      <c r="AV187" s="128" t="e">
        <f>IF(#REF!="základná",J187,0)</f>
        <v>#REF!</v>
      </c>
      <c r="AW187" s="128" t="e">
        <f>IF(#REF!="znížená",J187,0)</f>
        <v>#REF!</v>
      </c>
      <c r="AX187" s="128" t="e">
        <f>IF(#REF!="zákl. prenesená",J187,0)</f>
        <v>#REF!</v>
      </c>
      <c r="AY187" s="128" t="e">
        <f>IF(#REF!="zníž. prenesená",J187,0)</f>
        <v>#REF!</v>
      </c>
      <c r="AZ187" s="128" t="e">
        <f>IF(#REF!="nulová",J187,0)</f>
        <v>#REF!</v>
      </c>
      <c r="BA187" s="15" t="s">
        <v>78</v>
      </c>
      <c r="BB187" s="128">
        <f t="shared" si="2"/>
        <v>0</v>
      </c>
      <c r="BC187" s="15" t="s">
        <v>205</v>
      </c>
      <c r="BD187" s="127" t="s">
        <v>1970</v>
      </c>
    </row>
    <row r="188" spans="1:56" s="2" customFormat="1" ht="24.2" customHeight="1">
      <c r="A188" s="29"/>
      <c r="B188" s="119"/>
      <c r="C188" s="129" t="s">
        <v>304</v>
      </c>
      <c r="D188" s="129" t="s">
        <v>369</v>
      </c>
      <c r="E188" s="130"/>
      <c r="F188" s="131" t="s">
        <v>2905</v>
      </c>
      <c r="G188" s="132" t="s">
        <v>307</v>
      </c>
      <c r="H188" s="133">
        <v>1</v>
      </c>
      <c r="I188" s="134"/>
      <c r="J188" s="134"/>
      <c r="K188" s="135"/>
      <c r="L188" s="136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AI188" s="127" t="s">
        <v>269</v>
      </c>
      <c r="AK188" s="127" t="s">
        <v>369</v>
      </c>
      <c r="AL188" s="127" t="s">
        <v>78</v>
      </c>
      <c r="AP188" s="15" t="s">
        <v>144</v>
      </c>
      <c r="AV188" s="128" t="e">
        <f>IF(#REF!="základná",J188,0)</f>
        <v>#REF!</v>
      </c>
      <c r="AW188" s="128" t="e">
        <f>IF(#REF!="znížená",J188,0)</f>
        <v>#REF!</v>
      </c>
      <c r="AX188" s="128" t="e">
        <f>IF(#REF!="zákl. prenesená",J188,0)</f>
        <v>#REF!</v>
      </c>
      <c r="AY188" s="128" t="e">
        <f>IF(#REF!="zníž. prenesená",J188,0)</f>
        <v>#REF!</v>
      </c>
      <c r="AZ188" s="128" t="e">
        <f>IF(#REF!="nulová",J188,0)</f>
        <v>#REF!</v>
      </c>
      <c r="BA188" s="15" t="s">
        <v>78</v>
      </c>
      <c r="BB188" s="128">
        <f t="shared" si="2"/>
        <v>0</v>
      </c>
      <c r="BC188" s="15" t="s">
        <v>205</v>
      </c>
      <c r="BD188" s="127" t="s">
        <v>1971</v>
      </c>
    </row>
    <row r="189" spans="1:56" s="2" customFormat="1" ht="24.2" customHeight="1">
      <c r="A189" s="29"/>
      <c r="B189" s="119"/>
      <c r="C189" s="129" t="s">
        <v>309</v>
      </c>
      <c r="D189" s="129" t="s">
        <v>369</v>
      </c>
      <c r="E189" s="130"/>
      <c r="F189" s="131" t="s">
        <v>2906</v>
      </c>
      <c r="G189" s="132" t="s">
        <v>307</v>
      </c>
      <c r="H189" s="133">
        <v>1</v>
      </c>
      <c r="I189" s="134"/>
      <c r="J189" s="134"/>
      <c r="K189" s="135"/>
      <c r="L189" s="136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AI189" s="127" t="s">
        <v>269</v>
      </c>
      <c r="AK189" s="127" t="s">
        <v>369</v>
      </c>
      <c r="AL189" s="127" t="s">
        <v>78</v>
      </c>
      <c r="AP189" s="15" t="s">
        <v>144</v>
      </c>
      <c r="AV189" s="128" t="e">
        <f>IF(#REF!="základná",J189,0)</f>
        <v>#REF!</v>
      </c>
      <c r="AW189" s="128" t="e">
        <f>IF(#REF!="znížená",J189,0)</f>
        <v>#REF!</v>
      </c>
      <c r="AX189" s="128" t="e">
        <f>IF(#REF!="zákl. prenesená",J189,0)</f>
        <v>#REF!</v>
      </c>
      <c r="AY189" s="128" t="e">
        <f>IF(#REF!="zníž. prenesená",J189,0)</f>
        <v>#REF!</v>
      </c>
      <c r="AZ189" s="128" t="e">
        <f>IF(#REF!="nulová",J189,0)</f>
        <v>#REF!</v>
      </c>
      <c r="BA189" s="15" t="s">
        <v>78</v>
      </c>
      <c r="BB189" s="128">
        <f t="shared" si="2"/>
        <v>0</v>
      </c>
      <c r="BC189" s="15" t="s">
        <v>205</v>
      </c>
      <c r="BD189" s="127" t="s">
        <v>1972</v>
      </c>
    </row>
    <row r="190" spans="1:56" s="2" customFormat="1" ht="24.2" customHeight="1">
      <c r="A190" s="29"/>
      <c r="B190" s="119"/>
      <c r="C190" s="120" t="s">
        <v>313</v>
      </c>
      <c r="D190" s="120" t="s">
        <v>146</v>
      </c>
      <c r="E190" s="121" t="s">
        <v>1973</v>
      </c>
      <c r="F190" s="122" t="s">
        <v>1974</v>
      </c>
      <c r="G190" s="123" t="s">
        <v>1912</v>
      </c>
      <c r="H190" s="124"/>
      <c r="I190" s="125"/>
      <c r="J190" s="125"/>
      <c r="K190" s="126"/>
      <c r="L190" s="30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AI190" s="127" t="s">
        <v>205</v>
      </c>
      <c r="AK190" s="127" t="s">
        <v>146</v>
      </c>
      <c r="AL190" s="127" t="s">
        <v>78</v>
      </c>
      <c r="AP190" s="15" t="s">
        <v>144</v>
      </c>
      <c r="AV190" s="128" t="e">
        <f>IF(#REF!="základná",J190,0)</f>
        <v>#REF!</v>
      </c>
      <c r="AW190" s="128" t="e">
        <f>IF(#REF!="znížená",J190,0)</f>
        <v>#REF!</v>
      </c>
      <c r="AX190" s="128" t="e">
        <f>IF(#REF!="zákl. prenesená",J190,0)</f>
        <v>#REF!</v>
      </c>
      <c r="AY190" s="128" t="e">
        <f>IF(#REF!="zníž. prenesená",J190,0)</f>
        <v>#REF!</v>
      </c>
      <c r="AZ190" s="128" t="e">
        <f>IF(#REF!="nulová",J190,0)</f>
        <v>#REF!</v>
      </c>
      <c r="BA190" s="15" t="s">
        <v>78</v>
      </c>
      <c r="BB190" s="128">
        <f t="shared" si="2"/>
        <v>0</v>
      </c>
      <c r="BC190" s="15" t="s">
        <v>205</v>
      </c>
      <c r="BD190" s="127" t="s">
        <v>1975</v>
      </c>
    </row>
    <row r="191" spans="1:56" s="12" customFormat="1" ht="22.9" customHeight="1">
      <c r="B191" s="111"/>
      <c r="D191" s="112" t="s">
        <v>68</v>
      </c>
      <c r="E191" s="117" t="s">
        <v>1976</v>
      </c>
      <c r="F191" s="117" t="s">
        <v>1977</v>
      </c>
      <c r="J191" s="118"/>
      <c r="L191" s="111"/>
      <c r="AI191" s="112" t="s">
        <v>78</v>
      </c>
      <c r="AK191" s="115" t="s">
        <v>68</v>
      </c>
      <c r="AL191" s="115" t="s">
        <v>74</v>
      </c>
      <c r="AP191" s="112" t="s">
        <v>144</v>
      </c>
      <c r="BB191" s="116">
        <f>SUM(BB192:BB210)</f>
        <v>0</v>
      </c>
    </row>
    <row r="192" spans="1:56" s="2" customFormat="1" ht="24.2" customHeight="1">
      <c r="A192" s="29"/>
      <c r="B192" s="119"/>
      <c r="C192" s="120" t="s">
        <v>317</v>
      </c>
      <c r="D192" s="120" t="s">
        <v>146</v>
      </c>
      <c r="E192" s="121" t="s">
        <v>1978</v>
      </c>
      <c r="F192" s="122" t="s">
        <v>1979</v>
      </c>
      <c r="G192" s="123" t="s">
        <v>307</v>
      </c>
      <c r="H192" s="124">
        <v>3</v>
      </c>
      <c r="I192" s="125"/>
      <c r="J192" s="125"/>
      <c r="K192" s="126"/>
      <c r="L192" s="30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AI192" s="127" t="s">
        <v>205</v>
      </c>
      <c r="AK192" s="127" t="s">
        <v>146</v>
      </c>
      <c r="AL192" s="127" t="s">
        <v>78</v>
      </c>
      <c r="AP192" s="15" t="s">
        <v>144</v>
      </c>
      <c r="AV192" s="128" t="e">
        <f>IF(#REF!="základná",J192,0)</f>
        <v>#REF!</v>
      </c>
      <c r="AW192" s="128" t="e">
        <f>IF(#REF!="znížená",J192,0)</f>
        <v>#REF!</v>
      </c>
      <c r="AX192" s="128" t="e">
        <f>IF(#REF!="zákl. prenesená",J192,0)</f>
        <v>#REF!</v>
      </c>
      <c r="AY192" s="128" t="e">
        <f>IF(#REF!="zníž. prenesená",J192,0)</f>
        <v>#REF!</v>
      </c>
      <c r="AZ192" s="128" t="e">
        <f>IF(#REF!="nulová",J192,0)</f>
        <v>#REF!</v>
      </c>
      <c r="BA192" s="15" t="s">
        <v>78</v>
      </c>
      <c r="BB192" s="128">
        <f t="shared" ref="BB192:BB210" si="3">ROUND(I192*H192,2)</f>
        <v>0</v>
      </c>
      <c r="BC192" s="15" t="s">
        <v>205</v>
      </c>
      <c r="BD192" s="127" t="s">
        <v>1980</v>
      </c>
    </row>
    <row r="193" spans="1:56" s="2" customFormat="1" ht="33" customHeight="1">
      <c r="A193" s="29"/>
      <c r="B193" s="119"/>
      <c r="C193" s="129" t="s">
        <v>321</v>
      </c>
      <c r="D193" s="129" t="s">
        <v>369</v>
      </c>
      <c r="E193" s="130"/>
      <c r="F193" s="131" t="s">
        <v>2908</v>
      </c>
      <c r="G193" s="132" t="s">
        <v>307</v>
      </c>
      <c r="H193" s="133">
        <v>1</v>
      </c>
      <c r="I193" s="134"/>
      <c r="J193" s="134"/>
      <c r="K193" s="135"/>
      <c r="L193" s="136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AI193" s="127" t="s">
        <v>269</v>
      </c>
      <c r="AK193" s="127" t="s">
        <v>369</v>
      </c>
      <c r="AL193" s="127" t="s">
        <v>78</v>
      </c>
      <c r="AP193" s="15" t="s">
        <v>144</v>
      </c>
      <c r="AV193" s="128" t="e">
        <f>IF(#REF!="základná",J193,0)</f>
        <v>#REF!</v>
      </c>
      <c r="AW193" s="128" t="e">
        <f>IF(#REF!="znížená",J193,0)</f>
        <v>#REF!</v>
      </c>
      <c r="AX193" s="128" t="e">
        <f>IF(#REF!="zákl. prenesená",J193,0)</f>
        <v>#REF!</v>
      </c>
      <c r="AY193" s="128" t="e">
        <f>IF(#REF!="zníž. prenesená",J193,0)</f>
        <v>#REF!</v>
      </c>
      <c r="AZ193" s="128" t="e">
        <f>IF(#REF!="nulová",J193,0)</f>
        <v>#REF!</v>
      </c>
      <c r="BA193" s="15" t="s">
        <v>78</v>
      </c>
      <c r="BB193" s="128">
        <f t="shared" si="3"/>
        <v>0</v>
      </c>
      <c r="BC193" s="15" t="s">
        <v>205</v>
      </c>
      <c r="BD193" s="127" t="s">
        <v>1981</v>
      </c>
    </row>
    <row r="194" spans="1:56" s="2" customFormat="1" ht="33" customHeight="1">
      <c r="A194" s="29"/>
      <c r="B194" s="119"/>
      <c r="C194" s="129" t="s">
        <v>325</v>
      </c>
      <c r="D194" s="129" t="s">
        <v>369</v>
      </c>
      <c r="E194" s="130"/>
      <c r="F194" s="131" t="s">
        <v>2909</v>
      </c>
      <c r="G194" s="132" t="s">
        <v>307</v>
      </c>
      <c r="H194" s="133">
        <v>1</v>
      </c>
      <c r="I194" s="134"/>
      <c r="J194" s="134"/>
      <c r="K194" s="135"/>
      <c r="L194" s="136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AI194" s="127" t="s">
        <v>269</v>
      </c>
      <c r="AK194" s="127" t="s">
        <v>369</v>
      </c>
      <c r="AL194" s="127" t="s">
        <v>78</v>
      </c>
      <c r="AP194" s="15" t="s">
        <v>144</v>
      </c>
      <c r="AV194" s="128" t="e">
        <f>IF(#REF!="základná",J194,0)</f>
        <v>#REF!</v>
      </c>
      <c r="AW194" s="128" t="e">
        <f>IF(#REF!="znížená",J194,0)</f>
        <v>#REF!</v>
      </c>
      <c r="AX194" s="128" t="e">
        <f>IF(#REF!="zákl. prenesená",J194,0)</f>
        <v>#REF!</v>
      </c>
      <c r="AY194" s="128" t="e">
        <f>IF(#REF!="zníž. prenesená",J194,0)</f>
        <v>#REF!</v>
      </c>
      <c r="AZ194" s="128" t="e">
        <f>IF(#REF!="nulová",J194,0)</f>
        <v>#REF!</v>
      </c>
      <c r="BA194" s="15" t="s">
        <v>78</v>
      </c>
      <c r="BB194" s="128">
        <f t="shared" si="3"/>
        <v>0</v>
      </c>
      <c r="BC194" s="15" t="s">
        <v>205</v>
      </c>
      <c r="BD194" s="127" t="s">
        <v>1982</v>
      </c>
    </row>
    <row r="195" spans="1:56" s="2" customFormat="1" ht="33" customHeight="1">
      <c r="A195" s="29"/>
      <c r="B195" s="119"/>
      <c r="C195" s="129" t="s">
        <v>330</v>
      </c>
      <c r="D195" s="129" t="s">
        <v>369</v>
      </c>
      <c r="E195" s="130"/>
      <c r="F195" s="131" t="s">
        <v>2907</v>
      </c>
      <c r="G195" s="132" t="s">
        <v>307</v>
      </c>
      <c r="H195" s="133">
        <v>1</v>
      </c>
      <c r="I195" s="134"/>
      <c r="J195" s="134"/>
      <c r="K195" s="135"/>
      <c r="L195" s="136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AI195" s="127" t="s">
        <v>269</v>
      </c>
      <c r="AK195" s="127" t="s">
        <v>369</v>
      </c>
      <c r="AL195" s="127" t="s">
        <v>78</v>
      </c>
      <c r="AP195" s="15" t="s">
        <v>144</v>
      </c>
      <c r="AV195" s="128" t="e">
        <f>IF(#REF!="základná",J195,0)</f>
        <v>#REF!</v>
      </c>
      <c r="AW195" s="128" t="e">
        <f>IF(#REF!="znížená",J195,0)</f>
        <v>#REF!</v>
      </c>
      <c r="AX195" s="128" t="e">
        <f>IF(#REF!="zákl. prenesená",J195,0)</f>
        <v>#REF!</v>
      </c>
      <c r="AY195" s="128" t="e">
        <f>IF(#REF!="zníž. prenesená",J195,0)</f>
        <v>#REF!</v>
      </c>
      <c r="AZ195" s="128" t="e">
        <f>IF(#REF!="nulová",J195,0)</f>
        <v>#REF!</v>
      </c>
      <c r="BA195" s="15" t="s">
        <v>78</v>
      </c>
      <c r="BB195" s="128">
        <f t="shared" si="3"/>
        <v>0</v>
      </c>
      <c r="BC195" s="15" t="s">
        <v>205</v>
      </c>
      <c r="BD195" s="127" t="s">
        <v>1983</v>
      </c>
    </row>
    <row r="196" spans="1:56" s="2" customFormat="1" ht="16.5" customHeight="1">
      <c r="A196" s="29"/>
      <c r="B196" s="119"/>
      <c r="C196" s="120" t="s">
        <v>334</v>
      </c>
      <c r="D196" s="120" t="s">
        <v>146</v>
      </c>
      <c r="E196" s="121" t="s">
        <v>1984</v>
      </c>
      <c r="F196" s="122" t="s">
        <v>1985</v>
      </c>
      <c r="G196" s="123" t="s">
        <v>307</v>
      </c>
      <c r="H196" s="124">
        <v>1</v>
      </c>
      <c r="I196" s="125"/>
      <c r="J196" s="125"/>
      <c r="K196" s="126"/>
      <c r="L196" s="30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AI196" s="127" t="s">
        <v>205</v>
      </c>
      <c r="AK196" s="127" t="s">
        <v>146</v>
      </c>
      <c r="AL196" s="127" t="s">
        <v>78</v>
      </c>
      <c r="AP196" s="15" t="s">
        <v>144</v>
      </c>
      <c r="AV196" s="128" t="e">
        <f>IF(#REF!="základná",J196,0)</f>
        <v>#REF!</v>
      </c>
      <c r="AW196" s="128" t="e">
        <f>IF(#REF!="znížená",J196,0)</f>
        <v>#REF!</v>
      </c>
      <c r="AX196" s="128" t="e">
        <f>IF(#REF!="zákl. prenesená",J196,0)</f>
        <v>#REF!</v>
      </c>
      <c r="AY196" s="128" t="e">
        <f>IF(#REF!="zníž. prenesená",J196,0)</f>
        <v>#REF!</v>
      </c>
      <c r="AZ196" s="128" t="e">
        <f>IF(#REF!="nulová",J196,0)</f>
        <v>#REF!</v>
      </c>
      <c r="BA196" s="15" t="s">
        <v>78</v>
      </c>
      <c r="BB196" s="128">
        <f t="shared" si="3"/>
        <v>0</v>
      </c>
      <c r="BC196" s="15" t="s">
        <v>205</v>
      </c>
      <c r="BD196" s="127" t="s">
        <v>1986</v>
      </c>
    </row>
    <row r="197" spans="1:56" s="2" customFormat="1" ht="33" customHeight="1">
      <c r="A197" s="29"/>
      <c r="B197" s="119"/>
      <c r="C197" s="129" t="s">
        <v>338</v>
      </c>
      <c r="D197" s="129" t="s">
        <v>369</v>
      </c>
      <c r="E197" s="130"/>
      <c r="F197" s="131" t="s">
        <v>1987</v>
      </c>
      <c r="G197" s="132" t="s">
        <v>272</v>
      </c>
      <c r="H197" s="133">
        <v>1</v>
      </c>
      <c r="I197" s="134"/>
      <c r="J197" s="134"/>
      <c r="K197" s="135"/>
      <c r="L197" s="136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AI197" s="127" t="s">
        <v>269</v>
      </c>
      <c r="AK197" s="127" t="s">
        <v>369</v>
      </c>
      <c r="AL197" s="127" t="s">
        <v>78</v>
      </c>
      <c r="AP197" s="15" t="s">
        <v>144</v>
      </c>
      <c r="AV197" s="128" t="e">
        <f>IF(#REF!="základná",J197,0)</f>
        <v>#REF!</v>
      </c>
      <c r="AW197" s="128" t="e">
        <f>IF(#REF!="znížená",J197,0)</f>
        <v>#REF!</v>
      </c>
      <c r="AX197" s="128" t="e">
        <f>IF(#REF!="zákl. prenesená",J197,0)</f>
        <v>#REF!</v>
      </c>
      <c r="AY197" s="128" t="e">
        <f>IF(#REF!="zníž. prenesená",J197,0)</f>
        <v>#REF!</v>
      </c>
      <c r="AZ197" s="128" t="e">
        <f>IF(#REF!="nulová",J197,0)</f>
        <v>#REF!</v>
      </c>
      <c r="BA197" s="15" t="s">
        <v>78</v>
      </c>
      <c r="BB197" s="128">
        <f t="shared" si="3"/>
        <v>0</v>
      </c>
      <c r="BC197" s="15" t="s">
        <v>205</v>
      </c>
      <c r="BD197" s="127" t="s">
        <v>1988</v>
      </c>
    </row>
    <row r="198" spans="1:56" s="2" customFormat="1" ht="24.2" customHeight="1">
      <c r="A198" s="29"/>
      <c r="B198" s="119"/>
      <c r="C198" s="120" t="s">
        <v>342</v>
      </c>
      <c r="D198" s="120" t="s">
        <v>146</v>
      </c>
      <c r="E198" s="121" t="s">
        <v>1989</v>
      </c>
      <c r="F198" s="122" t="s">
        <v>1990</v>
      </c>
      <c r="G198" s="123" t="s">
        <v>307</v>
      </c>
      <c r="H198" s="124">
        <v>1</v>
      </c>
      <c r="I198" s="125"/>
      <c r="J198" s="125"/>
      <c r="K198" s="126"/>
      <c r="L198" s="30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AI198" s="127" t="s">
        <v>205</v>
      </c>
      <c r="AK198" s="127" t="s">
        <v>146</v>
      </c>
      <c r="AL198" s="127" t="s">
        <v>78</v>
      </c>
      <c r="AP198" s="15" t="s">
        <v>144</v>
      </c>
      <c r="AV198" s="128" t="e">
        <f>IF(#REF!="základná",J198,0)</f>
        <v>#REF!</v>
      </c>
      <c r="AW198" s="128" t="e">
        <f>IF(#REF!="znížená",J198,0)</f>
        <v>#REF!</v>
      </c>
      <c r="AX198" s="128" t="e">
        <f>IF(#REF!="zákl. prenesená",J198,0)</f>
        <v>#REF!</v>
      </c>
      <c r="AY198" s="128" t="e">
        <f>IF(#REF!="zníž. prenesená",J198,0)</f>
        <v>#REF!</v>
      </c>
      <c r="AZ198" s="128" t="e">
        <f>IF(#REF!="nulová",J198,0)</f>
        <v>#REF!</v>
      </c>
      <c r="BA198" s="15" t="s">
        <v>78</v>
      </c>
      <c r="BB198" s="128">
        <f t="shared" si="3"/>
        <v>0</v>
      </c>
      <c r="BC198" s="15" t="s">
        <v>205</v>
      </c>
      <c r="BD198" s="127" t="s">
        <v>1991</v>
      </c>
    </row>
    <row r="199" spans="1:56" s="2" customFormat="1" ht="24.2" customHeight="1">
      <c r="A199" s="29"/>
      <c r="B199" s="119"/>
      <c r="C199" s="120" t="s">
        <v>346</v>
      </c>
      <c r="D199" s="120" t="s">
        <v>146</v>
      </c>
      <c r="E199" s="121" t="s">
        <v>1992</v>
      </c>
      <c r="F199" s="122" t="s">
        <v>1993</v>
      </c>
      <c r="G199" s="123" t="s">
        <v>307</v>
      </c>
      <c r="H199" s="124">
        <v>1</v>
      </c>
      <c r="I199" s="125"/>
      <c r="J199" s="125"/>
      <c r="K199" s="126"/>
      <c r="L199" s="30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AI199" s="127" t="s">
        <v>205</v>
      </c>
      <c r="AK199" s="127" t="s">
        <v>146</v>
      </c>
      <c r="AL199" s="127" t="s">
        <v>78</v>
      </c>
      <c r="AP199" s="15" t="s">
        <v>144</v>
      </c>
      <c r="AV199" s="128" t="e">
        <f>IF(#REF!="základná",J199,0)</f>
        <v>#REF!</v>
      </c>
      <c r="AW199" s="128" t="e">
        <f>IF(#REF!="znížená",J199,0)</f>
        <v>#REF!</v>
      </c>
      <c r="AX199" s="128" t="e">
        <f>IF(#REF!="zákl. prenesená",J199,0)</f>
        <v>#REF!</v>
      </c>
      <c r="AY199" s="128" t="e">
        <f>IF(#REF!="zníž. prenesená",J199,0)</f>
        <v>#REF!</v>
      </c>
      <c r="AZ199" s="128" t="e">
        <f>IF(#REF!="nulová",J199,0)</f>
        <v>#REF!</v>
      </c>
      <c r="BA199" s="15" t="s">
        <v>78</v>
      </c>
      <c r="BB199" s="128">
        <f t="shared" si="3"/>
        <v>0</v>
      </c>
      <c r="BC199" s="15" t="s">
        <v>205</v>
      </c>
      <c r="BD199" s="127" t="s">
        <v>1994</v>
      </c>
    </row>
    <row r="200" spans="1:56" s="2" customFormat="1" ht="24.2" customHeight="1">
      <c r="A200" s="29"/>
      <c r="B200" s="119"/>
      <c r="C200" s="120" t="s">
        <v>350</v>
      </c>
      <c r="D200" s="120" t="s">
        <v>146</v>
      </c>
      <c r="E200" s="121" t="s">
        <v>1995</v>
      </c>
      <c r="F200" s="122" t="s">
        <v>1996</v>
      </c>
      <c r="G200" s="123" t="s">
        <v>307</v>
      </c>
      <c r="H200" s="124">
        <v>1</v>
      </c>
      <c r="I200" s="125"/>
      <c r="J200" s="125"/>
      <c r="K200" s="126"/>
      <c r="L200" s="30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AI200" s="127" t="s">
        <v>205</v>
      </c>
      <c r="AK200" s="127" t="s">
        <v>146</v>
      </c>
      <c r="AL200" s="127" t="s">
        <v>78</v>
      </c>
      <c r="AP200" s="15" t="s">
        <v>144</v>
      </c>
      <c r="AV200" s="128" t="e">
        <f>IF(#REF!="základná",J200,0)</f>
        <v>#REF!</v>
      </c>
      <c r="AW200" s="128" t="e">
        <f>IF(#REF!="znížená",J200,0)</f>
        <v>#REF!</v>
      </c>
      <c r="AX200" s="128" t="e">
        <f>IF(#REF!="zákl. prenesená",J200,0)</f>
        <v>#REF!</v>
      </c>
      <c r="AY200" s="128" t="e">
        <f>IF(#REF!="zníž. prenesená",J200,0)</f>
        <v>#REF!</v>
      </c>
      <c r="AZ200" s="128" t="e">
        <f>IF(#REF!="nulová",J200,0)</f>
        <v>#REF!</v>
      </c>
      <c r="BA200" s="15" t="s">
        <v>78</v>
      </c>
      <c r="BB200" s="128">
        <f t="shared" si="3"/>
        <v>0</v>
      </c>
      <c r="BC200" s="15" t="s">
        <v>205</v>
      </c>
      <c r="BD200" s="127" t="s">
        <v>1997</v>
      </c>
    </row>
    <row r="201" spans="1:56" s="2" customFormat="1" ht="24.2" customHeight="1">
      <c r="A201" s="29"/>
      <c r="B201" s="119"/>
      <c r="C201" s="129" t="s">
        <v>356</v>
      </c>
      <c r="D201" s="129" t="s">
        <v>369</v>
      </c>
      <c r="E201" s="130"/>
      <c r="F201" s="137" t="s">
        <v>2910</v>
      </c>
      <c r="G201" s="132" t="s">
        <v>307</v>
      </c>
      <c r="H201" s="133">
        <v>1</v>
      </c>
      <c r="I201" s="134"/>
      <c r="J201" s="134"/>
      <c r="K201" s="135"/>
      <c r="L201" s="136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AI201" s="127" t="s">
        <v>269</v>
      </c>
      <c r="AK201" s="127" t="s">
        <v>369</v>
      </c>
      <c r="AL201" s="127" t="s">
        <v>78</v>
      </c>
      <c r="AP201" s="15" t="s">
        <v>144</v>
      </c>
      <c r="AV201" s="128" t="e">
        <f>IF(#REF!="základná",J201,0)</f>
        <v>#REF!</v>
      </c>
      <c r="AW201" s="128" t="e">
        <f>IF(#REF!="znížená",J201,0)</f>
        <v>#REF!</v>
      </c>
      <c r="AX201" s="128" t="e">
        <f>IF(#REF!="zákl. prenesená",J201,0)</f>
        <v>#REF!</v>
      </c>
      <c r="AY201" s="128" t="e">
        <f>IF(#REF!="zníž. prenesená",J201,0)</f>
        <v>#REF!</v>
      </c>
      <c r="AZ201" s="128" t="e">
        <f>IF(#REF!="nulová",J201,0)</f>
        <v>#REF!</v>
      </c>
      <c r="BA201" s="15" t="s">
        <v>78</v>
      </c>
      <c r="BB201" s="128">
        <f t="shared" si="3"/>
        <v>0</v>
      </c>
      <c r="BC201" s="15" t="s">
        <v>205</v>
      </c>
      <c r="BD201" s="127" t="s">
        <v>1998</v>
      </c>
    </row>
    <row r="202" spans="1:56" s="2" customFormat="1" ht="24.2" customHeight="1">
      <c r="A202" s="29"/>
      <c r="B202" s="119"/>
      <c r="C202" s="120" t="s">
        <v>364</v>
      </c>
      <c r="D202" s="120" t="s">
        <v>146</v>
      </c>
      <c r="E202" s="121" t="s">
        <v>1999</v>
      </c>
      <c r="F202" s="122" t="s">
        <v>2000</v>
      </c>
      <c r="G202" s="123" t="s">
        <v>307</v>
      </c>
      <c r="H202" s="124">
        <v>1</v>
      </c>
      <c r="I202" s="125"/>
      <c r="J202" s="125"/>
      <c r="K202" s="126"/>
      <c r="L202" s="30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AI202" s="127" t="s">
        <v>205</v>
      </c>
      <c r="AK202" s="127" t="s">
        <v>146</v>
      </c>
      <c r="AL202" s="127" t="s">
        <v>78</v>
      </c>
      <c r="AP202" s="15" t="s">
        <v>144</v>
      </c>
      <c r="AV202" s="128" t="e">
        <f>IF(#REF!="základná",J202,0)</f>
        <v>#REF!</v>
      </c>
      <c r="AW202" s="128" t="e">
        <f>IF(#REF!="znížená",J202,0)</f>
        <v>#REF!</v>
      </c>
      <c r="AX202" s="128" t="e">
        <f>IF(#REF!="zákl. prenesená",J202,0)</f>
        <v>#REF!</v>
      </c>
      <c r="AY202" s="128" t="e">
        <f>IF(#REF!="zníž. prenesená",J202,0)</f>
        <v>#REF!</v>
      </c>
      <c r="AZ202" s="128" t="e">
        <f>IF(#REF!="nulová",J202,0)</f>
        <v>#REF!</v>
      </c>
      <c r="BA202" s="15" t="s">
        <v>78</v>
      </c>
      <c r="BB202" s="128">
        <f t="shared" si="3"/>
        <v>0</v>
      </c>
      <c r="BC202" s="15" t="s">
        <v>205</v>
      </c>
      <c r="BD202" s="127" t="s">
        <v>2001</v>
      </c>
    </row>
    <row r="203" spans="1:56" s="2" customFormat="1" ht="33" customHeight="1">
      <c r="A203" s="29"/>
      <c r="B203" s="119"/>
      <c r="C203" s="129" t="s">
        <v>368</v>
      </c>
      <c r="D203" s="129" t="s">
        <v>369</v>
      </c>
      <c r="E203" s="130"/>
      <c r="F203" s="137" t="s">
        <v>2911</v>
      </c>
      <c r="G203" s="132" t="s">
        <v>307</v>
      </c>
      <c r="H203" s="133">
        <v>1</v>
      </c>
      <c r="I203" s="134"/>
      <c r="J203" s="134"/>
      <c r="K203" s="135"/>
      <c r="L203" s="136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AI203" s="127" t="s">
        <v>269</v>
      </c>
      <c r="AK203" s="127" t="s">
        <v>369</v>
      </c>
      <c r="AL203" s="127" t="s">
        <v>78</v>
      </c>
      <c r="AP203" s="15" t="s">
        <v>144</v>
      </c>
      <c r="AV203" s="128" t="e">
        <f>IF(#REF!="základná",J203,0)</f>
        <v>#REF!</v>
      </c>
      <c r="AW203" s="128" t="e">
        <f>IF(#REF!="znížená",J203,0)</f>
        <v>#REF!</v>
      </c>
      <c r="AX203" s="128" t="e">
        <f>IF(#REF!="zákl. prenesená",J203,0)</f>
        <v>#REF!</v>
      </c>
      <c r="AY203" s="128" t="e">
        <f>IF(#REF!="zníž. prenesená",J203,0)</f>
        <v>#REF!</v>
      </c>
      <c r="AZ203" s="128" t="e">
        <f>IF(#REF!="nulová",J203,0)</f>
        <v>#REF!</v>
      </c>
      <c r="BA203" s="15" t="s">
        <v>78</v>
      </c>
      <c r="BB203" s="128">
        <f t="shared" si="3"/>
        <v>0</v>
      </c>
      <c r="BC203" s="15" t="s">
        <v>205</v>
      </c>
      <c r="BD203" s="127" t="s">
        <v>2002</v>
      </c>
    </row>
    <row r="204" spans="1:56" s="2" customFormat="1" ht="24.2" customHeight="1">
      <c r="A204" s="29"/>
      <c r="B204" s="119"/>
      <c r="C204" s="120" t="s">
        <v>371</v>
      </c>
      <c r="D204" s="120" t="s">
        <v>146</v>
      </c>
      <c r="E204" s="121" t="s">
        <v>2003</v>
      </c>
      <c r="F204" s="122" t="s">
        <v>2004</v>
      </c>
      <c r="G204" s="123" t="s">
        <v>307</v>
      </c>
      <c r="H204" s="124">
        <v>1</v>
      </c>
      <c r="I204" s="125"/>
      <c r="J204" s="125"/>
      <c r="K204" s="126"/>
      <c r="L204" s="30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AI204" s="127" t="s">
        <v>205</v>
      </c>
      <c r="AK204" s="127" t="s">
        <v>146</v>
      </c>
      <c r="AL204" s="127" t="s">
        <v>78</v>
      </c>
      <c r="AP204" s="15" t="s">
        <v>144</v>
      </c>
      <c r="AV204" s="128" t="e">
        <f>IF(#REF!="základná",J204,0)</f>
        <v>#REF!</v>
      </c>
      <c r="AW204" s="128" t="e">
        <f>IF(#REF!="znížená",J204,0)</f>
        <v>#REF!</v>
      </c>
      <c r="AX204" s="128" t="e">
        <f>IF(#REF!="zákl. prenesená",J204,0)</f>
        <v>#REF!</v>
      </c>
      <c r="AY204" s="128" t="e">
        <f>IF(#REF!="zníž. prenesená",J204,0)</f>
        <v>#REF!</v>
      </c>
      <c r="AZ204" s="128" t="e">
        <f>IF(#REF!="nulová",J204,0)</f>
        <v>#REF!</v>
      </c>
      <c r="BA204" s="15" t="s">
        <v>78</v>
      </c>
      <c r="BB204" s="128">
        <f t="shared" si="3"/>
        <v>0</v>
      </c>
      <c r="BC204" s="15" t="s">
        <v>205</v>
      </c>
      <c r="BD204" s="127" t="s">
        <v>2005</v>
      </c>
    </row>
    <row r="205" spans="1:56" s="2" customFormat="1" ht="33" customHeight="1">
      <c r="A205" s="29"/>
      <c r="B205" s="119"/>
      <c r="C205" s="129" t="s">
        <v>377</v>
      </c>
      <c r="D205" s="129" t="s">
        <v>369</v>
      </c>
      <c r="E205" s="130"/>
      <c r="F205" s="137" t="s">
        <v>2912</v>
      </c>
      <c r="G205" s="132" t="s">
        <v>307</v>
      </c>
      <c r="H205" s="133">
        <v>1</v>
      </c>
      <c r="I205" s="134"/>
      <c r="J205" s="134"/>
      <c r="K205" s="135"/>
      <c r="L205" s="136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AI205" s="127" t="s">
        <v>269</v>
      </c>
      <c r="AK205" s="127" t="s">
        <v>369</v>
      </c>
      <c r="AL205" s="127" t="s">
        <v>78</v>
      </c>
      <c r="AP205" s="15" t="s">
        <v>144</v>
      </c>
      <c r="AV205" s="128" t="e">
        <f>IF(#REF!="základná",J205,0)</f>
        <v>#REF!</v>
      </c>
      <c r="AW205" s="128" t="e">
        <f>IF(#REF!="znížená",J205,0)</f>
        <v>#REF!</v>
      </c>
      <c r="AX205" s="128" t="e">
        <f>IF(#REF!="zákl. prenesená",J205,0)</f>
        <v>#REF!</v>
      </c>
      <c r="AY205" s="128" t="e">
        <f>IF(#REF!="zníž. prenesená",J205,0)</f>
        <v>#REF!</v>
      </c>
      <c r="AZ205" s="128" t="e">
        <f>IF(#REF!="nulová",J205,0)</f>
        <v>#REF!</v>
      </c>
      <c r="BA205" s="15" t="s">
        <v>78</v>
      </c>
      <c r="BB205" s="128">
        <f t="shared" si="3"/>
        <v>0</v>
      </c>
      <c r="BC205" s="15" t="s">
        <v>205</v>
      </c>
      <c r="BD205" s="127" t="s">
        <v>2006</v>
      </c>
    </row>
    <row r="206" spans="1:56" s="2" customFormat="1" ht="24.2" customHeight="1">
      <c r="A206" s="29"/>
      <c r="B206" s="119"/>
      <c r="C206" s="120" t="s">
        <v>381</v>
      </c>
      <c r="D206" s="120" t="s">
        <v>146</v>
      </c>
      <c r="E206" s="121" t="s">
        <v>2007</v>
      </c>
      <c r="F206" s="122" t="s">
        <v>2008</v>
      </c>
      <c r="G206" s="123" t="s">
        <v>307</v>
      </c>
      <c r="H206" s="124">
        <v>1</v>
      </c>
      <c r="I206" s="125"/>
      <c r="J206" s="125"/>
      <c r="K206" s="126"/>
      <c r="L206" s="30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AI206" s="127" t="s">
        <v>205</v>
      </c>
      <c r="AK206" s="127" t="s">
        <v>146</v>
      </c>
      <c r="AL206" s="127" t="s">
        <v>78</v>
      </c>
      <c r="AP206" s="15" t="s">
        <v>144</v>
      </c>
      <c r="AV206" s="128" t="e">
        <f>IF(#REF!="základná",J206,0)</f>
        <v>#REF!</v>
      </c>
      <c r="AW206" s="128" t="e">
        <f>IF(#REF!="znížená",J206,0)</f>
        <v>#REF!</v>
      </c>
      <c r="AX206" s="128" t="e">
        <f>IF(#REF!="zákl. prenesená",J206,0)</f>
        <v>#REF!</v>
      </c>
      <c r="AY206" s="128" t="e">
        <f>IF(#REF!="zníž. prenesená",J206,0)</f>
        <v>#REF!</v>
      </c>
      <c r="AZ206" s="128" t="e">
        <f>IF(#REF!="nulová",J206,0)</f>
        <v>#REF!</v>
      </c>
      <c r="BA206" s="15" t="s">
        <v>78</v>
      </c>
      <c r="BB206" s="128">
        <f t="shared" si="3"/>
        <v>0</v>
      </c>
      <c r="BC206" s="15" t="s">
        <v>205</v>
      </c>
      <c r="BD206" s="127" t="s">
        <v>2009</v>
      </c>
    </row>
    <row r="207" spans="1:56" s="2" customFormat="1" ht="36.75" customHeight="1">
      <c r="A207" s="29"/>
      <c r="B207" s="119"/>
      <c r="C207" s="129" t="s">
        <v>385</v>
      </c>
      <c r="D207" s="129" t="s">
        <v>369</v>
      </c>
      <c r="E207" s="130"/>
      <c r="F207" s="137" t="s">
        <v>2913</v>
      </c>
      <c r="G207" s="132" t="s">
        <v>307</v>
      </c>
      <c r="H207" s="133">
        <v>1</v>
      </c>
      <c r="I207" s="134"/>
      <c r="J207" s="134"/>
      <c r="K207" s="135"/>
      <c r="L207" s="136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AI207" s="127" t="s">
        <v>269</v>
      </c>
      <c r="AK207" s="127" t="s">
        <v>369</v>
      </c>
      <c r="AL207" s="127" t="s">
        <v>78</v>
      </c>
      <c r="AP207" s="15" t="s">
        <v>144</v>
      </c>
      <c r="AV207" s="128" t="e">
        <f>IF(#REF!="základná",J207,0)</f>
        <v>#REF!</v>
      </c>
      <c r="AW207" s="128" t="e">
        <f>IF(#REF!="znížená",J207,0)</f>
        <v>#REF!</v>
      </c>
      <c r="AX207" s="128" t="e">
        <f>IF(#REF!="zákl. prenesená",J207,0)</f>
        <v>#REF!</v>
      </c>
      <c r="AY207" s="128" t="e">
        <f>IF(#REF!="zníž. prenesená",J207,0)</f>
        <v>#REF!</v>
      </c>
      <c r="AZ207" s="128" t="e">
        <f>IF(#REF!="nulová",J207,0)</f>
        <v>#REF!</v>
      </c>
      <c r="BA207" s="15" t="s">
        <v>78</v>
      </c>
      <c r="BB207" s="128">
        <f t="shared" si="3"/>
        <v>0</v>
      </c>
      <c r="BC207" s="15" t="s">
        <v>205</v>
      </c>
      <c r="BD207" s="127" t="s">
        <v>2010</v>
      </c>
    </row>
    <row r="208" spans="1:56" s="2" customFormat="1" ht="24.2" customHeight="1">
      <c r="A208" s="29"/>
      <c r="B208" s="119"/>
      <c r="C208" s="120" t="s">
        <v>388</v>
      </c>
      <c r="D208" s="120" t="s">
        <v>146</v>
      </c>
      <c r="E208" s="121" t="s">
        <v>2011</v>
      </c>
      <c r="F208" s="122" t="s">
        <v>2012</v>
      </c>
      <c r="G208" s="123" t="s">
        <v>307</v>
      </c>
      <c r="H208" s="124">
        <v>2</v>
      </c>
      <c r="I208" s="125"/>
      <c r="J208" s="125"/>
      <c r="K208" s="126"/>
      <c r="L208" s="30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AI208" s="127" t="s">
        <v>205</v>
      </c>
      <c r="AK208" s="127" t="s">
        <v>146</v>
      </c>
      <c r="AL208" s="127" t="s">
        <v>78</v>
      </c>
      <c r="AP208" s="15" t="s">
        <v>144</v>
      </c>
      <c r="AV208" s="128" t="e">
        <f>IF(#REF!="základná",J208,0)</f>
        <v>#REF!</v>
      </c>
      <c r="AW208" s="128" t="e">
        <f>IF(#REF!="znížená",J208,0)</f>
        <v>#REF!</v>
      </c>
      <c r="AX208" s="128" t="e">
        <f>IF(#REF!="zákl. prenesená",J208,0)</f>
        <v>#REF!</v>
      </c>
      <c r="AY208" s="128" t="e">
        <f>IF(#REF!="zníž. prenesená",J208,0)</f>
        <v>#REF!</v>
      </c>
      <c r="AZ208" s="128" t="e">
        <f>IF(#REF!="nulová",J208,0)</f>
        <v>#REF!</v>
      </c>
      <c r="BA208" s="15" t="s">
        <v>78</v>
      </c>
      <c r="BB208" s="128">
        <f t="shared" si="3"/>
        <v>0</v>
      </c>
      <c r="BC208" s="15" t="s">
        <v>205</v>
      </c>
      <c r="BD208" s="127" t="s">
        <v>2013</v>
      </c>
    </row>
    <row r="209" spans="1:56" s="2" customFormat="1" ht="24.2" customHeight="1">
      <c r="A209" s="29"/>
      <c r="B209" s="119"/>
      <c r="C209" s="129" t="s">
        <v>394</v>
      </c>
      <c r="D209" s="129" t="s">
        <v>369</v>
      </c>
      <c r="E209" s="130"/>
      <c r="F209" s="131" t="s">
        <v>2014</v>
      </c>
      <c r="G209" s="132" t="s">
        <v>307</v>
      </c>
      <c r="H209" s="133">
        <v>2</v>
      </c>
      <c r="I209" s="134"/>
      <c r="J209" s="134"/>
      <c r="K209" s="135"/>
      <c r="L209" s="136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AI209" s="127" t="s">
        <v>269</v>
      </c>
      <c r="AK209" s="127" t="s">
        <v>369</v>
      </c>
      <c r="AL209" s="127" t="s">
        <v>78</v>
      </c>
      <c r="AP209" s="15" t="s">
        <v>144</v>
      </c>
      <c r="AV209" s="128" t="e">
        <f>IF(#REF!="základná",J209,0)</f>
        <v>#REF!</v>
      </c>
      <c r="AW209" s="128" t="e">
        <f>IF(#REF!="znížená",J209,0)</f>
        <v>#REF!</v>
      </c>
      <c r="AX209" s="128" t="e">
        <f>IF(#REF!="zákl. prenesená",J209,0)</f>
        <v>#REF!</v>
      </c>
      <c r="AY209" s="128" t="e">
        <f>IF(#REF!="zníž. prenesená",J209,0)</f>
        <v>#REF!</v>
      </c>
      <c r="AZ209" s="128" t="e">
        <f>IF(#REF!="nulová",J209,0)</f>
        <v>#REF!</v>
      </c>
      <c r="BA209" s="15" t="s">
        <v>78</v>
      </c>
      <c r="BB209" s="128">
        <f t="shared" si="3"/>
        <v>0</v>
      </c>
      <c r="BC209" s="15" t="s">
        <v>205</v>
      </c>
      <c r="BD209" s="127" t="s">
        <v>2015</v>
      </c>
    </row>
    <row r="210" spans="1:56" s="2" customFormat="1" ht="21.75" customHeight="1">
      <c r="A210" s="29"/>
      <c r="B210" s="119"/>
      <c r="C210" s="120" t="s">
        <v>398</v>
      </c>
      <c r="D210" s="120" t="s">
        <v>146</v>
      </c>
      <c r="E210" s="121" t="s">
        <v>2016</v>
      </c>
      <c r="F210" s="122" t="s">
        <v>2017</v>
      </c>
      <c r="G210" s="123" t="s">
        <v>1912</v>
      </c>
      <c r="H210" s="124"/>
      <c r="I210" s="125"/>
      <c r="J210" s="125"/>
      <c r="K210" s="126"/>
      <c r="L210" s="30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AI210" s="127" t="s">
        <v>205</v>
      </c>
      <c r="AK210" s="127" t="s">
        <v>146</v>
      </c>
      <c r="AL210" s="127" t="s">
        <v>78</v>
      </c>
      <c r="AP210" s="15" t="s">
        <v>144</v>
      </c>
      <c r="AV210" s="128" t="e">
        <f>IF(#REF!="základná",J210,0)</f>
        <v>#REF!</v>
      </c>
      <c r="AW210" s="128" t="e">
        <f>IF(#REF!="znížená",J210,0)</f>
        <v>#REF!</v>
      </c>
      <c r="AX210" s="128" t="e">
        <f>IF(#REF!="zákl. prenesená",J210,0)</f>
        <v>#REF!</v>
      </c>
      <c r="AY210" s="128" t="e">
        <f>IF(#REF!="zníž. prenesená",J210,0)</f>
        <v>#REF!</v>
      </c>
      <c r="AZ210" s="128" t="e">
        <f>IF(#REF!="nulová",J210,0)</f>
        <v>#REF!</v>
      </c>
      <c r="BA210" s="15" t="s">
        <v>78</v>
      </c>
      <c r="BB210" s="128">
        <f t="shared" si="3"/>
        <v>0</v>
      </c>
      <c r="BC210" s="15" t="s">
        <v>205</v>
      </c>
      <c r="BD210" s="127" t="s">
        <v>2018</v>
      </c>
    </row>
    <row r="211" spans="1:56" s="12" customFormat="1" ht="22.9" customHeight="1">
      <c r="B211" s="111"/>
      <c r="D211" s="112" t="s">
        <v>68</v>
      </c>
      <c r="E211" s="117" t="s">
        <v>2019</v>
      </c>
      <c r="F211" s="117" t="s">
        <v>2020</v>
      </c>
      <c r="J211" s="118"/>
      <c r="L211" s="111"/>
      <c r="AI211" s="112" t="s">
        <v>78</v>
      </c>
      <c r="AK211" s="115" t="s">
        <v>68</v>
      </c>
      <c r="AL211" s="115" t="s">
        <v>74</v>
      </c>
      <c r="AP211" s="112" t="s">
        <v>144</v>
      </c>
      <c r="BB211" s="116">
        <f>SUM(BB212:BB225)</f>
        <v>0</v>
      </c>
    </row>
    <row r="212" spans="1:56" s="2" customFormat="1" ht="24.2" customHeight="1">
      <c r="A212" s="29"/>
      <c r="B212" s="119"/>
      <c r="C212" s="120" t="s">
        <v>559</v>
      </c>
      <c r="D212" s="120" t="s">
        <v>146</v>
      </c>
      <c r="E212" s="121" t="s">
        <v>2021</v>
      </c>
      <c r="F212" s="122" t="s">
        <v>2022</v>
      </c>
      <c r="G212" s="123" t="s">
        <v>272</v>
      </c>
      <c r="H212" s="124">
        <v>96</v>
      </c>
      <c r="I212" s="125"/>
      <c r="J212" s="125"/>
      <c r="K212" s="126"/>
      <c r="L212" s="30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AI212" s="127" t="s">
        <v>205</v>
      </c>
      <c r="AK212" s="127" t="s">
        <v>146</v>
      </c>
      <c r="AL212" s="127" t="s">
        <v>78</v>
      </c>
      <c r="AP212" s="15" t="s">
        <v>144</v>
      </c>
      <c r="AV212" s="128" t="e">
        <f>IF(#REF!="základná",J212,0)</f>
        <v>#REF!</v>
      </c>
      <c r="AW212" s="128" t="e">
        <f>IF(#REF!="znížená",J212,0)</f>
        <v>#REF!</v>
      </c>
      <c r="AX212" s="128" t="e">
        <f>IF(#REF!="zákl. prenesená",J212,0)</f>
        <v>#REF!</v>
      </c>
      <c r="AY212" s="128" t="e">
        <f>IF(#REF!="zníž. prenesená",J212,0)</f>
        <v>#REF!</v>
      </c>
      <c r="AZ212" s="128" t="e">
        <f>IF(#REF!="nulová",J212,0)</f>
        <v>#REF!</v>
      </c>
      <c r="BA212" s="15" t="s">
        <v>78</v>
      </c>
      <c r="BB212" s="128">
        <f t="shared" ref="BB212:BB225" si="4">ROUND(I212*H212,2)</f>
        <v>0</v>
      </c>
      <c r="BC212" s="15" t="s">
        <v>205</v>
      </c>
      <c r="BD212" s="127" t="s">
        <v>2023</v>
      </c>
    </row>
    <row r="213" spans="1:56" s="2" customFormat="1" ht="24.2" customHeight="1">
      <c r="A213" s="29"/>
      <c r="B213" s="119"/>
      <c r="C213" s="120" t="s">
        <v>563</v>
      </c>
      <c r="D213" s="120" t="s">
        <v>146</v>
      </c>
      <c r="E213" s="121" t="s">
        <v>2024</v>
      </c>
      <c r="F213" s="122" t="s">
        <v>2025</v>
      </c>
      <c r="G213" s="123" t="s">
        <v>272</v>
      </c>
      <c r="H213" s="124">
        <v>156</v>
      </c>
      <c r="I213" s="125"/>
      <c r="J213" s="125"/>
      <c r="K213" s="126"/>
      <c r="L213" s="30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AI213" s="127" t="s">
        <v>205</v>
      </c>
      <c r="AK213" s="127" t="s">
        <v>146</v>
      </c>
      <c r="AL213" s="127" t="s">
        <v>78</v>
      </c>
      <c r="AP213" s="15" t="s">
        <v>144</v>
      </c>
      <c r="AV213" s="128" t="e">
        <f>IF(#REF!="základná",J213,0)</f>
        <v>#REF!</v>
      </c>
      <c r="AW213" s="128" t="e">
        <f>IF(#REF!="znížená",J213,0)</f>
        <v>#REF!</v>
      </c>
      <c r="AX213" s="128" t="e">
        <f>IF(#REF!="zákl. prenesená",J213,0)</f>
        <v>#REF!</v>
      </c>
      <c r="AY213" s="128" t="e">
        <f>IF(#REF!="zníž. prenesená",J213,0)</f>
        <v>#REF!</v>
      </c>
      <c r="AZ213" s="128" t="e">
        <f>IF(#REF!="nulová",J213,0)</f>
        <v>#REF!</v>
      </c>
      <c r="BA213" s="15" t="s">
        <v>78</v>
      </c>
      <c r="BB213" s="128">
        <f t="shared" si="4"/>
        <v>0</v>
      </c>
      <c r="BC213" s="15" t="s">
        <v>205</v>
      </c>
      <c r="BD213" s="127" t="s">
        <v>2026</v>
      </c>
    </row>
    <row r="214" spans="1:56" s="2" customFormat="1" ht="24.2" customHeight="1">
      <c r="A214" s="29"/>
      <c r="B214" s="119"/>
      <c r="C214" s="120" t="s">
        <v>567</v>
      </c>
      <c r="D214" s="120" t="s">
        <v>146</v>
      </c>
      <c r="E214" s="121" t="s">
        <v>2027</v>
      </c>
      <c r="F214" s="122" t="s">
        <v>2028</v>
      </c>
      <c r="G214" s="123" t="s">
        <v>272</v>
      </c>
      <c r="H214" s="124">
        <v>40</v>
      </c>
      <c r="I214" s="125"/>
      <c r="J214" s="125"/>
      <c r="K214" s="126"/>
      <c r="L214" s="30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AI214" s="127" t="s">
        <v>205</v>
      </c>
      <c r="AK214" s="127" t="s">
        <v>146</v>
      </c>
      <c r="AL214" s="127" t="s">
        <v>78</v>
      </c>
      <c r="AP214" s="15" t="s">
        <v>144</v>
      </c>
      <c r="AV214" s="128" t="e">
        <f>IF(#REF!="základná",J214,0)</f>
        <v>#REF!</v>
      </c>
      <c r="AW214" s="128" t="e">
        <f>IF(#REF!="znížená",J214,0)</f>
        <v>#REF!</v>
      </c>
      <c r="AX214" s="128" t="e">
        <f>IF(#REF!="zákl. prenesená",J214,0)</f>
        <v>#REF!</v>
      </c>
      <c r="AY214" s="128" t="e">
        <f>IF(#REF!="zníž. prenesená",J214,0)</f>
        <v>#REF!</v>
      </c>
      <c r="AZ214" s="128" t="e">
        <f>IF(#REF!="nulová",J214,0)</f>
        <v>#REF!</v>
      </c>
      <c r="BA214" s="15" t="s">
        <v>78</v>
      </c>
      <c r="BB214" s="128">
        <f t="shared" si="4"/>
        <v>0</v>
      </c>
      <c r="BC214" s="15" t="s">
        <v>205</v>
      </c>
      <c r="BD214" s="127" t="s">
        <v>2029</v>
      </c>
    </row>
    <row r="215" spans="1:56" s="2" customFormat="1" ht="21.75" customHeight="1">
      <c r="A215" s="29"/>
      <c r="B215" s="119"/>
      <c r="C215" s="120" t="s">
        <v>571</v>
      </c>
      <c r="D215" s="120" t="s">
        <v>146</v>
      </c>
      <c r="E215" s="121" t="s">
        <v>2030</v>
      </c>
      <c r="F215" s="122" t="s">
        <v>2031</v>
      </c>
      <c r="G215" s="123" t="s">
        <v>272</v>
      </c>
      <c r="H215" s="124">
        <v>200</v>
      </c>
      <c r="I215" s="125"/>
      <c r="J215" s="125"/>
      <c r="K215" s="126"/>
      <c r="L215" s="30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AI215" s="127" t="s">
        <v>205</v>
      </c>
      <c r="AK215" s="127" t="s">
        <v>146</v>
      </c>
      <c r="AL215" s="127" t="s">
        <v>78</v>
      </c>
      <c r="AP215" s="15" t="s">
        <v>144</v>
      </c>
      <c r="AV215" s="128" t="e">
        <f>IF(#REF!="základná",J215,0)</f>
        <v>#REF!</v>
      </c>
      <c r="AW215" s="128" t="e">
        <f>IF(#REF!="znížená",J215,0)</f>
        <v>#REF!</v>
      </c>
      <c r="AX215" s="128" t="e">
        <f>IF(#REF!="zákl. prenesená",J215,0)</f>
        <v>#REF!</v>
      </c>
      <c r="AY215" s="128" t="e">
        <f>IF(#REF!="zníž. prenesená",J215,0)</f>
        <v>#REF!</v>
      </c>
      <c r="AZ215" s="128" t="e">
        <f>IF(#REF!="nulová",J215,0)</f>
        <v>#REF!</v>
      </c>
      <c r="BA215" s="15" t="s">
        <v>78</v>
      </c>
      <c r="BB215" s="128">
        <f t="shared" si="4"/>
        <v>0</v>
      </c>
      <c r="BC215" s="15" t="s">
        <v>205</v>
      </c>
      <c r="BD215" s="127" t="s">
        <v>2032</v>
      </c>
    </row>
    <row r="216" spans="1:56" s="2" customFormat="1" ht="24.2" customHeight="1">
      <c r="A216" s="29"/>
      <c r="B216" s="119"/>
      <c r="C216" s="120" t="s">
        <v>575</v>
      </c>
      <c r="D216" s="120" t="s">
        <v>146</v>
      </c>
      <c r="E216" s="121" t="s">
        <v>2033</v>
      </c>
      <c r="F216" s="122" t="s">
        <v>2034</v>
      </c>
      <c r="G216" s="123" t="s">
        <v>272</v>
      </c>
      <c r="H216" s="124">
        <v>210</v>
      </c>
      <c r="I216" s="125"/>
      <c r="J216" s="125"/>
      <c r="K216" s="126"/>
      <c r="L216" s="30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AI216" s="127" t="s">
        <v>205</v>
      </c>
      <c r="AK216" s="127" t="s">
        <v>146</v>
      </c>
      <c r="AL216" s="127" t="s">
        <v>78</v>
      </c>
      <c r="AP216" s="15" t="s">
        <v>144</v>
      </c>
      <c r="AV216" s="128" t="e">
        <f>IF(#REF!="základná",J216,0)</f>
        <v>#REF!</v>
      </c>
      <c r="AW216" s="128" t="e">
        <f>IF(#REF!="znížená",J216,0)</f>
        <v>#REF!</v>
      </c>
      <c r="AX216" s="128" t="e">
        <f>IF(#REF!="zákl. prenesená",J216,0)</f>
        <v>#REF!</v>
      </c>
      <c r="AY216" s="128" t="e">
        <f>IF(#REF!="zníž. prenesená",J216,0)</f>
        <v>#REF!</v>
      </c>
      <c r="AZ216" s="128" t="e">
        <f>IF(#REF!="nulová",J216,0)</f>
        <v>#REF!</v>
      </c>
      <c r="BA216" s="15" t="s">
        <v>78</v>
      </c>
      <c r="BB216" s="128">
        <f t="shared" si="4"/>
        <v>0</v>
      </c>
      <c r="BC216" s="15" t="s">
        <v>205</v>
      </c>
      <c r="BD216" s="127" t="s">
        <v>2035</v>
      </c>
    </row>
    <row r="217" spans="1:56" s="2" customFormat="1" ht="21.75" customHeight="1">
      <c r="A217" s="29"/>
      <c r="B217" s="119"/>
      <c r="C217" s="120" t="s">
        <v>579</v>
      </c>
      <c r="D217" s="120" t="s">
        <v>146</v>
      </c>
      <c r="E217" s="121" t="s">
        <v>2036</v>
      </c>
      <c r="F217" s="122" t="s">
        <v>2037</v>
      </c>
      <c r="G217" s="123" t="s">
        <v>272</v>
      </c>
      <c r="H217" s="124">
        <v>38</v>
      </c>
      <c r="I217" s="125"/>
      <c r="J217" s="125"/>
      <c r="K217" s="126"/>
      <c r="L217" s="30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AI217" s="127" t="s">
        <v>205</v>
      </c>
      <c r="AK217" s="127" t="s">
        <v>146</v>
      </c>
      <c r="AL217" s="127" t="s">
        <v>78</v>
      </c>
      <c r="AP217" s="15" t="s">
        <v>144</v>
      </c>
      <c r="AV217" s="128" t="e">
        <f>IF(#REF!="základná",J217,0)</f>
        <v>#REF!</v>
      </c>
      <c r="AW217" s="128" t="e">
        <f>IF(#REF!="znížená",J217,0)</f>
        <v>#REF!</v>
      </c>
      <c r="AX217" s="128" t="e">
        <f>IF(#REF!="zákl. prenesená",J217,0)</f>
        <v>#REF!</v>
      </c>
      <c r="AY217" s="128" t="e">
        <f>IF(#REF!="zníž. prenesená",J217,0)</f>
        <v>#REF!</v>
      </c>
      <c r="AZ217" s="128" t="e">
        <f>IF(#REF!="nulová",J217,0)</f>
        <v>#REF!</v>
      </c>
      <c r="BA217" s="15" t="s">
        <v>78</v>
      </c>
      <c r="BB217" s="128">
        <f t="shared" si="4"/>
        <v>0</v>
      </c>
      <c r="BC217" s="15" t="s">
        <v>205</v>
      </c>
      <c r="BD217" s="127" t="s">
        <v>2038</v>
      </c>
    </row>
    <row r="218" spans="1:56" s="2" customFormat="1" ht="21.75" customHeight="1">
      <c r="A218" s="29"/>
      <c r="B218" s="119"/>
      <c r="C218" s="120" t="s">
        <v>583</v>
      </c>
      <c r="D218" s="120" t="s">
        <v>146</v>
      </c>
      <c r="E218" s="121" t="s">
        <v>2039</v>
      </c>
      <c r="F218" s="122" t="s">
        <v>2040</v>
      </c>
      <c r="G218" s="123" t="s">
        <v>272</v>
      </c>
      <c r="H218" s="124">
        <v>60</v>
      </c>
      <c r="I218" s="125"/>
      <c r="J218" s="125"/>
      <c r="K218" s="126"/>
      <c r="L218" s="30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AI218" s="127" t="s">
        <v>205</v>
      </c>
      <c r="AK218" s="127" t="s">
        <v>146</v>
      </c>
      <c r="AL218" s="127" t="s">
        <v>78</v>
      </c>
      <c r="AP218" s="15" t="s">
        <v>144</v>
      </c>
      <c r="AV218" s="128" t="e">
        <f>IF(#REF!="základná",J218,0)</f>
        <v>#REF!</v>
      </c>
      <c r="AW218" s="128" t="e">
        <f>IF(#REF!="znížená",J218,0)</f>
        <v>#REF!</v>
      </c>
      <c r="AX218" s="128" t="e">
        <f>IF(#REF!="zákl. prenesená",J218,0)</f>
        <v>#REF!</v>
      </c>
      <c r="AY218" s="128" t="e">
        <f>IF(#REF!="zníž. prenesená",J218,0)</f>
        <v>#REF!</v>
      </c>
      <c r="AZ218" s="128" t="e">
        <f>IF(#REF!="nulová",J218,0)</f>
        <v>#REF!</v>
      </c>
      <c r="BA218" s="15" t="s">
        <v>78</v>
      </c>
      <c r="BB218" s="128">
        <f t="shared" si="4"/>
        <v>0</v>
      </c>
      <c r="BC218" s="15" t="s">
        <v>205</v>
      </c>
      <c r="BD218" s="127" t="s">
        <v>2041</v>
      </c>
    </row>
    <row r="219" spans="1:56" s="2" customFormat="1" ht="21.75" customHeight="1">
      <c r="A219" s="29"/>
      <c r="B219" s="119"/>
      <c r="C219" s="120" t="s">
        <v>589</v>
      </c>
      <c r="D219" s="120" t="s">
        <v>146</v>
      </c>
      <c r="E219" s="121" t="s">
        <v>2042</v>
      </c>
      <c r="F219" s="122" t="s">
        <v>2043</v>
      </c>
      <c r="G219" s="123" t="s">
        <v>272</v>
      </c>
      <c r="H219" s="124">
        <v>90</v>
      </c>
      <c r="I219" s="125"/>
      <c r="J219" s="125"/>
      <c r="K219" s="126"/>
      <c r="L219" s="30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AI219" s="127" t="s">
        <v>205</v>
      </c>
      <c r="AK219" s="127" t="s">
        <v>146</v>
      </c>
      <c r="AL219" s="127" t="s">
        <v>78</v>
      </c>
      <c r="AP219" s="15" t="s">
        <v>144</v>
      </c>
      <c r="AV219" s="128" t="e">
        <f>IF(#REF!="základná",J219,0)</f>
        <v>#REF!</v>
      </c>
      <c r="AW219" s="128" t="e">
        <f>IF(#REF!="znížená",J219,0)</f>
        <v>#REF!</v>
      </c>
      <c r="AX219" s="128" t="e">
        <f>IF(#REF!="zákl. prenesená",J219,0)</f>
        <v>#REF!</v>
      </c>
      <c r="AY219" s="128" t="e">
        <f>IF(#REF!="zníž. prenesená",J219,0)</f>
        <v>#REF!</v>
      </c>
      <c r="AZ219" s="128" t="e">
        <f>IF(#REF!="nulová",J219,0)</f>
        <v>#REF!</v>
      </c>
      <c r="BA219" s="15" t="s">
        <v>78</v>
      </c>
      <c r="BB219" s="128">
        <f t="shared" si="4"/>
        <v>0</v>
      </c>
      <c r="BC219" s="15" t="s">
        <v>205</v>
      </c>
      <c r="BD219" s="127" t="s">
        <v>2044</v>
      </c>
    </row>
    <row r="220" spans="1:56" s="2" customFormat="1" ht="16.5" customHeight="1">
      <c r="A220" s="29"/>
      <c r="B220" s="119"/>
      <c r="C220" s="120" t="s">
        <v>731</v>
      </c>
      <c r="D220" s="120" t="s">
        <v>146</v>
      </c>
      <c r="E220" s="121" t="s">
        <v>2045</v>
      </c>
      <c r="F220" s="122" t="s">
        <v>2046</v>
      </c>
      <c r="G220" s="123" t="s">
        <v>272</v>
      </c>
      <c r="H220" s="124">
        <v>16</v>
      </c>
      <c r="I220" s="125"/>
      <c r="J220" s="125"/>
      <c r="K220" s="126"/>
      <c r="L220" s="30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AI220" s="127" t="s">
        <v>205</v>
      </c>
      <c r="AK220" s="127" t="s">
        <v>146</v>
      </c>
      <c r="AL220" s="127" t="s">
        <v>78</v>
      </c>
      <c r="AP220" s="15" t="s">
        <v>144</v>
      </c>
      <c r="AV220" s="128" t="e">
        <f>IF(#REF!="základná",J220,0)</f>
        <v>#REF!</v>
      </c>
      <c r="AW220" s="128" t="e">
        <f>IF(#REF!="znížená",J220,0)</f>
        <v>#REF!</v>
      </c>
      <c r="AX220" s="128" t="e">
        <f>IF(#REF!="zákl. prenesená",J220,0)</f>
        <v>#REF!</v>
      </c>
      <c r="AY220" s="128" t="e">
        <f>IF(#REF!="zníž. prenesená",J220,0)</f>
        <v>#REF!</v>
      </c>
      <c r="AZ220" s="128" t="e">
        <f>IF(#REF!="nulová",J220,0)</f>
        <v>#REF!</v>
      </c>
      <c r="BA220" s="15" t="s">
        <v>78</v>
      </c>
      <c r="BB220" s="128">
        <f t="shared" si="4"/>
        <v>0</v>
      </c>
      <c r="BC220" s="15" t="s">
        <v>205</v>
      </c>
      <c r="BD220" s="127" t="s">
        <v>2047</v>
      </c>
    </row>
    <row r="221" spans="1:56" s="2" customFormat="1" ht="44.25" customHeight="1">
      <c r="A221" s="29"/>
      <c r="B221" s="119"/>
      <c r="C221" s="129" t="s">
        <v>734</v>
      </c>
      <c r="D221" s="129" t="s">
        <v>369</v>
      </c>
      <c r="E221" s="130"/>
      <c r="F221" s="131" t="s">
        <v>2048</v>
      </c>
      <c r="G221" s="132" t="s">
        <v>307</v>
      </c>
      <c r="H221" s="133">
        <v>164</v>
      </c>
      <c r="I221" s="134"/>
      <c r="J221" s="134"/>
      <c r="K221" s="135"/>
      <c r="L221" s="136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AI221" s="127" t="s">
        <v>269</v>
      </c>
      <c r="AK221" s="127" t="s">
        <v>369</v>
      </c>
      <c r="AL221" s="127" t="s">
        <v>78</v>
      </c>
      <c r="AP221" s="15" t="s">
        <v>144</v>
      </c>
      <c r="AV221" s="128" t="e">
        <f>IF(#REF!="základná",J221,0)</f>
        <v>#REF!</v>
      </c>
      <c r="AW221" s="128" t="e">
        <f>IF(#REF!="znížená",J221,0)</f>
        <v>#REF!</v>
      </c>
      <c r="AX221" s="128" t="e">
        <f>IF(#REF!="zákl. prenesená",J221,0)</f>
        <v>#REF!</v>
      </c>
      <c r="AY221" s="128" t="e">
        <f>IF(#REF!="zníž. prenesená",J221,0)</f>
        <v>#REF!</v>
      </c>
      <c r="AZ221" s="128" t="e">
        <f>IF(#REF!="nulová",J221,0)</f>
        <v>#REF!</v>
      </c>
      <c r="BA221" s="15" t="s">
        <v>78</v>
      </c>
      <c r="BB221" s="128">
        <f t="shared" si="4"/>
        <v>0</v>
      </c>
      <c r="BC221" s="15" t="s">
        <v>205</v>
      </c>
      <c r="BD221" s="127" t="s">
        <v>2049</v>
      </c>
    </row>
    <row r="222" spans="1:56" s="2" customFormat="1" ht="16.5" customHeight="1">
      <c r="A222" s="29"/>
      <c r="B222" s="119"/>
      <c r="C222" s="120" t="s">
        <v>738</v>
      </c>
      <c r="D222" s="120" t="s">
        <v>146</v>
      </c>
      <c r="E222" s="121" t="s">
        <v>2050</v>
      </c>
      <c r="F222" s="122" t="s">
        <v>2051</v>
      </c>
      <c r="G222" s="123" t="s">
        <v>272</v>
      </c>
      <c r="H222" s="124">
        <v>508</v>
      </c>
      <c r="I222" s="125"/>
      <c r="J222" s="125"/>
      <c r="K222" s="126"/>
      <c r="L222" s="30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AI222" s="127" t="s">
        <v>205</v>
      </c>
      <c r="AK222" s="127" t="s">
        <v>146</v>
      </c>
      <c r="AL222" s="127" t="s">
        <v>78</v>
      </c>
      <c r="AP222" s="15" t="s">
        <v>144</v>
      </c>
      <c r="AV222" s="128" t="e">
        <f>IF(#REF!="základná",J222,0)</f>
        <v>#REF!</v>
      </c>
      <c r="AW222" s="128" t="e">
        <f>IF(#REF!="znížená",J222,0)</f>
        <v>#REF!</v>
      </c>
      <c r="AX222" s="128" t="e">
        <f>IF(#REF!="zákl. prenesená",J222,0)</f>
        <v>#REF!</v>
      </c>
      <c r="AY222" s="128" t="e">
        <f>IF(#REF!="zníž. prenesená",J222,0)</f>
        <v>#REF!</v>
      </c>
      <c r="AZ222" s="128" t="e">
        <f>IF(#REF!="nulová",J222,0)</f>
        <v>#REF!</v>
      </c>
      <c r="BA222" s="15" t="s">
        <v>78</v>
      </c>
      <c r="BB222" s="128">
        <f t="shared" si="4"/>
        <v>0</v>
      </c>
      <c r="BC222" s="15" t="s">
        <v>205</v>
      </c>
      <c r="BD222" s="127" t="s">
        <v>2052</v>
      </c>
    </row>
    <row r="223" spans="1:56" s="2" customFormat="1" ht="21.75" customHeight="1">
      <c r="A223" s="29"/>
      <c r="B223" s="119"/>
      <c r="C223" s="120" t="s">
        <v>740</v>
      </c>
      <c r="D223" s="120" t="s">
        <v>146</v>
      </c>
      <c r="E223" s="121" t="s">
        <v>2053</v>
      </c>
      <c r="F223" s="122" t="s">
        <v>2054</v>
      </c>
      <c r="G223" s="123" t="s">
        <v>272</v>
      </c>
      <c r="H223" s="124">
        <v>106</v>
      </c>
      <c r="I223" s="125"/>
      <c r="J223" s="125"/>
      <c r="K223" s="126"/>
      <c r="L223" s="30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AI223" s="127" t="s">
        <v>205</v>
      </c>
      <c r="AK223" s="127" t="s">
        <v>146</v>
      </c>
      <c r="AL223" s="127" t="s">
        <v>78</v>
      </c>
      <c r="AP223" s="15" t="s">
        <v>144</v>
      </c>
      <c r="AV223" s="128" t="e">
        <f>IF(#REF!="základná",J223,0)</f>
        <v>#REF!</v>
      </c>
      <c r="AW223" s="128" t="e">
        <f>IF(#REF!="znížená",J223,0)</f>
        <v>#REF!</v>
      </c>
      <c r="AX223" s="128" t="e">
        <f>IF(#REF!="zákl. prenesená",J223,0)</f>
        <v>#REF!</v>
      </c>
      <c r="AY223" s="128" t="e">
        <f>IF(#REF!="zníž. prenesená",J223,0)</f>
        <v>#REF!</v>
      </c>
      <c r="AZ223" s="128" t="e">
        <f>IF(#REF!="nulová",J223,0)</f>
        <v>#REF!</v>
      </c>
      <c r="BA223" s="15" t="s">
        <v>78</v>
      </c>
      <c r="BB223" s="128">
        <f t="shared" si="4"/>
        <v>0</v>
      </c>
      <c r="BC223" s="15" t="s">
        <v>205</v>
      </c>
      <c r="BD223" s="127" t="s">
        <v>2055</v>
      </c>
    </row>
    <row r="224" spans="1:56" s="2" customFormat="1" ht="33" customHeight="1">
      <c r="A224" s="29"/>
      <c r="B224" s="119"/>
      <c r="C224" s="120" t="s">
        <v>742</v>
      </c>
      <c r="D224" s="120" t="s">
        <v>146</v>
      </c>
      <c r="E224" s="121" t="s">
        <v>2056</v>
      </c>
      <c r="F224" s="122" t="s">
        <v>2057</v>
      </c>
      <c r="G224" s="123" t="s">
        <v>328</v>
      </c>
      <c r="H224" s="124">
        <v>1</v>
      </c>
      <c r="I224" s="125"/>
      <c r="J224" s="125"/>
      <c r="K224" s="126"/>
      <c r="L224" s="30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AI224" s="127" t="s">
        <v>205</v>
      </c>
      <c r="AK224" s="127" t="s">
        <v>146</v>
      </c>
      <c r="AL224" s="127" t="s">
        <v>78</v>
      </c>
      <c r="AP224" s="15" t="s">
        <v>144</v>
      </c>
      <c r="AV224" s="128" t="e">
        <f>IF(#REF!="základná",J224,0)</f>
        <v>#REF!</v>
      </c>
      <c r="AW224" s="128" t="e">
        <f>IF(#REF!="znížená",J224,0)</f>
        <v>#REF!</v>
      </c>
      <c r="AX224" s="128" t="e">
        <f>IF(#REF!="zákl. prenesená",J224,0)</f>
        <v>#REF!</v>
      </c>
      <c r="AY224" s="128" t="e">
        <f>IF(#REF!="zníž. prenesená",J224,0)</f>
        <v>#REF!</v>
      </c>
      <c r="AZ224" s="128" t="e">
        <f>IF(#REF!="nulová",J224,0)</f>
        <v>#REF!</v>
      </c>
      <c r="BA224" s="15" t="s">
        <v>78</v>
      </c>
      <c r="BB224" s="128">
        <f t="shared" si="4"/>
        <v>0</v>
      </c>
      <c r="BC224" s="15" t="s">
        <v>205</v>
      </c>
      <c r="BD224" s="127" t="s">
        <v>2058</v>
      </c>
    </row>
    <row r="225" spans="1:56" s="2" customFormat="1" ht="24.2" customHeight="1">
      <c r="A225" s="29"/>
      <c r="B225" s="119"/>
      <c r="C225" s="120" t="s">
        <v>745</v>
      </c>
      <c r="D225" s="120" t="s">
        <v>146</v>
      </c>
      <c r="E225" s="121" t="s">
        <v>2059</v>
      </c>
      <c r="F225" s="122" t="s">
        <v>2060</v>
      </c>
      <c r="G225" s="123" t="s">
        <v>1912</v>
      </c>
      <c r="H225" s="124"/>
      <c r="I225" s="125"/>
      <c r="J225" s="125"/>
      <c r="K225" s="126"/>
      <c r="L225" s="30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AI225" s="127" t="s">
        <v>205</v>
      </c>
      <c r="AK225" s="127" t="s">
        <v>146</v>
      </c>
      <c r="AL225" s="127" t="s">
        <v>78</v>
      </c>
      <c r="AP225" s="15" t="s">
        <v>144</v>
      </c>
      <c r="AV225" s="128" t="e">
        <f>IF(#REF!="základná",J225,0)</f>
        <v>#REF!</v>
      </c>
      <c r="AW225" s="128" t="e">
        <f>IF(#REF!="znížená",J225,0)</f>
        <v>#REF!</v>
      </c>
      <c r="AX225" s="128" t="e">
        <f>IF(#REF!="zákl. prenesená",J225,0)</f>
        <v>#REF!</v>
      </c>
      <c r="AY225" s="128" t="e">
        <f>IF(#REF!="zníž. prenesená",J225,0)</f>
        <v>#REF!</v>
      </c>
      <c r="AZ225" s="128" t="e">
        <f>IF(#REF!="nulová",J225,0)</f>
        <v>#REF!</v>
      </c>
      <c r="BA225" s="15" t="s">
        <v>78</v>
      </c>
      <c r="BB225" s="128">
        <f t="shared" si="4"/>
        <v>0</v>
      </c>
      <c r="BC225" s="15" t="s">
        <v>205</v>
      </c>
      <c r="BD225" s="127" t="s">
        <v>2061</v>
      </c>
    </row>
    <row r="226" spans="1:56" s="12" customFormat="1" ht="22.9" customHeight="1">
      <c r="B226" s="111"/>
      <c r="D226" s="112" t="s">
        <v>68</v>
      </c>
      <c r="E226" s="117" t="s">
        <v>2062</v>
      </c>
      <c r="F226" s="117" t="s">
        <v>2063</v>
      </c>
      <c r="J226" s="118"/>
      <c r="L226" s="111"/>
      <c r="AI226" s="112" t="s">
        <v>78</v>
      </c>
      <c r="AK226" s="115" t="s">
        <v>68</v>
      </c>
      <c r="AL226" s="115" t="s">
        <v>74</v>
      </c>
      <c r="AP226" s="112" t="s">
        <v>144</v>
      </c>
      <c r="BB226" s="116">
        <f>SUM(BB227:BB256)</f>
        <v>0</v>
      </c>
    </row>
    <row r="227" spans="1:56" s="2" customFormat="1" ht="16.5" customHeight="1">
      <c r="A227" s="29"/>
      <c r="B227" s="119"/>
      <c r="C227" s="120" t="s">
        <v>749</v>
      </c>
      <c r="D227" s="120" t="s">
        <v>146</v>
      </c>
      <c r="E227" s="121" t="s">
        <v>2064</v>
      </c>
      <c r="F227" s="122" t="s">
        <v>2065</v>
      </c>
      <c r="G227" s="123" t="s">
        <v>307</v>
      </c>
      <c r="H227" s="124">
        <v>2</v>
      </c>
      <c r="I227" s="125"/>
      <c r="J227" s="125"/>
      <c r="K227" s="126"/>
      <c r="L227" s="30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AI227" s="127" t="s">
        <v>205</v>
      </c>
      <c r="AK227" s="127" t="s">
        <v>146</v>
      </c>
      <c r="AL227" s="127" t="s">
        <v>78</v>
      </c>
      <c r="AP227" s="15" t="s">
        <v>144</v>
      </c>
      <c r="AV227" s="128" t="e">
        <f>IF(#REF!="základná",J227,0)</f>
        <v>#REF!</v>
      </c>
      <c r="AW227" s="128" t="e">
        <f>IF(#REF!="znížená",J227,0)</f>
        <v>#REF!</v>
      </c>
      <c r="AX227" s="128" t="e">
        <f>IF(#REF!="zákl. prenesená",J227,0)</f>
        <v>#REF!</v>
      </c>
      <c r="AY227" s="128" t="e">
        <f>IF(#REF!="zníž. prenesená",J227,0)</f>
        <v>#REF!</v>
      </c>
      <c r="AZ227" s="128" t="e">
        <f>IF(#REF!="nulová",J227,0)</f>
        <v>#REF!</v>
      </c>
      <c r="BA227" s="15" t="s">
        <v>78</v>
      </c>
      <c r="BB227" s="128">
        <f t="shared" ref="BB227:BB256" si="5">ROUND(I227*H227,2)</f>
        <v>0</v>
      </c>
      <c r="BC227" s="15" t="s">
        <v>205</v>
      </c>
      <c r="BD227" s="127" t="s">
        <v>2066</v>
      </c>
    </row>
    <row r="228" spans="1:56" s="2" customFormat="1" ht="24.2" customHeight="1">
      <c r="A228" s="29"/>
      <c r="B228" s="119"/>
      <c r="C228" s="120" t="s">
        <v>752</v>
      </c>
      <c r="D228" s="120" t="s">
        <v>146</v>
      </c>
      <c r="E228" s="121" t="s">
        <v>2067</v>
      </c>
      <c r="F228" s="122" t="s">
        <v>2068</v>
      </c>
      <c r="G228" s="123" t="s">
        <v>307</v>
      </c>
      <c r="H228" s="124">
        <v>28</v>
      </c>
      <c r="I228" s="125"/>
      <c r="J228" s="125"/>
      <c r="K228" s="126"/>
      <c r="L228" s="30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AI228" s="127" t="s">
        <v>205</v>
      </c>
      <c r="AK228" s="127" t="s">
        <v>146</v>
      </c>
      <c r="AL228" s="127" t="s">
        <v>78</v>
      </c>
      <c r="AP228" s="15" t="s">
        <v>144</v>
      </c>
      <c r="AV228" s="128" t="e">
        <f>IF(#REF!="základná",J228,0)</f>
        <v>#REF!</v>
      </c>
      <c r="AW228" s="128" t="e">
        <f>IF(#REF!="znížená",J228,0)</f>
        <v>#REF!</v>
      </c>
      <c r="AX228" s="128" t="e">
        <f>IF(#REF!="zákl. prenesená",J228,0)</f>
        <v>#REF!</v>
      </c>
      <c r="AY228" s="128" t="e">
        <f>IF(#REF!="zníž. prenesená",J228,0)</f>
        <v>#REF!</v>
      </c>
      <c r="AZ228" s="128" t="e">
        <f>IF(#REF!="nulová",J228,0)</f>
        <v>#REF!</v>
      </c>
      <c r="BA228" s="15" t="s">
        <v>78</v>
      </c>
      <c r="BB228" s="128">
        <f t="shared" si="5"/>
        <v>0</v>
      </c>
      <c r="BC228" s="15" t="s">
        <v>205</v>
      </c>
      <c r="BD228" s="127" t="s">
        <v>2069</v>
      </c>
    </row>
    <row r="229" spans="1:56" s="2" customFormat="1" ht="24.2" customHeight="1">
      <c r="A229" s="29"/>
      <c r="B229" s="119"/>
      <c r="C229" s="120" t="s">
        <v>755</v>
      </c>
      <c r="D229" s="120" t="s">
        <v>146</v>
      </c>
      <c r="E229" s="121" t="s">
        <v>2070</v>
      </c>
      <c r="F229" s="122" t="s">
        <v>2071</v>
      </c>
      <c r="G229" s="123" t="s">
        <v>307</v>
      </c>
      <c r="H229" s="124">
        <v>64</v>
      </c>
      <c r="I229" s="125"/>
      <c r="J229" s="125"/>
      <c r="K229" s="126"/>
      <c r="L229" s="30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AI229" s="127" t="s">
        <v>205</v>
      </c>
      <c r="AK229" s="127" t="s">
        <v>146</v>
      </c>
      <c r="AL229" s="127" t="s">
        <v>78</v>
      </c>
      <c r="AP229" s="15" t="s">
        <v>144</v>
      </c>
      <c r="AV229" s="128" t="e">
        <f>IF(#REF!="základná",J229,0)</f>
        <v>#REF!</v>
      </c>
      <c r="AW229" s="128" t="e">
        <f>IF(#REF!="znížená",J229,0)</f>
        <v>#REF!</v>
      </c>
      <c r="AX229" s="128" t="e">
        <f>IF(#REF!="zákl. prenesená",J229,0)</f>
        <v>#REF!</v>
      </c>
      <c r="AY229" s="128" t="e">
        <f>IF(#REF!="zníž. prenesená",J229,0)</f>
        <v>#REF!</v>
      </c>
      <c r="AZ229" s="128" t="e">
        <f>IF(#REF!="nulová",J229,0)</f>
        <v>#REF!</v>
      </c>
      <c r="BA229" s="15" t="s">
        <v>78</v>
      </c>
      <c r="BB229" s="128">
        <f t="shared" si="5"/>
        <v>0</v>
      </c>
      <c r="BC229" s="15" t="s">
        <v>205</v>
      </c>
      <c r="BD229" s="127" t="s">
        <v>2072</v>
      </c>
    </row>
    <row r="230" spans="1:56" s="2" customFormat="1" ht="16.5" customHeight="1">
      <c r="A230" s="29"/>
      <c r="B230" s="119"/>
      <c r="C230" s="120" t="s">
        <v>759</v>
      </c>
      <c r="D230" s="120" t="s">
        <v>146</v>
      </c>
      <c r="E230" s="121" t="s">
        <v>2073</v>
      </c>
      <c r="F230" s="122" t="s">
        <v>2074</v>
      </c>
      <c r="G230" s="123" t="s">
        <v>307</v>
      </c>
      <c r="H230" s="124">
        <v>5</v>
      </c>
      <c r="I230" s="125"/>
      <c r="J230" s="125"/>
      <c r="K230" s="126"/>
      <c r="L230" s="30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AI230" s="127" t="s">
        <v>205</v>
      </c>
      <c r="AK230" s="127" t="s">
        <v>146</v>
      </c>
      <c r="AL230" s="127" t="s">
        <v>78</v>
      </c>
      <c r="AP230" s="15" t="s">
        <v>144</v>
      </c>
      <c r="AV230" s="128" t="e">
        <f>IF(#REF!="základná",J230,0)</f>
        <v>#REF!</v>
      </c>
      <c r="AW230" s="128" t="e">
        <f>IF(#REF!="znížená",J230,0)</f>
        <v>#REF!</v>
      </c>
      <c r="AX230" s="128" t="e">
        <f>IF(#REF!="zákl. prenesená",J230,0)</f>
        <v>#REF!</v>
      </c>
      <c r="AY230" s="128" t="e">
        <f>IF(#REF!="zníž. prenesená",J230,0)</f>
        <v>#REF!</v>
      </c>
      <c r="AZ230" s="128" t="e">
        <f>IF(#REF!="nulová",J230,0)</f>
        <v>#REF!</v>
      </c>
      <c r="BA230" s="15" t="s">
        <v>78</v>
      </c>
      <c r="BB230" s="128">
        <f t="shared" si="5"/>
        <v>0</v>
      </c>
      <c r="BC230" s="15" t="s">
        <v>205</v>
      </c>
      <c r="BD230" s="127" t="s">
        <v>2075</v>
      </c>
    </row>
    <row r="231" spans="1:56" s="2" customFormat="1" ht="16.5" customHeight="1">
      <c r="A231" s="29"/>
      <c r="B231" s="119"/>
      <c r="C231" s="129" t="s">
        <v>761</v>
      </c>
      <c r="D231" s="129" t="s">
        <v>369</v>
      </c>
      <c r="E231" s="130"/>
      <c r="F231" s="131" t="s">
        <v>2076</v>
      </c>
      <c r="G231" s="132" t="s">
        <v>307</v>
      </c>
      <c r="H231" s="133">
        <v>2</v>
      </c>
      <c r="I231" s="134"/>
      <c r="J231" s="134"/>
      <c r="K231" s="135"/>
      <c r="L231" s="136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AI231" s="127" t="s">
        <v>269</v>
      </c>
      <c r="AK231" s="127" t="s">
        <v>369</v>
      </c>
      <c r="AL231" s="127" t="s">
        <v>78</v>
      </c>
      <c r="AP231" s="15" t="s">
        <v>144</v>
      </c>
      <c r="AV231" s="128" t="e">
        <f>IF(#REF!="základná",J231,0)</f>
        <v>#REF!</v>
      </c>
      <c r="AW231" s="128" t="e">
        <f>IF(#REF!="znížená",J231,0)</f>
        <v>#REF!</v>
      </c>
      <c r="AX231" s="128" t="e">
        <f>IF(#REF!="zákl. prenesená",J231,0)</f>
        <v>#REF!</v>
      </c>
      <c r="AY231" s="128" t="e">
        <f>IF(#REF!="zníž. prenesená",J231,0)</f>
        <v>#REF!</v>
      </c>
      <c r="AZ231" s="128" t="e">
        <f>IF(#REF!="nulová",J231,0)</f>
        <v>#REF!</v>
      </c>
      <c r="BA231" s="15" t="s">
        <v>78</v>
      </c>
      <c r="BB231" s="128">
        <f t="shared" si="5"/>
        <v>0</v>
      </c>
      <c r="BC231" s="15" t="s">
        <v>205</v>
      </c>
      <c r="BD231" s="127" t="s">
        <v>2077</v>
      </c>
    </row>
    <row r="232" spans="1:56" s="2" customFormat="1" ht="21.75" customHeight="1">
      <c r="A232" s="29"/>
      <c r="B232" s="119"/>
      <c r="C232" s="129" t="s">
        <v>765</v>
      </c>
      <c r="D232" s="129" t="s">
        <v>369</v>
      </c>
      <c r="E232" s="130"/>
      <c r="F232" s="131" t="s">
        <v>2078</v>
      </c>
      <c r="G232" s="132" t="s">
        <v>307</v>
      </c>
      <c r="H232" s="133">
        <v>3</v>
      </c>
      <c r="I232" s="134"/>
      <c r="J232" s="134"/>
      <c r="K232" s="135"/>
      <c r="L232" s="136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AI232" s="127" t="s">
        <v>269</v>
      </c>
      <c r="AK232" s="127" t="s">
        <v>369</v>
      </c>
      <c r="AL232" s="127" t="s">
        <v>78</v>
      </c>
      <c r="AP232" s="15" t="s">
        <v>144</v>
      </c>
      <c r="AV232" s="128" t="e">
        <f>IF(#REF!="základná",J232,0)</f>
        <v>#REF!</v>
      </c>
      <c r="AW232" s="128" t="e">
        <f>IF(#REF!="znížená",J232,0)</f>
        <v>#REF!</v>
      </c>
      <c r="AX232" s="128" t="e">
        <f>IF(#REF!="zákl. prenesená",J232,0)</f>
        <v>#REF!</v>
      </c>
      <c r="AY232" s="128" t="e">
        <f>IF(#REF!="zníž. prenesená",J232,0)</f>
        <v>#REF!</v>
      </c>
      <c r="AZ232" s="128" t="e">
        <f>IF(#REF!="nulová",J232,0)</f>
        <v>#REF!</v>
      </c>
      <c r="BA232" s="15" t="s">
        <v>78</v>
      </c>
      <c r="BB232" s="128">
        <f t="shared" si="5"/>
        <v>0</v>
      </c>
      <c r="BC232" s="15" t="s">
        <v>205</v>
      </c>
      <c r="BD232" s="127" t="s">
        <v>2079</v>
      </c>
    </row>
    <row r="233" spans="1:56" s="2" customFormat="1" ht="16.5" customHeight="1">
      <c r="A233" s="29"/>
      <c r="B233" s="119"/>
      <c r="C233" s="120" t="s">
        <v>769</v>
      </c>
      <c r="D233" s="120" t="s">
        <v>146</v>
      </c>
      <c r="E233" s="121" t="s">
        <v>2080</v>
      </c>
      <c r="F233" s="122" t="s">
        <v>2081</v>
      </c>
      <c r="G233" s="123" t="s">
        <v>307</v>
      </c>
      <c r="H233" s="124">
        <v>82</v>
      </c>
      <c r="I233" s="125"/>
      <c r="J233" s="125"/>
      <c r="K233" s="126"/>
      <c r="L233" s="30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AI233" s="127" t="s">
        <v>205</v>
      </c>
      <c r="AK233" s="127" t="s">
        <v>146</v>
      </c>
      <c r="AL233" s="127" t="s">
        <v>78</v>
      </c>
      <c r="AP233" s="15" t="s">
        <v>144</v>
      </c>
      <c r="AV233" s="128" t="e">
        <f>IF(#REF!="základná",J233,0)</f>
        <v>#REF!</v>
      </c>
      <c r="AW233" s="128" t="e">
        <f>IF(#REF!="znížená",J233,0)</f>
        <v>#REF!</v>
      </c>
      <c r="AX233" s="128" t="e">
        <f>IF(#REF!="zákl. prenesená",J233,0)</f>
        <v>#REF!</v>
      </c>
      <c r="AY233" s="128" t="e">
        <f>IF(#REF!="zníž. prenesená",J233,0)</f>
        <v>#REF!</v>
      </c>
      <c r="AZ233" s="128" t="e">
        <f>IF(#REF!="nulová",J233,0)</f>
        <v>#REF!</v>
      </c>
      <c r="BA233" s="15" t="s">
        <v>78</v>
      </c>
      <c r="BB233" s="128">
        <f t="shared" si="5"/>
        <v>0</v>
      </c>
      <c r="BC233" s="15" t="s">
        <v>205</v>
      </c>
      <c r="BD233" s="127" t="s">
        <v>2082</v>
      </c>
    </row>
    <row r="234" spans="1:56" s="2" customFormat="1" ht="37.9" customHeight="1">
      <c r="A234" s="29"/>
      <c r="B234" s="119"/>
      <c r="C234" s="129" t="s">
        <v>774</v>
      </c>
      <c r="D234" s="129" t="s">
        <v>369</v>
      </c>
      <c r="E234" s="130"/>
      <c r="F234" s="131" t="s">
        <v>2083</v>
      </c>
      <c r="G234" s="132" t="s">
        <v>307</v>
      </c>
      <c r="H234" s="133">
        <v>82</v>
      </c>
      <c r="I234" s="134"/>
      <c r="J234" s="134"/>
      <c r="K234" s="135"/>
      <c r="L234" s="136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AI234" s="127" t="s">
        <v>269</v>
      </c>
      <c r="AK234" s="127" t="s">
        <v>369</v>
      </c>
      <c r="AL234" s="127" t="s">
        <v>78</v>
      </c>
      <c r="AP234" s="15" t="s">
        <v>144</v>
      </c>
      <c r="AV234" s="128" t="e">
        <f>IF(#REF!="základná",J234,0)</f>
        <v>#REF!</v>
      </c>
      <c r="AW234" s="128" t="e">
        <f>IF(#REF!="znížená",J234,0)</f>
        <v>#REF!</v>
      </c>
      <c r="AX234" s="128" t="e">
        <f>IF(#REF!="zákl. prenesená",J234,0)</f>
        <v>#REF!</v>
      </c>
      <c r="AY234" s="128" t="e">
        <f>IF(#REF!="zníž. prenesená",J234,0)</f>
        <v>#REF!</v>
      </c>
      <c r="AZ234" s="128" t="e">
        <f>IF(#REF!="nulová",J234,0)</f>
        <v>#REF!</v>
      </c>
      <c r="BA234" s="15" t="s">
        <v>78</v>
      </c>
      <c r="BB234" s="128">
        <f t="shared" si="5"/>
        <v>0</v>
      </c>
      <c r="BC234" s="15" t="s">
        <v>205</v>
      </c>
      <c r="BD234" s="127" t="s">
        <v>2084</v>
      </c>
    </row>
    <row r="235" spans="1:56" s="2" customFormat="1" ht="16.5" customHeight="1">
      <c r="A235" s="29"/>
      <c r="B235" s="119"/>
      <c r="C235" s="120" t="s">
        <v>778</v>
      </c>
      <c r="D235" s="120" t="s">
        <v>146</v>
      </c>
      <c r="E235" s="121" t="s">
        <v>2085</v>
      </c>
      <c r="F235" s="122" t="s">
        <v>2086</v>
      </c>
      <c r="G235" s="123" t="s">
        <v>307</v>
      </c>
      <c r="H235" s="124">
        <v>5</v>
      </c>
      <c r="I235" s="125"/>
      <c r="J235" s="125"/>
      <c r="K235" s="126"/>
      <c r="L235" s="30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AI235" s="127" t="s">
        <v>205</v>
      </c>
      <c r="AK235" s="127" t="s">
        <v>146</v>
      </c>
      <c r="AL235" s="127" t="s">
        <v>78</v>
      </c>
      <c r="AP235" s="15" t="s">
        <v>144</v>
      </c>
      <c r="AV235" s="128" t="e">
        <f>IF(#REF!="základná",J235,0)</f>
        <v>#REF!</v>
      </c>
      <c r="AW235" s="128" t="e">
        <f>IF(#REF!="znížená",J235,0)</f>
        <v>#REF!</v>
      </c>
      <c r="AX235" s="128" t="e">
        <f>IF(#REF!="zákl. prenesená",J235,0)</f>
        <v>#REF!</v>
      </c>
      <c r="AY235" s="128" t="e">
        <f>IF(#REF!="zníž. prenesená",J235,0)</f>
        <v>#REF!</v>
      </c>
      <c r="AZ235" s="128" t="e">
        <f>IF(#REF!="nulová",J235,0)</f>
        <v>#REF!</v>
      </c>
      <c r="BA235" s="15" t="s">
        <v>78</v>
      </c>
      <c r="BB235" s="128">
        <f t="shared" si="5"/>
        <v>0</v>
      </c>
      <c r="BC235" s="15" t="s">
        <v>205</v>
      </c>
      <c r="BD235" s="127" t="s">
        <v>2087</v>
      </c>
    </row>
    <row r="236" spans="1:56" s="2" customFormat="1" ht="24.2" customHeight="1">
      <c r="A236" s="29"/>
      <c r="B236" s="119"/>
      <c r="C236" s="129" t="s">
        <v>782</v>
      </c>
      <c r="D236" s="129" t="s">
        <v>369</v>
      </c>
      <c r="E236" s="130"/>
      <c r="F236" s="131" t="s">
        <v>2088</v>
      </c>
      <c r="G236" s="132" t="s">
        <v>307</v>
      </c>
      <c r="H236" s="133">
        <v>4</v>
      </c>
      <c r="I236" s="134"/>
      <c r="J236" s="134"/>
      <c r="K236" s="135"/>
      <c r="L236" s="136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AI236" s="127" t="s">
        <v>269</v>
      </c>
      <c r="AK236" s="127" t="s">
        <v>369</v>
      </c>
      <c r="AL236" s="127" t="s">
        <v>78</v>
      </c>
      <c r="AP236" s="15" t="s">
        <v>144</v>
      </c>
      <c r="AV236" s="128" t="e">
        <f>IF(#REF!="základná",J236,0)</f>
        <v>#REF!</v>
      </c>
      <c r="AW236" s="128" t="e">
        <f>IF(#REF!="znížená",J236,0)</f>
        <v>#REF!</v>
      </c>
      <c r="AX236" s="128" t="e">
        <f>IF(#REF!="zákl. prenesená",J236,0)</f>
        <v>#REF!</v>
      </c>
      <c r="AY236" s="128" t="e">
        <f>IF(#REF!="zníž. prenesená",J236,0)</f>
        <v>#REF!</v>
      </c>
      <c r="AZ236" s="128" t="e">
        <f>IF(#REF!="nulová",J236,0)</f>
        <v>#REF!</v>
      </c>
      <c r="BA236" s="15" t="s">
        <v>78</v>
      </c>
      <c r="BB236" s="128">
        <f t="shared" si="5"/>
        <v>0</v>
      </c>
      <c r="BC236" s="15" t="s">
        <v>205</v>
      </c>
      <c r="BD236" s="127" t="s">
        <v>2089</v>
      </c>
    </row>
    <row r="237" spans="1:56" s="2" customFormat="1" ht="24.2" customHeight="1">
      <c r="A237" s="29"/>
      <c r="B237" s="119"/>
      <c r="C237" s="129" t="s">
        <v>786</v>
      </c>
      <c r="D237" s="129" t="s">
        <v>369</v>
      </c>
      <c r="E237" s="130"/>
      <c r="F237" s="131" t="s">
        <v>2090</v>
      </c>
      <c r="G237" s="132" t="s">
        <v>307</v>
      </c>
      <c r="H237" s="133">
        <v>1</v>
      </c>
      <c r="I237" s="134"/>
      <c r="J237" s="134"/>
      <c r="K237" s="135"/>
      <c r="L237" s="136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AI237" s="127" t="s">
        <v>269</v>
      </c>
      <c r="AK237" s="127" t="s">
        <v>369</v>
      </c>
      <c r="AL237" s="127" t="s">
        <v>78</v>
      </c>
      <c r="AP237" s="15" t="s">
        <v>144</v>
      </c>
      <c r="AV237" s="128" t="e">
        <f>IF(#REF!="základná",J237,0)</f>
        <v>#REF!</v>
      </c>
      <c r="AW237" s="128" t="e">
        <f>IF(#REF!="znížená",J237,0)</f>
        <v>#REF!</v>
      </c>
      <c r="AX237" s="128" t="e">
        <f>IF(#REF!="zákl. prenesená",J237,0)</f>
        <v>#REF!</v>
      </c>
      <c r="AY237" s="128" t="e">
        <f>IF(#REF!="zníž. prenesená",J237,0)</f>
        <v>#REF!</v>
      </c>
      <c r="AZ237" s="128" t="e">
        <f>IF(#REF!="nulová",J237,0)</f>
        <v>#REF!</v>
      </c>
      <c r="BA237" s="15" t="s">
        <v>78</v>
      </c>
      <c r="BB237" s="128">
        <f t="shared" si="5"/>
        <v>0</v>
      </c>
      <c r="BC237" s="15" t="s">
        <v>205</v>
      </c>
      <c r="BD237" s="127" t="s">
        <v>2091</v>
      </c>
    </row>
    <row r="238" spans="1:56" s="2" customFormat="1" ht="16.5" customHeight="1">
      <c r="A238" s="29"/>
      <c r="B238" s="119"/>
      <c r="C238" s="120" t="s">
        <v>790</v>
      </c>
      <c r="D238" s="120" t="s">
        <v>146</v>
      </c>
      <c r="E238" s="121" t="s">
        <v>2092</v>
      </c>
      <c r="F238" s="122" t="s">
        <v>2093</v>
      </c>
      <c r="G238" s="123" t="s">
        <v>307</v>
      </c>
      <c r="H238" s="124">
        <v>3</v>
      </c>
      <c r="I238" s="125"/>
      <c r="J238" s="125"/>
      <c r="K238" s="126"/>
      <c r="L238" s="30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AI238" s="127" t="s">
        <v>205</v>
      </c>
      <c r="AK238" s="127" t="s">
        <v>146</v>
      </c>
      <c r="AL238" s="127" t="s">
        <v>78</v>
      </c>
      <c r="AP238" s="15" t="s">
        <v>144</v>
      </c>
      <c r="AV238" s="128" t="e">
        <f>IF(#REF!="základná",J238,0)</f>
        <v>#REF!</v>
      </c>
      <c r="AW238" s="128" t="e">
        <f>IF(#REF!="znížená",J238,0)</f>
        <v>#REF!</v>
      </c>
      <c r="AX238" s="128" t="e">
        <f>IF(#REF!="zákl. prenesená",J238,0)</f>
        <v>#REF!</v>
      </c>
      <c r="AY238" s="128" t="e">
        <f>IF(#REF!="zníž. prenesená",J238,0)</f>
        <v>#REF!</v>
      </c>
      <c r="AZ238" s="128" t="e">
        <f>IF(#REF!="nulová",J238,0)</f>
        <v>#REF!</v>
      </c>
      <c r="BA238" s="15" t="s">
        <v>78</v>
      </c>
      <c r="BB238" s="128">
        <f t="shared" si="5"/>
        <v>0</v>
      </c>
      <c r="BC238" s="15" t="s">
        <v>205</v>
      </c>
      <c r="BD238" s="127" t="s">
        <v>2094</v>
      </c>
    </row>
    <row r="239" spans="1:56" s="2" customFormat="1" ht="24.2" customHeight="1">
      <c r="A239" s="29"/>
      <c r="B239" s="119"/>
      <c r="C239" s="129" t="s">
        <v>794</v>
      </c>
      <c r="D239" s="129" t="s">
        <v>369</v>
      </c>
      <c r="E239" s="130"/>
      <c r="F239" s="131" t="s">
        <v>2095</v>
      </c>
      <c r="G239" s="132" t="s">
        <v>307</v>
      </c>
      <c r="H239" s="133">
        <v>2</v>
      </c>
      <c r="I239" s="134"/>
      <c r="J239" s="134"/>
      <c r="K239" s="135"/>
      <c r="L239" s="136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AI239" s="127" t="s">
        <v>269</v>
      </c>
      <c r="AK239" s="127" t="s">
        <v>369</v>
      </c>
      <c r="AL239" s="127" t="s">
        <v>78</v>
      </c>
      <c r="AP239" s="15" t="s">
        <v>144</v>
      </c>
      <c r="AV239" s="128" t="e">
        <f>IF(#REF!="základná",J239,0)</f>
        <v>#REF!</v>
      </c>
      <c r="AW239" s="128" t="e">
        <f>IF(#REF!="znížená",J239,0)</f>
        <v>#REF!</v>
      </c>
      <c r="AX239" s="128" t="e">
        <f>IF(#REF!="zákl. prenesená",J239,0)</f>
        <v>#REF!</v>
      </c>
      <c r="AY239" s="128" t="e">
        <f>IF(#REF!="zníž. prenesená",J239,0)</f>
        <v>#REF!</v>
      </c>
      <c r="AZ239" s="128" t="e">
        <f>IF(#REF!="nulová",J239,0)</f>
        <v>#REF!</v>
      </c>
      <c r="BA239" s="15" t="s">
        <v>78</v>
      </c>
      <c r="BB239" s="128">
        <f t="shared" si="5"/>
        <v>0</v>
      </c>
      <c r="BC239" s="15" t="s">
        <v>205</v>
      </c>
      <c r="BD239" s="127" t="s">
        <v>2096</v>
      </c>
    </row>
    <row r="240" spans="1:56" s="2" customFormat="1" ht="16.5" customHeight="1">
      <c r="A240" s="29"/>
      <c r="B240" s="119"/>
      <c r="C240" s="129" t="s">
        <v>798</v>
      </c>
      <c r="D240" s="129" t="s">
        <v>369</v>
      </c>
      <c r="E240" s="130"/>
      <c r="F240" s="137" t="s">
        <v>2914</v>
      </c>
      <c r="G240" s="132" t="s">
        <v>307</v>
      </c>
      <c r="H240" s="133">
        <v>1</v>
      </c>
      <c r="I240" s="134"/>
      <c r="J240" s="134"/>
      <c r="K240" s="135"/>
      <c r="L240" s="136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AI240" s="127" t="s">
        <v>269</v>
      </c>
      <c r="AK240" s="127" t="s">
        <v>369</v>
      </c>
      <c r="AL240" s="127" t="s">
        <v>78</v>
      </c>
      <c r="AP240" s="15" t="s">
        <v>144</v>
      </c>
      <c r="AV240" s="128" t="e">
        <f>IF(#REF!="základná",J240,0)</f>
        <v>#REF!</v>
      </c>
      <c r="AW240" s="128" t="e">
        <f>IF(#REF!="znížená",J240,0)</f>
        <v>#REF!</v>
      </c>
      <c r="AX240" s="128" t="e">
        <f>IF(#REF!="zákl. prenesená",J240,0)</f>
        <v>#REF!</v>
      </c>
      <c r="AY240" s="128" t="e">
        <f>IF(#REF!="zníž. prenesená",J240,0)</f>
        <v>#REF!</v>
      </c>
      <c r="AZ240" s="128" t="e">
        <f>IF(#REF!="nulová",J240,0)</f>
        <v>#REF!</v>
      </c>
      <c r="BA240" s="15" t="s">
        <v>78</v>
      </c>
      <c r="BB240" s="128">
        <f t="shared" si="5"/>
        <v>0</v>
      </c>
      <c r="BC240" s="15" t="s">
        <v>205</v>
      </c>
      <c r="BD240" s="127" t="s">
        <v>2097</v>
      </c>
    </row>
    <row r="241" spans="1:56" s="2" customFormat="1" ht="16.5" customHeight="1">
      <c r="A241" s="29"/>
      <c r="B241" s="119"/>
      <c r="C241" s="120" t="s">
        <v>802</v>
      </c>
      <c r="D241" s="120" t="s">
        <v>146</v>
      </c>
      <c r="E241" s="121" t="s">
        <v>2098</v>
      </c>
      <c r="F241" s="122" t="s">
        <v>2099</v>
      </c>
      <c r="G241" s="123" t="s">
        <v>307</v>
      </c>
      <c r="H241" s="124">
        <v>6</v>
      </c>
      <c r="I241" s="125"/>
      <c r="J241" s="125"/>
      <c r="K241" s="126"/>
      <c r="L241" s="30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AI241" s="127" t="s">
        <v>205</v>
      </c>
      <c r="AK241" s="127" t="s">
        <v>146</v>
      </c>
      <c r="AL241" s="127" t="s">
        <v>78</v>
      </c>
      <c r="AP241" s="15" t="s">
        <v>144</v>
      </c>
      <c r="AV241" s="128" t="e">
        <f>IF(#REF!="základná",J241,0)</f>
        <v>#REF!</v>
      </c>
      <c r="AW241" s="128" t="e">
        <f>IF(#REF!="znížená",J241,0)</f>
        <v>#REF!</v>
      </c>
      <c r="AX241" s="128" t="e">
        <f>IF(#REF!="zákl. prenesená",J241,0)</f>
        <v>#REF!</v>
      </c>
      <c r="AY241" s="128" t="e">
        <f>IF(#REF!="zníž. prenesená",J241,0)</f>
        <v>#REF!</v>
      </c>
      <c r="AZ241" s="128" t="e">
        <f>IF(#REF!="nulová",J241,0)</f>
        <v>#REF!</v>
      </c>
      <c r="BA241" s="15" t="s">
        <v>78</v>
      </c>
      <c r="BB241" s="128">
        <f t="shared" si="5"/>
        <v>0</v>
      </c>
      <c r="BC241" s="15" t="s">
        <v>205</v>
      </c>
      <c r="BD241" s="127" t="s">
        <v>2100</v>
      </c>
    </row>
    <row r="242" spans="1:56" s="2" customFormat="1" ht="21.75" customHeight="1">
      <c r="A242" s="29"/>
      <c r="B242" s="119"/>
      <c r="C242" s="129" t="s">
        <v>804</v>
      </c>
      <c r="D242" s="129" t="s">
        <v>369</v>
      </c>
      <c r="E242" s="130"/>
      <c r="F242" s="131" t="s">
        <v>2101</v>
      </c>
      <c r="G242" s="132" t="s">
        <v>307</v>
      </c>
      <c r="H242" s="133">
        <v>5</v>
      </c>
      <c r="I242" s="134"/>
      <c r="J242" s="134"/>
      <c r="K242" s="135"/>
      <c r="L242" s="136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AI242" s="127" t="s">
        <v>269</v>
      </c>
      <c r="AK242" s="127" t="s">
        <v>369</v>
      </c>
      <c r="AL242" s="127" t="s">
        <v>78</v>
      </c>
      <c r="AP242" s="15" t="s">
        <v>144</v>
      </c>
      <c r="AV242" s="128" t="e">
        <f>IF(#REF!="základná",J242,0)</f>
        <v>#REF!</v>
      </c>
      <c r="AW242" s="128" t="e">
        <f>IF(#REF!="znížená",J242,0)</f>
        <v>#REF!</v>
      </c>
      <c r="AX242" s="128" t="e">
        <f>IF(#REF!="zákl. prenesená",J242,0)</f>
        <v>#REF!</v>
      </c>
      <c r="AY242" s="128" t="e">
        <f>IF(#REF!="zníž. prenesená",J242,0)</f>
        <v>#REF!</v>
      </c>
      <c r="AZ242" s="128" t="e">
        <f>IF(#REF!="nulová",J242,0)</f>
        <v>#REF!</v>
      </c>
      <c r="BA242" s="15" t="s">
        <v>78</v>
      </c>
      <c r="BB242" s="128">
        <f t="shared" si="5"/>
        <v>0</v>
      </c>
      <c r="BC242" s="15" t="s">
        <v>205</v>
      </c>
      <c r="BD242" s="127" t="s">
        <v>2102</v>
      </c>
    </row>
    <row r="243" spans="1:56" s="2" customFormat="1" ht="16.5" customHeight="1">
      <c r="A243" s="29"/>
      <c r="B243" s="119"/>
      <c r="C243" s="129" t="s">
        <v>1263</v>
      </c>
      <c r="D243" s="129" t="s">
        <v>369</v>
      </c>
      <c r="E243" s="130"/>
      <c r="F243" s="131" t="s">
        <v>2103</v>
      </c>
      <c r="G243" s="132" t="s">
        <v>307</v>
      </c>
      <c r="H243" s="133">
        <v>1</v>
      </c>
      <c r="I243" s="134"/>
      <c r="J243" s="134"/>
      <c r="K243" s="135"/>
      <c r="L243" s="136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AI243" s="127" t="s">
        <v>269</v>
      </c>
      <c r="AK243" s="127" t="s">
        <v>369</v>
      </c>
      <c r="AL243" s="127" t="s">
        <v>78</v>
      </c>
      <c r="AP243" s="15" t="s">
        <v>144</v>
      </c>
      <c r="AV243" s="128" t="e">
        <f>IF(#REF!="základná",J243,0)</f>
        <v>#REF!</v>
      </c>
      <c r="AW243" s="128" t="e">
        <f>IF(#REF!="znížená",J243,0)</f>
        <v>#REF!</v>
      </c>
      <c r="AX243" s="128" t="e">
        <f>IF(#REF!="zákl. prenesená",J243,0)</f>
        <v>#REF!</v>
      </c>
      <c r="AY243" s="128" t="e">
        <f>IF(#REF!="zníž. prenesená",J243,0)</f>
        <v>#REF!</v>
      </c>
      <c r="AZ243" s="128" t="e">
        <f>IF(#REF!="nulová",J243,0)</f>
        <v>#REF!</v>
      </c>
      <c r="BA243" s="15" t="s">
        <v>78</v>
      </c>
      <c r="BB243" s="128">
        <f t="shared" si="5"/>
        <v>0</v>
      </c>
      <c r="BC243" s="15" t="s">
        <v>205</v>
      </c>
      <c r="BD243" s="127" t="s">
        <v>2104</v>
      </c>
    </row>
    <row r="244" spans="1:56" s="2" customFormat="1" ht="16.5" customHeight="1">
      <c r="A244" s="29"/>
      <c r="B244" s="119"/>
      <c r="C244" s="120" t="s">
        <v>1267</v>
      </c>
      <c r="D244" s="120" t="s">
        <v>146</v>
      </c>
      <c r="E244" s="121" t="s">
        <v>2105</v>
      </c>
      <c r="F244" s="122" t="s">
        <v>2106</v>
      </c>
      <c r="G244" s="123" t="s">
        <v>307</v>
      </c>
      <c r="H244" s="124">
        <v>3</v>
      </c>
      <c r="I244" s="125"/>
      <c r="J244" s="125"/>
      <c r="K244" s="126"/>
      <c r="L244" s="30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AI244" s="127" t="s">
        <v>205</v>
      </c>
      <c r="AK244" s="127" t="s">
        <v>146</v>
      </c>
      <c r="AL244" s="127" t="s">
        <v>78</v>
      </c>
      <c r="AP244" s="15" t="s">
        <v>144</v>
      </c>
      <c r="AV244" s="128" t="e">
        <f>IF(#REF!="základná",J244,0)</f>
        <v>#REF!</v>
      </c>
      <c r="AW244" s="128" t="e">
        <f>IF(#REF!="znížená",J244,0)</f>
        <v>#REF!</v>
      </c>
      <c r="AX244" s="128" t="e">
        <f>IF(#REF!="zákl. prenesená",J244,0)</f>
        <v>#REF!</v>
      </c>
      <c r="AY244" s="128" t="e">
        <f>IF(#REF!="zníž. prenesená",J244,0)</f>
        <v>#REF!</v>
      </c>
      <c r="AZ244" s="128" t="e">
        <f>IF(#REF!="nulová",J244,0)</f>
        <v>#REF!</v>
      </c>
      <c r="BA244" s="15" t="s">
        <v>78</v>
      </c>
      <c r="BB244" s="128">
        <f t="shared" si="5"/>
        <v>0</v>
      </c>
      <c r="BC244" s="15" t="s">
        <v>205</v>
      </c>
      <c r="BD244" s="127" t="s">
        <v>2107</v>
      </c>
    </row>
    <row r="245" spans="1:56" s="2" customFormat="1" ht="24.2" customHeight="1">
      <c r="A245" s="29"/>
      <c r="B245" s="119"/>
      <c r="C245" s="129" t="s">
        <v>1269</v>
      </c>
      <c r="D245" s="129" t="s">
        <v>369</v>
      </c>
      <c r="E245" s="130"/>
      <c r="F245" s="137" t="s">
        <v>2915</v>
      </c>
      <c r="G245" s="132" t="s">
        <v>307</v>
      </c>
      <c r="H245" s="133">
        <v>3</v>
      </c>
      <c r="I245" s="134"/>
      <c r="J245" s="134"/>
      <c r="K245" s="135"/>
      <c r="L245" s="136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AI245" s="127" t="s">
        <v>269</v>
      </c>
      <c r="AK245" s="127" t="s">
        <v>369</v>
      </c>
      <c r="AL245" s="127" t="s">
        <v>78</v>
      </c>
      <c r="AP245" s="15" t="s">
        <v>144</v>
      </c>
      <c r="AV245" s="128" t="e">
        <f>IF(#REF!="základná",J245,0)</f>
        <v>#REF!</v>
      </c>
      <c r="AW245" s="128" t="e">
        <f>IF(#REF!="znížená",J245,0)</f>
        <v>#REF!</v>
      </c>
      <c r="AX245" s="128" t="e">
        <f>IF(#REF!="zákl. prenesená",J245,0)</f>
        <v>#REF!</v>
      </c>
      <c r="AY245" s="128" t="e">
        <f>IF(#REF!="zníž. prenesená",J245,0)</f>
        <v>#REF!</v>
      </c>
      <c r="AZ245" s="128" t="e">
        <f>IF(#REF!="nulová",J245,0)</f>
        <v>#REF!</v>
      </c>
      <c r="BA245" s="15" t="s">
        <v>78</v>
      </c>
      <c r="BB245" s="128">
        <f t="shared" si="5"/>
        <v>0</v>
      </c>
      <c r="BC245" s="15" t="s">
        <v>205</v>
      </c>
      <c r="BD245" s="127" t="s">
        <v>2108</v>
      </c>
    </row>
    <row r="246" spans="1:56" s="2" customFormat="1" ht="16.5" customHeight="1">
      <c r="A246" s="29"/>
      <c r="B246" s="119"/>
      <c r="C246" s="120" t="s">
        <v>1273</v>
      </c>
      <c r="D246" s="120" t="s">
        <v>146</v>
      </c>
      <c r="E246" s="121" t="s">
        <v>2109</v>
      </c>
      <c r="F246" s="122" t="s">
        <v>2110</v>
      </c>
      <c r="G246" s="123" t="s">
        <v>307</v>
      </c>
      <c r="H246" s="124">
        <v>1</v>
      </c>
      <c r="I246" s="125"/>
      <c r="J246" s="125"/>
      <c r="K246" s="126"/>
      <c r="L246" s="30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AI246" s="127" t="s">
        <v>205</v>
      </c>
      <c r="AK246" s="127" t="s">
        <v>146</v>
      </c>
      <c r="AL246" s="127" t="s">
        <v>78</v>
      </c>
      <c r="AP246" s="15" t="s">
        <v>144</v>
      </c>
      <c r="AV246" s="128" t="e">
        <f>IF(#REF!="základná",J246,0)</f>
        <v>#REF!</v>
      </c>
      <c r="AW246" s="128" t="e">
        <f>IF(#REF!="znížená",J246,0)</f>
        <v>#REF!</v>
      </c>
      <c r="AX246" s="128" t="e">
        <f>IF(#REF!="zákl. prenesená",J246,0)</f>
        <v>#REF!</v>
      </c>
      <c r="AY246" s="128" t="e">
        <f>IF(#REF!="zníž. prenesená",J246,0)</f>
        <v>#REF!</v>
      </c>
      <c r="AZ246" s="128" t="e">
        <f>IF(#REF!="nulová",J246,0)</f>
        <v>#REF!</v>
      </c>
      <c r="BA246" s="15" t="s">
        <v>78</v>
      </c>
      <c r="BB246" s="128">
        <f t="shared" si="5"/>
        <v>0</v>
      </c>
      <c r="BC246" s="15" t="s">
        <v>205</v>
      </c>
      <c r="BD246" s="127" t="s">
        <v>2111</v>
      </c>
    </row>
    <row r="247" spans="1:56" s="2" customFormat="1" ht="16.5" customHeight="1">
      <c r="A247" s="29"/>
      <c r="B247" s="119"/>
      <c r="C247" s="129" t="s">
        <v>1647</v>
      </c>
      <c r="D247" s="129" t="s">
        <v>369</v>
      </c>
      <c r="E247" s="130"/>
      <c r="F247" s="131" t="s">
        <v>2112</v>
      </c>
      <c r="G247" s="132" t="s">
        <v>307</v>
      </c>
      <c r="H247" s="133">
        <v>1</v>
      </c>
      <c r="I247" s="134"/>
      <c r="J247" s="134"/>
      <c r="K247" s="135"/>
      <c r="L247" s="136"/>
      <c r="M247" s="29"/>
      <c r="N247" s="29"/>
      <c r="O247" s="29"/>
      <c r="P247" s="29"/>
      <c r="Q247" s="29"/>
      <c r="R247" s="29"/>
      <c r="S247" s="29"/>
      <c r="T247" s="29"/>
      <c r="U247" s="29"/>
      <c r="V247" s="29"/>
      <c r="AI247" s="127" t="s">
        <v>269</v>
      </c>
      <c r="AK247" s="127" t="s">
        <v>369</v>
      </c>
      <c r="AL247" s="127" t="s">
        <v>78</v>
      </c>
      <c r="AP247" s="15" t="s">
        <v>144</v>
      </c>
      <c r="AV247" s="128" t="e">
        <f>IF(#REF!="základná",J247,0)</f>
        <v>#REF!</v>
      </c>
      <c r="AW247" s="128" t="e">
        <f>IF(#REF!="znížená",J247,0)</f>
        <v>#REF!</v>
      </c>
      <c r="AX247" s="128" t="e">
        <f>IF(#REF!="zákl. prenesená",J247,0)</f>
        <v>#REF!</v>
      </c>
      <c r="AY247" s="128" t="e">
        <f>IF(#REF!="zníž. prenesená",J247,0)</f>
        <v>#REF!</v>
      </c>
      <c r="AZ247" s="128" t="e">
        <f>IF(#REF!="nulová",J247,0)</f>
        <v>#REF!</v>
      </c>
      <c r="BA247" s="15" t="s">
        <v>78</v>
      </c>
      <c r="BB247" s="128">
        <f t="shared" si="5"/>
        <v>0</v>
      </c>
      <c r="BC247" s="15" t="s">
        <v>205</v>
      </c>
      <c r="BD247" s="127" t="s">
        <v>2113</v>
      </c>
    </row>
    <row r="248" spans="1:56" s="2" customFormat="1" ht="21.75" customHeight="1">
      <c r="A248" s="29"/>
      <c r="B248" s="119"/>
      <c r="C248" s="120" t="s">
        <v>1651</v>
      </c>
      <c r="D248" s="120" t="s">
        <v>146</v>
      </c>
      <c r="E248" s="121" t="s">
        <v>2114</v>
      </c>
      <c r="F248" s="122" t="s">
        <v>2115</v>
      </c>
      <c r="G248" s="123" t="s">
        <v>2116</v>
      </c>
      <c r="H248" s="124">
        <v>82</v>
      </c>
      <c r="I248" s="125"/>
      <c r="J248" s="125"/>
      <c r="K248" s="126"/>
      <c r="L248" s="30"/>
      <c r="M248" s="29"/>
      <c r="N248" s="29"/>
      <c r="O248" s="29"/>
      <c r="P248" s="29"/>
      <c r="Q248" s="29"/>
      <c r="R248" s="29"/>
      <c r="S248" s="29"/>
      <c r="T248" s="29"/>
      <c r="U248" s="29"/>
      <c r="V248" s="29"/>
      <c r="AI248" s="127" t="s">
        <v>205</v>
      </c>
      <c r="AK248" s="127" t="s">
        <v>146</v>
      </c>
      <c r="AL248" s="127" t="s">
        <v>78</v>
      </c>
      <c r="AP248" s="15" t="s">
        <v>144</v>
      </c>
      <c r="AV248" s="128" t="e">
        <f>IF(#REF!="základná",J248,0)</f>
        <v>#REF!</v>
      </c>
      <c r="AW248" s="128" t="e">
        <f>IF(#REF!="znížená",J248,0)</f>
        <v>#REF!</v>
      </c>
      <c r="AX248" s="128" t="e">
        <f>IF(#REF!="zákl. prenesená",J248,0)</f>
        <v>#REF!</v>
      </c>
      <c r="AY248" s="128" t="e">
        <f>IF(#REF!="zníž. prenesená",J248,0)</f>
        <v>#REF!</v>
      </c>
      <c r="AZ248" s="128" t="e">
        <f>IF(#REF!="nulová",J248,0)</f>
        <v>#REF!</v>
      </c>
      <c r="BA248" s="15" t="s">
        <v>78</v>
      </c>
      <c r="BB248" s="128">
        <f t="shared" si="5"/>
        <v>0</v>
      </c>
      <c r="BC248" s="15" t="s">
        <v>205</v>
      </c>
      <c r="BD248" s="127" t="s">
        <v>2117</v>
      </c>
    </row>
    <row r="249" spans="1:56" s="2" customFormat="1" ht="37.9" customHeight="1">
      <c r="A249" s="29"/>
      <c r="B249" s="119"/>
      <c r="C249" s="129" t="s">
        <v>354</v>
      </c>
      <c r="D249" s="129" t="s">
        <v>369</v>
      </c>
      <c r="E249" s="130"/>
      <c r="F249" s="131" t="s">
        <v>2118</v>
      </c>
      <c r="G249" s="132" t="s">
        <v>307</v>
      </c>
      <c r="H249" s="133">
        <v>64</v>
      </c>
      <c r="I249" s="134"/>
      <c r="J249" s="134"/>
      <c r="K249" s="135"/>
      <c r="L249" s="136"/>
      <c r="M249" s="29"/>
      <c r="N249" s="29"/>
      <c r="O249" s="29"/>
      <c r="P249" s="29"/>
      <c r="Q249" s="29"/>
      <c r="R249" s="29"/>
      <c r="S249" s="29"/>
      <c r="T249" s="29"/>
      <c r="U249" s="29"/>
      <c r="V249" s="29"/>
      <c r="AI249" s="127" t="s">
        <v>269</v>
      </c>
      <c r="AK249" s="127" t="s">
        <v>369</v>
      </c>
      <c r="AL249" s="127" t="s">
        <v>78</v>
      </c>
      <c r="AP249" s="15" t="s">
        <v>144</v>
      </c>
      <c r="AV249" s="128" t="e">
        <f>IF(#REF!="základná",J249,0)</f>
        <v>#REF!</v>
      </c>
      <c r="AW249" s="128" t="e">
        <f>IF(#REF!="znížená",J249,0)</f>
        <v>#REF!</v>
      </c>
      <c r="AX249" s="128" t="e">
        <f>IF(#REF!="zákl. prenesená",J249,0)</f>
        <v>#REF!</v>
      </c>
      <c r="AY249" s="128" t="e">
        <f>IF(#REF!="zníž. prenesená",J249,0)</f>
        <v>#REF!</v>
      </c>
      <c r="AZ249" s="128" t="e">
        <f>IF(#REF!="nulová",J249,0)</f>
        <v>#REF!</v>
      </c>
      <c r="BA249" s="15" t="s">
        <v>78</v>
      </c>
      <c r="BB249" s="128">
        <f t="shared" si="5"/>
        <v>0</v>
      </c>
      <c r="BC249" s="15" t="s">
        <v>205</v>
      </c>
      <c r="BD249" s="127" t="s">
        <v>2119</v>
      </c>
    </row>
    <row r="250" spans="1:56" s="2" customFormat="1" ht="24.2" customHeight="1">
      <c r="A250" s="29"/>
      <c r="B250" s="119"/>
      <c r="C250" s="129" t="s">
        <v>1657</v>
      </c>
      <c r="D250" s="129" t="s">
        <v>369</v>
      </c>
      <c r="E250" s="130"/>
      <c r="F250" s="131" t="s">
        <v>2120</v>
      </c>
      <c r="G250" s="132" t="s">
        <v>307</v>
      </c>
      <c r="H250" s="133">
        <v>18</v>
      </c>
      <c r="I250" s="134"/>
      <c r="J250" s="134"/>
      <c r="K250" s="135"/>
      <c r="L250" s="136"/>
      <c r="M250" s="29"/>
      <c r="N250" s="29"/>
      <c r="O250" s="29"/>
      <c r="P250" s="29"/>
      <c r="Q250" s="29"/>
      <c r="R250" s="29"/>
      <c r="S250" s="29"/>
      <c r="T250" s="29"/>
      <c r="U250" s="29"/>
      <c r="V250" s="29"/>
      <c r="AI250" s="127" t="s">
        <v>269</v>
      </c>
      <c r="AK250" s="127" t="s">
        <v>369</v>
      </c>
      <c r="AL250" s="127" t="s">
        <v>78</v>
      </c>
      <c r="AP250" s="15" t="s">
        <v>144</v>
      </c>
      <c r="AV250" s="128" t="e">
        <f>IF(#REF!="základná",J250,0)</f>
        <v>#REF!</v>
      </c>
      <c r="AW250" s="128" t="e">
        <f>IF(#REF!="znížená",J250,0)</f>
        <v>#REF!</v>
      </c>
      <c r="AX250" s="128" t="e">
        <f>IF(#REF!="zákl. prenesená",J250,0)</f>
        <v>#REF!</v>
      </c>
      <c r="AY250" s="128" t="e">
        <f>IF(#REF!="zníž. prenesená",J250,0)</f>
        <v>#REF!</v>
      </c>
      <c r="AZ250" s="128" t="e">
        <f>IF(#REF!="nulová",J250,0)</f>
        <v>#REF!</v>
      </c>
      <c r="BA250" s="15" t="s">
        <v>78</v>
      </c>
      <c r="BB250" s="128">
        <f t="shared" si="5"/>
        <v>0</v>
      </c>
      <c r="BC250" s="15" t="s">
        <v>205</v>
      </c>
      <c r="BD250" s="127" t="s">
        <v>2121</v>
      </c>
    </row>
    <row r="251" spans="1:56" s="2" customFormat="1" ht="16.5" customHeight="1">
      <c r="A251" s="29"/>
      <c r="B251" s="119"/>
      <c r="C251" s="129" t="s">
        <v>1660</v>
      </c>
      <c r="D251" s="129" t="s">
        <v>369</v>
      </c>
      <c r="E251" s="130"/>
      <c r="F251" s="131" t="s">
        <v>2122</v>
      </c>
      <c r="G251" s="132" t="s">
        <v>307</v>
      </c>
      <c r="H251" s="133">
        <v>64</v>
      </c>
      <c r="I251" s="134"/>
      <c r="J251" s="134"/>
      <c r="K251" s="135"/>
      <c r="L251" s="136"/>
      <c r="M251" s="29"/>
      <c r="N251" s="29"/>
      <c r="O251" s="29"/>
      <c r="P251" s="29"/>
      <c r="Q251" s="29"/>
      <c r="R251" s="29"/>
      <c r="S251" s="29"/>
      <c r="T251" s="29"/>
      <c r="U251" s="29"/>
      <c r="V251" s="29"/>
      <c r="AI251" s="127" t="s">
        <v>269</v>
      </c>
      <c r="AK251" s="127" t="s">
        <v>369</v>
      </c>
      <c r="AL251" s="127" t="s">
        <v>78</v>
      </c>
      <c r="AP251" s="15" t="s">
        <v>144</v>
      </c>
      <c r="AV251" s="128" t="e">
        <f>IF(#REF!="základná",J251,0)</f>
        <v>#REF!</v>
      </c>
      <c r="AW251" s="128" t="e">
        <f>IF(#REF!="znížená",J251,0)</f>
        <v>#REF!</v>
      </c>
      <c r="AX251" s="128" t="e">
        <f>IF(#REF!="zákl. prenesená",J251,0)</f>
        <v>#REF!</v>
      </c>
      <c r="AY251" s="128" t="e">
        <f>IF(#REF!="zníž. prenesená",J251,0)</f>
        <v>#REF!</v>
      </c>
      <c r="AZ251" s="128" t="e">
        <f>IF(#REF!="nulová",J251,0)</f>
        <v>#REF!</v>
      </c>
      <c r="BA251" s="15" t="s">
        <v>78</v>
      </c>
      <c r="BB251" s="128">
        <f t="shared" si="5"/>
        <v>0</v>
      </c>
      <c r="BC251" s="15" t="s">
        <v>205</v>
      </c>
      <c r="BD251" s="127" t="s">
        <v>2123</v>
      </c>
    </row>
    <row r="252" spans="1:56" s="2" customFormat="1" ht="16.5" customHeight="1">
      <c r="A252" s="29"/>
      <c r="B252" s="119"/>
      <c r="C252" s="120" t="s">
        <v>1664</v>
      </c>
      <c r="D252" s="120" t="s">
        <v>146</v>
      </c>
      <c r="E252" s="121" t="s">
        <v>2124</v>
      </c>
      <c r="F252" s="122" t="s">
        <v>2125</v>
      </c>
      <c r="G252" s="123" t="s">
        <v>307</v>
      </c>
      <c r="H252" s="124">
        <v>2</v>
      </c>
      <c r="I252" s="125"/>
      <c r="J252" s="125"/>
      <c r="K252" s="126"/>
      <c r="L252" s="30"/>
      <c r="M252" s="29"/>
      <c r="N252" s="29"/>
      <c r="O252" s="29"/>
      <c r="P252" s="29"/>
      <c r="Q252" s="29"/>
      <c r="R252" s="29"/>
      <c r="S252" s="29"/>
      <c r="T252" s="29"/>
      <c r="U252" s="29"/>
      <c r="V252" s="29"/>
      <c r="AI252" s="127" t="s">
        <v>205</v>
      </c>
      <c r="AK252" s="127" t="s">
        <v>146</v>
      </c>
      <c r="AL252" s="127" t="s">
        <v>78</v>
      </c>
      <c r="AP252" s="15" t="s">
        <v>144</v>
      </c>
      <c r="AV252" s="128" t="e">
        <f>IF(#REF!="základná",J252,0)</f>
        <v>#REF!</v>
      </c>
      <c r="AW252" s="128" t="e">
        <f>IF(#REF!="znížená",J252,0)</f>
        <v>#REF!</v>
      </c>
      <c r="AX252" s="128" t="e">
        <f>IF(#REF!="zákl. prenesená",J252,0)</f>
        <v>#REF!</v>
      </c>
      <c r="AY252" s="128" t="e">
        <f>IF(#REF!="zníž. prenesená",J252,0)</f>
        <v>#REF!</v>
      </c>
      <c r="AZ252" s="128" t="e">
        <f>IF(#REF!="nulová",J252,0)</f>
        <v>#REF!</v>
      </c>
      <c r="BA252" s="15" t="s">
        <v>78</v>
      </c>
      <c r="BB252" s="128">
        <f t="shared" si="5"/>
        <v>0</v>
      </c>
      <c r="BC252" s="15" t="s">
        <v>205</v>
      </c>
      <c r="BD252" s="127" t="s">
        <v>2126</v>
      </c>
    </row>
    <row r="253" spans="1:56" s="2" customFormat="1" ht="16.5" customHeight="1">
      <c r="A253" s="29"/>
      <c r="B253" s="119"/>
      <c r="C253" s="129" t="s">
        <v>1667</v>
      </c>
      <c r="D253" s="129" t="s">
        <v>369</v>
      </c>
      <c r="E253" s="130"/>
      <c r="F253" s="131" t="s">
        <v>2127</v>
      </c>
      <c r="G253" s="132" t="s">
        <v>307</v>
      </c>
      <c r="H253" s="133">
        <v>2</v>
      </c>
      <c r="I253" s="134"/>
      <c r="J253" s="134"/>
      <c r="K253" s="135"/>
      <c r="L253" s="136"/>
      <c r="M253" s="29"/>
      <c r="N253" s="29"/>
      <c r="O253" s="29"/>
      <c r="P253" s="29"/>
      <c r="Q253" s="29"/>
      <c r="R253" s="29"/>
      <c r="S253" s="29"/>
      <c r="T253" s="29"/>
      <c r="U253" s="29"/>
      <c r="V253" s="29"/>
      <c r="AI253" s="127" t="s">
        <v>269</v>
      </c>
      <c r="AK253" s="127" t="s">
        <v>369</v>
      </c>
      <c r="AL253" s="127" t="s">
        <v>78</v>
      </c>
      <c r="AP253" s="15" t="s">
        <v>144</v>
      </c>
      <c r="AV253" s="128" t="e">
        <f>IF(#REF!="základná",J253,0)</f>
        <v>#REF!</v>
      </c>
      <c r="AW253" s="128" t="e">
        <f>IF(#REF!="znížená",J253,0)</f>
        <v>#REF!</v>
      </c>
      <c r="AX253" s="128" t="e">
        <f>IF(#REF!="zákl. prenesená",J253,0)</f>
        <v>#REF!</v>
      </c>
      <c r="AY253" s="128" t="e">
        <f>IF(#REF!="zníž. prenesená",J253,0)</f>
        <v>#REF!</v>
      </c>
      <c r="AZ253" s="128" t="e">
        <f>IF(#REF!="nulová",J253,0)</f>
        <v>#REF!</v>
      </c>
      <c r="BA253" s="15" t="s">
        <v>78</v>
      </c>
      <c r="BB253" s="128">
        <f t="shared" si="5"/>
        <v>0</v>
      </c>
      <c r="BC253" s="15" t="s">
        <v>205</v>
      </c>
      <c r="BD253" s="127" t="s">
        <v>2128</v>
      </c>
    </row>
    <row r="254" spans="1:56" s="2" customFormat="1" ht="16.5" customHeight="1">
      <c r="A254" s="29"/>
      <c r="B254" s="119"/>
      <c r="C254" s="120" t="s">
        <v>1671</v>
      </c>
      <c r="D254" s="120" t="s">
        <v>146</v>
      </c>
      <c r="E254" s="121" t="s">
        <v>2129</v>
      </c>
      <c r="F254" s="122" t="s">
        <v>2130</v>
      </c>
      <c r="G254" s="123" t="s">
        <v>307</v>
      </c>
      <c r="H254" s="124">
        <v>4</v>
      </c>
      <c r="I254" s="125"/>
      <c r="J254" s="125"/>
      <c r="K254" s="126"/>
      <c r="L254" s="30"/>
      <c r="M254" s="29"/>
      <c r="N254" s="29"/>
      <c r="O254" s="29"/>
      <c r="P254" s="29"/>
      <c r="Q254" s="29"/>
      <c r="R254" s="29"/>
      <c r="S254" s="29"/>
      <c r="T254" s="29"/>
      <c r="U254" s="29"/>
      <c r="V254" s="29"/>
      <c r="AI254" s="127" t="s">
        <v>205</v>
      </c>
      <c r="AK254" s="127" t="s">
        <v>146</v>
      </c>
      <c r="AL254" s="127" t="s">
        <v>78</v>
      </c>
      <c r="AP254" s="15" t="s">
        <v>144</v>
      </c>
      <c r="AV254" s="128" t="e">
        <f>IF(#REF!="základná",J254,0)</f>
        <v>#REF!</v>
      </c>
      <c r="AW254" s="128" t="e">
        <f>IF(#REF!="znížená",J254,0)</f>
        <v>#REF!</v>
      </c>
      <c r="AX254" s="128" t="e">
        <f>IF(#REF!="zákl. prenesená",J254,0)</f>
        <v>#REF!</v>
      </c>
      <c r="AY254" s="128" t="e">
        <f>IF(#REF!="zníž. prenesená",J254,0)</f>
        <v>#REF!</v>
      </c>
      <c r="AZ254" s="128" t="e">
        <f>IF(#REF!="nulová",J254,0)</f>
        <v>#REF!</v>
      </c>
      <c r="BA254" s="15" t="s">
        <v>78</v>
      </c>
      <c r="BB254" s="128">
        <f t="shared" si="5"/>
        <v>0</v>
      </c>
      <c r="BC254" s="15" t="s">
        <v>205</v>
      </c>
      <c r="BD254" s="127" t="s">
        <v>2131</v>
      </c>
    </row>
    <row r="255" spans="1:56" s="2" customFormat="1" ht="24.2" customHeight="1">
      <c r="A255" s="29"/>
      <c r="B255" s="119"/>
      <c r="C255" s="120" t="s">
        <v>1675</v>
      </c>
      <c r="D255" s="120" t="s">
        <v>146</v>
      </c>
      <c r="E255" s="121" t="s">
        <v>2132</v>
      </c>
      <c r="F255" s="122" t="s">
        <v>2133</v>
      </c>
      <c r="G255" s="123" t="s">
        <v>307</v>
      </c>
      <c r="H255" s="124">
        <v>2</v>
      </c>
      <c r="I255" s="125"/>
      <c r="J255" s="125"/>
      <c r="K255" s="126"/>
      <c r="L255" s="30"/>
      <c r="M255" s="29"/>
      <c r="N255" s="29"/>
      <c r="O255" s="29"/>
      <c r="P255" s="29"/>
      <c r="Q255" s="29"/>
      <c r="R255" s="29"/>
      <c r="S255" s="29"/>
      <c r="T255" s="29"/>
      <c r="U255" s="29"/>
      <c r="V255" s="29"/>
      <c r="AI255" s="127" t="s">
        <v>205</v>
      </c>
      <c r="AK255" s="127" t="s">
        <v>146</v>
      </c>
      <c r="AL255" s="127" t="s">
        <v>78</v>
      </c>
      <c r="AP255" s="15" t="s">
        <v>144</v>
      </c>
      <c r="AV255" s="128" t="e">
        <f>IF(#REF!="základná",J255,0)</f>
        <v>#REF!</v>
      </c>
      <c r="AW255" s="128" t="e">
        <f>IF(#REF!="znížená",J255,0)</f>
        <v>#REF!</v>
      </c>
      <c r="AX255" s="128" t="e">
        <f>IF(#REF!="zákl. prenesená",J255,0)</f>
        <v>#REF!</v>
      </c>
      <c r="AY255" s="128" t="e">
        <f>IF(#REF!="zníž. prenesená",J255,0)</f>
        <v>#REF!</v>
      </c>
      <c r="AZ255" s="128" t="e">
        <f>IF(#REF!="nulová",J255,0)</f>
        <v>#REF!</v>
      </c>
      <c r="BA255" s="15" t="s">
        <v>78</v>
      </c>
      <c r="BB255" s="128">
        <f t="shared" si="5"/>
        <v>0</v>
      </c>
      <c r="BC255" s="15" t="s">
        <v>205</v>
      </c>
      <c r="BD255" s="127" t="s">
        <v>2134</v>
      </c>
    </row>
    <row r="256" spans="1:56" s="2" customFormat="1" ht="21.75" customHeight="1">
      <c r="A256" s="29"/>
      <c r="B256" s="119"/>
      <c r="C256" s="120" t="s">
        <v>1679</v>
      </c>
      <c r="D256" s="120" t="s">
        <v>146</v>
      </c>
      <c r="E256" s="121" t="s">
        <v>2135</v>
      </c>
      <c r="F256" s="122" t="s">
        <v>2136</v>
      </c>
      <c r="G256" s="123" t="s">
        <v>1912</v>
      </c>
      <c r="H256" s="124"/>
      <c r="I256" s="125"/>
      <c r="J256" s="125"/>
      <c r="K256" s="126"/>
      <c r="L256" s="30"/>
      <c r="M256" s="29"/>
      <c r="N256" s="29"/>
      <c r="O256" s="29"/>
      <c r="P256" s="29"/>
      <c r="Q256" s="29"/>
      <c r="R256" s="29"/>
      <c r="S256" s="29"/>
      <c r="T256" s="29"/>
      <c r="U256" s="29"/>
      <c r="V256" s="29"/>
      <c r="AI256" s="127" t="s">
        <v>205</v>
      </c>
      <c r="AK256" s="127" t="s">
        <v>146</v>
      </c>
      <c r="AL256" s="127" t="s">
        <v>78</v>
      </c>
      <c r="AP256" s="15" t="s">
        <v>144</v>
      </c>
      <c r="AV256" s="128" t="e">
        <f>IF(#REF!="základná",J256,0)</f>
        <v>#REF!</v>
      </c>
      <c r="AW256" s="128" t="e">
        <f>IF(#REF!="znížená",J256,0)</f>
        <v>#REF!</v>
      </c>
      <c r="AX256" s="128" t="e">
        <f>IF(#REF!="zákl. prenesená",J256,0)</f>
        <v>#REF!</v>
      </c>
      <c r="AY256" s="128" t="e">
        <f>IF(#REF!="zníž. prenesená",J256,0)</f>
        <v>#REF!</v>
      </c>
      <c r="AZ256" s="128" t="e">
        <f>IF(#REF!="nulová",J256,0)</f>
        <v>#REF!</v>
      </c>
      <c r="BA256" s="15" t="s">
        <v>78</v>
      </c>
      <c r="BB256" s="128">
        <f t="shared" si="5"/>
        <v>0</v>
      </c>
      <c r="BC256" s="15" t="s">
        <v>205</v>
      </c>
      <c r="BD256" s="127" t="s">
        <v>2137</v>
      </c>
    </row>
    <row r="257" spans="1:56" s="12" customFormat="1" ht="22.9" customHeight="1">
      <c r="B257" s="111"/>
      <c r="D257" s="112" t="s">
        <v>68</v>
      </c>
      <c r="E257" s="117" t="s">
        <v>2138</v>
      </c>
      <c r="F257" s="117" t="s">
        <v>2139</v>
      </c>
      <c r="J257" s="118"/>
      <c r="L257" s="111"/>
      <c r="AI257" s="112" t="s">
        <v>78</v>
      </c>
      <c r="AK257" s="115" t="s">
        <v>68</v>
      </c>
      <c r="AL257" s="115" t="s">
        <v>74</v>
      </c>
      <c r="AP257" s="112" t="s">
        <v>144</v>
      </c>
      <c r="BB257" s="116">
        <f>SUM(BB258:BB296)</f>
        <v>0</v>
      </c>
    </row>
    <row r="258" spans="1:56" s="2" customFormat="1" ht="24.2" customHeight="1">
      <c r="A258" s="29"/>
      <c r="B258" s="119"/>
      <c r="C258" s="120" t="s">
        <v>1683</v>
      </c>
      <c r="D258" s="120" t="s">
        <v>146</v>
      </c>
      <c r="E258" s="121" t="s">
        <v>2140</v>
      </c>
      <c r="F258" s="122" t="s">
        <v>2141</v>
      </c>
      <c r="G258" s="123" t="s">
        <v>307</v>
      </c>
      <c r="H258" s="124">
        <v>82</v>
      </c>
      <c r="I258" s="125"/>
      <c r="J258" s="125"/>
      <c r="K258" s="126"/>
      <c r="L258" s="30"/>
      <c r="M258" s="29"/>
      <c r="N258" s="29"/>
      <c r="O258" s="29"/>
      <c r="P258" s="29"/>
      <c r="Q258" s="29"/>
      <c r="R258" s="29"/>
      <c r="S258" s="29"/>
      <c r="T258" s="29"/>
      <c r="U258" s="29"/>
      <c r="V258" s="29"/>
      <c r="AI258" s="127" t="s">
        <v>205</v>
      </c>
      <c r="AK258" s="127" t="s">
        <v>146</v>
      </c>
      <c r="AL258" s="127" t="s">
        <v>78</v>
      </c>
      <c r="AP258" s="15" t="s">
        <v>144</v>
      </c>
      <c r="AV258" s="128" t="e">
        <f>IF(#REF!="základná",J258,0)</f>
        <v>#REF!</v>
      </c>
      <c r="AW258" s="128" t="e">
        <f>IF(#REF!="znížená",J258,0)</f>
        <v>#REF!</v>
      </c>
      <c r="AX258" s="128" t="e">
        <f>IF(#REF!="zákl. prenesená",J258,0)</f>
        <v>#REF!</v>
      </c>
      <c r="AY258" s="128" t="e">
        <f>IF(#REF!="zníž. prenesená",J258,0)</f>
        <v>#REF!</v>
      </c>
      <c r="AZ258" s="128" t="e">
        <f>IF(#REF!="nulová",J258,0)</f>
        <v>#REF!</v>
      </c>
      <c r="BA258" s="15" t="s">
        <v>78</v>
      </c>
      <c r="BB258" s="128">
        <f t="shared" ref="BB258:BB296" si="6">ROUND(I258*H258,2)</f>
        <v>0</v>
      </c>
      <c r="BC258" s="15" t="s">
        <v>205</v>
      </c>
      <c r="BD258" s="127" t="s">
        <v>2142</v>
      </c>
    </row>
    <row r="259" spans="1:56" s="2" customFormat="1" ht="24.2" customHeight="1">
      <c r="A259" s="29"/>
      <c r="B259" s="119"/>
      <c r="C259" s="120" t="s">
        <v>1687</v>
      </c>
      <c r="D259" s="120" t="s">
        <v>146</v>
      </c>
      <c r="E259" s="121" t="s">
        <v>2143</v>
      </c>
      <c r="F259" s="122" t="s">
        <v>2144</v>
      </c>
      <c r="G259" s="123" t="s">
        <v>307</v>
      </c>
      <c r="H259" s="124">
        <v>82</v>
      </c>
      <c r="I259" s="125"/>
      <c r="J259" s="125"/>
      <c r="K259" s="126"/>
      <c r="L259" s="30"/>
      <c r="M259" s="29"/>
      <c r="N259" s="29"/>
      <c r="O259" s="29"/>
      <c r="P259" s="29"/>
      <c r="Q259" s="29"/>
      <c r="R259" s="29"/>
      <c r="S259" s="29"/>
      <c r="T259" s="29"/>
      <c r="U259" s="29"/>
      <c r="V259" s="29"/>
      <c r="AI259" s="127" t="s">
        <v>205</v>
      </c>
      <c r="AK259" s="127" t="s">
        <v>146</v>
      </c>
      <c r="AL259" s="127" t="s">
        <v>78</v>
      </c>
      <c r="AP259" s="15" t="s">
        <v>144</v>
      </c>
      <c r="AV259" s="128" t="e">
        <f>IF(#REF!="základná",J259,0)</f>
        <v>#REF!</v>
      </c>
      <c r="AW259" s="128" t="e">
        <f>IF(#REF!="znížená",J259,0)</f>
        <v>#REF!</v>
      </c>
      <c r="AX259" s="128" t="e">
        <f>IF(#REF!="zákl. prenesená",J259,0)</f>
        <v>#REF!</v>
      </c>
      <c r="AY259" s="128" t="e">
        <f>IF(#REF!="zníž. prenesená",J259,0)</f>
        <v>#REF!</v>
      </c>
      <c r="AZ259" s="128" t="e">
        <f>IF(#REF!="nulová",J259,0)</f>
        <v>#REF!</v>
      </c>
      <c r="BA259" s="15" t="s">
        <v>78</v>
      </c>
      <c r="BB259" s="128">
        <f t="shared" si="6"/>
        <v>0</v>
      </c>
      <c r="BC259" s="15" t="s">
        <v>205</v>
      </c>
      <c r="BD259" s="127" t="s">
        <v>2145</v>
      </c>
    </row>
    <row r="260" spans="1:56" s="2" customFormat="1" ht="16.5" customHeight="1">
      <c r="A260" s="29"/>
      <c r="B260" s="119"/>
      <c r="C260" s="120" t="s">
        <v>1691</v>
      </c>
      <c r="D260" s="120" t="s">
        <v>146</v>
      </c>
      <c r="E260" s="121" t="s">
        <v>2146</v>
      </c>
      <c r="F260" s="122" t="s">
        <v>2147</v>
      </c>
      <c r="G260" s="123" t="s">
        <v>149</v>
      </c>
      <c r="H260" s="124">
        <v>245</v>
      </c>
      <c r="I260" s="125"/>
      <c r="J260" s="125"/>
      <c r="K260" s="126"/>
      <c r="L260" s="30"/>
      <c r="M260" s="29"/>
      <c r="N260" s="29"/>
      <c r="O260" s="29"/>
      <c r="P260" s="29"/>
      <c r="Q260" s="29"/>
      <c r="R260" s="29"/>
      <c r="S260" s="29"/>
      <c r="T260" s="29"/>
      <c r="U260" s="29"/>
      <c r="V260" s="29"/>
      <c r="AI260" s="127" t="s">
        <v>205</v>
      </c>
      <c r="AK260" s="127" t="s">
        <v>146</v>
      </c>
      <c r="AL260" s="127" t="s">
        <v>78</v>
      </c>
      <c r="AP260" s="15" t="s">
        <v>144</v>
      </c>
      <c r="AV260" s="128" t="e">
        <f>IF(#REF!="základná",J260,0)</f>
        <v>#REF!</v>
      </c>
      <c r="AW260" s="128" t="e">
        <f>IF(#REF!="znížená",J260,0)</f>
        <v>#REF!</v>
      </c>
      <c r="AX260" s="128" t="e">
        <f>IF(#REF!="zákl. prenesená",J260,0)</f>
        <v>#REF!</v>
      </c>
      <c r="AY260" s="128" t="e">
        <f>IF(#REF!="zníž. prenesená",J260,0)</f>
        <v>#REF!</v>
      </c>
      <c r="AZ260" s="128" t="e">
        <f>IF(#REF!="nulová",J260,0)</f>
        <v>#REF!</v>
      </c>
      <c r="BA260" s="15" t="s">
        <v>78</v>
      </c>
      <c r="BB260" s="128">
        <f t="shared" si="6"/>
        <v>0</v>
      </c>
      <c r="BC260" s="15" t="s">
        <v>205</v>
      </c>
      <c r="BD260" s="127" t="s">
        <v>2148</v>
      </c>
    </row>
    <row r="261" spans="1:56" s="2" customFormat="1" ht="24.2" customHeight="1">
      <c r="A261" s="29"/>
      <c r="B261" s="119"/>
      <c r="C261" s="120" t="s">
        <v>1695</v>
      </c>
      <c r="D261" s="120" t="s">
        <v>146</v>
      </c>
      <c r="E261" s="121" t="s">
        <v>2149</v>
      </c>
      <c r="F261" s="122" t="s">
        <v>2150</v>
      </c>
      <c r="G261" s="123" t="s">
        <v>307</v>
      </c>
      <c r="H261" s="124">
        <v>82</v>
      </c>
      <c r="I261" s="125"/>
      <c r="J261" s="125"/>
      <c r="K261" s="126"/>
      <c r="L261" s="30"/>
      <c r="M261" s="29"/>
      <c r="N261" s="29"/>
      <c r="O261" s="29"/>
      <c r="P261" s="29"/>
      <c r="Q261" s="29"/>
      <c r="R261" s="29"/>
      <c r="S261" s="29"/>
      <c r="T261" s="29"/>
      <c r="U261" s="29"/>
      <c r="V261" s="29"/>
      <c r="AI261" s="127" t="s">
        <v>205</v>
      </c>
      <c r="AK261" s="127" t="s">
        <v>146</v>
      </c>
      <c r="AL261" s="127" t="s">
        <v>78</v>
      </c>
      <c r="AP261" s="15" t="s">
        <v>144</v>
      </c>
      <c r="AV261" s="128" t="e">
        <f>IF(#REF!="základná",J261,0)</f>
        <v>#REF!</v>
      </c>
      <c r="AW261" s="128" t="e">
        <f>IF(#REF!="znížená",J261,0)</f>
        <v>#REF!</v>
      </c>
      <c r="AX261" s="128" t="e">
        <f>IF(#REF!="zákl. prenesená",J261,0)</f>
        <v>#REF!</v>
      </c>
      <c r="AY261" s="128" t="e">
        <f>IF(#REF!="zníž. prenesená",J261,0)</f>
        <v>#REF!</v>
      </c>
      <c r="AZ261" s="128" t="e">
        <f>IF(#REF!="nulová",J261,0)</f>
        <v>#REF!</v>
      </c>
      <c r="BA261" s="15" t="s">
        <v>78</v>
      </c>
      <c r="BB261" s="128">
        <f t="shared" si="6"/>
        <v>0</v>
      </c>
      <c r="BC261" s="15" t="s">
        <v>205</v>
      </c>
      <c r="BD261" s="127" t="s">
        <v>2151</v>
      </c>
    </row>
    <row r="262" spans="1:56" s="2" customFormat="1" ht="24.2" customHeight="1">
      <c r="A262" s="29"/>
      <c r="B262" s="119"/>
      <c r="C262" s="120" t="s">
        <v>1699</v>
      </c>
      <c r="D262" s="120" t="s">
        <v>146</v>
      </c>
      <c r="E262" s="121" t="s">
        <v>2152</v>
      </c>
      <c r="F262" s="122" t="s">
        <v>2153</v>
      </c>
      <c r="G262" s="123" t="s">
        <v>307</v>
      </c>
      <c r="H262" s="124">
        <v>3</v>
      </c>
      <c r="I262" s="125"/>
      <c r="J262" s="125"/>
      <c r="K262" s="126"/>
      <c r="L262" s="30"/>
      <c r="M262" s="29"/>
      <c r="N262" s="29"/>
      <c r="O262" s="29"/>
      <c r="P262" s="29"/>
      <c r="Q262" s="29"/>
      <c r="R262" s="29"/>
      <c r="S262" s="29"/>
      <c r="T262" s="29"/>
      <c r="U262" s="29"/>
      <c r="V262" s="29"/>
      <c r="AI262" s="127" t="s">
        <v>205</v>
      </c>
      <c r="AK262" s="127" t="s">
        <v>146</v>
      </c>
      <c r="AL262" s="127" t="s">
        <v>78</v>
      </c>
      <c r="AP262" s="15" t="s">
        <v>144</v>
      </c>
      <c r="AV262" s="128" t="e">
        <f>IF(#REF!="základná",J262,0)</f>
        <v>#REF!</v>
      </c>
      <c r="AW262" s="128" t="e">
        <f>IF(#REF!="znížená",J262,0)</f>
        <v>#REF!</v>
      </c>
      <c r="AX262" s="128" t="e">
        <f>IF(#REF!="zákl. prenesená",J262,0)</f>
        <v>#REF!</v>
      </c>
      <c r="AY262" s="128" t="e">
        <f>IF(#REF!="zníž. prenesená",J262,0)</f>
        <v>#REF!</v>
      </c>
      <c r="AZ262" s="128" t="e">
        <f>IF(#REF!="nulová",J262,0)</f>
        <v>#REF!</v>
      </c>
      <c r="BA262" s="15" t="s">
        <v>78</v>
      </c>
      <c r="BB262" s="128">
        <f t="shared" si="6"/>
        <v>0</v>
      </c>
      <c r="BC262" s="15" t="s">
        <v>205</v>
      </c>
      <c r="BD262" s="127" t="s">
        <v>2154</v>
      </c>
    </row>
    <row r="263" spans="1:56" s="2" customFormat="1" ht="37.9" customHeight="1">
      <c r="A263" s="29"/>
      <c r="B263" s="119"/>
      <c r="C263" s="129" t="s">
        <v>1703</v>
      </c>
      <c r="D263" s="129" t="s">
        <v>369</v>
      </c>
      <c r="E263" s="130"/>
      <c r="F263" s="131" t="s">
        <v>2155</v>
      </c>
      <c r="G263" s="132" t="s">
        <v>307</v>
      </c>
      <c r="H263" s="133">
        <v>1</v>
      </c>
      <c r="I263" s="134"/>
      <c r="J263" s="134"/>
      <c r="K263" s="135"/>
      <c r="L263" s="136"/>
      <c r="M263" s="29"/>
      <c r="N263" s="29"/>
      <c r="O263" s="29"/>
      <c r="P263" s="29"/>
      <c r="Q263" s="29"/>
      <c r="R263" s="29"/>
      <c r="S263" s="29"/>
      <c r="T263" s="29"/>
      <c r="U263" s="29"/>
      <c r="V263" s="29"/>
      <c r="AI263" s="127" t="s">
        <v>269</v>
      </c>
      <c r="AK263" s="127" t="s">
        <v>369</v>
      </c>
      <c r="AL263" s="127" t="s">
        <v>78</v>
      </c>
      <c r="AP263" s="15" t="s">
        <v>144</v>
      </c>
      <c r="AV263" s="128" t="e">
        <f>IF(#REF!="základná",J263,0)</f>
        <v>#REF!</v>
      </c>
      <c r="AW263" s="128" t="e">
        <f>IF(#REF!="znížená",J263,0)</f>
        <v>#REF!</v>
      </c>
      <c r="AX263" s="128" t="e">
        <f>IF(#REF!="zákl. prenesená",J263,0)</f>
        <v>#REF!</v>
      </c>
      <c r="AY263" s="128" t="e">
        <f>IF(#REF!="zníž. prenesená",J263,0)</f>
        <v>#REF!</v>
      </c>
      <c r="AZ263" s="128" t="e">
        <f>IF(#REF!="nulová",J263,0)</f>
        <v>#REF!</v>
      </c>
      <c r="BA263" s="15" t="s">
        <v>78</v>
      </c>
      <c r="BB263" s="128">
        <f t="shared" si="6"/>
        <v>0</v>
      </c>
      <c r="BC263" s="15" t="s">
        <v>205</v>
      </c>
      <c r="BD263" s="127" t="s">
        <v>2156</v>
      </c>
    </row>
    <row r="264" spans="1:56" s="2" customFormat="1" ht="44.25" customHeight="1">
      <c r="A264" s="29"/>
      <c r="B264" s="119"/>
      <c r="C264" s="129" t="s">
        <v>1707</v>
      </c>
      <c r="D264" s="129" t="s">
        <v>369</v>
      </c>
      <c r="E264" s="130"/>
      <c r="F264" s="131" t="s">
        <v>2157</v>
      </c>
      <c r="G264" s="132" t="s">
        <v>307</v>
      </c>
      <c r="H264" s="133">
        <v>1</v>
      </c>
      <c r="I264" s="134"/>
      <c r="J264" s="134"/>
      <c r="K264" s="135"/>
      <c r="L264" s="136"/>
      <c r="M264" s="29"/>
      <c r="N264" s="29"/>
      <c r="O264" s="29"/>
      <c r="P264" s="29"/>
      <c r="Q264" s="29"/>
      <c r="R264" s="29"/>
      <c r="S264" s="29"/>
      <c r="T264" s="29"/>
      <c r="U264" s="29"/>
      <c r="V264" s="29"/>
      <c r="AI264" s="127" t="s">
        <v>269</v>
      </c>
      <c r="AK264" s="127" t="s">
        <v>369</v>
      </c>
      <c r="AL264" s="127" t="s">
        <v>78</v>
      </c>
      <c r="AP264" s="15" t="s">
        <v>144</v>
      </c>
      <c r="AV264" s="128" t="e">
        <f>IF(#REF!="základná",J264,0)</f>
        <v>#REF!</v>
      </c>
      <c r="AW264" s="128" t="e">
        <f>IF(#REF!="znížená",J264,0)</f>
        <v>#REF!</v>
      </c>
      <c r="AX264" s="128" t="e">
        <f>IF(#REF!="zákl. prenesená",J264,0)</f>
        <v>#REF!</v>
      </c>
      <c r="AY264" s="128" t="e">
        <f>IF(#REF!="zníž. prenesená",J264,0)</f>
        <v>#REF!</v>
      </c>
      <c r="AZ264" s="128" t="e">
        <f>IF(#REF!="nulová",J264,0)</f>
        <v>#REF!</v>
      </c>
      <c r="BA264" s="15" t="s">
        <v>78</v>
      </c>
      <c r="BB264" s="128">
        <f t="shared" si="6"/>
        <v>0</v>
      </c>
      <c r="BC264" s="15" t="s">
        <v>205</v>
      </c>
      <c r="BD264" s="127" t="s">
        <v>2158</v>
      </c>
    </row>
    <row r="265" spans="1:56" s="2" customFormat="1" ht="44.25" customHeight="1">
      <c r="A265" s="29"/>
      <c r="B265" s="119"/>
      <c r="C265" s="129" t="s">
        <v>1711</v>
      </c>
      <c r="D265" s="129" t="s">
        <v>369</v>
      </c>
      <c r="E265" s="130"/>
      <c r="F265" s="131" t="s">
        <v>2159</v>
      </c>
      <c r="G265" s="132" t="s">
        <v>307</v>
      </c>
      <c r="H265" s="133">
        <v>1</v>
      </c>
      <c r="I265" s="134"/>
      <c r="J265" s="134"/>
      <c r="K265" s="135"/>
      <c r="L265" s="136"/>
      <c r="M265" s="29"/>
      <c r="N265" s="29"/>
      <c r="O265" s="29"/>
      <c r="P265" s="29"/>
      <c r="Q265" s="29"/>
      <c r="R265" s="29"/>
      <c r="S265" s="29"/>
      <c r="T265" s="29"/>
      <c r="U265" s="29"/>
      <c r="V265" s="29"/>
      <c r="AI265" s="127" t="s">
        <v>269</v>
      </c>
      <c r="AK265" s="127" t="s">
        <v>369</v>
      </c>
      <c r="AL265" s="127" t="s">
        <v>78</v>
      </c>
      <c r="AP265" s="15" t="s">
        <v>144</v>
      </c>
      <c r="AV265" s="128" t="e">
        <f>IF(#REF!="základná",J265,0)</f>
        <v>#REF!</v>
      </c>
      <c r="AW265" s="128" t="e">
        <f>IF(#REF!="znížená",J265,0)</f>
        <v>#REF!</v>
      </c>
      <c r="AX265" s="128" t="e">
        <f>IF(#REF!="zákl. prenesená",J265,0)</f>
        <v>#REF!</v>
      </c>
      <c r="AY265" s="128" t="e">
        <f>IF(#REF!="zníž. prenesená",J265,0)</f>
        <v>#REF!</v>
      </c>
      <c r="AZ265" s="128" t="e">
        <f>IF(#REF!="nulová",J265,0)</f>
        <v>#REF!</v>
      </c>
      <c r="BA265" s="15" t="s">
        <v>78</v>
      </c>
      <c r="BB265" s="128">
        <f t="shared" si="6"/>
        <v>0</v>
      </c>
      <c r="BC265" s="15" t="s">
        <v>205</v>
      </c>
      <c r="BD265" s="127" t="s">
        <v>2160</v>
      </c>
    </row>
    <row r="266" spans="1:56" s="2" customFormat="1" ht="24.2" customHeight="1">
      <c r="A266" s="29"/>
      <c r="B266" s="119"/>
      <c r="C266" s="120" t="s">
        <v>1715</v>
      </c>
      <c r="D266" s="120" t="s">
        <v>146</v>
      </c>
      <c r="E266" s="121" t="s">
        <v>2161</v>
      </c>
      <c r="F266" s="122" t="s">
        <v>2162</v>
      </c>
      <c r="G266" s="123" t="s">
        <v>307</v>
      </c>
      <c r="H266" s="124">
        <v>1</v>
      </c>
      <c r="I266" s="125"/>
      <c r="J266" s="125"/>
      <c r="K266" s="126"/>
      <c r="L266" s="30"/>
      <c r="M266" s="29"/>
      <c r="N266" s="29"/>
      <c r="O266" s="29"/>
      <c r="P266" s="29"/>
      <c r="Q266" s="29"/>
      <c r="R266" s="29"/>
      <c r="S266" s="29"/>
      <c r="T266" s="29"/>
      <c r="U266" s="29"/>
      <c r="V266" s="29"/>
      <c r="AI266" s="127" t="s">
        <v>205</v>
      </c>
      <c r="AK266" s="127" t="s">
        <v>146</v>
      </c>
      <c r="AL266" s="127" t="s">
        <v>78</v>
      </c>
      <c r="AP266" s="15" t="s">
        <v>144</v>
      </c>
      <c r="AV266" s="128" t="e">
        <f>IF(#REF!="základná",J266,0)</f>
        <v>#REF!</v>
      </c>
      <c r="AW266" s="128" t="e">
        <f>IF(#REF!="znížená",J266,0)</f>
        <v>#REF!</v>
      </c>
      <c r="AX266" s="128" t="e">
        <f>IF(#REF!="zákl. prenesená",J266,0)</f>
        <v>#REF!</v>
      </c>
      <c r="AY266" s="128" t="e">
        <f>IF(#REF!="zníž. prenesená",J266,0)</f>
        <v>#REF!</v>
      </c>
      <c r="AZ266" s="128" t="e">
        <f>IF(#REF!="nulová",J266,0)</f>
        <v>#REF!</v>
      </c>
      <c r="BA266" s="15" t="s">
        <v>78</v>
      </c>
      <c r="BB266" s="128">
        <f t="shared" si="6"/>
        <v>0</v>
      </c>
      <c r="BC266" s="15" t="s">
        <v>205</v>
      </c>
      <c r="BD266" s="127" t="s">
        <v>2163</v>
      </c>
    </row>
    <row r="267" spans="1:56" s="2" customFormat="1" ht="44.25" customHeight="1">
      <c r="A267" s="29"/>
      <c r="B267" s="119"/>
      <c r="C267" s="129" t="s">
        <v>1719</v>
      </c>
      <c r="D267" s="129" t="s">
        <v>369</v>
      </c>
      <c r="E267" s="130"/>
      <c r="F267" s="131" t="s">
        <v>2164</v>
      </c>
      <c r="G267" s="132" t="s">
        <v>307</v>
      </c>
      <c r="H267" s="133">
        <v>1</v>
      </c>
      <c r="I267" s="134"/>
      <c r="J267" s="134"/>
      <c r="K267" s="135"/>
      <c r="L267" s="136"/>
      <c r="M267" s="29"/>
      <c r="N267" s="29"/>
      <c r="O267" s="29"/>
      <c r="P267" s="29"/>
      <c r="Q267" s="29"/>
      <c r="R267" s="29"/>
      <c r="S267" s="29"/>
      <c r="T267" s="29"/>
      <c r="U267" s="29"/>
      <c r="V267" s="29"/>
      <c r="AI267" s="127" t="s">
        <v>269</v>
      </c>
      <c r="AK267" s="127" t="s">
        <v>369</v>
      </c>
      <c r="AL267" s="127" t="s">
        <v>78</v>
      </c>
      <c r="AP267" s="15" t="s">
        <v>144</v>
      </c>
      <c r="AV267" s="128" t="e">
        <f>IF(#REF!="základná",J267,0)</f>
        <v>#REF!</v>
      </c>
      <c r="AW267" s="128" t="e">
        <f>IF(#REF!="znížená",J267,0)</f>
        <v>#REF!</v>
      </c>
      <c r="AX267" s="128" t="e">
        <f>IF(#REF!="zákl. prenesená",J267,0)</f>
        <v>#REF!</v>
      </c>
      <c r="AY267" s="128" t="e">
        <f>IF(#REF!="zníž. prenesená",J267,0)</f>
        <v>#REF!</v>
      </c>
      <c r="AZ267" s="128" t="e">
        <f>IF(#REF!="nulová",J267,0)</f>
        <v>#REF!</v>
      </c>
      <c r="BA267" s="15" t="s">
        <v>78</v>
      </c>
      <c r="BB267" s="128">
        <f t="shared" si="6"/>
        <v>0</v>
      </c>
      <c r="BC267" s="15" t="s">
        <v>205</v>
      </c>
      <c r="BD267" s="127" t="s">
        <v>2165</v>
      </c>
    </row>
    <row r="268" spans="1:56" s="2" customFormat="1" ht="24.2" customHeight="1">
      <c r="A268" s="29"/>
      <c r="B268" s="119"/>
      <c r="C268" s="120" t="s">
        <v>1723</v>
      </c>
      <c r="D268" s="120" t="s">
        <v>146</v>
      </c>
      <c r="E268" s="121" t="s">
        <v>2166</v>
      </c>
      <c r="F268" s="122" t="s">
        <v>2167</v>
      </c>
      <c r="G268" s="123" t="s">
        <v>307</v>
      </c>
      <c r="H268" s="124">
        <v>6</v>
      </c>
      <c r="I268" s="125"/>
      <c r="J268" s="125"/>
      <c r="K268" s="126"/>
      <c r="L268" s="30"/>
      <c r="M268" s="29"/>
      <c r="N268" s="29"/>
      <c r="O268" s="29"/>
      <c r="P268" s="29"/>
      <c r="Q268" s="29"/>
      <c r="R268" s="29"/>
      <c r="S268" s="29"/>
      <c r="T268" s="29"/>
      <c r="U268" s="29"/>
      <c r="V268" s="29"/>
      <c r="AI268" s="127" t="s">
        <v>205</v>
      </c>
      <c r="AK268" s="127" t="s">
        <v>146</v>
      </c>
      <c r="AL268" s="127" t="s">
        <v>78</v>
      </c>
      <c r="AP268" s="15" t="s">
        <v>144</v>
      </c>
      <c r="AV268" s="128" t="e">
        <f>IF(#REF!="základná",J268,0)</f>
        <v>#REF!</v>
      </c>
      <c r="AW268" s="128" t="e">
        <f>IF(#REF!="znížená",J268,0)</f>
        <v>#REF!</v>
      </c>
      <c r="AX268" s="128" t="e">
        <f>IF(#REF!="zákl. prenesená",J268,0)</f>
        <v>#REF!</v>
      </c>
      <c r="AY268" s="128" t="e">
        <f>IF(#REF!="zníž. prenesená",J268,0)</f>
        <v>#REF!</v>
      </c>
      <c r="AZ268" s="128" t="e">
        <f>IF(#REF!="nulová",J268,0)</f>
        <v>#REF!</v>
      </c>
      <c r="BA268" s="15" t="s">
        <v>78</v>
      </c>
      <c r="BB268" s="128">
        <f t="shared" si="6"/>
        <v>0</v>
      </c>
      <c r="BC268" s="15" t="s">
        <v>205</v>
      </c>
      <c r="BD268" s="127" t="s">
        <v>2168</v>
      </c>
    </row>
    <row r="269" spans="1:56" s="2" customFormat="1" ht="44.25" customHeight="1">
      <c r="A269" s="29"/>
      <c r="B269" s="119"/>
      <c r="C269" s="129" t="s">
        <v>1729</v>
      </c>
      <c r="D269" s="129" t="s">
        <v>369</v>
      </c>
      <c r="E269" s="130"/>
      <c r="F269" s="131" t="s">
        <v>2169</v>
      </c>
      <c r="G269" s="132" t="s">
        <v>307</v>
      </c>
      <c r="H269" s="133">
        <v>1</v>
      </c>
      <c r="I269" s="134"/>
      <c r="J269" s="134"/>
      <c r="K269" s="135"/>
      <c r="L269" s="136"/>
      <c r="M269" s="29"/>
      <c r="N269" s="29"/>
      <c r="O269" s="29"/>
      <c r="P269" s="29"/>
      <c r="Q269" s="29"/>
      <c r="R269" s="29"/>
      <c r="S269" s="29"/>
      <c r="T269" s="29"/>
      <c r="U269" s="29"/>
      <c r="V269" s="29"/>
      <c r="AI269" s="127" t="s">
        <v>269</v>
      </c>
      <c r="AK269" s="127" t="s">
        <v>369</v>
      </c>
      <c r="AL269" s="127" t="s">
        <v>78</v>
      </c>
      <c r="AP269" s="15" t="s">
        <v>144</v>
      </c>
      <c r="AV269" s="128" t="e">
        <f>IF(#REF!="základná",J269,0)</f>
        <v>#REF!</v>
      </c>
      <c r="AW269" s="128" t="e">
        <f>IF(#REF!="znížená",J269,0)</f>
        <v>#REF!</v>
      </c>
      <c r="AX269" s="128" t="e">
        <f>IF(#REF!="zákl. prenesená",J269,0)</f>
        <v>#REF!</v>
      </c>
      <c r="AY269" s="128" t="e">
        <f>IF(#REF!="zníž. prenesená",J269,0)</f>
        <v>#REF!</v>
      </c>
      <c r="AZ269" s="128" t="e">
        <f>IF(#REF!="nulová",J269,0)</f>
        <v>#REF!</v>
      </c>
      <c r="BA269" s="15" t="s">
        <v>78</v>
      </c>
      <c r="BB269" s="128">
        <f t="shared" si="6"/>
        <v>0</v>
      </c>
      <c r="BC269" s="15" t="s">
        <v>205</v>
      </c>
      <c r="BD269" s="127" t="s">
        <v>2170</v>
      </c>
    </row>
    <row r="270" spans="1:56" s="2" customFormat="1" ht="44.25" customHeight="1">
      <c r="A270" s="29"/>
      <c r="B270" s="119"/>
      <c r="C270" s="129" t="s">
        <v>1734</v>
      </c>
      <c r="D270" s="129" t="s">
        <v>369</v>
      </c>
      <c r="E270" s="130"/>
      <c r="F270" s="131" t="s">
        <v>2171</v>
      </c>
      <c r="G270" s="132" t="s">
        <v>307</v>
      </c>
      <c r="H270" s="133">
        <v>1</v>
      </c>
      <c r="I270" s="134"/>
      <c r="J270" s="134"/>
      <c r="K270" s="135"/>
      <c r="L270" s="136"/>
      <c r="M270" s="29"/>
      <c r="N270" s="29"/>
      <c r="O270" s="29"/>
      <c r="P270" s="29"/>
      <c r="Q270" s="29"/>
      <c r="R270" s="29"/>
      <c r="S270" s="29"/>
      <c r="T270" s="29"/>
      <c r="U270" s="29"/>
      <c r="V270" s="29"/>
      <c r="AI270" s="127" t="s">
        <v>269</v>
      </c>
      <c r="AK270" s="127" t="s">
        <v>369</v>
      </c>
      <c r="AL270" s="127" t="s">
        <v>78</v>
      </c>
      <c r="AP270" s="15" t="s">
        <v>144</v>
      </c>
      <c r="AV270" s="128" t="e">
        <f>IF(#REF!="základná",J270,0)</f>
        <v>#REF!</v>
      </c>
      <c r="AW270" s="128" t="e">
        <f>IF(#REF!="znížená",J270,0)</f>
        <v>#REF!</v>
      </c>
      <c r="AX270" s="128" t="e">
        <f>IF(#REF!="zákl. prenesená",J270,0)</f>
        <v>#REF!</v>
      </c>
      <c r="AY270" s="128" t="e">
        <f>IF(#REF!="zníž. prenesená",J270,0)</f>
        <v>#REF!</v>
      </c>
      <c r="AZ270" s="128" t="e">
        <f>IF(#REF!="nulová",J270,0)</f>
        <v>#REF!</v>
      </c>
      <c r="BA270" s="15" t="s">
        <v>78</v>
      </c>
      <c r="BB270" s="128">
        <f t="shared" si="6"/>
        <v>0</v>
      </c>
      <c r="BC270" s="15" t="s">
        <v>205</v>
      </c>
      <c r="BD270" s="127" t="s">
        <v>2172</v>
      </c>
    </row>
    <row r="271" spans="1:56" s="2" customFormat="1" ht="44.25" customHeight="1">
      <c r="A271" s="29"/>
      <c r="B271" s="119"/>
      <c r="C271" s="129" t="s">
        <v>1739</v>
      </c>
      <c r="D271" s="129" t="s">
        <v>369</v>
      </c>
      <c r="E271" s="130"/>
      <c r="F271" s="131" t="s">
        <v>2173</v>
      </c>
      <c r="G271" s="132" t="s">
        <v>307</v>
      </c>
      <c r="H271" s="133">
        <v>3</v>
      </c>
      <c r="I271" s="134"/>
      <c r="J271" s="134"/>
      <c r="K271" s="135"/>
      <c r="L271" s="136"/>
      <c r="M271" s="29"/>
      <c r="N271" s="29"/>
      <c r="O271" s="29"/>
      <c r="P271" s="29"/>
      <c r="Q271" s="29"/>
      <c r="R271" s="29"/>
      <c r="S271" s="29"/>
      <c r="T271" s="29"/>
      <c r="U271" s="29"/>
      <c r="V271" s="29"/>
      <c r="AI271" s="127" t="s">
        <v>269</v>
      </c>
      <c r="AK271" s="127" t="s">
        <v>369</v>
      </c>
      <c r="AL271" s="127" t="s">
        <v>78</v>
      </c>
      <c r="AP271" s="15" t="s">
        <v>144</v>
      </c>
      <c r="AV271" s="128" t="e">
        <f>IF(#REF!="základná",J271,0)</f>
        <v>#REF!</v>
      </c>
      <c r="AW271" s="128" t="e">
        <f>IF(#REF!="znížená",J271,0)</f>
        <v>#REF!</v>
      </c>
      <c r="AX271" s="128" t="e">
        <f>IF(#REF!="zákl. prenesená",J271,0)</f>
        <v>#REF!</v>
      </c>
      <c r="AY271" s="128" t="e">
        <f>IF(#REF!="zníž. prenesená",J271,0)</f>
        <v>#REF!</v>
      </c>
      <c r="AZ271" s="128" t="e">
        <f>IF(#REF!="nulová",J271,0)</f>
        <v>#REF!</v>
      </c>
      <c r="BA271" s="15" t="s">
        <v>78</v>
      </c>
      <c r="BB271" s="128">
        <f t="shared" si="6"/>
        <v>0</v>
      </c>
      <c r="BC271" s="15" t="s">
        <v>205</v>
      </c>
      <c r="BD271" s="127" t="s">
        <v>2174</v>
      </c>
    </row>
    <row r="272" spans="1:56" s="2" customFormat="1" ht="44.25" customHeight="1">
      <c r="A272" s="29"/>
      <c r="B272" s="119"/>
      <c r="C272" s="129" t="s">
        <v>2175</v>
      </c>
      <c r="D272" s="129" t="s">
        <v>369</v>
      </c>
      <c r="E272" s="130"/>
      <c r="F272" s="131" t="s">
        <v>2176</v>
      </c>
      <c r="G272" s="132" t="s">
        <v>307</v>
      </c>
      <c r="H272" s="133">
        <v>1</v>
      </c>
      <c r="I272" s="134"/>
      <c r="J272" s="134"/>
      <c r="K272" s="135"/>
      <c r="L272" s="136"/>
      <c r="M272" s="29"/>
      <c r="N272" s="29"/>
      <c r="O272" s="29"/>
      <c r="P272" s="29"/>
      <c r="Q272" s="29"/>
      <c r="R272" s="29"/>
      <c r="S272" s="29"/>
      <c r="T272" s="29"/>
      <c r="U272" s="29"/>
      <c r="V272" s="29"/>
      <c r="AI272" s="127" t="s">
        <v>269</v>
      </c>
      <c r="AK272" s="127" t="s">
        <v>369</v>
      </c>
      <c r="AL272" s="127" t="s">
        <v>78</v>
      </c>
      <c r="AP272" s="15" t="s">
        <v>144</v>
      </c>
      <c r="AV272" s="128" t="e">
        <f>IF(#REF!="základná",J272,0)</f>
        <v>#REF!</v>
      </c>
      <c r="AW272" s="128" t="e">
        <f>IF(#REF!="znížená",J272,0)</f>
        <v>#REF!</v>
      </c>
      <c r="AX272" s="128" t="e">
        <f>IF(#REF!="zákl. prenesená",J272,0)</f>
        <v>#REF!</v>
      </c>
      <c r="AY272" s="128" t="e">
        <f>IF(#REF!="zníž. prenesená",J272,0)</f>
        <v>#REF!</v>
      </c>
      <c r="AZ272" s="128" t="e">
        <f>IF(#REF!="nulová",J272,0)</f>
        <v>#REF!</v>
      </c>
      <c r="BA272" s="15" t="s">
        <v>78</v>
      </c>
      <c r="BB272" s="128">
        <f t="shared" si="6"/>
        <v>0</v>
      </c>
      <c r="BC272" s="15" t="s">
        <v>205</v>
      </c>
      <c r="BD272" s="127" t="s">
        <v>2177</v>
      </c>
    </row>
    <row r="273" spans="1:56" s="2" customFormat="1" ht="24.2" customHeight="1">
      <c r="A273" s="29"/>
      <c r="B273" s="119"/>
      <c r="C273" s="120" t="s">
        <v>2178</v>
      </c>
      <c r="D273" s="120" t="s">
        <v>146</v>
      </c>
      <c r="E273" s="121" t="s">
        <v>2179</v>
      </c>
      <c r="F273" s="122" t="s">
        <v>2180</v>
      </c>
      <c r="G273" s="123" t="s">
        <v>307</v>
      </c>
      <c r="H273" s="124">
        <v>21</v>
      </c>
      <c r="I273" s="125"/>
      <c r="J273" s="125"/>
      <c r="K273" s="126"/>
      <c r="L273" s="30"/>
      <c r="M273" s="29"/>
      <c r="N273" s="29"/>
      <c r="O273" s="29"/>
      <c r="P273" s="29"/>
      <c r="Q273" s="29"/>
      <c r="R273" s="29"/>
      <c r="S273" s="29"/>
      <c r="T273" s="29"/>
      <c r="U273" s="29"/>
      <c r="V273" s="29"/>
      <c r="AI273" s="127" t="s">
        <v>205</v>
      </c>
      <c r="AK273" s="127" t="s">
        <v>146</v>
      </c>
      <c r="AL273" s="127" t="s">
        <v>78</v>
      </c>
      <c r="AP273" s="15" t="s">
        <v>144</v>
      </c>
      <c r="AV273" s="128" t="e">
        <f>IF(#REF!="základná",J273,0)</f>
        <v>#REF!</v>
      </c>
      <c r="AW273" s="128" t="e">
        <f>IF(#REF!="znížená",J273,0)</f>
        <v>#REF!</v>
      </c>
      <c r="AX273" s="128" t="e">
        <f>IF(#REF!="zákl. prenesená",J273,0)</f>
        <v>#REF!</v>
      </c>
      <c r="AY273" s="128" t="e">
        <f>IF(#REF!="zníž. prenesená",J273,0)</f>
        <v>#REF!</v>
      </c>
      <c r="AZ273" s="128" t="e">
        <f>IF(#REF!="nulová",J273,0)</f>
        <v>#REF!</v>
      </c>
      <c r="BA273" s="15" t="s">
        <v>78</v>
      </c>
      <c r="BB273" s="128">
        <f t="shared" si="6"/>
        <v>0</v>
      </c>
      <c r="BC273" s="15" t="s">
        <v>205</v>
      </c>
      <c r="BD273" s="127" t="s">
        <v>2181</v>
      </c>
    </row>
    <row r="274" spans="1:56" s="2" customFormat="1" ht="44.25" customHeight="1">
      <c r="A274" s="29"/>
      <c r="B274" s="119"/>
      <c r="C274" s="129" t="s">
        <v>2182</v>
      </c>
      <c r="D274" s="129" t="s">
        <v>369</v>
      </c>
      <c r="E274" s="130"/>
      <c r="F274" s="131" t="s">
        <v>2183</v>
      </c>
      <c r="G274" s="132" t="s">
        <v>307</v>
      </c>
      <c r="H274" s="133">
        <v>17</v>
      </c>
      <c r="I274" s="134"/>
      <c r="J274" s="134"/>
      <c r="K274" s="135"/>
      <c r="L274" s="136"/>
      <c r="M274" s="29"/>
      <c r="N274" s="29"/>
      <c r="O274" s="29"/>
      <c r="P274" s="29"/>
      <c r="Q274" s="29"/>
      <c r="R274" s="29"/>
      <c r="S274" s="29"/>
      <c r="T274" s="29"/>
      <c r="U274" s="29"/>
      <c r="V274" s="29"/>
      <c r="AI274" s="127" t="s">
        <v>269</v>
      </c>
      <c r="AK274" s="127" t="s">
        <v>369</v>
      </c>
      <c r="AL274" s="127" t="s">
        <v>78</v>
      </c>
      <c r="AP274" s="15" t="s">
        <v>144</v>
      </c>
      <c r="AV274" s="128" t="e">
        <f>IF(#REF!="základná",J274,0)</f>
        <v>#REF!</v>
      </c>
      <c r="AW274" s="128" t="e">
        <f>IF(#REF!="znížená",J274,0)</f>
        <v>#REF!</v>
      </c>
      <c r="AX274" s="128" t="e">
        <f>IF(#REF!="zákl. prenesená",J274,0)</f>
        <v>#REF!</v>
      </c>
      <c r="AY274" s="128" t="e">
        <f>IF(#REF!="zníž. prenesená",J274,0)</f>
        <v>#REF!</v>
      </c>
      <c r="AZ274" s="128" t="e">
        <f>IF(#REF!="nulová",J274,0)</f>
        <v>#REF!</v>
      </c>
      <c r="BA274" s="15" t="s">
        <v>78</v>
      </c>
      <c r="BB274" s="128">
        <f t="shared" si="6"/>
        <v>0</v>
      </c>
      <c r="BC274" s="15" t="s">
        <v>205</v>
      </c>
      <c r="BD274" s="127" t="s">
        <v>2184</v>
      </c>
    </row>
    <row r="275" spans="1:56" s="2" customFormat="1" ht="44.25" customHeight="1">
      <c r="A275" s="29"/>
      <c r="B275" s="119"/>
      <c r="C275" s="129" t="s">
        <v>2185</v>
      </c>
      <c r="D275" s="129" t="s">
        <v>369</v>
      </c>
      <c r="E275" s="130"/>
      <c r="F275" s="131" t="s">
        <v>2186</v>
      </c>
      <c r="G275" s="132" t="s">
        <v>307</v>
      </c>
      <c r="H275" s="133">
        <v>4</v>
      </c>
      <c r="I275" s="134"/>
      <c r="J275" s="134"/>
      <c r="K275" s="135"/>
      <c r="L275" s="136"/>
      <c r="M275" s="29"/>
      <c r="N275" s="29"/>
      <c r="O275" s="29"/>
      <c r="P275" s="29"/>
      <c r="Q275" s="29"/>
      <c r="R275" s="29"/>
      <c r="S275" s="29"/>
      <c r="T275" s="29"/>
      <c r="U275" s="29"/>
      <c r="V275" s="29"/>
      <c r="AI275" s="127" t="s">
        <v>269</v>
      </c>
      <c r="AK275" s="127" t="s">
        <v>369</v>
      </c>
      <c r="AL275" s="127" t="s">
        <v>78</v>
      </c>
      <c r="AP275" s="15" t="s">
        <v>144</v>
      </c>
      <c r="AV275" s="128" t="e">
        <f>IF(#REF!="základná",J275,0)</f>
        <v>#REF!</v>
      </c>
      <c r="AW275" s="128" t="e">
        <f>IF(#REF!="znížená",J275,0)</f>
        <v>#REF!</v>
      </c>
      <c r="AX275" s="128" t="e">
        <f>IF(#REF!="zákl. prenesená",J275,0)</f>
        <v>#REF!</v>
      </c>
      <c r="AY275" s="128" t="e">
        <f>IF(#REF!="zníž. prenesená",J275,0)</f>
        <v>#REF!</v>
      </c>
      <c r="AZ275" s="128" t="e">
        <f>IF(#REF!="nulová",J275,0)</f>
        <v>#REF!</v>
      </c>
      <c r="BA275" s="15" t="s">
        <v>78</v>
      </c>
      <c r="BB275" s="128">
        <f t="shared" si="6"/>
        <v>0</v>
      </c>
      <c r="BC275" s="15" t="s">
        <v>205</v>
      </c>
      <c r="BD275" s="127" t="s">
        <v>2187</v>
      </c>
    </row>
    <row r="276" spans="1:56" s="2" customFormat="1" ht="33" customHeight="1">
      <c r="A276" s="29"/>
      <c r="B276" s="119"/>
      <c r="C276" s="120" t="s">
        <v>2188</v>
      </c>
      <c r="D276" s="120" t="s">
        <v>146</v>
      </c>
      <c r="E276" s="121" t="s">
        <v>2189</v>
      </c>
      <c r="F276" s="122" t="s">
        <v>2190</v>
      </c>
      <c r="G276" s="123" t="s">
        <v>307</v>
      </c>
      <c r="H276" s="124">
        <v>2</v>
      </c>
      <c r="I276" s="125"/>
      <c r="J276" s="125"/>
      <c r="K276" s="126"/>
      <c r="L276" s="30"/>
      <c r="M276" s="29"/>
      <c r="N276" s="29"/>
      <c r="O276" s="29"/>
      <c r="P276" s="29"/>
      <c r="Q276" s="29"/>
      <c r="R276" s="29"/>
      <c r="S276" s="29"/>
      <c r="T276" s="29"/>
      <c r="U276" s="29"/>
      <c r="V276" s="29"/>
      <c r="AI276" s="127" t="s">
        <v>205</v>
      </c>
      <c r="AK276" s="127" t="s">
        <v>146</v>
      </c>
      <c r="AL276" s="127" t="s">
        <v>78</v>
      </c>
      <c r="AP276" s="15" t="s">
        <v>144</v>
      </c>
      <c r="AV276" s="128" t="e">
        <f>IF(#REF!="základná",J276,0)</f>
        <v>#REF!</v>
      </c>
      <c r="AW276" s="128" t="e">
        <f>IF(#REF!="znížená",J276,0)</f>
        <v>#REF!</v>
      </c>
      <c r="AX276" s="128" t="e">
        <f>IF(#REF!="zákl. prenesená",J276,0)</f>
        <v>#REF!</v>
      </c>
      <c r="AY276" s="128" t="e">
        <f>IF(#REF!="zníž. prenesená",J276,0)</f>
        <v>#REF!</v>
      </c>
      <c r="AZ276" s="128" t="e">
        <f>IF(#REF!="nulová",J276,0)</f>
        <v>#REF!</v>
      </c>
      <c r="BA276" s="15" t="s">
        <v>78</v>
      </c>
      <c r="BB276" s="128">
        <f t="shared" si="6"/>
        <v>0</v>
      </c>
      <c r="BC276" s="15" t="s">
        <v>205</v>
      </c>
      <c r="BD276" s="127" t="s">
        <v>2191</v>
      </c>
    </row>
    <row r="277" spans="1:56" s="2" customFormat="1" ht="37.9" customHeight="1">
      <c r="A277" s="29"/>
      <c r="B277" s="119"/>
      <c r="C277" s="129" t="s">
        <v>2192</v>
      </c>
      <c r="D277" s="129" t="s">
        <v>369</v>
      </c>
      <c r="E277" s="130"/>
      <c r="F277" s="131" t="s">
        <v>2193</v>
      </c>
      <c r="G277" s="132" t="s">
        <v>307</v>
      </c>
      <c r="H277" s="133">
        <v>1</v>
      </c>
      <c r="I277" s="134"/>
      <c r="J277" s="134"/>
      <c r="K277" s="135"/>
      <c r="L277" s="136"/>
      <c r="M277" s="29"/>
      <c r="N277" s="29"/>
      <c r="O277" s="29"/>
      <c r="P277" s="29"/>
      <c r="Q277" s="29"/>
      <c r="R277" s="29"/>
      <c r="S277" s="29"/>
      <c r="T277" s="29"/>
      <c r="U277" s="29"/>
      <c r="V277" s="29"/>
      <c r="AI277" s="127" t="s">
        <v>269</v>
      </c>
      <c r="AK277" s="127" t="s">
        <v>369</v>
      </c>
      <c r="AL277" s="127" t="s">
        <v>78</v>
      </c>
      <c r="AP277" s="15" t="s">
        <v>144</v>
      </c>
      <c r="AV277" s="128" t="e">
        <f>IF(#REF!="základná",J277,0)</f>
        <v>#REF!</v>
      </c>
      <c r="AW277" s="128" t="e">
        <f>IF(#REF!="znížená",J277,0)</f>
        <v>#REF!</v>
      </c>
      <c r="AX277" s="128" t="e">
        <f>IF(#REF!="zákl. prenesená",J277,0)</f>
        <v>#REF!</v>
      </c>
      <c r="AY277" s="128" t="e">
        <f>IF(#REF!="zníž. prenesená",J277,0)</f>
        <v>#REF!</v>
      </c>
      <c r="AZ277" s="128" t="e">
        <f>IF(#REF!="nulová",J277,0)</f>
        <v>#REF!</v>
      </c>
      <c r="BA277" s="15" t="s">
        <v>78</v>
      </c>
      <c r="BB277" s="128">
        <f t="shared" si="6"/>
        <v>0</v>
      </c>
      <c r="BC277" s="15" t="s">
        <v>205</v>
      </c>
      <c r="BD277" s="127" t="s">
        <v>2194</v>
      </c>
    </row>
    <row r="278" spans="1:56" s="2" customFormat="1" ht="44.25" customHeight="1">
      <c r="A278" s="29"/>
      <c r="B278" s="119"/>
      <c r="C278" s="129" t="s">
        <v>2195</v>
      </c>
      <c r="D278" s="129" t="s">
        <v>369</v>
      </c>
      <c r="E278" s="130"/>
      <c r="F278" s="131" t="s">
        <v>2196</v>
      </c>
      <c r="G278" s="132" t="s">
        <v>307</v>
      </c>
      <c r="H278" s="133">
        <v>1</v>
      </c>
      <c r="I278" s="134"/>
      <c r="J278" s="134"/>
      <c r="K278" s="135"/>
      <c r="L278" s="136"/>
      <c r="M278" s="29"/>
      <c r="N278" s="29"/>
      <c r="O278" s="29"/>
      <c r="P278" s="29"/>
      <c r="Q278" s="29"/>
      <c r="R278" s="29"/>
      <c r="S278" s="29"/>
      <c r="T278" s="29"/>
      <c r="U278" s="29"/>
      <c r="V278" s="29"/>
      <c r="AI278" s="127" t="s">
        <v>269</v>
      </c>
      <c r="AK278" s="127" t="s">
        <v>369</v>
      </c>
      <c r="AL278" s="127" t="s">
        <v>78</v>
      </c>
      <c r="AP278" s="15" t="s">
        <v>144</v>
      </c>
      <c r="AV278" s="128" t="e">
        <f>IF(#REF!="základná",J278,0)</f>
        <v>#REF!</v>
      </c>
      <c r="AW278" s="128" t="e">
        <f>IF(#REF!="znížená",J278,0)</f>
        <v>#REF!</v>
      </c>
      <c r="AX278" s="128" t="e">
        <f>IF(#REF!="zákl. prenesená",J278,0)</f>
        <v>#REF!</v>
      </c>
      <c r="AY278" s="128" t="e">
        <f>IF(#REF!="zníž. prenesená",J278,0)</f>
        <v>#REF!</v>
      </c>
      <c r="AZ278" s="128" t="e">
        <f>IF(#REF!="nulová",J278,0)</f>
        <v>#REF!</v>
      </c>
      <c r="BA278" s="15" t="s">
        <v>78</v>
      </c>
      <c r="BB278" s="128">
        <f t="shared" si="6"/>
        <v>0</v>
      </c>
      <c r="BC278" s="15" t="s">
        <v>205</v>
      </c>
      <c r="BD278" s="127" t="s">
        <v>2197</v>
      </c>
    </row>
    <row r="279" spans="1:56" s="2" customFormat="1" ht="33" customHeight="1">
      <c r="A279" s="29"/>
      <c r="B279" s="119"/>
      <c r="C279" s="120" t="s">
        <v>1415</v>
      </c>
      <c r="D279" s="120" t="s">
        <v>146</v>
      </c>
      <c r="E279" s="121" t="s">
        <v>2198</v>
      </c>
      <c r="F279" s="122" t="s">
        <v>2199</v>
      </c>
      <c r="G279" s="123" t="s">
        <v>307</v>
      </c>
      <c r="H279" s="124">
        <v>2</v>
      </c>
      <c r="I279" s="125"/>
      <c r="J279" s="125"/>
      <c r="K279" s="126"/>
      <c r="L279" s="30"/>
      <c r="M279" s="29"/>
      <c r="N279" s="29"/>
      <c r="O279" s="29"/>
      <c r="P279" s="29"/>
      <c r="Q279" s="29"/>
      <c r="R279" s="29"/>
      <c r="S279" s="29"/>
      <c r="T279" s="29"/>
      <c r="U279" s="29"/>
      <c r="V279" s="29"/>
      <c r="AI279" s="127" t="s">
        <v>205</v>
      </c>
      <c r="AK279" s="127" t="s">
        <v>146</v>
      </c>
      <c r="AL279" s="127" t="s">
        <v>78</v>
      </c>
      <c r="AP279" s="15" t="s">
        <v>144</v>
      </c>
      <c r="AV279" s="128" t="e">
        <f>IF(#REF!="základná",J279,0)</f>
        <v>#REF!</v>
      </c>
      <c r="AW279" s="128" t="e">
        <f>IF(#REF!="znížená",J279,0)</f>
        <v>#REF!</v>
      </c>
      <c r="AX279" s="128" t="e">
        <f>IF(#REF!="zákl. prenesená",J279,0)</f>
        <v>#REF!</v>
      </c>
      <c r="AY279" s="128" t="e">
        <f>IF(#REF!="zníž. prenesená",J279,0)</f>
        <v>#REF!</v>
      </c>
      <c r="AZ279" s="128" t="e">
        <f>IF(#REF!="nulová",J279,0)</f>
        <v>#REF!</v>
      </c>
      <c r="BA279" s="15" t="s">
        <v>78</v>
      </c>
      <c r="BB279" s="128">
        <f t="shared" si="6"/>
        <v>0</v>
      </c>
      <c r="BC279" s="15" t="s">
        <v>205</v>
      </c>
      <c r="BD279" s="127" t="s">
        <v>2200</v>
      </c>
    </row>
    <row r="280" spans="1:56" s="2" customFormat="1" ht="44.25" customHeight="1">
      <c r="A280" s="29"/>
      <c r="B280" s="119"/>
      <c r="C280" s="129" t="s">
        <v>2201</v>
      </c>
      <c r="D280" s="129" t="s">
        <v>369</v>
      </c>
      <c r="E280" s="130"/>
      <c r="F280" s="131" t="s">
        <v>2202</v>
      </c>
      <c r="G280" s="132" t="s">
        <v>307</v>
      </c>
      <c r="H280" s="133">
        <v>1</v>
      </c>
      <c r="I280" s="134"/>
      <c r="J280" s="134"/>
      <c r="K280" s="135"/>
      <c r="L280" s="136"/>
      <c r="M280" s="29"/>
      <c r="N280" s="29"/>
      <c r="O280" s="29"/>
      <c r="P280" s="29"/>
      <c r="Q280" s="29"/>
      <c r="R280" s="29"/>
      <c r="S280" s="29"/>
      <c r="T280" s="29"/>
      <c r="U280" s="29"/>
      <c r="V280" s="29"/>
      <c r="AI280" s="127" t="s">
        <v>269</v>
      </c>
      <c r="AK280" s="127" t="s">
        <v>369</v>
      </c>
      <c r="AL280" s="127" t="s">
        <v>78</v>
      </c>
      <c r="AP280" s="15" t="s">
        <v>144</v>
      </c>
      <c r="AV280" s="128" t="e">
        <f>IF(#REF!="základná",J280,0)</f>
        <v>#REF!</v>
      </c>
      <c r="AW280" s="128" t="e">
        <f>IF(#REF!="znížená",J280,0)</f>
        <v>#REF!</v>
      </c>
      <c r="AX280" s="128" t="e">
        <f>IF(#REF!="zákl. prenesená",J280,0)</f>
        <v>#REF!</v>
      </c>
      <c r="AY280" s="128" t="e">
        <f>IF(#REF!="zníž. prenesená",J280,0)</f>
        <v>#REF!</v>
      </c>
      <c r="AZ280" s="128" t="e">
        <f>IF(#REF!="nulová",J280,0)</f>
        <v>#REF!</v>
      </c>
      <c r="BA280" s="15" t="s">
        <v>78</v>
      </c>
      <c r="BB280" s="128">
        <f t="shared" si="6"/>
        <v>0</v>
      </c>
      <c r="BC280" s="15" t="s">
        <v>205</v>
      </c>
      <c r="BD280" s="127" t="s">
        <v>2203</v>
      </c>
    </row>
    <row r="281" spans="1:56" s="2" customFormat="1" ht="44.25" customHeight="1">
      <c r="A281" s="29"/>
      <c r="B281" s="119"/>
      <c r="C281" s="129" t="s">
        <v>2204</v>
      </c>
      <c r="D281" s="129" t="s">
        <v>369</v>
      </c>
      <c r="E281" s="130"/>
      <c r="F281" s="131" t="s">
        <v>2205</v>
      </c>
      <c r="G281" s="132" t="s">
        <v>307</v>
      </c>
      <c r="H281" s="133">
        <v>1</v>
      </c>
      <c r="I281" s="134"/>
      <c r="J281" s="134"/>
      <c r="K281" s="135"/>
      <c r="L281" s="136"/>
      <c r="M281" s="29"/>
      <c r="N281" s="29"/>
      <c r="O281" s="29"/>
      <c r="P281" s="29"/>
      <c r="Q281" s="29"/>
      <c r="R281" s="29"/>
      <c r="S281" s="29"/>
      <c r="T281" s="29"/>
      <c r="U281" s="29"/>
      <c r="V281" s="29"/>
      <c r="AI281" s="127" t="s">
        <v>269</v>
      </c>
      <c r="AK281" s="127" t="s">
        <v>369</v>
      </c>
      <c r="AL281" s="127" t="s">
        <v>78</v>
      </c>
      <c r="AP281" s="15" t="s">
        <v>144</v>
      </c>
      <c r="AV281" s="128" t="e">
        <f>IF(#REF!="základná",J281,0)</f>
        <v>#REF!</v>
      </c>
      <c r="AW281" s="128" t="e">
        <f>IF(#REF!="znížená",J281,0)</f>
        <v>#REF!</v>
      </c>
      <c r="AX281" s="128" t="e">
        <f>IF(#REF!="zákl. prenesená",J281,0)</f>
        <v>#REF!</v>
      </c>
      <c r="AY281" s="128" t="e">
        <f>IF(#REF!="zníž. prenesená",J281,0)</f>
        <v>#REF!</v>
      </c>
      <c r="AZ281" s="128" t="e">
        <f>IF(#REF!="nulová",J281,0)</f>
        <v>#REF!</v>
      </c>
      <c r="BA281" s="15" t="s">
        <v>78</v>
      </c>
      <c r="BB281" s="128">
        <f t="shared" si="6"/>
        <v>0</v>
      </c>
      <c r="BC281" s="15" t="s">
        <v>205</v>
      </c>
      <c r="BD281" s="127" t="s">
        <v>2206</v>
      </c>
    </row>
    <row r="282" spans="1:56" s="2" customFormat="1" ht="33" customHeight="1">
      <c r="A282" s="29"/>
      <c r="B282" s="119"/>
      <c r="C282" s="120" t="s">
        <v>2207</v>
      </c>
      <c r="D282" s="120" t="s">
        <v>146</v>
      </c>
      <c r="E282" s="121" t="s">
        <v>2208</v>
      </c>
      <c r="F282" s="122" t="s">
        <v>2209</v>
      </c>
      <c r="G282" s="123" t="s">
        <v>307</v>
      </c>
      <c r="H282" s="124">
        <v>2</v>
      </c>
      <c r="I282" s="125"/>
      <c r="J282" s="125"/>
      <c r="K282" s="126"/>
      <c r="L282" s="30"/>
      <c r="M282" s="29"/>
      <c r="N282" s="29"/>
      <c r="O282" s="29"/>
      <c r="P282" s="29"/>
      <c r="Q282" s="29"/>
      <c r="R282" s="29"/>
      <c r="S282" s="29"/>
      <c r="T282" s="29"/>
      <c r="U282" s="29"/>
      <c r="V282" s="29"/>
      <c r="AI282" s="127" t="s">
        <v>205</v>
      </c>
      <c r="AK282" s="127" t="s">
        <v>146</v>
      </c>
      <c r="AL282" s="127" t="s">
        <v>78</v>
      </c>
      <c r="AP282" s="15" t="s">
        <v>144</v>
      </c>
      <c r="AV282" s="128" t="e">
        <f>IF(#REF!="základná",J282,0)</f>
        <v>#REF!</v>
      </c>
      <c r="AW282" s="128" t="e">
        <f>IF(#REF!="znížená",J282,0)</f>
        <v>#REF!</v>
      </c>
      <c r="AX282" s="128" t="e">
        <f>IF(#REF!="zákl. prenesená",J282,0)</f>
        <v>#REF!</v>
      </c>
      <c r="AY282" s="128" t="e">
        <f>IF(#REF!="zníž. prenesená",J282,0)</f>
        <v>#REF!</v>
      </c>
      <c r="AZ282" s="128" t="e">
        <f>IF(#REF!="nulová",J282,0)</f>
        <v>#REF!</v>
      </c>
      <c r="BA282" s="15" t="s">
        <v>78</v>
      </c>
      <c r="BB282" s="128">
        <f t="shared" si="6"/>
        <v>0</v>
      </c>
      <c r="BC282" s="15" t="s">
        <v>205</v>
      </c>
      <c r="BD282" s="127" t="s">
        <v>2210</v>
      </c>
    </row>
    <row r="283" spans="1:56" s="2" customFormat="1" ht="44.25" customHeight="1">
      <c r="A283" s="29"/>
      <c r="B283" s="119"/>
      <c r="C283" s="129" t="s">
        <v>2211</v>
      </c>
      <c r="D283" s="129" t="s">
        <v>369</v>
      </c>
      <c r="E283" s="130"/>
      <c r="F283" s="131" t="s">
        <v>2212</v>
      </c>
      <c r="G283" s="132" t="s">
        <v>307</v>
      </c>
      <c r="H283" s="133">
        <v>2</v>
      </c>
      <c r="I283" s="134"/>
      <c r="J283" s="134"/>
      <c r="K283" s="135"/>
      <c r="L283" s="136"/>
      <c r="M283" s="29"/>
      <c r="N283" s="29"/>
      <c r="O283" s="29"/>
      <c r="P283" s="29"/>
      <c r="Q283" s="29"/>
      <c r="R283" s="29"/>
      <c r="S283" s="29"/>
      <c r="T283" s="29"/>
      <c r="U283" s="29"/>
      <c r="V283" s="29"/>
      <c r="AI283" s="127" t="s">
        <v>269</v>
      </c>
      <c r="AK283" s="127" t="s">
        <v>369</v>
      </c>
      <c r="AL283" s="127" t="s">
        <v>78</v>
      </c>
      <c r="AP283" s="15" t="s">
        <v>144</v>
      </c>
      <c r="AV283" s="128" t="e">
        <f>IF(#REF!="základná",J283,0)</f>
        <v>#REF!</v>
      </c>
      <c r="AW283" s="128" t="e">
        <f>IF(#REF!="znížená",J283,0)</f>
        <v>#REF!</v>
      </c>
      <c r="AX283" s="128" t="e">
        <f>IF(#REF!="zákl. prenesená",J283,0)</f>
        <v>#REF!</v>
      </c>
      <c r="AY283" s="128" t="e">
        <f>IF(#REF!="zníž. prenesená",J283,0)</f>
        <v>#REF!</v>
      </c>
      <c r="AZ283" s="128" t="e">
        <f>IF(#REF!="nulová",J283,0)</f>
        <v>#REF!</v>
      </c>
      <c r="BA283" s="15" t="s">
        <v>78</v>
      </c>
      <c r="BB283" s="128">
        <f t="shared" si="6"/>
        <v>0</v>
      </c>
      <c r="BC283" s="15" t="s">
        <v>205</v>
      </c>
      <c r="BD283" s="127" t="s">
        <v>2213</v>
      </c>
    </row>
    <row r="284" spans="1:56" s="2" customFormat="1" ht="33" customHeight="1">
      <c r="A284" s="29"/>
      <c r="B284" s="119"/>
      <c r="C284" s="120" t="s">
        <v>2214</v>
      </c>
      <c r="D284" s="120" t="s">
        <v>146</v>
      </c>
      <c r="E284" s="121" t="s">
        <v>2215</v>
      </c>
      <c r="F284" s="122" t="s">
        <v>2216</v>
      </c>
      <c r="G284" s="123" t="s">
        <v>307</v>
      </c>
      <c r="H284" s="124">
        <v>8</v>
      </c>
      <c r="I284" s="125"/>
      <c r="J284" s="125"/>
      <c r="K284" s="126"/>
      <c r="L284" s="30"/>
      <c r="M284" s="29"/>
      <c r="N284" s="29"/>
      <c r="O284" s="29"/>
      <c r="P284" s="29"/>
      <c r="Q284" s="29"/>
      <c r="R284" s="29"/>
      <c r="S284" s="29"/>
      <c r="T284" s="29"/>
      <c r="U284" s="29"/>
      <c r="V284" s="29"/>
      <c r="AI284" s="127" t="s">
        <v>205</v>
      </c>
      <c r="AK284" s="127" t="s">
        <v>146</v>
      </c>
      <c r="AL284" s="127" t="s">
        <v>78</v>
      </c>
      <c r="AP284" s="15" t="s">
        <v>144</v>
      </c>
      <c r="AV284" s="128" t="e">
        <f>IF(#REF!="základná",J284,0)</f>
        <v>#REF!</v>
      </c>
      <c r="AW284" s="128" t="e">
        <f>IF(#REF!="znížená",J284,0)</f>
        <v>#REF!</v>
      </c>
      <c r="AX284" s="128" t="e">
        <f>IF(#REF!="zákl. prenesená",J284,0)</f>
        <v>#REF!</v>
      </c>
      <c r="AY284" s="128" t="e">
        <f>IF(#REF!="zníž. prenesená",J284,0)</f>
        <v>#REF!</v>
      </c>
      <c r="AZ284" s="128" t="e">
        <f>IF(#REF!="nulová",J284,0)</f>
        <v>#REF!</v>
      </c>
      <c r="BA284" s="15" t="s">
        <v>78</v>
      </c>
      <c r="BB284" s="128">
        <f t="shared" si="6"/>
        <v>0</v>
      </c>
      <c r="BC284" s="15" t="s">
        <v>205</v>
      </c>
      <c r="BD284" s="127" t="s">
        <v>2217</v>
      </c>
    </row>
    <row r="285" spans="1:56" s="2" customFormat="1" ht="44.25" customHeight="1">
      <c r="A285" s="29"/>
      <c r="B285" s="119"/>
      <c r="C285" s="129" t="s">
        <v>2218</v>
      </c>
      <c r="D285" s="129" t="s">
        <v>369</v>
      </c>
      <c r="E285" s="130"/>
      <c r="F285" s="131" t="s">
        <v>2219</v>
      </c>
      <c r="G285" s="132" t="s">
        <v>307</v>
      </c>
      <c r="H285" s="133">
        <v>8</v>
      </c>
      <c r="I285" s="134"/>
      <c r="J285" s="134"/>
      <c r="K285" s="135"/>
      <c r="L285" s="136"/>
      <c r="M285" s="29"/>
      <c r="N285" s="29"/>
      <c r="O285" s="29"/>
      <c r="P285" s="29"/>
      <c r="Q285" s="29"/>
      <c r="R285" s="29"/>
      <c r="S285" s="29"/>
      <c r="T285" s="29"/>
      <c r="U285" s="29"/>
      <c r="V285" s="29"/>
      <c r="AI285" s="127" t="s">
        <v>269</v>
      </c>
      <c r="AK285" s="127" t="s">
        <v>369</v>
      </c>
      <c r="AL285" s="127" t="s">
        <v>78</v>
      </c>
      <c r="AP285" s="15" t="s">
        <v>144</v>
      </c>
      <c r="AV285" s="128" t="e">
        <f>IF(#REF!="základná",J285,0)</f>
        <v>#REF!</v>
      </c>
      <c r="AW285" s="128" t="e">
        <f>IF(#REF!="znížená",J285,0)</f>
        <v>#REF!</v>
      </c>
      <c r="AX285" s="128" t="e">
        <f>IF(#REF!="zákl. prenesená",J285,0)</f>
        <v>#REF!</v>
      </c>
      <c r="AY285" s="128" t="e">
        <f>IF(#REF!="zníž. prenesená",J285,0)</f>
        <v>#REF!</v>
      </c>
      <c r="AZ285" s="128" t="e">
        <f>IF(#REF!="nulová",J285,0)</f>
        <v>#REF!</v>
      </c>
      <c r="BA285" s="15" t="s">
        <v>78</v>
      </c>
      <c r="BB285" s="128">
        <f t="shared" si="6"/>
        <v>0</v>
      </c>
      <c r="BC285" s="15" t="s">
        <v>205</v>
      </c>
      <c r="BD285" s="127" t="s">
        <v>2220</v>
      </c>
    </row>
    <row r="286" spans="1:56" s="2" customFormat="1" ht="33" customHeight="1">
      <c r="A286" s="29"/>
      <c r="B286" s="119"/>
      <c r="C286" s="120" t="s">
        <v>2221</v>
      </c>
      <c r="D286" s="120" t="s">
        <v>146</v>
      </c>
      <c r="E286" s="121" t="s">
        <v>2222</v>
      </c>
      <c r="F286" s="122" t="s">
        <v>2223</v>
      </c>
      <c r="G286" s="123" t="s">
        <v>307</v>
      </c>
      <c r="H286" s="124">
        <v>1</v>
      </c>
      <c r="I286" s="125"/>
      <c r="J286" s="125"/>
      <c r="K286" s="126"/>
      <c r="L286" s="30"/>
      <c r="M286" s="29"/>
      <c r="N286" s="29"/>
      <c r="O286" s="29"/>
      <c r="P286" s="29"/>
      <c r="Q286" s="29"/>
      <c r="R286" s="29"/>
      <c r="S286" s="29"/>
      <c r="T286" s="29"/>
      <c r="U286" s="29"/>
      <c r="V286" s="29"/>
      <c r="AI286" s="127" t="s">
        <v>205</v>
      </c>
      <c r="AK286" s="127" t="s">
        <v>146</v>
      </c>
      <c r="AL286" s="127" t="s">
        <v>78</v>
      </c>
      <c r="AP286" s="15" t="s">
        <v>144</v>
      </c>
      <c r="AV286" s="128" t="e">
        <f>IF(#REF!="základná",J286,0)</f>
        <v>#REF!</v>
      </c>
      <c r="AW286" s="128" t="e">
        <f>IF(#REF!="znížená",J286,0)</f>
        <v>#REF!</v>
      </c>
      <c r="AX286" s="128" t="e">
        <f>IF(#REF!="zákl. prenesená",J286,0)</f>
        <v>#REF!</v>
      </c>
      <c r="AY286" s="128" t="e">
        <f>IF(#REF!="zníž. prenesená",J286,0)</f>
        <v>#REF!</v>
      </c>
      <c r="AZ286" s="128" t="e">
        <f>IF(#REF!="nulová",J286,0)</f>
        <v>#REF!</v>
      </c>
      <c r="BA286" s="15" t="s">
        <v>78</v>
      </c>
      <c r="BB286" s="128">
        <f t="shared" si="6"/>
        <v>0</v>
      </c>
      <c r="BC286" s="15" t="s">
        <v>205</v>
      </c>
      <c r="BD286" s="127" t="s">
        <v>2224</v>
      </c>
    </row>
    <row r="287" spans="1:56" s="2" customFormat="1" ht="44.25" customHeight="1">
      <c r="A287" s="29"/>
      <c r="B287" s="119"/>
      <c r="C287" s="129" t="s">
        <v>2225</v>
      </c>
      <c r="D287" s="129" t="s">
        <v>369</v>
      </c>
      <c r="E287" s="130"/>
      <c r="F287" s="131" t="s">
        <v>2226</v>
      </c>
      <c r="G287" s="132" t="s">
        <v>307</v>
      </c>
      <c r="H287" s="133">
        <v>1</v>
      </c>
      <c r="I287" s="134"/>
      <c r="J287" s="134"/>
      <c r="K287" s="135"/>
      <c r="L287" s="136"/>
      <c r="M287" s="29"/>
      <c r="N287" s="29"/>
      <c r="O287" s="29"/>
      <c r="P287" s="29"/>
      <c r="Q287" s="29"/>
      <c r="R287" s="29"/>
      <c r="S287" s="29"/>
      <c r="T287" s="29"/>
      <c r="U287" s="29"/>
      <c r="V287" s="29"/>
      <c r="AI287" s="127" t="s">
        <v>269</v>
      </c>
      <c r="AK287" s="127" t="s">
        <v>369</v>
      </c>
      <c r="AL287" s="127" t="s">
        <v>78</v>
      </c>
      <c r="AP287" s="15" t="s">
        <v>144</v>
      </c>
      <c r="AV287" s="128" t="e">
        <f>IF(#REF!="základná",J287,0)</f>
        <v>#REF!</v>
      </c>
      <c r="AW287" s="128" t="e">
        <f>IF(#REF!="znížená",J287,0)</f>
        <v>#REF!</v>
      </c>
      <c r="AX287" s="128" t="e">
        <f>IF(#REF!="zákl. prenesená",J287,0)</f>
        <v>#REF!</v>
      </c>
      <c r="AY287" s="128" t="e">
        <f>IF(#REF!="zníž. prenesená",J287,0)</f>
        <v>#REF!</v>
      </c>
      <c r="AZ287" s="128" t="e">
        <f>IF(#REF!="nulová",J287,0)</f>
        <v>#REF!</v>
      </c>
      <c r="BA287" s="15" t="s">
        <v>78</v>
      </c>
      <c r="BB287" s="128">
        <f t="shared" si="6"/>
        <v>0</v>
      </c>
      <c r="BC287" s="15" t="s">
        <v>205</v>
      </c>
      <c r="BD287" s="127" t="s">
        <v>2227</v>
      </c>
    </row>
    <row r="288" spans="1:56" s="2" customFormat="1" ht="24.2" customHeight="1">
      <c r="A288" s="29"/>
      <c r="B288" s="119"/>
      <c r="C288" s="120" t="s">
        <v>2228</v>
      </c>
      <c r="D288" s="120" t="s">
        <v>146</v>
      </c>
      <c r="E288" s="121" t="s">
        <v>2229</v>
      </c>
      <c r="F288" s="122" t="s">
        <v>2230</v>
      </c>
      <c r="G288" s="123" t="s">
        <v>307</v>
      </c>
      <c r="H288" s="124">
        <v>1</v>
      </c>
      <c r="I288" s="125"/>
      <c r="J288" s="125"/>
      <c r="K288" s="126"/>
      <c r="L288" s="30"/>
      <c r="M288" s="29"/>
      <c r="N288" s="29"/>
      <c r="O288" s="29"/>
      <c r="P288" s="29"/>
      <c r="Q288" s="29"/>
      <c r="R288" s="29"/>
      <c r="S288" s="29"/>
      <c r="T288" s="29"/>
      <c r="U288" s="29"/>
      <c r="V288" s="29"/>
      <c r="AI288" s="127" t="s">
        <v>205</v>
      </c>
      <c r="AK288" s="127" t="s">
        <v>146</v>
      </c>
      <c r="AL288" s="127" t="s">
        <v>78</v>
      </c>
      <c r="AP288" s="15" t="s">
        <v>144</v>
      </c>
      <c r="AV288" s="128" t="e">
        <f>IF(#REF!="základná",J288,0)</f>
        <v>#REF!</v>
      </c>
      <c r="AW288" s="128" t="e">
        <f>IF(#REF!="znížená",J288,0)</f>
        <v>#REF!</v>
      </c>
      <c r="AX288" s="128" t="e">
        <f>IF(#REF!="zákl. prenesená",J288,0)</f>
        <v>#REF!</v>
      </c>
      <c r="AY288" s="128" t="e">
        <f>IF(#REF!="zníž. prenesená",J288,0)</f>
        <v>#REF!</v>
      </c>
      <c r="AZ288" s="128" t="e">
        <f>IF(#REF!="nulová",J288,0)</f>
        <v>#REF!</v>
      </c>
      <c r="BA288" s="15" t="s">
        <v>78</v>
      </c>
      <c r="BB288" s="128">
        <f t="shared" si="6"/>
        <v>0</v>
      </c>
      <c r="BC288" s="15" t="s">
        <v>205</v>
      </c>
      <c r="BD288" s="127" t="s">
        <v>2231</v>
      </c>
    </row>
    <row r="289" spans="1:56" s="2" customFormat="1" ht="44.25" customHeight="1">
      <c r="A289" s="29"/>
      <c r="B289" s="119"/>
      <c r="C289" s="129" t="s">
        <v>2232</v>
      </c>
      <c r="D289" s="129" t="s">
        <v>369</v>
      </c>
      <c r="E289" s="130"/>
      <c r="F289" s="131" t="s">
        <v>2233</v>
      </c>
      <c r="G289" s="132" t="s">
        <v>307</v>
      </c>
      <c r="H289" s="133">
        <v>1</v>
      </c>
      <c r="I289" s="134"/>
      <c r="J289" s="134"/>
      <c r="K289" s="135"/>
      <c r="L289" s="136"/>
      <c r="M289" s="29"/>
      <c r="N289" s="29"/>
      <c r="O289" s="29"/>
      <c r="P289" s="29"/>
      <c r="Q289" s="29"/>
      <c r="R289" s="29"/>
      <c r="S289" s="29"/>
      <c r="T289" s="29"/>
      <c r="U289" s="29"/>
      <c r="V289" s="29"/>
      <c r="AI289" s="127" t="s">
        <v>269</v>
      </c>
      <c r="AK289" s="127" t="s">
        <v>369</v>
      </c>
      <c r="AL289" s="127" t="s">
        <v>78</v>
      </c>
      <c r="AP289" s="15" t="s">
        <v>144</v>
      </c>
      <c r="AV289" s="128" t="e">
        <f>IF(#REF!="základná",J289,0)</f>
        <v>#REF!</v>
      </c>
      <c r="AW289" s="128" t="e">
        <f>IF(#REF!="znížená",J289,0)</f>
        <v>#REF!</v>
      </c>
      <c r="AX289" s="128" t="e">
        <f>IF(#REF!="zákl. prenesená",J289,0)</f>
        <v>#REF!</v>
      </c>
      <c r="AY289" s="128" t="e">
        <f>IF(#REF!="zníž. prenesená",J289,0)</f>
        <v>#REF!</v>
      </c>
      <c r="AZ289" s="128" t="e">
        <f>IF(#REF!="nulová",J289,0)</f>
        <v>#REF!</v>
      </c>
      <c r="BA289" s="15" t="s">
        <v>78</v>
      </c>
      <c r="BB289" s="128">
        <f t="shared" si="6"/>
        <v>0</v>
      </c>
      <c r="BC289" s="15" t="s">
        <v>205</v>
      </c>
      <c r="BD289" s="127" t="s">
        <v>2234</v>
      </c>
    </row>
    <row r="290" spans="1:56" s="2" customFormat="1" ht="33" customHeight="1">
      <c r="A290" s="29"/>
      <c r="B290" s="119"/>
      <c r="C290" s="120" t="s">
        <v>2235</v>
      </c>
      <c r="D290" s="120" t="s">
        <v>146</v>
      </c>
      <c r="E290" s="121" t="s">
        <v>2236</v>
      </c>
      <c r="F290" s="122" t="s">
        <v>2237</v>
      </c>
      <c r="G290" s="123" t="s">
        <v>307</v>
      </c>
      <c r="H290" s="124">
        <v>2</v>
      </c>
      <c r="I290" s="125"/>
      <c r="J290" s="125"/>
      <c r="K290" s="126"/>
      <c r="L290" s="30"/>
      <c r="M290" s="29"/>
      <c r="N290" s="29"/>
      <c r="O290" s="29"/>
      <c r="P290" s="29"/>
      <c r="Q290" s="29"/>
      <c r="R290" s="29"/>
      <c r="S290" s="29"/>
      <c r="T290" s="29"/>
      <c r="U290" s="29"/>
      <c r="V290" s="29"/>
      <c r="AI290" s="127" t="s">
        <v>205</v>
      </c>
      <c r="AK290" s="127" t="s">
        <v>146</v>
      </c>
      <c r="AL290" s="127" t="s">
        <v>78</v>
      </c>
      <c r="AP290" s="15" t="s">
        <v>144</v>
      </c>
      <c r="AV290" s="128" t="e">
        <f>IF(#REF!="základná",J290,0)</f>
        <v>#REF!</v>
      </c>
      <c r="AW290" s="128" t="e">
        <f>IF(#REF!="znížená",J290,0)</f>
        <v>#REF!</v>
      </c>
      <c r="AX290" s="128" t="e">
        <f>IF(#REF!="zákl. prenesená",J290,0)</f>
        <v>#REF!</v>
      </c>
      <c r="AY290" s="128" t="e">
        <f>IF(#REF!="zníž. prenesená",J290,0)</f>
        <v>#REF!</v>
      </c>
      <c r="AZ290" s="128" t="e">
        <f>IF(#REF!="nulová",J290,0)</f>
        <v>#REF!</v>
      </c>
      <c r="BA290" s="15" t="s">
        <v>78</v>
      </c>
      <c r="BB290" s="128">
        <f t="shared" si="6"/>
        <v>0</v>
      </c>
      <c r="BC290" s="15" t="s">
        <v>205</v>
      </c>
      <c r="BD290" s="127" t="s">
        <v>2238</v>
      </c>
    </row>
    <row r="291" spans="1:56" s="2" customFormat="1" ht="44.25" customHeight="1">
      <c r="A291" s="29"/>
      <c r="B291" s="119"/>
      <c r="C291" s="129" t="s">
        <v>2239</v>
      </c>
      <c r="D291" s="129" t="s">
        <v>369</v>
      </c>
      <c r="E291" s="130"/>
      <c r="F291" s="131" t="s">
        <v>2240</v>
      </c>
      <c r="G291" s="132" t="s">
        <v>307</v>
      </c>
      <c r="H291" s="133">
        <v>2</v>
      </c>
      <c r="I291" s="134"/>
      <c r="J291" s="134"/>
      <c r="K291" s="135"/>
      <c r="L291" s="136"/>
      <c r="M291" s="29"/>
      <c r="N291" s="29"/>
      <c r="O291" s="29"/>
      <c r="P291" s="29"/>
      <c r="Q291" s="29"/>
      <c r="R291" s="29"/>
      <c r="S291" s="29"/>
      <c r="T291" s="29"/>
      <c r="U291" s="29"/>
      <c r="V291" s="29"/>
      <c r="AI291" s="127" t="s">
        <v>269</v>
      </c>
      <c r="AK291" s="127" t="s">
        <v>369</v>
      </c>
      <c r="AL291" s="127" t="s">
        <v>78</v>
      </c>
      <c r="AP291" s="15" t="s">
        <v>144</v>
      </c>
      <c r="AV291" s="128" t="e">
        <f>IF(#REF!="základná",J291,0)</f>
        <v>#REF!</v>
      </c>
      <c r="AW291" s="128" t="e">
        <f>IF(#REF!="znížená",J291,0)</f>
        <v>#REF!</v>
      </c>
      <c r="AX291" s="128" t="e">
        <f>IF(#REF!="zákl. prenesená",J291,0)</f>
        <v>#REF!</v>
      </c>
      <c r="AY291" s="128" t="e">
        <f>IF(#REF!="zníž. prenesená",J291,0)</f>
        <v>#REF!</v>
      </c>
      <c r="AZ291" s="128" t="e">
        <f>IF(#REF!="nulová",J291,0)</f>
        <v>#REF!</v>
      </c>
      <c r="BA291" s="15" t="s">
        <v>78</v>
      </c>
      <c r="BB291" s="128">
        <f t="shared" si="6"/>
        <v>0</v>
      </c>
      <c r="BC291" s="15" t="s">
        <v>205</v>
      </c>
      <c r="BD291" s="127" t="s">
        <v>2241</v>
      </c>
    </row>
    <row r="292" spans="1:56" s="2" customFormat="1" ht="24.2" customHeight="1">
      <c r="A292" s="29"/>
      <c r="B292" s="119"/>
      <c r="C292" s="120" t="s">
        <v>2242</v>
      </c>
      <c r="D292" s="120" t="s">
        <v>146</v>
      </c>
      <c r="E292" s="121" t="s">
        <v>2243</v>
      </c>
      <c r="F292" s="122" t="s">
        <v>2244</v>
      </c>
      <c r="G292" s="123" t="s">
        <v>307</v>
      </c>
      <c r="H292" s="124">
        <v>3</v>
      </c>
      <c r="I292" s="125"/>
      <c r="J292" s="125"/>
      <c r="K292" s="126"/>
      <c r="L292" s="30"/>
      <c r="M292" s="29"/>
      <c r="N292" s="29"/>
      <c r="O292" s="29"/>
      <c r="P292" s="29"/>
      <c r="Q292" s="29"/>
      <c r="R292" s="29"/>
      <c r="S292" s="29"/>
      <c r="T292" s="29"/>
      <c r="U292" s="29"/>
      <c r="V292" s="29"/>
      <c r="AI292" s="127" t="s">
        <v>205</v>
      </c>
      <c r="AK292" s="127" t="s">
        <v>146</v>
      </c>
      <c r="AL292" s="127" t="s">
        <v>78</v>
      </c>
      <c r="AP292" s="15" t="s">
        <v>144</v>
      </c>
      <c r="AV292" s="128" t="e">
        <f>IF(#REF!="základná",J292,0)</f>
        <v>#REF!</v>
      </c>
      <c r="AW292" s="128" t="e">
        <f>IF(#REF!="znížená",J292,0)</f>
        <v>#REF!</v>
      </c>
      <c r="AX292" s="128" t="e">
        <f>IF(#REF!="zákl. prenesená",J292,0)</f>
        <v>#REF!</v>
      </c>
      <c r="AY292" s="128" t="e">
        <f>IF(#REF!="zníž. prenesená",J292,0)</f>
        <v>#REF!</v>
      </c>
      <c r="AZ292" s="128" t="e">
        <f>IF(#REF!="nulová",J292,0)</f>
        <v>#REF!</v>
      </c>
      <c r="BA292" s="15" t="s">
        <v>78</v>
      </c>
      <c r="BB292" s="128">
        <f t="shared" si="6"/>
        <v>0</v>
      </c>
      <c r="BC292" s="15" t="s">
        <v>205</v>
      </c>
      <c r="BD292" s="127" t="s">
        <v>2245</v>
      </c>
    </row>
    <row r="293" spans="1:56" s="2" customFormat="1" ht="24.2" customHeight="1">
      <c r="A293" s="29"/>
      <c r="B293" s="119"/>
      <c r="C293" s="120" t="s">
        <v>2246</v>
      </c>
      <c r="D293" s="120" t="s">
        <v>146</v>
      </c>
      <c r="E293" s="121" t="s">
        <v>2247</v>
      </c>
      <c r="F293" s="122" t="s">
        <v>2248</v>
      </c>
      <c r="G293" s="123" t="s">
        <v>307</v>
      </c>
      <c r="H293" s="124">
        <v>79</v>
      </c>
      <c r="I293" s="125"/>
      <c r="J293" s="125"/>
      <c r="K293" s="126"/>
      <c r="L293" s="30"/>
      <c r="M293" s="29"/>
      <c r="N293" s="29"/>
      <c r="O293" s="29"/>
      <c r="P293" s="29"/>
      <c r="Q293" s="29"/>
      <c r="R293" s="29"/>
      <c r="S293" s="29"/>
      <c r="T293" s="29"/>
      <c r="U293" s="29"/>
      <c r="V293" s="29"/>
      <c r="AI293" s="127" t="s">
        <v>205</v>
      </c>
      <c r="AK293" s="127" t="s">
        <v>146</v>
      </c>
      <c r="AL293" s="127" t="s">
        <v>78</v>
      </c>
      <c r="AP293" s="15" t="s">
        <v>144</v>
      </c>
      <c r="AV293" s="128" t="e">
        <f>IF(#REF!="základná",J293,0)</f>
        <v>#REF!</v>
      </c>
      <c r="AW293" s="128" t="e">
        <f>IF(#REF!="znížená",J293,0)</f>
        <v>#REF!</v>
      </c>
      <c r="AX293" s="128" t="e">
        <f>IF(#REF!="zákl. prenesená",J293,0)</f>
        <v>#REF!</v>
      </c>
      <c r="AY293" s="128" t="e">
        <f>IF(#REF!="zníž. prenesená",J293,0)</f>
        <v>#REF!</v>
      </c>
      <c r="AZ293" s="128" t="e">
        <f>IF(#REF!="nulová",J293,0)</f>
        <v>#REF!</v>
      </c>
      <c r="BA293" s="15" t="s">
        <v>78</v>
      </c>
      <c r="BB293" s="128">
        <f t="shared" si="6"/>
        <v>0</v>
      </c>
      <c r="BC293" s="15" t="s">
        <v>205</v>
      </c>
      <c r="BD293" s="127" t="s">
        <v>2249</v>
      </c>
    </row>
    <row r="294" spans="1:56" s="2" customFormat="1" ht="24.2" customHeight="1">
      <c r="A294" s="29"/>
      <c r="B294" s="119"/>
      <c r="C294" s="120" t="s">
        <v>2250</v>
      </c>
      <c r="D294" s="120" t="s">
        <v>146</v>
      </c>
      <c r="E294" s="121" t="s">
        <v>2251</v>
      </c>
      <c r="F294" s="122" t="s">
        <v>2252</v>
      </c>
      <c r="G294" s="123" t="s">
        <v>149</v>
      </c>
      <c r="H294" s="124">
        <v>245</v>
      </c>
      <c r="I294" s="125"/>
      <c r="J294" s="125"/>
      <c r="K294" s="126"/>
      <c r="L294" s="30"/>
      <c r="M294" s="29"/>
      <c r="N294" s="29"/>
      <c r="O294" s="29"/>
      <c r="P294" s="29"/>
      <c r="Q294" s="29"/>
      <c r="R294" s="29"/>
      <c r="S294" s="29"/>
      <c r="T294" s="29"/>
      <c r="U294" s="29"/>
      <c r="V294" s="29"/>
      <c r="AI294" s="127" t="s">
        <v>205</v>
      </c>
      <c r="AK294" s="127" t="s">
        <v>146</v>
      </c>
      <c r="AL294" s="127" t="s">
        <v>78</v>
      </c>
      <c r="AP294" s="15" t="s">
        <v>144</v>
      </c>
      <c r="AV294" s="128" t="e">
        <f>IF(#REF!="základná",J294,0)</f>
        <v>#REF!</v>
      </c>
      <c r="AW294" s="128" t="e">
        <f>IF(#REF!="znížená",J294,0)</f>
        <v>#REF!</v>
      </c>
      <c r="AX294" s="128" t="e">
        <f>IF(#REF!="zákl. prenesená",J294,0)</f>
        <v>#REF!</v>
      </c>
      <c r="AY294" s="128" t="e">
        <f>IF(#REF!="zníž. prenesená",J294,0)</f>
        <v>#REF!</v>
      </c>
      <c r="AZ294" s="128" t="e">
        <f>IF(#REF!="nulová",J294,0)</f>
        <v>#REF!</v>
      </c>
      <c r="BA294" s="15" t="s">
        <v>78</v>
      </c>
      <c r="BB294" s="128">
        <f t="shared" si="6"/>
        <v>0</v>
      </c>
      <c r="BC294" s="15" t="s">
        <v>205</v>
      </c>
      <c r="BD294" s="127" t="s">
        <v>2253</v>
      </c>
    </row>
    <row r="295" spans="1:56" s="2" customFormat="1" ht="24.2" customHeight="1">
      <c r="A295" s="29"/>
      <c r="B295" s="119"/>
      <c r="C295" s="120" t="s">
        <v>2254</v>
      </c>
      <c r="D295" s="120" t="s">
        <v>146</v>
      </c>
      <c r="E295" s="121" t="s">
        <v>2255</v>
      </c>
      <c r="F295" s="122" t="s">
        <v>2256</v>
      </c>
      <c r="G295" s="123" t="s">
        <v>328</v>
      </c>
      <c r="H295" s="124">
        <v>6.2</v>
      </c>
      <c r="I295" s="125"/>
      <c r="J295" s="125"/>
      <c r="K295" s="126"/>
      <c r="L295" s="30"/>
      <c r="M295" s="29"/>
      <c r="N295" s="29"/>
      <c r="O295" s="29"/>
      <c r="P295" s="29"/>
      <c r="Q295" s="29"/>
      <c r="R295" s="29"/>
      <c r="S295" s="29"/>
      <c r="T295" s="29"/>
      <c r="U295" s="29"/>
      <c r="V295" s="29"/>
      <c r="AI295" s="127" t="s">
        <v>205</v>
      </c>
      <c r="AK295" s="127" t="s">
        <v>146</v>
      </c>
      <c r="AL295" s="127" t="s">
        <v>78</v>
      </c>
      <c r="AP295" s="15" t="s">
        <v>144</v>
      </c>
      <c r="AV295" s="128" t="e">
        <f>IF(#REF!="základná",J295,0)</f>
        <v>#REF!</v>
      </c>
      <c r="AW295" s="128" t="e">
        <f>IF(#REF!="znížená",J295,0)</f>
        <v>#REF!</v>
      </c>
      <c r="AX295" s="128" t="e">
        <f>IF(#REF!="zákl. prenesená",J295,0)</f>
        <v>#REF!</v>
      </c>
      <c r="AY295" s="128" t="e">
        <f>IF(#REF!="zníž. prenesená",J295,0)</f>
        <v>#REF!</v>
      </c>
      <c r="AZ295" s="128" t="e">
        <f>IF(#REF!="nulová",J295,0)</f>
        <v>#REF!</v>
      </c>
      <c r="BA295" s="15" t="s">
        <v>78</v>
      </c>
      <c r="BB295" s="128">
        <f t="shared" si="6"/>
        <v>0</v>
      </c>
      <c r="BC295" s="15" t="s">
        <v>205</v>
      </c>
      <c r="BD295" s="127" t="s">
        <v>2257</v>
      </c>
    </row>
    <row r="296" spans="1:56" s="2" customFormat="1" ht="24.2" customHeight="1">
      <c r="A296" s="29"/>
      <c r="B296" s="119"/>
      <c r="C296" s="120" t="s">
        <v>2258</v>
      </c>
      <c r="D296" s="120" t="s">
        <v>146</v>
      </c>
      <c r="E296" s="121" t="s">
        <v>2259</v>
      </c>
      <c r="F296" s="122" t="s">
        <v>2260</v>
      </c>
      <c r="G296" s="123" t="s">
        <v>1912</v>
      </c>
      <c r="H296" s="124">
        <v>176.73699999999999</v>
      </c>
      <c r="I296" s="125"/>
      <c r="J296" s="125"/>
      <c r="K296" s="126"/>
      <c r="L296" s="30"/>
      <c r="M296" s="29"/>
      <c r="N296" s="29"/>
      <c r="O296" s="29"/>
      <c r="P296" s="29"/>
      <c r="Q296" s="29"/>
      <c r="R296" s="29"/>
      <c r="S296" s="29"/>
      <c r="T296" s="29"/>
      <c r="U296" s="29"/>
      <c r="V296" s="29"/>
      <c r="AI296" s="127" t="s">
        <v>205</v>
      </c>
      <c r="AK296" s="127" t="s">
        <v>146</v>
      </c>
      <c r="AL296" s="127" t="s">
        <v>78</v>
      </c>
      <c r="AP296" s="15" t="s">
        <v>144</v>
      </c>
      <c r="AV296" s="128" t="e">
        <f>IF(#REF!="základná",J296,0)</f>
        <v>#REF!</v>
      </c>
      <c r="AW296" s="128" t="e">
        <f>IF(#REF!="znížená",J296,0)</f>
        <v>#REF!</v>
      </c>
      <c r="AX296" s="128" t="e">
        <f>IF(#REF!="zákl. prenesená",J296,0)</f>
        <v>#REF!</v>
      </c>
      <c r="AY296" s="128" t="e">
        <f>IF(#REF!="zníž. prenesená",J296,0)</f>
        <v>#REF!</v>
      </c>
      <c r="AZ296" s="128" t="e">
        <f>IF(#REF!="nulová",J296,0)</f>
        <v>#REF!</v>
      </c>
      <c r="BA296" s="15" t="s">
        <v>78</v>
      </c>
      <c r="BB296" s="128">
        <f t="shared" si="6"/>
        <v>0</v>
      </c>
      <c r="BC296" s="15" t="s">
        <v>205</v>
      </c>
      <c r="BD296" s="127" t="s">
        <v>2261</v>
      </c>
    </row>
    <row r="297" spans="1:56" s="12" customFormat="1" ht="22.9" customHeight="1">
      <c r="B297" s="111"/>
      <c r="D297" s="112" t="s">
        <v>68</v>
      </c>
      <c r="E297" s="117" t="s">
        <v>722</v>
      </c>
      <c r="F297" s="117" t="s">
        <v>723</v>
      </c>
      <c r="J297" s="118"/>
      <c r="L297" s="111"/>
      <c r="AI297" s="112" t="s">
        <v>78</v>
      </c>
      <c r="AK297" s="115" t="s">
        <v>68</v>
      </c>
      <c r="AL297" s="115" t="s">
        <v>74</v>
      </c>
      <c r="AP297" s="112" t="s">
        <v>144</v>
      </c>
      <c r="BB297" s="116">
        <f>SUM(BB298:BB299)</f>
        <v>0</v>
      </c>
    </row>
    <row r="298" spans="1:56" s="2" customFormat="1" ht="24.2" customHeight="1">
      <c r="A298" s="29"/>
      <c r="B298" s="119"/>
      <c r="C298" s="120" t="s">
        <v>2262</v>
      </c>
      <c r="D298" s="120" t="s">
        <v>146</v>
      </c>
      <c r="E298" s="121" t="s">
        <v>2263</v>
      </c>
      <c r="F298" s="122" t="s">
        <v>2264</v>
      </c>
      <c r="G298" s="123" t="s">
        <v>772</v>
      </c>
      <c r="H298" s="124">
        <v>22</v>
      </c>
      <c r="I298" s="125"/>
      <c r="J298" s="125"/>
      <c r="K298" s="126"/>
      <c r="L298" s="30"/>
      <c r="M298" s="29"/>
      <c r="N298" s="29"/>
      <c r="O298" s="29"/>
      <c r="P298" s="29"/>
      <c r="Q298" s="29"/>
      <c r="R298" s="29"/>
      <c r="S298" s="29"/>
      <c r="T298" s="29"/>
      <c r="U298" s="29"/>
      <c r="V298" s="29"/>
      <c r="AI298" s="127" t="s">
        <v>205</v>
      </c>
      <c r="AK298" s="127" t="s">
        <v>146</v>
      </c>
      <c r="AL298" s="127" t="s">
        <v>78</v>
      </c>
      <c r="AP298" s="15" t="s">
        <v>144</v>
      </c>
      <c r="AV298" s="128" t="e">
        <f>IF(#REF!="základná",J298,0)</f>
        <v>#REF!</v>
      </c>
      <c r="AW298" s="128" t="e">
        <f>IF(#REF!="znížená",J298,0)</f>
        <v>#REF!</v>
      </c>
      <c r="AX298" s="128" t="e">
        <f>IF(#REF!="zákl. prenesená",J298,0)</f>
        <v>#REF!</v>
      </c>
      <c r="AY298" s="128" t="e">
        <f>IF(#REF!="zníž. prenesená",J298,0)</f>
        <v>#REF!</v>
      </c>
      <c r="AZ298" s="128" t="e">
        <f>IF(#REF!="nulová",J298,0)</f>
        <v>#REF!</v>
      </c>
      <c r="BA298" s="15" t="s">
        <v>78</v>
      </c>
      <c r="BB298" s="128">
        <f>ROUND(I298*H298,2)</f>
        <v>0</v>
      </c>
      <c r="BC298" s="15" t="s">
        <v>205</v>
      </c>
      <c r="BD298" s="127" t="s">
        <v>2265</v>
      </c>
    </row>
    <row r="299" spans="1:56" s="2" customFormat="1" ht="16.5" customHeight="1">
      <c r="A299" s="29"/>
      <c r="B299" s="119"/>
      <c r="C299" s="129" t="s">
        <v>2266</v>
      </c>
      <c r="D299" s="129" t="s">
        <v>369</v>
      </c>
      <c r="E299" s="130"/>
      <c r="F299" s="131" t="s">
        <v>2267</v>
      </c>
      <c r="G299" s="132" t="s">
        <v>307</v>
      </c>
      <c r="H299" s="133">
        <v>520</v>
      </c>
      <c r="I299" s="134"/>
      <c r="J299" s="134"/>
      <c r="K299" s="135"/>
      <c r="L299" s="136"/>
      <c r="M299" s="29"/>
      <c r="N299" s="29"/>
      <c r="O299" s="29"/>
      <c r="P299" s="29"/>
      <c r="Q299" s="29"/>
      <c r="R299" s="29"/>
      <c r="S299" s="29"/>
      <c r="T299" s="29"/>
      <c r="U299" s="29"/>
      <c r="V299" s="29"/>
      <c r="AI299" s="127" t="s">
        <v>269</v>
      </c>
      <c r="AK299" s="127" t="s">
        <v>369</v>
      </c>
      <c r="AL299" s="127" t="s">
        <v>78</v>
      </c>
      <c r="AP299" s="15" t="s">
        <v>144</v>
      </c>
      <c r="AV299" s="128" t="e">
        <f>IF(#REF!="základná",J299,0)</f>
        <v>#REF!</v>
      </c>
      <c r="AW299" s="128" t="e">
        <f>IF(#REF!="znížená",J299,0)</f>
        <v>#REF!</v>
      </c>
      <c r="AX299" s="128" t="e">
        <f>IF(#REF!="zákl. prenesená",J299,0)</f>
        <v>#REF!</v>
      </c>
      <c r="AY299" s="128" t="e">
        <f>IF(#REF!="zníž. prenesená",J299,0)</f>
        <v>#REF!</v>
      </c>
      <c r="AZ299" s="128" t="e">
        <f>IF(#REF!="nulová",J299,0)</f>
        <v>#REF!</v>
      </c>
      <c r="BA299" s="15" t="s">
        <v>78</v>
      </c>
      <c r="BB299" s="128">
        <f>ROUND(I299*H299,2)</f>
        <v>0</v>
      </c>
      <c r="BC299" s="15" t="s">
        <v>205</v>
      </c>
      <c r="BD299" s="127" t="s">
        <v>2268</v>
      </c>
    </row>
    <row r="300" spans="1:56" s="12" customFormat="1" ht="22.9" customHeight="1">
      <c r="B300" s="111"/>
      <c r="D300" s="112" t="s">
        <v>68</v>
      </c>
      <c r="E300" s="117" t="s">
        <v>587</v>
      </c>
      <c r="F300" s="117" t="s">
        <v>2269</v>
      </c>
      <c r="J300" s="118"/>
      <c r="L300" s="111"/>
      <c r="AI300" s="112" t="s">
        <v>78</v>
      </c>
      <c r="AK300" s="115" t="s">
        <v>68</v>
      </c>
      <c r="AL300" s="115" t="s">
        <v>74</v>
      </c>
      <c r="AP300" s="112" t="s">
        <v>144</v>
      </c>
      <c r="BB300" s="116">
        <f>BB301</f>
        <v>0</v>
      </c>
    </row>
    <row r="301" spans="1:56" s="2" customFormat="1" ht="24.2" customHeight="1">
      <c r="A301" s="29"/>
      <c r="B301" s="119"/>
      <c r="C301" s="120" t="s">
        <v>2270</v>
      </c>
      <c r="D301" s="120" t="s">
        <v>146</v>
      </c>
      <c r="E301" s="121" t="s">
        <v>2271</v>
      </c>
      <c r="F301" s="122" t="s">
        <v>2272</v>
      </c>
      <c r="G301" s="123" t="s">
        <v>149</v>
      </c>
      <c r="H301" s="124">
        <v>6</v>
      </c>
      <c r="I301" s="125"/>
      <c r="J301" s="125"/>
      <c r="K301" s="126"/>
      <c r="L301" s="30"/>
      <c r="M301" s="29"/>
      <c r="N301" s="29"/>
      <c r="O301" s="29"/>
      <c r="P301" s="29"/>
      <c r="Q301" s="29"/>
      <c r="R301" s="29"/>
      <c r="S301" s="29"/>
      <c r="T301" s="29"/>
      <c r="U301" s="29"/>
      <c r="V301" s="29"/>
      <c r="AI301" s="127" t="s">
        <v>205</v>
      </c>
      <c r="AK301" s="127" t="s">
        <v>146</v>
      </c>
      <c r="AL301" s="127" t="s">
        <v>78</v>
      </c>
      <c r="AP301" s="15" t="s">
        <v>144</v>
      </c>
      <c r="AV301" s="128" t="e">
        <f>IF(#REF!="základná",J301,0)</f>
        <v>#REF!</v>
      </c>
      <c r="AW301" s="128" t="e">
        <f>IF(#REF!="znížená",J301,0)</f>
        <v>#REF!</v>
      </c>
      <c r="AX301" s="128" t="e">
        <f>IF(#REF!="zákl. prenesená",J301,0)</f>
        <v>#REF!</v>
      </c>
      <c r="AY301" s="128" t="e">
        <f>IF(#REF!="zníž. prenesená",J301,0)</f>
        <v>#REF!</v>
      </c>
      <c r="AZ301" s="128" t="e">
        <f>IF(#REF!="nulová",J301,0)</f>
        <v>#REF!</v>
      </c>
      <c r="BA301" s="15" t="s">
        <v>78</v>
      </c>
      <c r="BB301" s="128">
        <f>ROUND(I301*H301,2)</f>
        <v>0</v>
      </c>
      <c r="BC301" s="15" t="s">
        <v>205</v>
      </c>
      <c r="BD301" s="127" t="s">
        <v>2273</v>
      </c>
    </row>
    <row r="302" spans="1:56" s="12" customFormat="1" ht="25.9" customHeight="1">
      <c r="B302" s="111"/>
      <c r="D302" s="112" t="s">
        <v>68</v>
      </c>
      <c r="E302" s="113" t="s">
        <v>2274</v>
      </c>
      <c r="F302" s="113" t="s">
        <v>2275</v>
      </c>
      <c r="J302" s="114"/>
      <c r="L302" s="111"/>
      <c r="AI302" s="112" t="s">
        <v>90</v>
      </c>
      <c r="AK302" s="115" t="s">
        <v>68</v>
      </c>
      <c r="AL302" s="115" t="s">
        <v>69</v>
      </c>
      <c r="AP302" s="112" t="s">
        <v>144</v>
      </c>
      <c r="BB302" s="116">
        <f>BB303</f>
        <v>0</v>
      </c>
    </row>
    <row r="303" spans="1:56" s="2" customFormat="1" ht="37.9" customHeight="1">
      <c r="A303" s="29"/>
      <c r="B303" s="119"/>
      <c r="C303" s="120" t="s">
        <v>2276</v>
      </c>
      <c r="D303" s="120" t="s">
        <v>146</v>
      </c>
      <c r="E303" s="121" t="s">
        <v>2277</v>
      </c>
      <c r="F303" s="122" t="s">
        <v>2278</v>
      </c>
      <c r="G303" s="123" t="s">
        <v>2279</v>
      </c>
      <c r="H303" s="124">
        <v>24</v>
      </c>
      <c r="I303" s="125"/>
      <c r="J303" s="125"/>
      <c r="K303" s="126"/>
      <c r="L303" s="30"/>
      <c r="M303" s="29"/>
      <c r="N303" s="29"/>
      <c r="O303" s="29"/>
      <c r="P303" s="29"/>
      <c r="Q303" s="29"/>
      <c r="R303" s="29"/>
      <c r="S303" s="29"/>
      <c r="T303" s="29"/>
      <c r="U303" s="29"/>
      <c r="V303" s="29"/>
      <c r="AI303" s="127" t="s">
        <v>1717</v>
      </c>
      <c r="AK303" s="127" t="s">
        <v>146</v>
      </c>
      <c r="AL303" s="127" t="s">
        <v>74</v>
      </c>
      <c r="AP303" s="15" t="s">
        <v>144</v>
      </c>
      <c r="AV303" s="128" t="e">
        <f>IF(#REF!="základná",J303,0)</f>
        <v>#REF!</v>
      </c>
      <c r="AW303" s="128" t="e">
        <f>IF(#REF!="znížená",J303,0)</f>
        <v>#REF!</v>
      </c>
      <c r="AX303" s="128" t="e">
        <f>IF(#REF!="zákl. prenesená",J303,0)</f>
        <v>#REF!</v>
      </c>
      <c r="AY303" s="128" t="e">
        <f>IF(#REF!="zníž. prenesená",J303,0)</f>
        <v>#REF!</v>
      </c>
      <c r="AZ303" s="128" t="e">
        <f>IF(#REF!="nulová",J303,0)</f>
        <v>#REF!</v>
      </c>
      <c r="BA303" s="15" t="s">
        <v>78</v>
      </c>
      <c r="BB303" s="128">
        <f>ROUND(I303*H303,2)</f>
        <v>0</v>
      </c>
      <c r="BC303" s="15" t="s">
        <v>1717</v>
      </c>
      <c r="BD303" s="127" t="s">
        <v>2280</v>
      </c>
    </row>
    <row r="304" spans="1:56" s="12" customFormat="1" ht="25.9" customHeight="1">
      <c r="B304" s="111"/>
      <c r="D304" s="112" t="s">
        <v>68</v>
      </c>
      <c r="E304" s="113" t="s">
        <v>2281</v>
      </c>
      <c r="F304" s="113" t="s">
        <v>2282</v>
      </c>
      <c r="J304" s="114"/>
      <c r="L304" s="111"/>
      <c r="AI304" s="112" t="s">
        <v>90</v>
      </c>
      <c r="AK304" s="115" t="s">
        <v>68</v>
      </c>
      <c r="AL304" s="115" t="s">
        <v>69</v>
      </c>
      <c r="AP304" s="112" t="s">
        <v>144</v>
      </c>
      <c r="BB304" s="116">
        <f>SUM(BB305:BB306)</f>
        <v>0</v>
      </c>
    </row>
    <row r="305" spans="1:56" s="2" customFormat="1" ht="33" customHeight="1">
      <c r="A305" s="29"/>
      <c r="B305" s="119"/>
      <c r="C305" s="120" t="s">
        <v>2283</v>
      </c>
      <c r="D305" s="120" t="s">
        <v>146</v>
      </c>
      <c r="E305" s="121" t="s">
        <v>2284</v>
      </c>
      <c r="F305" s="122" t="s">
        <v>2285</v>
      </c>
      <c r="G305" s="123" t="s">
        <v>2279</v>
      </c>
      <c r="H305" s="124">
        <v>48</v>
      </c>
      <c r="I305" s="125"/>
      <c r="J305" s="125"/>
      <c r="K305" s="126"/>
      <c r="L305" s="30"/>
      <c r="M305" s="29"/>
      <c r="N305" s="29"/>
      <c r="O305" s="29"/>
      <c r="P305" s="29"/>
      <c r="Q305" s="29"/>
      <c r="R305" s="29"/>
      <c r="S305" s="29"/>
      <c r="T305" s="29"/>
      <c r="U305" s="29"/>
      <c r="V305" s="29"/>
      <c r="AI305" s="127" t="s">
        <v>1717</v>
      </c>
      <c r="AK305" s="127" t="s">
        <v>146</v>
      </c>
      <c r="AL305" s="127" t="s">
        <v>74</v>
      </c>
      <c r="AP305" s="15" t="s">
        <v>144</v>
      </c>
      <c r="AV305" s="128" t="e">
        <f>IF(#REF!="základná",J305,0)</f>
        <v>#REF!</v>
      </c>
      <c r="AW305" s="128" t="e">
        <f>IF(#REF!="znížená",J305,0)</f>
        <v>#REF!</v>
      </c>
      <c r="AX305" s="128" t="e">
        <f>IF(#REF!="zákl. prenesená",J305,0)</f>
        <v>#REF!</v>
      </c>
      <c r="AY305" s="128" t="e">
        <f>IF(#REF!="zníž. prenesená",J305,0)</f>
        <v>#REF!</v>
      </c>
      <c r="AZ305" s="128" t="e">
        <f>IF(#REF!="nulová",J305,0)</f>
        <v>#REF!</v>
      </c>
      <c r="BA305" s="15" t="s">
        <v>78</v>
      </c>
      <c r="BB305" s="128">
        <f>ROUND(I305*H305,2)</f>
        <v>0</v>
      </c>
      <c r="BC305" s="15" t="s">
        <v>1717</v>
      </c>
      <c r="BD305" s="127" t="s">
        <v>2286</v>
      </c>
    </row>
    <row r="306" spans="1:56" s="2" customFormat="1" ht="37.9" customHeight="1">
      <c r="A306" s="29"/>
      <c r="B306" s="119"/>
      <c r="C306" s="120" t="s">
        <v>2287</v>
      </c>
      <c r="D306" s="120" t="s">
        <v>146</v>
      </c>
      <c r="E306" s="121" t="s">
        <v>2288</v>
      </c>
      <c r="F306" s="122" t="s">
        <v>2289</v>
      </c>
      <c r="G306" s="123" t="s">
        <v>2279</v>
      </c>
      <c r="H306" s="124">
        <v>3</v>
      </c>
      <c r="I306" s="125"/>
      <c r="J306" s="125"/>
      <c r="K306" s="126"/>
      <c r="L306" s="30"/>
      <c r="M306" s="29"/>
      <c r="N306" s="29"/>
      <c r="O306" s="29"/>
      <c r="P306" s="29"/>
      <c r="Q306" s="29"/>
      <c r="R306" s="29"/>
      <c r="S306" s="29"/>
      <c r="T306" s="29"/>
      <c r="U306" s="29"/>
      <c r="V306" s="29"/>
      <c r="AI306" s="127" t="s">
        <v>1717</v>
      </c>
      <c r="AK306" s="127" t="s">
        <v>146</v>
      </c>
      <c r="AL306" s="127" t="s">
        <v>74</v>
      </c>
      <c r="AP306" s="15" t="s">
        <v>144</v>
      </c>
      <c r="AV306" s="128" t="e">
        <f>IF(#REF!="základná",J306,0)</f>
        <v>#REF!</v>
      </c>
      <c r="AW306" s="128" t="e">
        <f>IF(#REF!="znížená",J306,0)</f>
        <v>#REF!</v>
      </c>
      <c r="AX306" s="128" t="e">
        <f>IF(#REF!="zákl. prenesená",J306,0)</f>
        <v>#REF!</v>
      </c>
      <c r="AY306" s="128" t="e">
        <f>IF(#REF!="zníž. prenesená",J306,0)</f>
        <v>#REF!</v>
      </c>
      <c r="AZ306" s="128" t="e">
        <f>IF(#REF!="nulová",J306,0)</f>
        <v>#REF!</v>
      </c>
      <c r="BA306" s="15" t="s">
        <v>78</v>
      </c>
      <c r="BB306" s="128">
        <f>ROUND(I306*H306,2)</f>
        <v>0</v>
      </c>
      <c r="BC306" s="15" t="s">
        <v>1717</v>
      </c>
      <c r="BD306" s="127" t="s">
        <v>2290</v>
      </c>
    </row>
    <row r="307" spans="1:56" s="2" customFormat="1" ht="6.95" customHeight="1">
      <c r="A307" s="29"/>
      <c r="B307" s="47"/>
      <c r="C307" s="48"/>
      <c r="D307" s="48"/>
      <c r="E307" s="48"/>
      <c r="F307" s="48"/>
      <c r="G307" s="48"/>
      <c r="H307" s="48"/>
      <c r="I307" s="48"/>
      <c r="J307" s="48"/>
      <c r="K307" s="48"/>
      <c r="L307" s="30"/>
      <c r="M307" s="29"/>
      <c r="N307" s="29"/>
      <c r="O307" s="29"/>
      <c r="P307" s="29"/>
      <c r="Q307" s="29"/>
      <c r="R307" s="29"/>
      <c r="S307" s="29"/>
      <c r="T307" s="29"/>
      <c r="U307" s="29"/>
      <c r="V307" s="29"/>
    </row>
  </sheetData>
  <autoFilter ref="C140:K306" xr:uid="{00000000-0009-0000-0000-00000B000000}"/>
  <mergeCells count="14">
    <mergeCell ref="E131:H131"/>
    <mergeCell ref="E129:H129"/>
    <mergeCell ref="E133:H133"/>
    <mergeCell ref="L2:M2"/>
    <mergeCell ref="E84:H84"/>
    <mergeCell ref="E88:H88"/>
    <mergeCell ref="E86:H86"/>
    <mergeCell ref="E90:H90"/>
    <mergeCell ref="E127:H127"/>
    <mergeCell ref="E7:H7"/>
    <mergeCell ref="E11:H11"/>
    <mergeCell ref="E9:H9"/>
    <mergeCell ref="E13:H13"/>
    <mergeCell ref="E31:H31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BD222"/>
  <sheetViews>
    <sheetView showGridLines="0" topLeftCell="A10" workbookViewId="0">
      <selection activeCell="O25" sqref="O2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2.33203125" style="1" customWidth="1"/>
    <col min="14" max="14" width="16.33203125" style="1" customWidth="1"/>
    <col min="15" max="15" width="12.33203125" style="1" customWidth="1"/>
    <col min="16" max="16" width="15" style="1" customWidth="1"/>
    <col min="17" max="17" width="11" style="1" customWidth="1"/>
    <col min="18" max="18" width="15" style="1" customWidth="1"/>
    <col min="19" max="19" width="16.33203125" style="1" customWidth="1"/>
    <col min="20" max="20" width="11" style="1" customWidth="1"/>
    <col min="21" max="21" width="15" style="1" customWidth="1"/>
    <col min="22" max="22" width="16.33203125" style="1" customWidth="1"/>
    <col min="35" max="56" width="9.33203125" style="1" hidden="1"/>
  </cols>
  <sheetData>
    <row r="1" spans="1:37">
      <c r="A1" s="72"/>
    </row>
    <row r="2" spans="1:37" s="1" customFormat="1" ht="36.950000000000003" customHeight="1">
      <c r="L2" s="147" t="s">
        <v>4</v>
      </c>
      <c r="M2" s="148"/>
      <c r="AK2" s="15" t="s">
        <v>109</v>
      </c>
    </row>
    <row r="3" spans="1:37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K3" s="15" t="s">
        <v>69</v>
      </c>
    </row>
    <row r="4" spans="1:37" s="1" customFormat="1" ht="24.95" customHeight="1">
      <c r="B4" s="18"/>
      <c r="D4" s="19" t="s">
        <v>116</v>
      </c>
      <c r="L4" s="18"/>
      <c r="AK4" s="15" t="s">
        <v>2</v>
      </c>
    </row>
    <row r="5" spans="1:37" s="1" customFormat="1" ht="6.95" customHeight="1">
      <c r="B5" s="18"/>
      <c r="L5" s="18"/>
    </row>
    <row r="6" spans="1:37" s="1" customFormat="1" ht="12" customHeight="1">
      <c r="B6" s="18"/>
      <c r="D6" s="23" t="s">
        <v>11</v>
      </c>
      <c r="L6" s="18"/>
    </row>
    <row r="7" spans="1:37" s="1" customFormat="1" ht="16.5" customHeight="1">
      <c r="B7" s="18"/>
      <c r="E7" s="181" t="str">
        <f>'Rekapitulácia stavby'!K6</f>
        <v>Poltár OO PZ, rekonštrukcia a modernizácia objektu</v>
      </c>
      <c r="F7" s="183"/>
      <c r="G7" s="183"/>
      <c r="H7" s="183"/>
      <c r="L7" s="18"/>
    </row>
    <row r="8" spans="1:37" ht="12.75">
      <c r="B8" s="18"/>
      <c r="D8" s="23" t="s">
        <v>117</v>
      </c>
      <c r="L8" s="18"/>
    </row>
    <row r="9" spans="1:37" s="1" customFormat="1" ht="16.5" customHeight="1">
      <c r="B9" s="18"/>
      <c r="E9" s="186" t="s">
        <v>73</v>
      </c>
      <c r="F9" s="148"/>
      <c r="G9" s="148"/>
      <c r="H9" s="148"/>
      <c r="L9" s="18"/>
    </row>
    <row r="10" spans="1:37" s="1" customFormat="1" ht="12" customHeight="1">
      <c r="B10" s="18"/>
      <c r="D10" s="23" t="s">
        <v>118</v>
      </c>
      <c r="L10" s="18"/>
    </row>
    <row r="11" spans="1:37" s="2" customFormat="1" ht="16.5" customHeight="1">
      <c r="A11" s="29"/>
      <c r="B11" s="30"/>
      <c r="C11" s="29"/>
      <c r="D11" s="29"/>
      <c r="E11" s="185" t="s">
        <v>84</v>
      </c>
      <c r="F11" s="182"/>
      <c r="G11" s="182"/>
      <c r="H11" s="182"/>
      <c r="I11" s="29"/>
      <c r="J11" s="29"/>
      <c r="K11" s="29"/>
      <c r="L11" s="42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37" s="2" customFormat="1" ht="12" customHeight="1">
      <c r="A12" s="29"/>
      <c r="B12" s="30"/>
      <c r="C12" s="29"/>
      <c r="D12" s="23" t="s">
        <v>1871</v>
      </c>
      <c r="E12" s="29"/>
      <c r="F12" s="29"/>
      <c r="G12" s="29"/>
      <c r="H12" s="29"/>
      <c r="I12" s="29"/>
      <c r="J12" s="29"/>
      <c r="K12" s="29"/>
      <c r="L12" s="42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37" s="2" customFormat="1" ht="16.5" customHeight="1">
      <c r="A13" s="29"/>
      <c r="B13" s="30"/>
      <c r="C13" s="29"/>
      <c r="D13" s="29"/>
      <c r="E13" s="187" t="s">
        <v>2916</v>
      </c>
      <c r="F13" s="182"/>
      <c r="G13" s="182"/>
      <c r="H13" s="182"/>
      <c r="I13" s="29"/>
      <c r="J13" s="29"/>
      <c r="K13" s="29"/>
      <c r="L13" s="42"/>
      <c r="M13" s="29"/>
      <c r="N13" s="29"/>
      <c r="O13" s="29"/>
      <c r="P13" s="29"/>
      <c r="Q13" s="29"/>
      <c r="R13" s="29"/>
      <c r="S13" s="29"/>
      <c r="T13" s="29"/>
      <c r="U13" s="29"/>
      <c r="V13" s="29"/>
    </row>
    <row r="14" spans="1:37" s="2" customFormat="1">
      <c r="A14" s="29"/>
      <c r="B14" s="30"/>
      <c r="C14" s="29"/>
      <c r="D14" s="29"/>
      <c r="E14" s="29"/>
      <c r="F14" s="29"/>
      <c r="G14" s="29"/>
      <c r="H14" s="29"/>
      <c r="I14" s="29"/>
      <c r="J14" s="29"/>
      <c r="K14" s="29"/>
      <c r="L14" s="42"/>
      <c r="M14" s="29"/>
      <c r="N14" s="29"/>
      <c r="O14" s="29"/>
      <c r="P14" s="29"/>
      <c r="Q14" s="29"/>
      <c r="R14" s="29"/>
      <c r="S14" s="29"/>
      <c r="T14" s="29"/>
      <c r="U14" s="29"/>
      <c r="V14" s="29"/>
    </row>
    <row r="15" spans="1:37" s="2" customFormat="1" ht="12" customHeight="1">
      <c r="A15" s="29"/>
      <c r="B15" s="30"/>
      <c r="C15" s="29"/>
      <c r="D15" s="23" t="s">
        <v>13</v>
      </c>
      <c r="E15" s="29"/>
      <c r="F15" s="21" t="s">
        <v>14</v>
      </c>
      <c r="G15" s="29"/>
      <c r="H15" s="29"/>
      <c r="I15" s="23" t="s">
        <v>15</v>
      </c>
      <c r="J15" s="21" t="s">
        <v>16</v>
      </c>
      <c r="K15" s="29"/>
      <c r="L15" s="42"/>
      <c r="M15" s="29"/>
      <c r="N15" s="29"/>
      <c r="O15" s="29"/>
      <c r="P15" s="29"/>
      <c r="Q15" s="29"/>
      <c r="R15" s="29"/>
      <c r="S15" s="29"/>
      <c r="T15" s="29"/>
      <c r="U15" s="29"/>
      <c r="V15" s="29"/>
    </row>
    <row r="16" spans="1:37" s="2" customFormat="1" ht="12" customHeight="1">
      <c r="A16" s="29"/>
      <c r="B16" s="30"/>
      <c r="C16" s="29"/>
      <c r="D16" s="23" t="s">
        <v>17</v>
      </c>
      <c r="E16" s="29"/>
      <c r="F16" s="21" t="s">
        <v>18</v>
      </c>
      <c r="G16" s="29"/>
      <c r="H16" s="29"/>
      <c r="I16" s="23" t="s">
        <v>19</v>
      </c>
      <c r="J16" s="55" t="str">
        <f>'Rekapitulácia stavby'!AN8</f>
        <v>21. 6. 2023</v>
      </c>
      <c r="K16" s="29"/>
      <c r="L16" s="42"/>
      <c r="M16" s="29"/>
      <c r="N16" s="29"/>
      <c r="O16" s="29"/>
      <c r="P16" s="29"/>
      <c r="Q16" s="29"/>
      <c r="R16" s="29"/>
      <c r="S16" s="29"/>
      <c r="T16" s="29"/>
      <c r="U16" s="29"/>
      <c r="V16" s="29"/>
    </row>
    <row r="17" spans="1:22" s="2" customFormat="1" ht="21.75" customHeight="1">
      <c r="A17" s="29"/>
      <c r="B17" s="30"/>
      <c r="C17" s="29"/>
      <c r="D17" s="20" t="s">
        <v>21</v>
      </c>
      <c r="E17" s="29"/>
      <c r="F17" s="24" t="s">
        <v>22</v>
      </c>
      <c r="G17" s="29"/>
      <c r="H17" s="29"/>
      <c r="I17" s="20" t="s">
        <v>23</v>
      </c>
      <c r="J17" s="24" t="s">
        <v>24</v>
      </c>
      <c r="K17" s="29"/>
      <c r="L17" s="42"/>
      <c r="M17" s="29"/>
      <c r="N17" s="29"/>
      <c r="O17" s="29"/>
      <c r="P17" s="29"/>
      <c r="Q17" s="29"/>
      <c r="R17" s="29"/>
      <c r="S17" s="29"/>
      <c r="T17" s="29"/>
      <c r="U17" s="29"/>
      <c r="V17" s="29"/>
    </row>
    <row r="18" spans="1:22" s="2" customFormat="1" ht="12" customHeight="1">
      <c r="A18" s="29"/>
      <c r="B18" s="30"/>
      <c r="C18" s="29"/>
      <c r="D18" s="23" t="s">
        <v>25</v>
      </c>
      <c r="E18" s="29"/>
      <c r="F18" s="29"/>
      <c r="G18" s="29"/>
      <c r="H18" s="29"/>
      <c r="I18" s="23" t="s">
        <v>26</v>
      </c>
      <c r="J18" s="21" t="s">
        <v>27</v>
      </c>
      <c r="K18" s="29"/>
      <c r="L18" s="42"/>
      <c r="M18" s="29"/>
      <c r="N18" s="29"/>
      <c r="O18" s="29"/>
      <c r="P18" s="29"/>
      <c r="Q18" s="29"/>
      <c r="R18" s="29"/>
      <c r="S18" s="29"/>
      <c r="T18" s="29"/>
      <c r="U18" s="29"/>
      <c r="V18" s="29"/>
    </row>
    <row r="19" spans="1:22" s="2" customFormat="1" ht="18" customHeight="1">
      <c r="A19" s="29"/>
      <c r="B19" s="30"/>
      <c r="C19" s="29"/>
      <c r="D19" s="29"/>
      <c r="E19" s="21" t="s">
        <v>28</v>
      </c>
      <c r="F19" s="29"/>
      <c r="G19" s="29"/>
      <c r="H19" s="29"/>
      <c r="I19" s="23" t="s">
        <v>29</v>
      </c>
      <c r="J19" s="21"/>
      <c r="K19" s="29"/>
      <c r="L19" s="42"/>
      <c r="M19" s="29"/>
      <c r="N19" s="29"/>
      <c r="O19" s="29"/>
      <c r="P19" s="29"/>
      <c r="Q19" s="29"/>
      <c r="R19" s="29"/>
      <c r="S19" s="29"/>
      <c r="T19" s="29"/>
      <c r="U19" s="29"/>
      <c r="V19" s="29"/>
    </row>
    <row r="20" spans="1:22" s="2" customFormat="1" ht="6.95" customHeight="1">
      <c r="A20" s="29"/>
      <c r="B20" s="30"/>
      <c r="C20" s="29"/>
      <c r="D20" s="29"/>
      <c r="E20" s="29"/>
      <c r="F20" s="29"/>
      <c r="G20" s="29"/>
      <c r="H20" s="29"/>
      <c r="I20" s="29"/>
      <c r="J20" s="29"/>
      <c r="K20" s="29"/>
      <c r="L20" s="42"/>
      <c r="M20" s="29"/>
      <c r="N20" s="29"/>
      <c r="O20" s="29"/>
      <c r="P20" s="29"/>
      <c r="Q20" s="29"/>
      <c r="R20" s="29"/>
      <c r="S20" s="29"/>
      <c r="T20" s="29"/>
      <c r="U20" s="29"/>
      <c r="V20" s="29"/>
    </row>
    <row r="21" spans="1:22" s="2" customFormat="1" ht="12" customHeight="1">
      <c r="A21" s="29"/>
      <c r="B21" s="30"/>
      <c r="C21" s="29"/>
      <c r="D21" s="23" t="s">
        <v>30</v>
      </c>
      <c r="E21" s="29"/>
      <c r="F21" s="29"/>
      <c r="G21" s="29"/>
      <c r="H21" s="29"/>
      <c r="I21" s="23" t="s">
        <v>26</v>
      </c>
      <c r="J21" s="21" t="s">
        <v>31</v>
      </c>
      <c r="K21" s="29"/>
      <c r="L21" s="42"/>
      <c r="M21" s="29"/>
      <c r="N21" s="29"/>
      <c r="O21" s="29"/>
      <c r="P21" s="29"/>
      <c r="Q21" s="29"/>
      <c r="R21" s="29"/>
      <c r="S21" s="29"/>
      <c r="T21" s="29"/>
      <c r="U21" s="29"/>
      <c r="V21" s="29"/>
    </row>
    <row r="22" spans="1:22" s="2" customFormat="1" ht="18" customHeight="1">
      <c r="A22" s="29"/>
      <c r="B22" s="30"/>
      <c r="C22" s="29"/>
      <c r="D22" s="29"/>
      <c r="E22" s="21" t="s">
        <v>31</v>
      </c>
      <c r="F22" s="29"/>
      <c r="G22" s="29"/>
      <c r="H22" s="29"/>
      <c r="I22" s="23" t="s">
        <v>29</v>
      </c>
      <c r="J22" s="21" t="s">
        <v>31</v>
      </c>
      <c r="K22" s="29"/>
      <c r="L22" s="42"/>
      <c r="M22" s="29"/>
      <c r="N22" s="29"/>
      <c r="O22" s="29"/>
      <c r="P22" s="29"/>
      <c r="Q22" s="29"/>
      <c r="R22" s="29"/>
      <c r="S22" s="29"/>
      <c r="T22" s="29"/>
      <c r="U22" s="29"/>
      <c r="V22" s="29"/>
    </row>
    <row r="23" spans="1:22" s="2" customFormat="1" ht="6.95" customHeight="1">
      <c r="A23" s="29"/>
      <c r="B23" s="30"/>
      <c r="C23" s="29"/>
      <c r="D23" s="29"/>
      <c r="E23" s="29"/>
      <c r="F23" s="29"/>
      <c r="G23" s="29"/>
      <c r="H23" s="29"/>
      <c r="I23" s="29"/>
      <c r="J23" s="29"/>
      <c r="K23" s="29"/>
      <c r="L23" s="42"/>
      <c r="M23" s="29"/>
      <c r="N23" s="29"/>
      <c r="O23" s="29"/>
      <c r="P23" s="29"/>
      <c r="Q23" s="29"/>
      <c r="R23" s="29"/>
      <c r="S23" s="29"/>
      <c r="T23" s="29"/>
      <c r="U23" s="29"/>
      <c r="V23" s="29"/>
    </row>
    <row r="24" spans="1:22" s="2" customFormat="1" ht="12" customHeight="1">
      <c r="A24" s="29"/>
      <c r="B24" s="30"/>
      <c r="C24" s="29"/>
      <c r="D24" s="23" t="s">
        <v>32</v>
      </c>
      <c r="E24" s="29"/>
      <c r="F24" s="29"/>
      <c r="G24" s="29"/>
      <c r="H24" s="29"/>
      <c r="I24" s="23" t="s">
        <v>26</v>
      </c>
      <c r="J24" s="21" t="s">
        <v>33</v>
      </c>
      <c r="K24" s="29"/>
      <c r="L24" s="42"/>
      <c r="M24" s="29"/>
      <c r="N24" s="29"/>
      <c r="O24" s="29"/>
      <c r="P24" s="29"/>
      <c r="Q24" s="29"/>
      <c r="R24" s="29"/>
      <c r="S24" s="29"/>
      <c r="T24" s="29"/>
      <c r="U24" s="29"/>
      <c r="V24" s="29"/>
    </row>
    <row r="25" spans="1:22" s="2" customFormat="1" ht="18" customHeight="1">
      <c r="A25" s="29"/>
      <c r="B25" s="30"/>
      <c r="C25" s="29"/>
      <c r="D25" s="29"/>
      <c r="E25" s="21" t="s">
        <v>34</v>
      </c>
      <c r="F25" s="29"/>
      <c r="G25" s="29"/>
      <c r="H25" s="29"/>
      <c r="I25" s="23" t="s">
        <v>29</v>
      </c>
      <c r="J25" s="21" t="s">
        <v>35</v>
      </c>
      <c r="K25" s="29"/>
      <c r="L25" s="42"/>
      <c r="M25" s="29"/>
      <c r="N25" s="29"/>
      <c r="O25" s="29"/>
      <c r="P25" s="29"/>
      <c r="Q25" s="29"/>
      <c r="R25" s="29"/>
      <c r="S25" s="29"/>
      <c r="T25" s="29"/>
      <c r="U25" s="29"/>
      <c r="V25" s="29"/>
    </row>
    <row r="26" spans="1:22" s="2" customFormat="1" ht="6.95" customHeight="1">
      <c r="A26" s="29"/>
      <c r="B26" s="30"/>
      <c r="C26" s="29"/>
      <c r="D26" s="29"/>
      <c r="E26" s="29"/>
      <c r="F26" s="29"/>
      <c r="G26" s="29"/>
      <c r="H26" s="29"/>
      <c r="I26" s="29"/>
      <c r="J26" s="29"/>
      <c r="K26" s="29"/>
      <c r="L26" s="42"/>
      <c r="M26" s="29"/>
      <c r="N26" s="29"/>
      <c r="O26" s="29"/>
      <c r="P26" s="29"/>
      <c r="Q26" s="29"/>
      <c r="R26" s="29"/>
      <c r="S26" s="29"/>
      <c r="T26" s="29"/>
      <c r="U26" s="29"/>
      <c r="V26" s="29"/>
    </row>
    <row r="27" spans="1:22" s="2" customFormat="1" ht="12" customHeight="1">
      <c r="A27" s="29"/>
      <c r="B27" s="30"/>
      <c r="C27" s="29"/>
      <c r="D27" s="23" t="s">
        <v>37</v>
      </c>
      <c r="E27" s="29"/>
      <c r="F27" s="29"/>
      <c r="G27" s="29"/>
      <c r="H27" s="29"/>
      <c r="I27" s="23" t="s">
        <v>26</v>
      </c>
      <c r="J27" s="21" t="s">
        <v>31</v>
      </c>
      <c r="K27" s="29"/>
      <c r="L27" s="42"/>
      <c r="M27" s="29"/>
      <c r="N27" s="29"/>
      <c r="O27" s="29"/>
      <c r="P27" s="29"/>
      <c r="Q27" s="29"/>
      <c r="R27" s="29"/>
      <c r="S27" s="29"/>
      <c r="T27" s="29"/>
      <c r="U27" s="29"/>
      <c r="V27" s="29"/>
    </row>
    <row r="28" spans="1:22" s="2" customFormat="1" ht="18" customHeight="1">
      <c r="A28" s="29"/>
      <c r="B28" s="30"/>
      <c r="C28" s="29"/>
      <c r="D28" s="29"/>
      <c r="E28" s="21" t="s">
        <v>38</v>
      </c>
      <c r="F28" s="29"/>
      <c r="G28" s="29"/>
      <c r="H28" s="29"/>
      <c r="I28" s="23" t="s">
        <v>29</v>
      </c>
      <c r="J28" s="21" t="s">
        <v>31</v>
      </c>
      <c r="K28" s="29"/>
      <c r="L28" s="42"/>
      <c r="M28" s="29"/>
      <c r="N28" s="29"/>
      <c r="O28" s="29"/>
      <c r="P28" s="29"/>
      <c r="Q28" s="29"/>
      <c r="R28" s="29"/>
      <c r="S28" s="29"/>
      <c r="T28" s="29"/>
      <c r="U28" s="29"/>
      <c r="V28" s="29"/>
    </row>
    <row r="29" spans="1:22" s="2" customFormat="1" ht="6.95" customHeight="1">
      <c r="A29" s="29"/>
      <c r="B29" s="30"/>
      <c r="C29" s="29"/>
      <c r="D29" s="29"/>
      <c r="E29" s="29"/>
      <c r="F29" s="29"/>
      <c r="G29" s="29"/>
      <c r="H29" s="29"/>
      <c r="I29" s="29"/>
      <c r="J29" s="29"/>
      <c r="K29" s="29"/>
      <c r="L29" s="42"/>
      <c r="M29" s="29"/>
      <c r="N29" s="29"/>
      <c r="O29" s="29"/>
      <c r="P29" s="29"/>
      <c r="Q29" s="29"/>
      <c r="R29" s="29"/>
      <c r="S29" s="29"/>
      <c r="T29" s="29"/>
      <c r="U29" s="29"/>
      <c r="V29" s="29"/>
    </row>
    <row r="30" spans="1:22" s="2" customFormat="1" ht="12" customHeight="1">
      <c r="A30" s="29"/>
      <c r="B30" s="30"/>
      <c r="C30" s="29"/>
      <c r="D30" s="23" t="s">
        <v>39</v>
      </c>
      <c r="E30" s="29"/>
      <c r="F30" s="29"/>
      <c r="G30" s="29"/>
      <c r="H30" s="29"/>
      <c r="I30" s="29"/>
      <c r="J30" s="29"/>
      <c r="K30" s="29"/>
      <c r="L30" s="42"/>
      <c r="M30" s="29"/>
      <c r="N30" s="29"/>
      <c r="O30" s="29"/>
      <c r="P30" s="29"/>
      <c r="Q30" s="29"/>
      <c r="R30" s="29"/>
      <c r="S30" s="29"/>
      <c r="T30" s="29"/>
      <c r="U30" s="29"/>
      <c r="V30" s="29"/>
    </row>
    <row r="31" spans="1:22" s="8" customFormat="1" ht="16.5" customHeight="1">
      <c r="A31" s="73"/>
      <c r="B31" s="74"/>
      <c r="C31" s="73"/>
      <c r="D31" s="73"/>
      <c r="E31" s="171" t="s">
        <v>1</v>
      </c>
      <c r="F31" s="171"/>
      <c r="G31" s="171"/>
      <c r="H31" s="171"/>
      <c r="I31" s="73"/>
      <c r="J31" s="73"/>
      <c r="K31" s="73"/>
      <c r="L31" s="75"/>
      <c r="M31" s="73"/>
      <c r="N31" s="73"/>
      <c r="O31" s="73"/>
      <c r="P31" s="73"/>
      <c r="Q31" s="73"/>
      <c r="R31" s="73"/>
      <c r="S31" s="73"/>
      <c r="T31" s="73"/>
      <c r="U31" s="73"/>
      <c r="V31" s="73"/>
    </row>
    <row r="32" spans="1:22" s="2" customFormat="1" ht="6.95" customHeight="1">
      <c r="A32" s="29"/>
      <c r="B32" s="30"/>
      <c r="C32" s="29"/>
      <c r="D32" s="29"/>
      <c r="E32" s="29"/>
      <c r="F32" s="29"/>
      <c r="G32" s="29"/>
      <c r="H32" s="29"/>
      <c r="I32" s="29"/>
      <c r="J32" s="29"/>
      <c r="K32" s="29"/>
      <c r="L32" s="42"/>
      <c r="M32" s="29"/>
      <c r="N32" s="29"/>
      <c r="O32" s="29"/>
      <c r="P32" s="29"/>
      <c r="Q32" s="29"/>
      <c r="R32" s="29"/>
      <c r="S32" s="29"/>
      <c r="T32" s="29"/>
      <c r="U32" s="29"/>
      <c r="V32" s="29"/>
    </row>
    <row r="33" spans="1:22" s="2" customFormat="1" ht="6.95" customHeight="1">
      <c r="A33" s="29"/>
      <c r="B33" s="30"/>
      <c r="C33" s="29"/>
      <c r="D33" s="57"/>
      <c r="E33" s="57"/>
      <c r="F33" s="57"/>
      <c r="G33" s="57"/>
      <c r="H33" s="57"/>
      <c r="I33" s="57"/>
      <c r="J33" s="57"/>
      <c r="K33" s="57"/>
      <c r="L33" s="42"/>
      <c r="M33" s="29"/>
      <c r="N33" s="29"/>
      <c r="O33" s="29"/>
      <c r="P33" s="29"/>
      <c r="Q33" s="29"/>
      <c r="R33" s="29"/>
      <c r="S33" s="29"/>
      <c r="T33" s="29"/>
      <c r="U33" s="29"/>
      <c r="V33" s="29"/>
    </row>
    <row r="34" spans="1:22" s="2" customFormat="1" ht="14.45" customHeight="1">
      <c r="A34" s="29"/>
      <c r="B34" s="30"/>
      <c r="C34" s="29"/>
      <c r="D34" s="21" t="s">
        <v>119</v>
      </c>
      <c r="E34" s="29"/>
      <c r="F34" s="29"/>
      <c r="G34" s="29"/>
      <c r="H34" s="29"/>
      <c r="I34" s="29"/>
      <c r="J34" s="28"/>
      <c r="K34" s="29"/>
      <c r="L34" s="42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s="2" customFormat="1" ht="14.45" customHeight="1">
      <c r="A35" s="29"/>
      <c r="B35" s="30"/>
      <c r="C35" s="29"/>
      <c r="D35" s="27" t="s">
        <v>120</v>
      </c>
      <c r="E35" s="29"/>
      <c r="F35" s="29"/>
      <c r="G35" s="29"/>
      <c r="H35" s="29"/>
      <c r="I35" s="29"/>
      <c r="J35" s="28"/>
      <c r="K35" s="29"/>
      <c r="L35" s="42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s="2" customFormat="1" ht="25.35" customHeight="1">
      <c r="A36" s="29"/>
      <c r="B36" s="30"/>
      <c r="C36" s="29"/>
      <c r="D36" s="76" t="s">
        <v>42</v>
      </c>
      <c r="E36" s="29"/>
      <c r="F36" s="29"/>
      <c r="G36" s="29"/>
      <c r="H36" s="29"/>
      <c r="I36" s="29"/>
      <c r="J36" s="61"/>
      <c r="K36" s="29"/>
      <c r="L36" s="42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s="2" customFormat="1" ht="6.95" customHeight="1">
      <c r="A37" s="29"/>
      <c r="B37" s="30"/>
      <c r="C37" s="29"/>
      <c r="D37" s="57"/>
      <c r="E37" s="57"/>
      <c r="F37" s="57"/>
      <c r="G37" s="57"/>
      <c r="H37" s="57"/>
      <c r="I37" s="57"/>
      <c r="J37" s="57"/>
      <c r="K37" s="57"/>
      <c r="L37" s="42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s="2" customFormat="1" ht="14.45" customHeight="1">
      <c r="A38" s="29"/>
      <c r="B38" s="30"/>
      <c r="C38" s="29"/>
      <c r="D38" s="29"/>
      <c r="E38" s="29"/>
      <c r="F38" s="33" t="s">
        <v>44</v>
      </c>
      <c r="G38" s="29"/>
      <c r="H38" s="29"/>
      <c r="I38" s="33" t="s">
        <v>43</v>
      </c>
      <c r="J38" s="33" t="s">
        <v>45</v>
      </c>
      <c r="K38" s="29"/>
      <c r="L38" s="42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s="2" customFormat="1" ht="14.45" customHeight="1">
      <c r="A39" s="29"/>
      <c r="B39" s="30"/>
      <c r="C39" s="29"/>
      <c r="D39" s="77" t="s">
        <v>46</v>
      </c>
      <c r="E39" s="35" t="s">
        <v>47</v>
      </c>
      <c r="F39" s="78" t="e">
        <f>ROUND((SUM(AV111:AV112) + SUM(AV136:AV221)),  2)</f>
        <v>#REF!</v>
      </c>
      <c r="G39" s="79"/>
      <c r="H39" s="79"/>
      <c r="I39" s="80">
        <v>0.2</v>
      </c>
      <c r="J39" s="78" t="e">
        <f>ROUND(((SUM(AV111:AV112) + SUM(AV136:AV221))*I39),  2)</f>
        <v>#REF!</v>
      </c>
      <c r="K39" s="29"/>
      <c r="L39" s="42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s="2" customFormat="1" ht="14.45" customHeight="1">
      <c r="A40" s="29"/>
      <c r="B40" s="30"/>
      <c r="C40" s="29"/>
      <c r="D40" s="29"/>
      <c r="E40" s="35" t="s">
        <v>48</v>
      </c>
      <c r="F40" s="81"/>
      <c r="G40" s="29"/>
      <c r="H40" s="29"/>
      <c r="I40" s="82">
        <v>0.23</v>
      </c>
      <c r="J40" s="81"/>
      <c r="K40" s="29"/>
      <c r="L40" s="42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s="2" customFormat="1" ht="14.45" hidden="1" customHeight="1">
      <c r="A41" s="29"/>
      <c r="B41" s="30"/>
      <c r="C41" s="29"/>
      <c r="D41" s="29"/>
      <c r="E41" s="23" t="s">
        <v>49</v>
      </c>
      <c r="F41" s="81" t="e">
        <f>ROUND((SUM(AX111:AX112) + SUM(AX136:AX221)),  2)</f>
        <v>#REF!</v>
      </c>
      <c r="G41" s="29"/>
      <c r="H41" s="29"/>
      <c r="I41" s="82">
        <v>0.2</v>
      </c>
      <c r="J41" s="81"/>
      <c r="K41" s="29"/>
      <c r="L41" s="42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s="2" customFormat="1" ht="14.45" hidden="1" customHeight="1">
      <c r="A42" s="29"/>
      <c r="B42" s="30"/>
      <c r="C42" s="29"/>
      <c r="D42" s="29"/>
      <c r="E42" s="23" t="s">
        <v>50</v>
      </c>
      <c r="F42" s="81" t="e">
        <f>ROUND((SUM(AY111:AY112) + SUM(AY136:AY221)),  2)</f>
        <v>#REF!</v>
      </c>
      <c r="G42" s="29"/>
      <c r="H42" s="29"/>
      <c r="I42" s="82">
        <v>0.2</v>
      </c>
      <c r="J42" s="81"/>
      <c r="K42" s="29"/>
      <c r="L42" s="42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s="2" customFormat="1" ht="14.45" hidden="1" customHeight="1">
      <c r="A43" s="29"/>
      <c r="B43" s="30"/>
      <c r="C43" s="29"/>
      <c r="D43" s="29"/>
      <c r="E43" s="35" t="s">
        <v>51</v>
      </c>
      <c r="F43" s="78" t="e">
        <f>ROUND((SUM(AZ111:AZ112) + SUM(AZ136:AZ221)),  2)</f>
        <v>#REF!</v>
      </c>
      <c r="G43" s="79"/>
      <c r="H43" s="79"/>
      <c r="I43" s="80">
        <v>0</v>
      </c>
      <c r="J43" s="78"/>
      <c r="K43" s="29"/>
      <c r="L43" s="42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s="2" customFormat="1" ht="6.95" customHeight="1">
      <c r="A44" s="29"/>
      <c r="B44" s="30"/>
      <c r="C44" s="29"/>
      <c r="D44" s="29"/>
      <c r="E44" s="29"/>
      <c r="F44" s="29"/>
      <c r="G44" s="29"/>
      <c r="H44" s="29"/>
      <c r="I44" s="29"/>
      <c r="J44" s="29"/>
      <c r="K44" s="29"/>
      <c r="L44" s="42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s="2" customFormat="1" ht="25.35" customHeight="1">
      <c r="A45" s="29"/>
      <c r="B45" s="30"/>
      <c r="C45" s="70"/>
      <c r="D45" s="83" t="s">
        <v>52</v>
      </c>
      <c r="E45" s="56"/>
      <c r="F45" s="56"/>
      <c r="G45" s="84" t="s">
        <v>53</v>
      </c>
      <c r="H45" s="85" t="s">
        <v>54</v>
      </c>
      <c r="I45" s="56"/>
      <c r="J45" s="86"/>
      <c r="K45" s="87"/>
      <c r="L45" s="42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s="2" customFormat="1" ht="14.4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42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s="1" customFormat="1" ht="14.45" customHeight="1">
      <c r="B47" s="18"/>
      <c r="L47" s="18"/>
    </row>
    <row r="48" spans="1:22" s="1" customFormat="1" ht="14.45" customHeight="1">
      <c r="B48" s="18"/>
      <c r="L48" s="18"/>
    </row>
    <row r="49" spans="1:22" s="2" customFormat="1" ht="14.45" customHeight="1">
      <c r="B49" s="42"/>
      <c r="D49" s="43" t="s">
        <v>55</v>
      </c>
      <c r="E49" s="44"/>
      <c r="F49" s="44"/>
      <c r="G49" s="43" t="s">
        <v>56</v>
      </c>
      <c r="H49" s="44"/>
      <c r="I49" s="44"/>
      <c r="J49" s="44"/>
      <c r="K49" s="44"/>
      <c r="L49" s="42"/>
    </row>
    <row r="50" spans="1:22">
      <c r="B50" s="18"/>
      <c r="L50" s="18"/>
    </row>
    <row r="51" spans="1:22">
      <c r="B51" s="18"/>
      <c r="L51" s="18"/>
    </row>
    <row r="52" spans="1:22">
      <c r="B52" s="18"/>
      <c r="L52" s="18"/>
    </row>
    <row r="53" spans="1:22">
      <c r="B53" s="18"/>
      <c r="L53" s="18"/>
    </row>
    <row r="54" spans="1:22">
      <c r="B54" s="18"/>
      <c r="L54" s="18"/>
    </row>
    <row r="55" spans="1:22">
      <c r="B55" s="18"/>
      <c r="L55" s="18"/>
    </row>
    <row r="56" spans="1:22">
      <c r="B56" s="18"/>
      <c r="L56" s="18"/>
    </row>
    <row r="57" spans="1:22">
      <c r="B57" s="18"/>
      <c r="L57" s="18"/>
    </row>
    <row r="58" spans="1:22">
      <c r="B58" s="18"/>
      <c r="L58" s="18"/>
    </row>
    <row r="59" spans="1:22">
      <c r="B59" s="18"/>
      <c r="L59" s="18"/>
    </row>
    <row r="60" spans="1:22" s="2" customFormat="1" ht="12.75">
      <c r="A60" s="29"/>
      <c r="B60" s="30"/>
      <c r="C60" s="29"/>
      <c r="D60" s="45" t="s">
        <v>57</v>
      </c>
      <c r="E60" s="32"/>
      <c r="F60" s="88" t="s">
        <v>58</v>
      </c>
      <c r="G60" s="45" t="s">
        <v>57</v>
      </c>
      <c r="H60" s="32"/>
      <c r="I60" s="32"/>
      <c r="J60" s="89" t="s">
        <v>58</v>
      </c>
      <c r="K60" s="32"/>
      <c r="L60" s="42"/>
      <c r="M60" s="29"/>
      <c r="N60" s="29"/>
      <c r="O60" s="29"/>
      <c r="P60" s="29"/>
      <c r="Q60" s="29"/>
      <c r="R60" s="29"/>
      <c r="S60" s="29"/>
      <c r="T60" s="29"/>
      <c r="U60" s="29"/>
      <c r="V60" s="29"/>
    </row>
    <row r="61" spans="1:22">
      <c r="B61" s="18"/>
      <c r="L61" s="18"/>
    </row>
    <row r="62" spans="1:22">
      <c r="B62" s="18"/>
      <c r="L62" s="18"/>
    </row>
    <row r="63" spans="1:22">
      <c r="B63" s="18"/>
      <c r="L63" s="18"/>
    </row>
    <row r="64" spans="1:22" s="2" customFormat="1" ht="12.75">
      <c r="A64" s="29"/>
      <c r="B64" s="30"/>
      <c r="C64" s="29"/>
      <c r="D64" s="43" t="s">
        <v>59</v>
      </c>
      <c r="E64" s="46"/>
      <c r="F64" s="46"/>
      <c r="G64" s="43" t="s">
        <v>60</v>
      </c>
      <c r="H64" s="46"/>
      <c r="I64" s="46"/>
      <c r="J64" s="46"/>
      <c r="K64" s="46"/>
      <c r="L64" s="42"/>
      <c r="M64" s="29"/>
      <c r="N64" s="29"/>
      <c r="O64" s="29"/>
      <c r="P64" s="29"/>
      <c r="Q64" s="29"/>
      <c r="R64" s="29"/>
      <c r="S64" s="29"/>
      <c r="T64" s="29"/>
      <c r="U64" s="29"/>
      <c r="V64" s="29"/>
    </row>
    <row r="65" spans="1:22">
      <c r="B65" s="18"/>
      <c r="L65" s="18"/>
    </row>
    <row r="66" spans="1:22">
      <c r="B66" s="18"/>
      <c r="L66" s="18"/>
    </row>
    <row r="67" spans="1:22">
      <c r="B67" s="18"/>
      <c r="L67" s="18"/>
    </row>
    <row r="68" spans="1:22">
      <c r="B68" s="18"/>
      <c r="L68" s="18"/>
    </row>
    <row r="69" spans="1:22">
      <c r="B69" s="18"/>
      <c r="L69" s="18"/>
    </row>
    <row r="70" spans="1:22">
      <c r="B70" s="18"/>
      <c r="L70" s="18"/>
    </row>
    <row r="71" spans="1:22">
      <c r="B71" s="18"/>
      <c r="L71" s="18"/>
    </row>
    <row r="72" spans="1:22">
      <c r="B72" s="18"/>
      <c r="L72" s="18"/>
    </row>
    <row r="73" spans="1:22">
      <c r="B73" s="18"/>
      <c r="L73" s="18"/>
    </row>
    <row r="74" spans="1:22">
      <c r="B74" s="18"/>
      <c r="L74" s="18"/>
    </row>
    <row r="75" spans="1:22" s="2" customFormat="1" ht="12.75">
      <c r="A75" s="29"/>
      <c r="B75" s="30"/>
      <c r="C75" s="29"/>
      <c r="D75" s="45" t="s">
        <v>57</v>
      </c>
      <c r="E75" s="32"/>
      <c r="F75" s="88" t="s">
        <v>58</v>
      </c>
      <c r="G75" s="45" t="s">
        <v>57</v>
      </c>
      <c r="H75" s="32"/>
      <c r="I75" s="32"/>
      <c r="J75" s="89" t="s">
        <v>58</v>
      </c>
      <c r="K75" s="32"/>
      <c r="L75" s="42"/>
      <c r="M75" s="29"/>
      <c r="N75" s="29"/>
      <c r="O75" s="29"/>
      <c r="P75" s="29"/>
      <c r="Q75" s="29"/>
      <c r="R75" s="29"/>
      <c r="S75" s="29"/>
      <c r="T75" s="29"/>
      <c r="U75" s="29"/>
      <c r="V75" s="29"/>
    </row>
    <row r="76" spans="1:22" s="2" customFormat="1" ht="14.45" customHeight="1">
      <c r="A76" s="29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2"/>
      <c r="M76" s="29"/>
      <c r="N76" s="29"/>
      <c r="O76" s="29"/>
      <c r="P76" s="29"/>
      <c r="Q76" s="29"/>
      <c r="R76" s="29"/>
      <c r="S76" s="29"/>
      <c r="T76" s="29"/>
      <c r="U76" s="29"/>
      <c r="V76" s="29"/>
    </row>
    <row r="80" spans="1:22" s="2" customFormat="1" ht="6.95" customHeight="1">
      <c r="A80" s="29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42"/>
      <c r="M80" s="29"/>
      <c r="N80" s="29"/>
      <c r="O80" s="29"/>
      <c r="P80" s="29"/>
      <c r="Q80" s="29"/>
      <c r="R80" s="29"/>
      <c r="S80" s="29"/>
      <c r="T80" s="29"/>
      <c r="U80" s="29"/>
      <c r="V80" s="29"/>
    </row>
    <row r="81" spans="1:22" s="2" customFormat="1" ht="24.95" customHeight="1">
      <c r="A81" s="29"/>
      <c r="B81" s="30"/>
      <c r="C81" s="19" t="s">
        <v>121</v>
      </c>
      <c r="D81" s="29"/>
      <c r="E81" s="29"/>
      <c r="F81" s="29"/>
      <c r="G81" s="29"/>
      <c r="H81" s="29"/>
      <c r="I81" s="29"/>
      <c r="J81" s="29"/>
      <c r="K81" s="29"/>
      <c r="L81" s="42"/>
      <c r="M81" s="29"/>
      <c r="N81" s="29"/>
      <c r="O81" s="29"/>
      <c r="P81" s="29"/>
      <c r="Q81" s="29"/>
      <c r="R81" s="29"/>
      <c r="S81" s="29"/>
      <c r="T81" s="29"/>
      <c r="U81" s="29"/>
      <c r="V81" s="29"/>
    </row>
    <row r="82" spans="1:22" s="2" customFormat="1" ht="6.95" customHeight="1">
      <c r="A82" s="29"/>
      <c r="B82" s="30"/>
      <c r="C82" s="29"/>
      <c r="D82" s="29"/>
      <c r="E82" s="29"/>
      <c r="F82" s="29"/>
      <c r="G82" s="29"/>
      <c r="H82" s="29"/>
      <c r="I82" s="29"/>
      <c r="J82" s="29"/>
      <c r="K82" s="29"/>
      <c r="L82" s="42"/>
      <c r="M82" s="29"/>
      <c r="N82" s="29"/>
      <c r="O82" s="29"/>
      <c r="P82" s="29"/>
      <c r="Q82" s="29"/>
      <c r="R82" s="29"/>
      <c r="S82" s="29"/>
      <c r="T82" s="29"/>
      <c r="U82" s="29"/>
      <c r="V82" s="29"/>
    </row>
    <row r="83" spans="1:22" s="2" customFormat="1" ht="12" customHeight="1">
      <c r="A83" s="29"/>
      <c r="B83" s="30"/>
      <c r="C83" s="23" t="s">
        <v>11</v>
      </c>
      <c r="D83" s="29"/>
      <c r="E83" s="29"/>
      <c r="F83" s="29"/>
      <c r="G83" s="29"/>
      <c r="H83" s="29"/>
      <c r="I83" s="29"/>
      <c r="J83" s="29"/>
      <c r="K83" s="29"/>
      <c r="L83" s="42"/>
      <c r="M83" s="29"/>
      <c r="N83" s="29"/>
      <c r="O83" s="29"/>
      <c r="P83" s="29"/>
      <c r="Q83" s="29"/>
      <c r="R83" s="29"/>
      <c r="S83" s="29"/>
      <c r="T83" s="29"/>
      <c r="U83" s="29"/>
      <c r="V83" s="29"/>
    </row>
    <row r="84" spans="1:22" s="2" customFormat="1" ht="16.5" customHeight="1">
      <c r="A84" s="29"/>
      <c r="B84" s="30"/>
      <c r="C84" s="29"/>
      <c r="D84" s="29"/>
      <c r="E84" s="181" t="str">
        <f>E7</f>
        <v>Poltár OO PZ, rekonštrukcia a modernizácia objektu</v>
      </c>
      <c r="F84" s="183"/>
      <c r="G84" s="183"/>
      <c r="H84" s="183"/>
      <c r="I84" s="29"/>
      <c r="J84" s="29"/>
      <c r="K84" s="29"/>
      <c r="L84" s="42"/>
      <c r="M84" s="29"/>
      <c r="N84" s="29"/>
      <c r="O84" s="29"/>
      <c r="P84" s="29"/>
      <c r="Q84" s="29"/>
      <c r="R84" s="29"/>
      <c r="S84" s="29"/>
      <c r="T84" s="29"/>
      <c r="U84" s="29"/>
      <c r="V84" s="29"/>
    </row>
    <row r="85" spans="1:22" s="1" customFormat="1" ht="12" customHeight="1">
      <c r="B85" s="18"/>
      <c r="C85" s="23" t="s">
        <v>117</v>
      </c>
      <c r="L85" s="18"/>
    </row>
    <row r="86" spans="1:22" s="1" customFormat="1" ht="16.5" customHeight="1">
      <c r="B86" s="18"/>
      <c r="E86" s="186" t="s">
        <v>73</v>
      </c>
      <c r="F86" s="148"/>
      <c r="G86" s="148"/>
      <c r="H86" s="148"/>
      <c r="L86" s="18"/>
    </row>
    <row r="87" spans="1:22" s="1" customFormat="1" ht="12" customHeight="1">
      <c r="B87" s="18"/>
      <c r="C87" s="23" t="s">
        <v>118</v>
      </c>
      <c r="L87" s="18"/>
    </row>
    <row r="88" spans="1:22" s="2" customFormat="1" ht="16.5" customHeight="1">
      <c r="A88" s="29"/>
      <c r="B88" s="30"/>
      <c r="C88" s="29"/>
      <c r="D88" s="29"/>
      <c r="E88" s="185" t="s">
        <v>84</v>
      </c>
      <c r="F88" s="182"/>
      <c r="G88" s="182"/>
      <c r="H88" s="182"/>
      <c r="I88" s="29"/>
      <c r="J88" s="29"/>
      <c r="K88" s="29"/>
      <c r="L88" s="42"/>
      <c r="M88" s="29"/>
      <c r="N88" s="29"/>
      <c r="O88" s="29"/>
      <c r="P88" s="29"/>
      <c r="Q88" s="29"/>
      <c r="R88" s="29"/>
      <c r="S88" s="29"/>
      <c r="T88" s="29"/>
      <c r="U88" s="29"/>
      <c r="V88" s="29"/>
    </row>
    <row r="89" spans="1:22" s="2" customFormat="1" ht="12" customHeight="1">
      <c r="A89" s="29"/>
      <c r="B89" s="30"/>
      <c r="C89" s="23" t="s">
        <v>1871</v>
      </c>
      <c r="D89" s="29"/>
      <c r="E89" s="29"/>
      <c r="F89" s="29"/>
      <c r="G89" s="29"/>
      <c r="H89" s="29"/>
      <c r="I89" s="29"/>
      <c r="J89" s="29"/>
      <c r="K89" s="29"/>
      <c r="L89" s="42"/>
      <c r="M89" s="29"/>
      <c r="N89" s="29"/>
      <c r="O89" s="29"/>
      <c r="P89" s="29"/>
      <c r="Q89" s="29"/>
      <c r="R89" s="29"/>
      <c r="S89" s="29"/>
      <c r="T89" s="29"/>
      <c r="U89" s="29"/>
      <c r="V89" s="29"/>
    </row>
    <row r="90" spans="1:22" s="2" customFormat="1" ht="16.5" customHeight="1">
      <c r="A90" s="29"/>
      <c r="B90" s="30"/>
      <c r="C90" s="29"/>
      <c r="D90" s="29"/>
      <c r="E90" s="178" t="str">
        <f>E13</f>
        <v>21.4.4 - Zdravotechnika</v>
      </c>
      <c r="F90" s="182"/>
      <c r="G90" s="182"/>
      <c r="H90" s="182"/>
      <c r="I90" s="29"/>
      <c r="J90" s="29"/>
      <c r="K90" s="29"/>
      <c r="L90" s="42"/>
      <c r="M90" s="29"/>
      <c r="N90" s="29"/>
      <c r="O90" s="29"/>
      <c r="P90" s="29"/>
      <c r="Q90" s="29"/>
      <c r="R90" s="29"/>
      <c r="S90" s="29"/>
      <c r="T90" s="29"/>
      <c r="U90" s="29"/>
      <c r="V90" s="29"/>
    </row>
    <row r="91" spans="1:22" s="2" customFormat="1" ht="6.95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42"/>
      <c r="M91" s="29"/>
      <c r="N91" s="29"/>
      <c r="O91" s="29"/>
      <c r="P91" s="29"/>
      <c r="Q91" s="29"/>
      <c r="R91" s="29"/>
      <c r="S91" s="29"/>
      <c r="T91" s="29"/>
      <c r="U91" s="29"/>
      <c r="V91" s="29"/>
    </row>
    <row r="92" spans="1:22" s="2" customFormat="1" ht="12" customHeight="1">
      <c r="A92" s="29"/>
      <c r="B92" s="30"/>
      <c r="C92" s="23" t="s">
        <v>17</v>
      </c>
      <c r="D92" s="29"/>
      <c r="E92" s="29"/>
      <c r="F92" s="21" t="str">
        <f>F16</f>
        <v>Poltár</v>
      </c>
      <c r="G92" s="29"/>
      <c r="H92" s="29"/>
      <c r="I92" s="23" t="s">
        <v>19</v>
      </c>
      <c r="J92" s="55" t="str">
        <f>IF(J16="","",J16)</f>
        <v>21. 6. 2023</v>
      </c>
      <c r="K92" s="29"/>
      <c r="L92" s="42"/>
      <c r="M92" s="29"/>
      <c r="N92" s="29"/>
      <c r="O92" s="29"/>
      <c r="P92" s="29"/>
      <c r="Q92" s="29"/>
      <c r="R92" s="29"/>
      <c r="S92" s="29"/>
      <c r="T92" s="29"/>
      <c r="U92" s="29"/>
      <c r="V92" s="29"/>
    </row>
    <row r="93" spans="1:22" s="2" customFormat="1" ht="6.9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M93" s="29"/>
      <c r="N93" s="29"/>
      <c r="O93" s="29"/>
      <c r="P93" s="29"/>
      <c r="Q93" s="29"/>
      <c r="R93" s="29"/>
      <c r="S93" s="29"/>
      <c r="T93" s="29"/>
      <c r="U93" s="29"/>
      <c r="V93" s="29"/>
    </row>
    <row r="94" spans="1:22" s="2" customFormat="1" ht="15.2" customHeight="1">
      <c r="A94" s="29"/>
      <c r="B94" s="30"/>
      <c r="C94" s="23" t="s">
        <v>25</v>
      </c>
      <c r="D94" s="29"/>
      <c r="E94" s="29"/>
      <c r="F94" s="21" t="str">
        <f>E19</f>
        <v>Ministerstvo vnútra Slovenskej republiky</v>
      </c>
      <c r="G94" s="29"/>
      <c r="H94" s="29"/>
      <c r="I94" s="23" t="s">
        <v>32</v>
      </c>
      <c r="J94" s="25" t="str">
        <f>E25</f>
        <v>PROMOST s.r.o.</v>
      </c>
      <c r="K94" s="29"/>
      <c r="L94" s="42"/>
      <c r="M94" s="29"/>
      <c r="N94" s="29"/>
      <c r="O94" s="29"/>
      <c r="P94" s="29"/>
      <c r="Q94" s="29"/>
      <c r="R94" s="29"/>
      <c r="S94" s="29"/>
      <c r="T94" s="29"/>
      <c r="U94" s="29"/>
      <c r="V94" s="29"/>
    </row>
    <row r="95" spans="1:22" s="2" customFormat="1" ht="15.2" customHeight="1">
      <c r="A95" s="29"/>
      <c r="B95" s="30"/>
      <c r="C95" s="23" t="s">
        <v>30</v>
      </c>
      <c r="D95" s="29"/>
      <c r="E95" s="29"/>
      <c r="F95" s="21" t="str">
        <f>IF(E22="","",E22)</f>
        <v xml:space="preserve"> </v>
      </c>
      <c r="G95" s="29"/>
      <c r="H95" s="29"/>
      <c r="I95" s="23" t="s">
        <v>37</v>
      </c>
      <c r="J95" s="25" t="str">
        <f>E28</f>
        <v>Ing. Michal Slobodník</v>
      </c>
      <c r="K95" s="29"/>
      <c r="L95" s="42"/>
      <c r="M95" s="29"/>
      <c r="N95" s="29"/>
      <c r="O95" s="29"/>
      <c r="P95" s="29"/>
      <c r="Q95" s="29"/>
      <c r="R95" s="29"/>
      <c r="S95" s="29"/>
      <c r="T95" s="29"/>
      <c r="U95" s="29"/>
      <c r="V95" s="29"/>
    </row>
    <row r="96" spans="1:22" s="2" customFormat="1" ht="10.35" customHeight="1">
      <c r="A96" s="29"/>
      <c r="B96" s="30"/>
      <c r="C96" s="29"/>
      <c r="D96" s="29"/>
      <c r="E96" s="29"/>
      <c r="F96" s="29"/>
      <c r="G96" s="29"/>
      <c r="H96" s="29"/>
      <c r="I96" s="29"/>
      <c r="J96" s="29"/>
      <c r="K96" s="29"/>
      <c r="L96" s="42"/>
      <c r="M96" s="29"/>
      <c r="N96" s="29"/>
      <c r="O96" s="29"/>
      <c r="P96" s="29"/>
      <c r="Q96" s="29"/>
      <c r="R96" s="29"/>
      <c r="S96" s="29"/>
      <c r="T96" s="29"/>
      <c r="U96" s="29"/>
      <c r="V96" s="29"/>
    </row>
    <row r="97" spans="1:38" s="2" customFormat="1" ht="29.25" customHeight="1">
      <c r="A97" s="29"/>
      <c r="B97" s="30"/>
      <c r="C97" s="90" t="s">
        <v>122</v>
      </c>
      <c r="D97" s="70"/>
      <c r="E97" s="70"/>
      <c r="F97" s="70"/>
      <c r="G97" s="70"/>
      <c r="H97" s="70"/>
      <c r="I97" s="70"/>
      <c r="J97" s="91" t="s">
        <v>123</v>
      </c>
      <c r="K97" s="70"/>
      <c r="L97" s="42"/>
      <c r="M97" s="29"/>
      <c r="N97" s="29"/>
      <c r="O97" s="29"/>
      <c r="P97" s="29"/>
      <c r="Q97" s="29"/>
      <c r="R97" s="29"/>
      <c r="S97" s="29"/>
      <c r="T97" s="29"/>
      <c r="U97" s="29"/>
      <c r="V97" s="29"/>
    </row>
    <row r="98" spans="1:38" s="2" customFormat="1" ht="10.35" customHeight="1">
      <c r="A98" s="29"/>
      <c r="B98" s="30"/>
      <c r="C98" s="29"/>
      <c r="D98" s="29"/>
      <c r="E98" s="29"/>
      <c r="F98" s="29"/>
      <c r="G98" s="29"/>
      <c r="H98" s="29"/>
      <c r="I98" s="29"/>
      <c r="J98" s="29"/>
      <c r="K98" s="29"/>
      <c r="L98" s="42"/>
      <c r="M98" s="29"/>
      <c r="N98" s="29"/>
      <c r="O98" s="29"/>
      <c r="P98" s="29"/>
      <c r="Q98" s="29"/>
      <c r="R98" s="29"/>
      <c r="S98" s="29"/>
      <c r="T98" s="29"/>
      <c r="U98" s="29"/>
      <c r="V98" s="29"/>
    </row>
    <row r="99" spans="1:38" s="2" customFormat="1" ht="22.9" customHeight="1">
      <c r="A99" s="29"/>
      <c r="B99" s="30"/>
      <c r="C99" s="92" t="s">
        <v>124</v>
      </c>
      <c r="D99" s="29"/>
      <c r="E99" s="29"/>
      <c r="F99" s="29"/>
      <c r="G99" s="29"/>
      <c r="H99" s="29"/>
      <c r="I99" s="29"/>
      <c r="J99" s="61"/>
      <c r="K99" s="29"/>
      <c r="L99" s="42"/>
      <c r="M99" s="29"/>
      <c r="N99" s="29"/>
      <c r="O99" s="29"/>
      <c r="P99" s="29"/>
      <c r="Q99" s="29"/>
      <c r="R99" s="29"/>
      <c r="S99" s="29"/>
      <c r="T99" s="29"/>
      <c r="U99" s="29"/>
      <c r="V99" s="29"/>
      <c r="AL99" s="15" t="s">
        <v>125</v>
      </c>
    </row>
    <row r="100" spans="1:38" s="9" customFormat="1" ht="24.95" customHeight="1">
      <c r="B100" s="93"/>
      <c r="D100" s="94" t="s">
        <v>126</v>
      </c>
      <c r="E100" s="95"/>
      <c r="F100" s="95"/>
      <c r="G100" s="95"/>
      <c r="H100" s="95"/>
      <c r="I100" s="95"/>
      <c r="J100" s="96"/>
      <c r="L100" s="93"/>
    </row>
    <row r="101" spans="1:38" s="10" customFormat="1" ht="19.899999999999999" customHeight="1">
      <c r="B101" s="97"/>
      <c r="D101" s="98" t="s">
        <v>128</v>
      </c>
      <c r="E101" s="99"/>
      <c r="F101" s="99"/>
      <c r="G101" s="99"/>
      <c r="H101" s="99"/>
      <c r="I101" s="99"/>
      <c r="J101" s="100"/>
      <c r="L101" s="97"/>
    </row>
    <row r="102" spans="1:38" s="10" customFormat="1" ht="19.899999999999999" customHeight="1">
      <c r="B102" s="97"/>
      <c r="D102" s="98" t="s">
        <v>129</v>
      </c>
      <c r="E102" s="99"/>
      <c r="F102" s="99"/>
      <c r="G102" s="99"/>
      <c r="H102" s="99"/>
      <c r="I102" s="99"/>
      <c r="J102" s="100"/>
      <c r="L102" s="97"/>
    </row>
    <row r="103" spans="1:38" s="10" customFormat="1" ht="19.899999999999999" customHeight="1">
      <c r="B103" s="97"/>
      <c r="D103" s="98" t="s">
        <v>130</v>
      </c>
      <c r="E103" s="99"/>
      <c r="F103" s="99"/>
      <c r="G103" s="99"/>
      <c r="H103" s="99"/>
      <c r="I103" s="99"/>
      <c r="J103" s="100"/>
      <c r="L103" s="97"/>
    </row>
    <row r="104" spans="1:38" s="9" customFormat="1" ht="24.95" customHeight="1">
      <c r="B104" s="93"/>
      <c r="D104" s="94" t="s">
        <v>131</v>
      </c>
      <c r="E104" s="95"/>
      <c r="F104" s="95"/>
      <c r="G104" s="95"/>
      <c r="H104" s="95"/>
      <c r="I104" s="95"/>
      <c r="J104" s="96"/>
      <c r="L104" s="93"/>
    </row>
    <row r="105" spans="1:38" s="10" customFormat="1" ht="19.899999999999999" customHeight="1">
      <c r="B105" s="97"/>
      <c r="D105" s="98" t="s">
        <v>132</v>
      </c>
      <c r="E105" s="99"/>
      <c r="F105" s="99"/>
      <c r="G105" s="99"/>
      <c r="H105" s="99"/>
      <c r="I105" s="99"/>
      <c r="J105" s="100"/>
      <c r="L105" s="97"/>
    </row>
    <row r="106" spans="1:38" s="10" customFormat="1" ht="19.899999999999999" customHeight="1">
      <c r="B106" s="97"/>
      <c r="D106" s="98" t="s">
        <v>2291</v>
      </c>
      <c r="E106" s="99"/>
      <c r="F106" s="99"/>
      <c r="G106" s="99"/>
      <c r="H106" s="99"/>
      <c r="I106" s="99"/>
      <c r="J106" s="100"/>
      <c r="L106" s="97"/>
    </row>
    <row r="107" spans="1:38" s="10" customFormat="1" ht="19.899999999999999" customHeight="1">
      <c r="B107" s="97"/>
      <c r="D107" s="98" t="s">
        <v>2292</v>
      </c>
      <c r="E107" s="99"/>
      <c r="F107" s="99"/>
      <c r="G107" s="99"/>
      <c r="H107" s="99"/>
      <c r="I107" s="99"/>
      <c r="J107" s="100"/>
      <c r="L107" s="97"/>
    </row>
    <row r="108" spans="1:38" s="10" customFormat="1" ht="19.899999999999999" customHeight="1">
      <c r="B108" s="97"/>
      <c r="D108" s="98" t="s">
        <v>2293</v>
      </c>
      <c r="E108" s="99"/>
      <c r="F108" s="99"/>
      <c r="G108" s="99"/>
      <c r="H108" s="99"/>
      <c r="I108" s="99"/>
      <c r="J108" s="100"/>
      <c r="L108" s="97"/>
    </row>
    <row r="109" spans="1:38" s="2" customFormat="1" ht="21.75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42"/>
      <c r="M109" s="29"/>
      <c r="N109" s="29"/>
      <c r="O109" s="29"/>
      <c r="P109" s="29"/>
      <c r="Q109" s="29"/>
      <c r="R109" s="29"/>
      <c r="S109" s="29"/>
      <c r="T109" s="29"/>
      <c r="U109" s="29"/>
      <c r="V109" s="29"/>
    </row>
    <row r="110" spans="1:38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M110" s="29"/>
      <c r="N110" s="29"/>
      <c r="O110" s="29"/>
      <c r="P110" s="29"/>
      <c r="Q110" s="29"/>
      <c r="R110" s="29"/>
      <c r="S110" s="29"/>
      <c r="T110" s="29"/>
      <c r="U110" s="29"/>
      <c r="V110" s="29"/>
    </row>
    <row r="111" spans="1:38" s="2" customFormat="1" ht="29.25" customHeight="1">
      <c r="A111" s="29"/>
      <c r="B111" s="30"/>
      <c r="C111" s="92" t="s">
        <v>135</v>
      </c>
      <c r="D111" s="29"/>
      <c r="E111" s="29"/>
      <c r="F111" s="29"/>
      <c r="G111" s="29"/>
      <c r="H111" s="29"/>
      <c r="I111" s="29"/>
      <c r="J111" s="101"/>
      <c r="K111" s="29"/>
      <c r="L111" s="42"/>
      <c r="M111" s="29"/>
      <c r="N111" s="29"/>
      <c r="O111" s="29"/>
      <c r="P111" s="29"/>
      <c r="Q111" s="29"/>
      <c r="R111" s="29"/>
      <c r="S111" s="29"/>
      <c r="T111" s="29"/>
      <c r="U111" s="29"/>
      <c r="V111" s="29"/>
    </row>
    <row r="112" spans="1:38" s="2" customFormat="1" ht="18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42"/>
      <c r="M112" s="29"/>
      <c r="N112" s="29"/>
      <c r="O112" s="29"/>
      <c r="P112" s="29"/>
      <c r="Q112" s="29"/>
      <c r="R112" s="29"/>
      <c r="S112" s="29"/>
      <c r="T112" s="29"/>
      <c r="U112" s="29"/>
      <c r="V112" s="29"/>
    </row>
    <row r="113" spans="1:22" s="2" customFormat="1" ht="29.25" customHeight="1">
      <c r="A113" s="29"/>
      <c r="B113" s="30"/>
      <c r="C113" s="69" t="s">
        <v>115</v>
      </c>
      <c r="D113" s="70"/>
      <c r="E113" s="70"/>
      <c r="F113" s="70"/>
      <c r="G113" s="70"/>
      <c r="H113" s="70"/>
      <c r="I113" s="70"/>
      <c r="J113" s="71"/>
      <c r="K113" s="70"/>
      <c r="L113" s="42"/>
      <c r="M113" s="29"/>
      <c r="N113" s="29"/>
      <c r="O113" s="29"/>
      <c r="P113" s="29"/>
      <c r="Q113" s="29"/>
      <c r="R113" s="29"/>
      <c r="S113" s="29"/>
      <c r="T113" s="29"/>
      <c r="U113" s="29"/>
      <c r="V113" s="29"/>
    </row>
    <row r="114" spans="1:22" s="2" customFormat="1" ht="6.95" customHeight="1">
      <c r="A114" s="29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2"/>
      <c r="M114" s="29"/>
      <c r="N114" s="29"/>
      <c r="O114" s="29"/>
      <c r="P114" s="29"/>
      <c r="Q114" s="29"/>
      <c r="R114" s="29"/>
      <c r="S114" s="29"/>
      <c r="T114" s="29"/>
      <c r="U114" s="29"/>
      <c r="V114" s="29"/>
    </row>
    <row r="118" spans="1:22" s="2" customFormat="1" ht="6.95" customHeight="1">
      <c r="A118" s="29"/>
      <c r="B118" s="49"/>
      <c r="C118" s="50"/>
      <c r="D118" s="50"/>
      <c r="E118" s="50"/>
      <c r="F118" s="50"/>
      <c r="G118" s="50"/>
      <c r="H118" s="50"/>
      <c r="I118" s="50"/>
      <c r="J118" s="50"/>
      <c r="K118" s="50"/>
      <c r="L118" s="42"/>
      <c r="M118" s="29"/>
      <c r="N118" s="29"/>
      <c r="O118" s="29"/>
      <c r="P118" s="29"/>
      <c r="Q118" s="29"/>
      <c r="R118" s="29"/>
      <c r="S118" s="29"/>
      <c r="T118" s="29"/>
      <c r="U118" s="29"/>
      <c r="V118" s="29"/>
    </row>
    <row r="119" spans="1:22" s="2" customFormat="1" ht="24.95" customHeight="1">
      <c r="A119" s="29"/>
      <c r="B119" s="30"/>
      <c r="C119" s="19" t="s">
        <v>136</v>
      </c>
      <c r="D119" s="29"/>
      <c r="E119" s="29"/>
      <c r="F119" s="29"/>
      <c r="G119" s="29"/>
      <c r="H119" s="29"/>
      <c r="I119" s="29"/>
      <c r="J119" s="29"/>
      <c r="K119" s="29"/>
      <c r="L119" s="42"/>
      <c r="M119" s="29"/>
      <c r="N119" s="29"/>
      <c r="O119" s="29"/>
      <c r="P119" s="29"/>
      <c r="Q119" s="29"/>
      <c r="R119" s="29"/>
      <c r="S119" s="29"/>
      <c r="T119" s="29"/>
      <c r="U119" s="29"/>
      <c r="V119" s="29"/>
    </row>
    <row r="120" spans="1:22" s="2" customFormat="1" ht="6.9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M120" s="29"/>
      <c r="N120" s="29"/>
      <c r="O120" s="29"/>
      <c r="P120" s="29"/>
      <c r="Q120" s="29"/>
      <c r="R120" s="29"/>
      <c r="S120" s="29"/>
      <c r="T120" s="29"/>
      <c r="U120" s="29"/>
      <c r="V120" s="29"/>
    </row>
    <row r="121" spans="1:22" s="2" customFormat="1" ht="12" customHeight="1">
      <c r="A121" s="29"/>
      <c r="B121" s="30"/>
      <c r="C121" s="23" t="s">
        <v>11</v>
      </c>
      <c r="D121" s="29"/>
      <c r="E121" s="29"/>
      <c r="F121" s="29"/>
      <c r="G121" s="29"/>
      <c r="H121" s="29"/>
      <c r="I121" s="29"/>
      <c r="J121" s="29"/>
      <c r="K121" s="29"/>
      <c r="L121" s="42"/>
      <c r="M121" s="29"/>
      <c r="N121" s="29"/>
      <c r="O121" s="29"/>
      <c r="P121" s="29"/>
      <c r="Q121" s="29"/>
      <c r="R121" s="29"/>
      <c r="S121" s="29"/>
      <c r="T121" s="29"/>
      <c r="U121" s="29"/>
      <c r="V121" s="29"/>
    </row>
    <row r="122" spans="1:22" s="2" customFormat="1" ht="16.5" customHeight="1">
      <c r="A122" s="29"/>
      <c r="B122" s="30"/>
      <c r="C122" s="29"/>
      <c r="D122" s="29"/>
      <c r="E122" s="181" t="str">
        <f>E7</f>
        <v>Poltár OO PZ, rekonštrukcia a modernizácia objektu</v>
      </c>
      <c r="F122" s="183"/>
      <c r="G122" s="183"/>
      <c r="H122" s="183"/>
      <c r="I122" s="29"/>
      <c r="J122" s="29"/>
      <c r="K122" s="29"/>
      <c r="L122" s="42"/>
      <c r="M122" s="29"/>
      <c r="N122" s="29"/>
      <c r="O122" s="29"/>
      <c r="P122" s="29"/>
      <c r="Q122" s="29"/>
      <c r="R122" s="29"/>
      <c r="S122" s="29"/>
      <c r="T122" s="29"/>
      <c r="U122" s="29"/>
      <c r="V122" s="29"/>
    </row>
    <row r="123" spans="1:22" s="1" customFormat="1" ht="12" customHeight="1">
      <c r="B123" s="18"/>
      <c r="C123" s="23" t="s">
        <v>117</v>
      </c>
      <c r="L123" s="18"/>
    </row>
    <row r="124" spans="1:22" s="1" customFormat="1" ht="16.5" customHeight="1">
      <c r="B124" s="18"/>
      <c r="E124" s="186" t="s">
        <v>73</v>
      </c>
      <c r="F124" s="148"/>
      <c r="G124" s="148"/>
      <c r="H124" s="148"/>
      <c r="L124" s="18"/>
    </row>
    <row r="125" spans="1:22" s="1" customFormat="1" ht="12" customHeight="1">
      <c r="B125" s="18"/>
      <c r="C125" s="23" t="s">
        <v>118</v>
      </c>
      <c r="L125" s="18"/>
    </row>
    <row r="126" spans="1:22" s="2" customFormat="1" ht="16.5" customHeight="1">
      <c r="A126" s="29"/>
      <c r="B126" s="30"/>
      <c r="C126" s="29"/>
      <c r="D126" s="29"/>
      <c r="E126" s="185" t="s">
        <v>84</v>
      </c>
      <c r="F126" s="182"/>
      <c r="G126" s="182"/>
      <c r="H126" s="182"/>
      <c r="I126" s="29"/>
      <c r="J126" s="29"/>
      <c r="K126" s="29"/>
      <c r="L126" s="42"/>
      <c r="M126" s="29"/>
      <c r="N126" s="29"/>
      <c r="O126" s="29"/>
      <c r="P126" s="29"/>
      <c r="Q126" s="29"/>
      <c r="R126" s="29"/>
      <c r="S126" s="29"/>
      <c r="T126" s="29"/>
      <c r="U126" s="29"/>
      <c r="V126" s="29"/>
    </row>
    <row r="127" spans="1:22" s="2" customFormat="1" ht="12" customHeight="1">
      <c r="A127" s="29"/>
      <c r="B127" s="30"/>
      <c r="C127" s="23" t="s">
        <v>1871</v>
      </c>
      <c r="D127" s="29"/>
      <c r="E127" s="29"/>
      <c r="F127" s="29"/>
      <c r="G127" s="29"/>
      <c r="H127" s="29"/>
      <c r="I127" s="29"/>
      <c r="J127" s="29"/>
      <c r="K127" s="29"/>
      <c r="L127" s="42"/>
      <c r="M127" s="29"/>
      <c r="N127" s="29"/>
      <c r="O127" s="29"/>
      <c r="P127" s="29"/>
      <c r="Q127" s="29"/>
      <c r="R127" s="29"/>
      <c r="S127" s="29"/>
      <c r="T127" s="29"/>
      <c r="U127" s="29"/>
      <c r="V127" s="29"/>
    </row>
    <row r="128" spans="1:22" s="2" customFormat="1" ht="16.5" customHeight="1">
      <c r="A128" s="29"/>
      <c r="B128" s="30"/>
      <c r="C128" s="29"/>
      <c r="D128" s="29"/>
      <c r="E128" s="178" t="str">
        <f>E13</f>
        <v>21.4.4 - Zdravotechnika</v>
      </c>
      <c r="F128" s="182"/>
      <c r="G128" s="182"/>
      <c r="H128" s="182"/>
      <c r="I128" s="29"/>
      <c r="J128" s="29"/>
      <c r="K128" s="29"/>
      <c r="L128" s="42"/>
      <c r="M128" s="29"/>
      <c r="N128" s="29"/>
      <c r="O128" s="29"/>
      <c r="P128" s="29"/>
      <c r="Q128" s="29"/>
      <c r="R128" s="29"/>
      <c r="S128" s="29"/>
      <c r="T128" s="29"/>
      <c r="U128" s="29"/>
      <c r="V128" s="29"/>
    </row>
    <row r="129" spans="1:56" s="2" customFormat="1" ht="6.95" customHeight="1">
      <c r="A129" s="29"/>
      <c r="B129" s="30"/>
      <c r="C129" s="29"/>
      <c r="D129" s="29"/>
      <c r="E129" s="29"/>
      <c r="F129" s="29"/>
      <c r="G129" s="29"/>
      <c r="H129" s="29"/>
      <c r="I129" s="29"/>
      <c r="J129" s="29"/>
      <c r="K129" s="29"/>
      <c r="L129" s="42"/>
      <c r="M129" s="29"/>
      <c r="N129" s="29"/>
      <c r="O129" s="29"/>
      <c r="P129" s="29"/>
      <c r="Q129" s="29"/>
      <c r="R129" s="29"/>
      <c r="S129" s="29"/>
      <c r="T129" s="29"/>
      <c r="U129" s="29"/>
      <c r="V129" s="29"/>
    </row>
    <row r="130" spans="1:56" s="2" customFormat="1" ht="12" customHeight="1">
      <c r="A130" s="29"/>
      <c r="B130" s="30"/>
      <c r="C130" s="23" t="s">
        <v>17</v>
      </c>
      <c r="D130" s="29"/>
      <c r="E130" s="29"/>
      <c r="F130" s="21" t="str">
        <f>F16</f>
        <v>Poltár</v>
      </c>
      <c r="G130" s="29"/>
      <c r="H130" s="29"/>
      <c r="I130" s="23" t="s">
        <v>19</v>
      </c>
      <c r="J130" s="55" t="str">
        <f>IF(J16="","",J16)</f>
        <v>21. 6. 2023</v>
      </c>
      <c r="K130" s="29"/>
      <c r="L130" s="42"/>
      <c r="M130" s="29"/>
      <c r="N130" s="29"/>
      <c r="O130" s="29"/>
      <c r="P130" s="29"/>
      <c r="Q130" s="29"/>
      <c r="R130" s="29"/>
      <c r="S130" s="29"/>
      <c r="T130" s="29"/>
      <c r="U130" s="29"/>
      <c r="V130" s="29"/>
    </row>
    <row r="131" spans="1:56" s="2" customFormat="1" ht="6.95" customHeight="1">
      <c r="A131" s="29"/>
      <c r="B131" s="30"/>
      <c r="C131" s="29"/>
      <c r="D131" s="29"/>
      <c r="E131" s="29"/>
      <c r="F131" s="29"/>
      <c r="G131" s="29"/>
      <c r="H131" s="29"/>
      <c r="I131" s="29"/>
      <c r="J131" s="29"/>
      <c r="K131" s="29"/>
      <c r="L131" s="42"/>
      <c r="M131" s="29"/>
      <c r="N131" s="29"/>
      <c r="O131" s="29"/>
      <c r="P131" s="29"/>
      <c r="Q131" s="29"/>
      <c r="R131" s="29"/>
      <c r="S131" s="29"/>
      <c r="T131" s="29"/>
      <c r="U131" s="29"/>
      <c r="V131" s="29"/>
    </row>
    <row r="132" spans="1:56" s="2" customFormat="1" ht="15.2" customHeight="1">
      <c r="A132" s="29"/>
      <c r="B132" s="30"/>
      <c r="C132" s="23" t="s">
        <v>25</v>
      </c>
      <c r="D132" s="29"/>
      <c r="E132" s="29"/>
      <c r="F132" s="21" t="str">
        <f>E19</f>
        <v>Ministerstvo vnútra Slovenskej republiky</v>
      </c>
      <c r="G132" s="29"/>
      <c r="H132" s="29"/>
      <c r="I132" s="23" t="s">
        <v>32</v>
      </c>
      <c r="J132" s="25" t="str">
        <f>E25</f>
        <v>PROMOST s.r.o.</v>
      </c>
      <c r="K132" s="29"/>
      <c r="L132" s="42"/>
      <c r="M132" s="29"/>
      <c r="N132" s="29"/>
      <c r="O132" s="29"/>
      <c r="P132" s="29"/>
      <c r="Q132" s="29"/>
      <c r="R132" s="29"/>
      <c r="S132" s="29"/>
      <c r="T132" s="29"/>
      <c r="U132" s="29"/>
      <c r="V132" s="29"/>
    </row>
    <row r="133" spans="1:56" s="2" customFormat="1" ht="15.2" customHeight="1">
      <c r="A133" s="29"/>
      <c r="B133" s="30"/>
      <c r="C133" s="23" t="s">
        <v>30</v>
      </c>
      <c r="D133" s="29"/>
      <c r="E133" s="29"/>
      <c r="F133" s="21" t="str">
        <f>IF(E22="","",E22)</f>
        <v xml:space="preserve"> </v>
      </c>
      <c r="G133" s="29"/>
      <c r="H133" s="29"/>
      <c r="I133" s="23" t="s">
        <v>37</v>
      </c>
      <c r="J133" s="25" t="str">
        <f>E28</f>
        <v>Ing. Michal Slobodník</v>
      </c>
      <c r="K133" s="29"/>
      <c r="L133" s="42"/>
      <c r="M133" s="29"/>
      <c r="N133" s="29"/>
      <c r="O133" s="29"/>
      <c r="P133" s="29"/>
      <c r="Q133" s="29"/>
      <c r="R133" s="29"/>
      <c r="S133" s="29"/>
      <c r="T133" s="29"/>
      <c r="U133" s="29"/>
      <c r="V133" s="29"/>
    </row>
    <row r="134" spans="1:56" s="2" customFormat="1" ht="10.35" customHeight="1">
      <c r="A134" s="29"/>
      <c r="B134" s="30"/>
      <c r="C134" s="29"/>
      <c r="D134" s="29"/>
      <c r="E134" s="29"/>
      <c r="F134" s="29"/>
      <c r="G134" s="29"/>
      <c r="H134" s="29"/>
      <c r="I134" s="29"/>
      <c r="J134" s="29"/>
      <c r="K134" s="29"/>
      <c r="L134" s="42"/>
      <c r="M134" s="29"/>
      <c r="N134" s="29"/>
      <c r="O134" s="29"/>
      <c r="P134" s="29"/>
      <c r="Q134" s="29"/>
      <c r="R134" s="29"/>
      <c r="S134" s="29"/>
      <c r="T134" s="29"/>
      <c r="U134" s="29"/>
      <c r="V134" s="29"/>
    </row>
    <row r="135" spans="1:56" s="11" customFormat="1" ht="29.25" customHeight="1">
      <c r="A135" s="102"/>
      <c r="B135" s="103"/>
      <c r="C135" s="104" t="s">
        <v>137</v>
      </c>
      <c r="D135" s="105" t="s">
        <v>66</v>
      </c>
      <c r="E135" s="105" t="s">
        <v>62</v>
      </c>
      <c r="F135" s="105" t="s">
        <v>63</v>
      </c>
      <c r="G135" s="105" t="s">
        <v>138</v>
      </c>
      <c r="H135" s="105" t="s">
        <v>139</v>
      </c>
      <c r="I135" s="105" t="s">
        <v>140</v>
      </c>
      <c r="J135" s="106" t="s">
        <v>123</v>
      </c>
      <c r="K135" s="107" t="s">
        <v>141</v>
      </c>
      <c r="L135" s="108"/>
      <c r="M135" s="102"/>
      <c r="N135" s="102"/>
      <c r="O135" s="102"/>
      <c r="P135" s="102"/>
      <c r="Q135" s="102"/>
      <c r="R135" s="102"/>
      <c r="S135" s="102"/>
      <c r="T135" s="102"/>
      <c r="U135" s="102"/>
      <c r="V135" s="102"/>
    </row>
    <row r="136" spans="1:56" s="2" customFormat="1" ht="22.9" customHeight="1">
      <c r="A136" s="29"/>
      <c r="B136" s="30"/>
      <c r="C136" s="59" t="s">
        <v>119</v>
      </c>
      <c r="D136" s="29"/>
      <c r="E136" s="29"/>
      <c r="F136" s="29"/>
      <c r="G136" s="29"/>
      <c r="H136" s="29"/>
      <c r="I136" s="29"/>
      <c r="J136" s="109"/>
      <c r="K136" s="29"/>
      <c r="L136" s="30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AK136" s="15" t="s">
        <v>68</v>
      </c>
      <c r="AL136" s="15" t="s">
        <v>125</v>
      </c>
      <c r="BB136" s="110">
        <f>BB137+BB161</f>
        <v>0</v>
      </c>
    </row>
    <row r="137" spans="1:56" s="12" customFormat="1" ht="25.9" customHeight="1">
      <c r="B137" s="111"/>
      <c r="D137" s="112" t="s">
        <v>68</v>
      </c>
      <c r="E137" s="113" t="s">
        <v>142</v>
      </c>
      <c r="F137" s="113" t="s">
        <v>143</v>
      </c>
      <c r="J137" s="114"/>
      <c r="L137" s="111"/>
      <c r="AI137" s="112" t="s">
        <v>74</v>
      </c>
      <c r="AK137" s="115" t="s">
        <v>68</v>
      </c>
      <c r="AL137" s="115" t="s">
        <v>69</v>
      </c>
      <c r="AP137" s="112" t="s">
        <v>144</v>
      </c>
      <c r="BB137" s="116">
        <f>BB138+BB141+BB159</f>
        <v>0</v>
      </c>
    </row>
    <row r="138" spans="1:56" s="12" customFormat="1" ht="22.9" customHeight="1">
      <c r="B138" s="111"/>
      <c r="D138" s="112" t="s">
        <v>68</v>
      </c>
      <c r="E138" s="117" t="s">
        <v>154</v>
      </c>
      <c r="F138" s="117" t="s">
        <v>155</v>
      </c>
      <c r="J138" s="118"/>
      <c r="L138" s="111"/>
      <c r="AI138" s="112" t="s">
        <v>74</v>
      </c>
      <c r="AK138" s="115" t="s">
        <v>68</v>
      </c>
      <c r="AL138" s="115" t="s">
        <v>74</v>
      </c>
      <c r="AP138" s="112" t="s">
        <v>144</v>
      </c>
      <c r="BB138" s="116">
        <f>SUM(BB139:BB140)</f>
        <v>0</v>
      </c>
    </row>
    <row r="139" spans="1:56" s="2" customFormat="1" ht="24.2" customHeight="1">
      <c r="A139" s="29"/>
      <c r="B139" s="119"/>
      <c r="C139" s="120" t="s">
        <v>74</v>
      </c>
      <c r="D139" s="120" t="s">
        <v>146</v>
      </c>
      <c r="E139" s="121" t="s">
        <v>2294</v>
      </c>
      <c r="F139" s="122" t="s">
        <v>2295</v>
      </c>
      <c r="G139" s="123" t="s">
        <v>149</v>
      </c>
      <c r="H139" s="124">
        <v>4.1760000000000002</v>
      </c>
      <c r="I139" s="125"/>
      <c r="J139" s="125"/>
      <c r="K139" s="126"/>
      <c r="L139" s="30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AI139" s="127" t="s">
        <v>90</v>
      </c>
      <c r="AK139" s="127" t="s">
        <v>146</v>
      </c>
      <c r="AL139" s="127" t="s">
        <v>78</v>
      </c>
      <c r="AP139" s="15" t="s">
        <v>144</v>
      </c>
      <c r="AV139" s="128" t="e">
        <f>IF(#REF!="základná",J139,0)</f>
        <v>#REF!</v>
      </c>
      <c r="AW139" s="128" t="e">
        <f>IF(#REF!="znížená",J139,0)</f>
        <v>#REF!</v>
      </c>
      <c r="AX139" s="128" t="e">
        <f>IF(#REF!="zákl. prenesená",J139,0)</f>
        <v>#REF!</v>
      </c>
      <c r="AY139" s="128" t="e">
        <f>IF(#REF!="zníž. prenesená",J139,0)</f>
        <v>#REF!</v>
      </c>
      <c r="AZ139" s="128" t="e">
        <f>IF(#REF!="nulová",J139,0)</f>
        <v>#REF!</v>
      </c>
      <c r="BA139" s="15" t="s">
        <v>78</v>
      </c>
      <c r="BB139" s="128">
        <f>ROUND(I139*H139,2)</f>
        <v>0</v>
      </c>
      <c r="BC139" s="15" t="s">
        <v>90</v>
      </c>
      <c r="BD139" s="127" t="s">
        <v>2296</v>
      </c>
    </row>
    <row r="140" spans="1:56" s="2" customFormat="1" ht="24.2" customHeight="1">
      <c r="A140" s="29"/>
      <c r="B140" s="119"/>
      <c r="C140" s="120" t="s">
        <v>78</v>
      </c>
      <c r="D140" s="120" t="s">
        <v>146</v>
      </c>
      <c r="E140" s="121" t="s">
        <v>2297</v>
      </c>
      <c r="F140" s="122" t="s">
        <v>2298</v>
      </c>
      <c r="G140" s="123" t="s">
        <v>149</v>
      </c>
      <c r="H140" s="124">
        <v>4.1760000000000002</v>
      </c>
      <c r="I140" s="125"/>
      <c r="J140" s="125"/>
      <c r="K140" s="126"/>
      <c r="L140" s="30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AI140" s="127" t="s">
        <v>90</v>
      </c>
      <c r="AK140" s="127" t="s">
        <v>146</v>
      </c>
      <c r="AL140" s="127" t="s">
        <v>78</v>
      </c>
      <c r="AP140" s="15" t="s">
        <v>144</v>
      </c>
      <c r="AV140" s="128" t="e">
        <f>IF(#REF!="základná",J140,0)</f>
        <v>#REF!</v>
      </c>
      <c r="AW140" s="128" t="e">
        <f>IF(#REF!="znížená",J140,0)</f>
        <v>#REF!</v>
      </c>
      <c r="AX140" s="128" t="e">
        <f>IF(#REF!="zákl. prenesená",J140,0)</f>
        <v>#REF!</v>
      </c>
      <c r="AY140" s="128" t="e">
        <f>IF(#REF!="zníž. prenesená",J140,0)</f>
        <v>#REF!</v>
      </c>
      <c r="AZ140" s="128" t="e">
        <f>IF(#REF!="nulová",J140,0)</f>
        <v>#REF!</v>
      </c>
      <c r="BA140" s="15" t="s">
        <v>78</v>
      </c>
      <c r="BB140" s="128">
        <f>ROUND(I140*H140,2)</f>
        <v>0</v>
      </c>
      <c r="BC140" s="15" t="s">
        <v>90</v>
      </c>
      <c r="BD140" s="127" t="s">
        <v>2299</v>
      </c>
    </row>
    <row r="141" spans="1:56" s="12" customFormat="1" ht="22.9" customHeight="1">
      <c r="B141" s="111"/>
      <c r="D141" s="112" t="s">
        <v>68</v>
      </c>
      <c r="E141" s="117" t="s">
        <v>177</v>
      </c>
      <c r="F141" s="117" t="s">
        <v>248</v>
      </c>
      <c r="J141" s="118"/>
      <c r="L141" s="111"/>
      <c r="AI141" s="112" t="s">
        <v>74</v>
      </c>
      <c r="AK141" s="115" t="s">
        <v>68</v>
      </c>
      <c r="AL141" s="115" t="s">
        <v>74</v>
      </c>
      <c r="AP141" s="112" t="s">
        <v>144</v>
      </c>
      <c r="BB141" s="116">
        <f>SUM(BB142:BB158)</f>
        <v>0</v>
      </c>
    </row>
    <row r="142" spans="1:56" s="2" customFormat="1" ht="24.2" customHeight="1">
      <c r="A142" s="29"/>
      <c r="B142" s="119"/>
      <c r="C142" s="120" t="s">
        <v>87</v>
      </c>
      <c r="D142" s="120" t="s">
        <v>146</v>
      </c>
      <c r="E142" s="121" t="s">
        <v>2300</v>
      </c>
      <c r="F142" s="122" t="s">
        <v>2301</v>
      </c>
      <c r="G142" s="123" t="s">
        <v>272</v>
      </c>
      <c r="H142" s="124">
        <v>32.020000000000003</v>
      </c>
      <c r="I142" s="125"/>
      <c r="J142" s="125"/>
      <c r="K142" s="126"/>
      <c r="L142" s="30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AI142" s="127" t="s">
        <v>90</v>
      </c>
      <c r="AK142" s="127" t="s">
        <v>146</v>
      </c>
      <c r="AL142" s="127" t="s">
        <v>78</v>
      </c>
      <c r="AP142" s="15" t="s">
        <v>144</v>
      </c>
      <c r="AV142" s="128" t="e">
        <f>IF(#REF!="základná",J142,0)</f>
        <v>#REF!</v>
      </c>
      <c r="AW142" s="128" t="e">
        <f>IF(#REF!="znížená",J142,0)</f>
        <v>#REF!</v>
      </c>
      <c r="AX142" s="128" t="e">
        <f>IF(#REF!="zákl. prenesená",J142,0)</f>
        <v>#REF!</v>
      </c>
      <c r="AY142" s="128" t="e">
        <f>IF(#REF!="zníž. prenesená",J142,0)</f>
        <v>#REF!</v>
      </c>
      <c r="AZ142" s="128" t="e">
        <f>IF(#REF!="nulová",J142,0)</f>
        <v>#REF!</v>
      </c>
      <c r="BA142" s="15" t="s">
        <v>78</v>
      </c>
      <c r="BB142" s="128">
        <f t="shared" ref="BB142:BB158" si="0">ROUND(I142*H142,2)</f>
        <v>0</v>
      </c>
      <c r="BC142" s="15" t="s">
        <v>90</v>
      </c>
      <c r="BD142" s="127" t="s">
        <v>2302</v>
      </c>
    </row>
    <row r="143" spans="1:56" s="2" customFormat="1" ht="24.2" customHeight="1">
      <c r="A143" s="29"/>
      <c r="B143" s="119"/>
      <c r="C143" s="120" t="s">
        <v>90</v>
      </c>
      <c r="D143" s="120" t="s">
        <v>146</v>
      </c>
      <c r="E143" s="121" t="s">
        <v>2303</v>
      </c>
      <c r="F143" s="122" t="s">
        <v>2304</v>
      </c>
      <c r="G143" s="123" t="s">
        <v>272</v>
      </c>
      <c r="H143" s="124">
        <v>20.92</v>
      </c>
      <c r="I143" s="125"/>
      <c r="J143" s="125"/>
      <c r="K143" s="126"/>
      <c r="L143" s="30"/>
      <c r="M143" s="29"/>
      <c r="N143" s="29"/>
      <c r="O143" s="29"/>
      <c r="P143" s="29"/>
      <c r="Q143" s="29"/>
      <c r="R143" s="29"/>
      <c r="S143" s="29"/>
      <c r="T143" s="29"/>
      <c r="U143" s="29"/>
      <c r="V143" s="29"/>
      <c r="AI143" s="127" t="s">
        <v>90</v>
      </c>
      <c r="AK143" s="127" t="s">
        <v>146</v>
      </c>
      <c r="AL143" s="127" t="s">
        <v>78</v>
      </c>
      <c r="AP143" s="15" t="s">
        <v>144</v>
      </c>
      <c r="AV143" s="128" t="e">
        <f>IF(#REF!="základná",J143,0)</f>
        <v>#REF!</v>
      </c>
      <c r="AW143" s="128" t="e">
        <f>IF(#REF!="znížená",J143,0)</f>
        <v>#REF!</v>
      </c>
      <c r="AX143" s="128" t="e">
        <f>IF(#REF!="zákl. prenesená",J143,0)</f>
        <v>#REF!</v>
      </c>
      <c r="AY143" s="128" t="e">
        <f>IF(#REF!="zníž. prenesená",J143,0)</f>
        <v>#REF!</v>
      </c>
      <c r="AZ143" s="128" t="e">
        <f>IF(#REF!="nulová",J143,0)</f>
        <v>#REF!</v>
      </c>
      <c r="BA143" s="15" t="s">
        <v>78</v>
      </c>
      <c r="BB143" s="128">
        <f t="shared" si="0"/>
        <v>0</v>
      </c>
      <c r="BC143" s="15" t="s">
        <v>90</v>
      </c>
      <c r="BD143" s="127" t="s">
        <v>2305</v>
      </c>
    </row>
    <row r="144" spans="1:56" s="2" customFormat="1" ht="24.2" customHeight="1">
      <c r="A144" s="29"/>
      <c r="B144" s="119"/>
      <c r="C144" s="120" t="s">
        <v>162</v>
      </c>
      <c r="D144" s="120" t="s">
        <v>146</v>
      </c>
      <c r="E144" s="121" t="s">
        <v>2306</v>
      </c>
      <c r="F144" s="122" t="s">
        <v>2307</v>
      </c>
      <c r="G144" s="123" t="s">
        <v>272</v>
      </c>
      <c r="H144" s="124">
        <v>4.25</v>
      </c>
      <c r="I144" s="125"/>
      <c r="J144" s="125"/>
      <c r="K144" s="126"/>
      <c r="L144" s="30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AI144" s="127" t="s">
        <v>90</v>
      </c>
      <c r="AK144" s="127" t="s">
        <v>146</v>
      </c>
      <c r="AL144" s="127" t="s">
        <v>78</v>
      </c>
      <c r="AP144" s="15" t="s">
        <v>144</v>
      </c>
      <c r="AV144" s="128" t="e">
        <f>IF(#REF!="základná",J144,0)</f>
        <v>#REF!</v>
      </c>
      <c r="AW144" s="128" t="e">
        <f>IF(#REF!="znížená",J144,0)</f>
        <v>#REF!</v>
      </c>
      <c r="AX144" s="128" t="e">
        <f>IF(#REF!="zákl. prenesená",J144,0)</f>
        <v>#REF!</v>
      </c>
      <c r="AY144" s="128" t="e">
        <f>IF(#REF!="zníž. prenesená",J144,0)</f>
        <v>#REF!</v>
      </c>
      <c r="AZ144" s="128" t="e">
        <f>IF(#REF!="nulová",J144,0)</f>
        <v>#REF!</v>
      </c>
      <c r="BA144" s="15" t="s">
        <v>78</v>
      </c>
      <c r="BB144" s="128">
        <f t="shared" si="0"/>
        <v>0</v>
      </c>
      <c r="BC144" s="15" t="s">
        <v>90</v>
      </c>
      <c r="BD144" s="127" t="s">
        <v>2308</v>
      </c>
    </row>
    <row r="145" spans="1:56" s="2" customFormat="1" ht="24.2" customHeight="1">
      <c r="A145" s="29"/>
      <c r="B145" s="119"/>
      <c r="C145" s="120" t="s">
        <v>154</v>
      </c>
      <c r="D145" s="120" t="s">
        <v>146</v>
      </c>
      <c r="E145" s="121" t="s">
        <v>2309</v>
      </c>
      <c r="F145" s="122" t="s">
        <v>2310</v>
      </c>
      <c r="G145" s="123" t="s">
        <v>1884</v>
      </c>
      <c r="H145" s="124">
        <v>184</v>
      </c>
      <c r="I145" s="125"/>
      <c r="J145" s="125"/>
      <c r="K145" s="126"/>
      <c r="L145" s="30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AI145" s="127" t="s">
        <v>90</v>
      </c>
      <c r="AK145" s="127" t="s">
        <v>146</v>
      </c>
      <c r="AL145" s="127" t="s">
        <v>78</v>
      </c>
      <c r="AP145" s="15" t="s">
        <v>144</v>
      </c>
      <c r="AV145" s="128" t="e">
        <f>IF(#REF!="základná",J145,0)</f>
        <v>#REF!</v>
      </c>
      <c r="AW145" s="128" t="e">
        <f>IF(#REF!="znížená",J145,0)</f>
        <v>#REF!</v>
      </c>
      <c r="AX145" s="128" t="e">
        <f>IF(#REF!="zákl. prenesená",J145,0)</f>
        <v>#REF!</v>
      </c>
      <c r="AY145" s="128" t="e">
        <f>IF(#REF!="zníž. prenesená",J145,0)</f>
        <v>#REF!</v>
      </c>
      <c r="AZ145" s="128" t="e">
        <f>IF(#REF!="nulová",J145,0)</f>
        <v>#REF!</v>
      </c>
      <c r="BA145" s="15" t="s">
        <v>78</v>
      </c>
      <c r="BB145" s="128">
        <f t="shared" si="0"/>
        <v>0</v>
      </c>
      <c r="BC145" s="15" t="s">
        <v>90</v>
      </c>
      <c r="BD145" s="127" t="s">
        <v>2311</v>
      </c>
    </row>
    <row r="146" spans="1:56" s="2" customFormat="1" ht="24.2" customHeight="1">
      <c r="A146" s="29"/>
      <c r="B146" s="119"/>
      <c r="C146" s="120" t="s">
        <v>169</v>
      </c>
      <c r="D146" s="120" t="s">
        <v>146</v>
      </c>
      <c r="E146" s="121" t="s">
        <v>2312</v>
      </c>
      <c r="F146" s="122" t="s">
        <v>2313</v>
      </c>
      <c r="G146" s="123" t="s">
        <v>1884</v>
      </c>
      <c r="H146" s="124">
        <v>20</v>
      </c>
      <c r="I146" s="125"/>
      <c r="J146" s="125"/>
      <c r="K146" s="126"/>
      <c r="L146" s="30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AI146" s="127" t="s">
        <v>90</v>
      </c>
      <c r="AK146" s="127" t="s">
        <v>146</v>
      </c>
      <c r="AL146" s="127" t="s">
        <v>78</v>
      </c>
      <c r="AP146" s="15" t="s">
        <v>144</v>
      </c>
      <c r="AV146" s="128" t="e">
        <f>IF(#REF!="základná",J146,0)</f>
        <v>#REF!</v>
      </c>
      <c r="AW146" s="128" t="e">
        <f>IF(#REF!="znížená",J146,0)</f>
        <v>#REF!</v>
      </c>
      <c r="AX146" s="128" t="e">
        <f>IF(#REF!="zákl. prenesená",J146,0)</f>
        <v>#REF!</v>
      </c>
      <c r="AY146" s="128" t="e">
        <f>IF(#REF!="zníž. prenesená",J146,0)</f>
        <v>#REF!</v>
      </c>
      <c r="AZ146" s="128" t="e">
        <f>IF(#REF!="nulová",J146,0)</f>
        <v>#REF!</v>
      </c>
      <c r="BA146" s="15" t="s">
        <v>78</v>
      </c>
      <c r="BB146" s="128">
        <f t="shared" si="0"/>
        <v>0</v>
      </c>
      <c r="BC146" s="15" t="s">
        <v>90</v>
      </c>
      <c r="BD146" s="127" t="s">
        <v>2314</v>
      </c>
    </row>
    <row r="147" spans="1:56" s="2" customFormat="1" ht="24.2" customHeight="1">
      <c r="A147" s="29"/>
      <c r="B147" s="119"/>
      <c r="C147" s="120" t="s">
        <v>173</v>
      </c>
      <c r="D147" s="120" t="s">
        <v>146</v>
      </c>
      <c r="E147" s="121" t="s">
        <v>2315</v>
      </c>
      <c r="F147" s="122" t="s">
        <v>2316</v>
      </c>
      <c r="G147" s="123" t="s">
        <v>1884</v>
      </c>
      <c r="H147" s="124">
        <v>60</v>
      </c>
      <c r="I147" s="125"/>
      <c r="J147" s="125"/>
      <c r="K147" s="126"/>
      <c r="L147" s="30"/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AI147" s="127" t="s">
        <v>90</v>
      </c>
      <c r="AK147" s="127" t="s">
        <v>146</v>
      </c>
      <c r="AL147" s="127" t="s">
        <v>78</v>
      </c>
      <c r="AP147" s="15" t="s">
        <v>144</v>
      </c>
      <c r="AV147" s="128" t="e">
        <f>IF(#REF!="základná",J147,0)</f>
        <v>#REF!</v>
      </c>
      <c r="AW147" s="128" t="e">
        <f>IF(#REF!="znížená",J147,0)</f>
        <v>#REF!</v>
      </c>
      <c r="AX147" s="128" t="e">
        <f>IF(#REF!="zákl. prenesená",J147,0)</f>
        <v>#REF!</v>
      </c>
      <c r="AY147" s="128" t="e">
        <f>IF(#REF!="zníž. prenesená",J147,0)</f>
        <v>#REF!</v>
      </c>
      <c r="AZ147" s="128" t="e">
        <f>IF(#REF!="nulová",J147,0)</f>
        <v>#REF!</v>
      </c>
      <c r="BA147" s="15" t="s">
        <v>78</v>
      </c>
      <c r="BB147" s="128">
        <f t="shared" si="0"/>
        <v>0</v>
      </c>
      <c r="BC147" s="15" t="s">
        <v>90</v>
      </c>
      <c r="BD147" s="127" t="s">
        <v>2317</v>
      </c>
    </row>
    <row r="148" spans="1:56" s="2" customFormat="1" ht="37.9" customHeight="1">
      <c r="A148" s="29"/>
      <c r="B148" s="119"/>
      <c r="C148" s="120" t="s">
        <v>177</v>
      </c>
      <c r="D148" s="120" t="s">
        <v>146</v>
      </c>
      <c r="E148" s="121" t="s">
        <v>2318</v>
      </c>
      <c r="F148" s="122" t="s">
        <v>2319</v>
      </c>
      <c r="G148" s="123" t="s">
        <v>272</v>
      </c>
      <c r="H148" s="124">
        <v>41.02</v>
      </c>
      <c r="I148" s="125"/>
      <c r="J148" s="125"/>
      <c r="K148" s="126"/>
      <c r="L148" s="30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AI148" s="127" t="s">
        <v>90</v>
      </c>
      <c r="AK148" s="127" t="s">
        <v>146</v>
      </c>
      <c r="AL148" s="127" t="s">
        <v>78</v>
      </c>
      <c r="AP148" s="15" t="s">
        <v>144</v>
      </c>
      <c r="AV148" s="128" t="e">
        <f>IF(#REF!="základná",J148,0)</f>
        <v>#REF!</v>
      </c>
      <c r="AW148" s="128" t="e">
        <f>IF(#REF!="znížená",J148,0)</f>
        <v>#REF!</v>
      </c>
      <c r="AX148" s="128" t="e">
        <f>IF(#REF!="zákl. prenesená",J148,0)</f>
        <v>#REF!</v>
      </c>
      <c r="AY148" s="128" t="e">
        <f>IF(#REF!="zníž. prenesená",J148,0)</f>
        <v>#REF!</v>
      </c>
      <c r="AZ148" s="128" t="e">
        <f>IF(#REF!="nulová",J148,0)</f>
        <v>#REF!</v>
      </c>
      <c r="BA148" s="15" t="s">
        <v>78</v>
      </c>
      <c r="BB148" s="128">
        <f t="shared" si="0"/>
        <v>0</v>
      </c>
      <c r="BC148" s="15" t="s">
        <v>90</v>
      </c>
      <c r="BD148" s="127" t="s">
        <v>2320</v>
      </c>
    </row>
    <row r="149" spans="1:56" s="2" customFormat="1" ht="37.9" customHeight="1">
      <c r="A149" s="29"/>
      <c r="B149" s="119"/>
      <c r="C149" s="120" t="s">
        <v>181</v>
      </c>
      <c r="D149" s="120" t="s">
        <v>146</v>
      </c>
      <c r="E149" s="121" t="s">
        <v>2318</v>
      </c>
      <c r="F149" s="122" t="s">
        <v>2319</v>
      </c>
      <c r="G149" s="123" t="s">
        <v>272</v>
      </c>
      <c r="H149" s="124">
        <v>11.38</v>
      </c>
      <c r="I149" s="125"/>
      <c r="J149" s="125"/>
      <c r="K149" s="126"/>
      <c r="L149" s="30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AI149" s="127" t="s">
        <v>90</v>
      </c>
      <c r="AK149" s="127" t="s">
        <v>146</v>
      </c>
      <c r="AL149" s="127" t="s">
        <v>78</v>
      </c>
      <c r="AP149" s="15" t="s">
        <v>144</v>
      </c>
      <c r="AV149" s="128" t="e">
        <f>IF(#REF!="základná",J149,0)</f>
        <v>#REF!</v>
      </c>
      <c r="AW149" s="128" t="e">
        <f>IF(#REF!="znížená",J149,0)</f>
        <v>#REF!</v>
      </c>
      <c r="AX149" s="128" t="e">
        <f>IF(#REF!="zákl. prenesená",J149,0)</f>
        <v>#REF!</v>
      </c>
      <c r="AY149" s="128" t="e">
        <f>IF(#REF!="zníž. prenesená",J149,0)</f>
        <v>#REF!</v>
      </c>
      <c r="AZ149" s="128" t="e">
        <f>IF(#REF!="nulová",J149,0)</f>
        <v>#REF!</v>
      </c>
      <c r="BA149" s="15" t="s">
        <v>78</v>
      </c>
      <c r="BB149" s="128">
        <f t="shared" si="0"/>
        <v>0</v>
      </c>
      <c r="BC149" s="15" t="s">
        <v>90</v>
      </c>
      <c r="BD149" s="127" t="s">
        <v>2321</v>
      </c>
    </row>
    <row r="150" spans="1:56" s="2" customFormat="1" ht="37.9" customHeight="1">
      <c r="A150" s="29"/>
      <c r="B150" s="119"/>
      <c r="C150" s="120" t="s">
        <v>185</v>
      </c>
      <c r="D150" s="120" t="s">
        <v>146</v>
      </c>
      <c r="E150" s="121" t="s">
        <v>2322</v>
      </c>
      <c r="F150" s="122" t="s">
        <v>2323</v>
      </c>
      <c r="G150" s="123" t="s">
        <v>272</v>
      </c>
      <c r="H150" s="124">
        <v>1.25</v>
      </c>
      <c r="I150" s="125"/>
      <c r="J150" s="125"/>
      <c r="K150" s="126"/>
      <c r="L150" s="30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AI150" s="127" t="s">
        <v>90</v>
      </c>
      <c r="AK150" s="127" t="s">
        <v>146</v>
      </c>
      <c r="AL150" s="127" t="s">
        <v>78</v>
      </c>
      <c r="AP150" s="15" t="s">
        <v>144</v>
      </c>
      <c r="AV150" s="128" t="e">
        <f>IF(#REF!="základná",J150,0)</f>
        <v>#REF!</v>
      </c>
      <c r="AW150" s="128" t="e">
        <f>IF(#REF!="znížená",J150,0)</f>
        <v>#REF!</v>
      </c>
      <c r="AX150" s="128" t="e">
        <f>IF(#REF!="zákl. prenesená",J150,0)</f>
        <v>#REF!</v>
      </c>
      <c r="AY150" s="128" t="e">
        <f>IF(#REF!="zníž. prenesená",J150,0)</f>
        <v>#REF!</v>
      </c>
      <c r="AZ150" s="128" t="e">
        <f>IF(#REF!="nulová",J150,0)</f>
        <v>#REF!</v>
      </c>
      <c r="BA150" s="15" t="s">
        <v>78</v>
      </c>
      <c r="BB150" s="128">
        <f t="shared" si="0"/>
        <v>0</v>
      </c>
      <c r="BC150" s="15" t="s">
        <v>90</v>
      </c>
      <c r="BD150" s="127" t="s">
        <v>2324</v>
      </c>
    </row>
    <row r="151" spans="1:56" s="2" customFormat="1" ht="37.9" customHeight="1">
      <c r="A151" s="29"/>
      <c r="B151" s="119"/>
      <c r="C151" s="120" t="s">
        <v>189</v>
      </c>
      <c r="D151" s="120" t="s">
        <v>146</v>
      </c>
      <c r="E151" s="121" t="s">
        <v>2325</v>
      </c>
      <c r="F151" s="122" t="s">
        <v>2326</v>
      </c>
      <c r="G151" s="123" t="s">
        <v>272</v>
      </c>
      <c r="H151" s="124">
        <v>2.5499999999999998</v>
      </c>
      <c r="I151" s="125"/>
      <c r="J151" s="125"/>
      <c r="K151" s="126"/>
      <c r="L151" s="30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AI151" s="127" t="s">
        <v>90</v>
      </c>
      <c r="AK151" s="127" t="s">
        <v>146</v>
      </c>
      <c r="AL151" s="127" t="s">
        <v>78</v>
      </c>
      <c r="AP151" s="15" t="s">
        <v>144</v>
      </c>
      <c r="AV151" s="128" t="e">
        <f>IF(#REF!="základná",J151,0)</f>
        <v>#REF!</v>
      </c>
      <c r="AW151" s="128" t="e">
        <f>IF(#REF!="znížená",J151,0)</f>
        <v>#REF!</v>
      </c>
      <c r="AX151" s="128" t="e">
        <f>IF(#REF!="zákl. prenesená",J151,0)</f>
        <v>#REF!</v>
      </c>
      <c r="AY151" s="128" t="e">
        <f>IF(#REF!="zníž. prenesená",J151,0)</f>
        <v>#REF!</v>
      </c>
      <c r="AZ151" s="128" t="e">
        <f>IF(#REF!="nulová",J151,0)</f>
        <v>#REF!</v>
      </c>
      <c r="BA151" s="15" t="s">
        <v>78</v>
      </c>
      <c r="BB151" s="128">
        <f t="shared" si="0"/>
        <v>0</v>
      </c>
      <c r="BC151" s="15" t="s">
        <v>90</v>
      </c>
      <c r="BD151" s="127" t="s">
        <v>2327</v>
      </c>
    </row>
    <row r="152" spans="1:56" s="2" customFormat="1" ht="21.75" customHeight="1">
      <c r="A152" s="29"/>
      <c r="B152" s="119"/>
      <c r="C152" s="120" t="s">
        <v>193</v>
      </c>
      <c r="D152" s="120" t="s">
        <v>146</v>
      </c>
      <c r="E152" s="121" t="s">
        <v>326</v>
      </c>
      <c r="F152" s="122" t="s">
        <v>327</v>
      </c>
      <c r="G152" s="123" t="s">
        <v>328</v>
      </c>
      <c r="H152" s="124">
        <v>2.6640000000000001</v>
      </c>
      <c r="I152" s="125"/>
      <c r="J152" s="125"/>
      <c r="K152" s="126"/>
      <c r="L152" s="30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AI152" s="127" t="s">
        <v>90</v>
      </c>
      <c r="AK152" s="127" t="s">
        <v>146</v>
      </c>
      <c r="AL152" s="127" t="s">
        <v>78</v>
      </c>
      <c r="AP152" s="15" t="s">
        <v>144</v>
      </c>
      <c r="AV152" s="128" t="e">
        <f>IF(#REF!="základná",J152,0)</f>
        <v>#REF!</v>
      </c>
      <c r="AW152" s="128" t="e">
        <f>IF(#REF!="znížená",J152,0)</f>
        <v>#REF!</v>
      </c>
      <c r="AX152" s="128" t="e">
        <f>IF(#REF!="zákl. prenesená",J152,0)</f>
        <v>#REF!</v>
      </c>
      <c r="AY152" s="128" t="e">
        <f>IF(#REF!="zníž. prenesená",J152,0)</f>
        <v>#REF!</v>
      </c>
      <c r="AZ152" s="128" t="e">
        <f>IF(#REF!="nulová",J152,0)</f>
        <v>#REF!</v>
      </c>
      <c r="BA152" s="15" t="s">
        <v>78</v>
      </c>
      <c r="BB152" s="128">
        <f t="shared" si="0"/>
        <v>0</v>
      </c>
      <c r="BC152" s="15" t="s">
        <v>90</v>
      </c>
      <c r="BD152" s="127" t="s">
        <v>2328</v>
      </c>
    </row>
    <row r="153" spans="1:56" s="2" customFormat="1" ht="16.5" customHeight="1">
      <c r="A153" s="29"/>
      <c r="B153" s="119"/>
      <c r="C153" s="120" t="s">
        <v>197</v>
      </c>
      <c r="D153" s="120" t="s">
        <v>146</v>
      </c>
      <c r="E153" s="121" t="s">
        <v>331</v>
      </c>
      <c r="F153" s="122" t="s">
        <v>332</v>
      </c>
      <c r="G153" s="123" t="s">
        <v>328</v>
      </c>
      <c r="H153" s="124">
        <v>5.3280000000000003</v>
      </c>
      <c r="I153" s="125"/>
      <c r="J153" s="125"/>
      <c r="K153" s="126"/>
      <c r="L153" s="30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AI153" s="127" t="s">
        <v>90</v>
      </c>
      <c r="AK153" s="127" t="s">
        <v>146</v>
      </c>
      <c r="AL153" s="127" t="s">
        <v>78</v>
      </c>
      <c r="AP153" s="15" t="s">
        <v>144</v>
      </c>
      <c r="AV153" s="128" t="e">
        <f>IF(#REF!="základná",J153,0)</f>
        <v>#REF!</v>
      </c>
      <c r="AW153" s="128" t="e">
        <f>IF(#REF!="znížená",J153,0)</f>
        <v>#REF!</v>
      </c>
      <c r="AX153" s="128" t="e">
        <f>IF(#REF!="zákl. prenesená",J153,0)</f>
        <v>#REF!</v>
      </c>
      <c r="AY153" s="128" t="e">
        <f>IF(#REF!="zníž. prenesená",J153,0)</f>
        <v>#REF!</v>
      </c>
      <c r="AZ153" s="128" t="e">
        <f>IF(#REF!="nulová",J153,0)</f>
        <v>#REF!</v>
      </c>
      <c r="BA153" s="15" t="s">
        <v>78</v>
      </c>
      <c r="BB153" s="128">
        <f t="shared" si="0"/>
        <v>0</v>
      </c>
      <c r="BC153" s="15" t="s">
        <v>90</v>
      </c>
      <c r="BD153" s="127" t="s">
        <v>2329</v>
      </c>
    </row>
    <row r="154" spans="1:56" s="2" customFormat="1" ht="21.75" customHeight="1">
      <c r="A154" s="29"/>
      <c r="B154" s="119"/>
      <c r="C154" s="120" t="s">
        <v>201</v>
      </c>
      <c r="D154" s="120" t="s">
        <v>146</v>
      </c>
      <c r="E154" s="121" t="s">
        <v>335</v>
      </c>
      <c r="F154" s="122" t="s">
        <v>336</v>
      </c>
      <c r="G154" s="123" t="s">
        <v>328</v>
      </c>
      <c r="H154" s="124">
        <v>2.6640000000000001</v>
      </c>
      <c r="I154" s="125"/>
      <c r="J154" s="125"/>
      <c r="K154" s="126"/>
      <c r="L154" s="30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AI154" s="127" t="s">
        <v>90</v>
      </c>
      <c r="AK154" s="127" t="s">
        <v>146</v>
      </c>
      <c r="AL154" s="127" t="s">
        <v>78</v>
      </c>
      <c r="AP154" s="15" t="s">
        <v>144</v>
      </c>
      <c r="AV154" s="128" t="e">
        <f>IF(#REF!="základná",J154,0)</f>
        <v>#REF!</v>
      </c>
      <c r="AW154" s="128" t="e">
        <f>IF(#REF!="znížená",J154,0)</f>
        <v>#REF!</v>
      </c>
      <c r="AX154" s="128" t="e">
        <f>IF(#REF!="zákl. prenesená",J154,0)</f>
        <v>#REF!</v>
      </c>
      <c r="AY154" s="128" t="e">
        <f>IF(#REF!="zníž. prenesená",J154,0)</f>
        <v>#REF!</v>
      </c>
      <c r="AZ154" s="128" t="e">
        <f>IF(#REF!="nulová",J154,0)</f>
        <v>#REF!</v>
      </c>
      <c r="BA154" s="15" t="s">
        <v>78</v>
      </c>
      <c r="BB154" s="128">
        <f t="shared" si="0"/>
        <v>0</v>
      </c>
      <c r="BC154" s="15" t="s">
        <v>90</v>
      </c>
      <c r="BD154" s="127" t="s">
        <v>2330</v>
      </c>
    </row>
    <row r="155" spans="1:56" s="2" customFormat="1" ht="24.2" customHeight="1">
      <c r="A155" s="29"/>
      <c r="B155" s="119"/>
      <c r="C155" s="120" t="s">
        <v>205</v>
      </c>
      <c r="D155" s="120" t="s">
        <v>146</v>
      </c>
      <c r="E155" s="121" t="s">
        <v>339</v>
      </c>
      <c r="F155" s="122" t="s">
        <v>340</v>
      </c>
      <c r="G155" s="123" t="s">
        <v>328</v>
      </c>
      <c r="H155" s="124">
        <v>39.96</v>
      </c>
      <c r="I155" s="125"/>
      <c r="J155" s="125"/>
      <c r="K155" s="126"/>
      <c r="L155" s="30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AI155" s="127" t="s">
        <v>90</v>
      </c>
      <c r="AK155" s="127" t="s">
        <v>146</v>
      </c>
      <c r="AL155" s="127" t="s">
        <v>78</v>
      </c>
      <c r="AP155" s="15" t="s">
        <v>144</v>
      </c>
      <c r="AV155" s="128" t="e">
        <f>IF(#REF!="základná",J155,0)</f>
        <v>#REF!</v>
      </c>
      <c r="AW155" s="128" t="e">
        <f>IF(#REF!="znížená",J155,0)</f>
        <v>#REF!</v>
      </c>
      <c r="AX155" s="128" t="e">
        <f>IF(#REF!="zákl. prenesená",J155,0)</f>
        <v>#REF!</v>
      </c>
      <c r="AY155" s="128" t="e">
        <f>IF(#REF!="zníž. prenesená",J155,0)</f>
        <v>#REF!</v>
      </c>
      <c r="AZ155" s="128" t="e">
        <f>IF(#REF!="nulová",J155,0)</f>
        <v>#REF!</v>
      </c>
      <c r="BA155" s="15" t="s">
        <v>78</v>
      </c>
      <c r="BB155" s="128">
        <f t="shared" si="0"/>
        <v>0</v>
      </c>
      <c r="BC155" s="15" t="s">
        <v>90</v>
      </c>
      <c r="BD155" s="127" t="s">
        <v>2331</v>
      </c>
    </row>
    <row r="156" spans="1:56" s="2" customFormat="1" ht="24.2" customHeight="1">
      <c r="A156" s="29"/>
      <c r="B156" s="119"/>
      <c r="C156" s="120" t="s">
        <v>209</v>
      </c>
      <c r="D156" s="120" t="s">
        <v>146</v>
      </c>
      <c r="E156" s="121" t="s">
        <v>343</v>
      </c>
      <c r="F156" s="122" t="s">
        <v>344</v>
      </c>
      <c r="G156" s="123" t="s">
        <v>328</v>
      </c>
      <c r="H156" s="124">
        <v>2.6640000000000001</v>
      </c>
      <c r="I156" s="125"/>
      <c r="J156" s="125"/>
      <c r="K156" s="126"/>
      <c r="L156" s="30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AI156" s="127" t="s">
        <v>90</v>
      </c>
      <c r="AK156" s="127" t="s">
        <v>146</v>
      </c>
      <c r="AL156" s="127" t="s">
        <v>78</v>
      </c>
      <c r="AP156" s="15" t="s">
        <v>144</v>
      </c>
      <c r="AV156" s="128" t="e">
        <f>IF(#REF!="základná",J156,0)</f>
        <v>#REF!</v>
      </c>
      <c r="AW156" s="128" t="e">
        <f>IF(#REF!="znížená",J156,0)</f>
        <v>#REF!</v>
      </c>
      <c r="AX156" s="128" t="e">
        <f>IF(#REF!="zákl. prenesená",J156,0)</f>
        <v>#REF!</v>
      </c>
      <c r="AY156" s="128" t="e">
        <f>IF(#REF!="zníž. prenesená",J156,0)</f>
        <v>#REF!</v>
      </c>
      <c r="AZ156" s="128" t="e">
        <f>IF(#REF!="nulová",J156,0)</f>
        <v>#REF!</v>
      </c>
      <c r="BA156" s="15" t="s">
        <v>78</v>
      </c>
      <c r="BB156" s="128">
        <f t="shared" si="0"/>
        <v>0</v>
      </c>
      <c r="BC156" s="15" t="s">
        <v>90</v>
      </c>
      <c r="BD156" s="127" t="s">
        <v>2332</v>
      </c>
    </row>
    <row r="157" spans="1:56" s="2" customFormat="1" ht="24.2" customHeight="1">
      <c r="A157" s="29"/>
      <c r="B157" s="119"/>
      <c r="C157" s="120" t="s">
        <v>213</v>
      </c>
      <c r="D157" s="120" t="s">
        <v>146</v>
      </c>
      <c r="E157" s="121" t="s">
        <v>347</v>
      </c>
      <c r="F157" s="122" t="s">
        <v>348</v>
      </c>
      <c r="G157" s="123" t="s">
        <v>328</v>
      </c>
      <c r="H157" s="124">
        <v>21.312000000000001</v>
      </c>
      <c r="I157" s="125"/>
      <c r="J157" s="125"/>
      <c r="K157" s="126"/>
      <c r="L157" s="30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AI157" s="127" t="s">
        <v>90</v>
      </c>
      <c r="AK157" s="127" t="s">
        <v>146</v>
      </c>
      <c r="AL157" s="127" t="s">
        <v>78</v>
      </c>
      <c r="AP157" s="15" t="s">
        <v>144</v>
      </c>
      <c r="AV157" s="128" t="e">
        <f>IF(#REF!="základná",J157,0)</f>
        <v>#REF!</v>
      </c>
      <c r="AW157" s="128" t="e">
        <f>IF(#REF!="znížená",J157,0)</f>
        <v>#REF!</v>
      </c>
      <c r="AX157" s="128" t="e">
        <f>IF(#REF!="zákl. prenesená",J157,0)</f>
        <v>#REF!</v>
      </c>
      <c r="AY157" s="128" t="e">
        <f>IF(#REF!="zníž. prenesená",J157,0)</f>
        <v>#REF!</v>
      </c>
      <c r="AZ157" s="128" t="e">
        <f>IF(#REF!="nulová",J157,0)</f>
        <v>#REF!</v>
      </c>
      <c r="BA157" s="15" t="s">
        <v>78</v>
      </c>
      <c r="BB157" s="128">
        <f t="shared" si="0"/>
        <v>0</v>
      </c>
      <c r="BC157" s="15" t="s">
        <v>90</v>
      </c>
      <c r="BD157" s="127" t="s">
        <v>2333</v>
      </c>
    </row>
    <row r="158" spans="1:56" s="2" customFormat="1" ht="24.2" customHeight="1">
      <c r="A158" s="29"/>
      <c r="B158" s="119"/>
      <c r="C158" s="120" t="s">
        <v>217</v>
      </c>
      <c r="D158" s="120" t="s">
        <v>146</v>
      </c>
      <c r="E158" s="121" t="s">
        <v>351</v>
      </c>
      <c r="F158" s="122" t="s">
        <v>352</v>
      </c>
      <c r="G158" s="123" t="s">
        <v>328</v>
      </c>
      <c r="H158" s="124">
        <v>2.6640000000000001</v>
      </c>
      <c r="I158" s="125"/>
      <c r="J158" s="125"/>
      <c r="K158" s="126"/>
      <c r="L158" s="30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AI158" s="127" t="s">
        <v>90</v>
      </c>
      <c r="AK158" s="127" t="s">
        <v>146</v>
      </c>
      <c r="AL158" s="127" t="s">
        <v>78</v>
      </c>
      <c r="AP158" s="15" t="s">
        <v>144</v>
      </c>
      <c r="AV158" s="128" t="e">
        <f>IF(#REF!="základná",J158,0)</f>
        <v>#REF!</v>
      </c>
      <c r="AW158" s="128" t="e">
        <f>IF(#REF!="znížená",J158,0)</f>
        <v>#REF!</v>
      </c>
      <c r="AX158" s="128" t="e">
        <f>IF(#REF!="zákl. prenesená",J158,0)</f>
        <v>#REF!</v>
      </c>
      <c r="AY158" s="128" t="e">
        <f>IF(#REF!="zníž. prenesená",J158,0)</f>
        <v>#REF!</v>
      </c>
      <c r="AZ158" s="128" t="e">
        <f>IF(#REF!="nulová",J158,0)</f>
        <v>#REF!</v>
      </c>
      <c r="BA158" s="15" t="s">
        <v>78</v>
      </c>
      <c r="BB158" s="128">
        <f t="shared" si="0"/>
        <v>0</v>
      </c>
      <c r="BC158" s="15" t="s">
        <v>90</v>
      </c>
      <c r="BD158" s="127" t="s">
        <v>2334</v>
      </c>
    </row>
    <row r="159" spans="1:56" s="12" customFormat="1" ht="22.9" customHeight="1">
      <c r="B159" s="111"/>
      <c r="D159" s="112" t="s">
        <v>68</v>
      </c>
      <c r="E159" s="117" t="s">
        <v>354</v>
      </c>
      <c r="F159" s="117" t="s">
        <v>355</v>
      </c>
      <c r="J159" s="118"/>
      <c r="L159" s="111"/>
      <c r="AI159" s="112" t="s">
        <v>74</v>
      </c>
      <c r="AK159" s="115" t="s">
        <v>68</v>
      </c>
      <c r="AL159" s="115" t="s">
        <v>74</v>
      </c>
      <c r="AP159" s="112" t="s">
        <v>144</v>
      </c>
      <c r="BB159" s="116">
        <f>BB160</f>
        <v>0</v>
      </c>
    </row>
    <row r="160" spans="1:56" s="2" customFormat="1" ht="24.2" customHeight="1">
      <c r="A160" s="29"/>
      <c r="B160" s="119"/>
      <c r="C160" s="120" t="s">
        <v>6</v>
      </c>
      <c r="D160" s="120" t="s">
        <v>146</v>
      </c>
      <c r="E160" s="121" t="s">
        <v>357</v>
      </c>
      <c r="F160" s="122" t="s">
        <v>358</v>
      </c>
      <c r="G160" s="123" t="s">
        <v>328</v>
      </c>
      <c r="H160" s="124">
        <v>0.751</v>
      </c>
      <c r="I160" s="125"/>
      <c r="J160" s="125"/>
      <c r="K160" s="126"/>
      <c r="L160" s="30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AI160" s="127" t="s">
        <v>90</v>
      </c>
      <c r="AK160" s="127" t="s">
        <v>146</v>
      </c>
      <c r="AL160" s="127" t="s">
        <v>78</v>
      </c>
      <c r="AP160" s="15" t="s">
        <v>144</v>
      </c>
      <c r="AV160" s="128" t="e">
        <f>IF(#REF!="základná",J160,0)</f>
        <v>#REF!</v>
      </c>
      <c r="AW160" s="128" t="e">
        <f>IF(#REF!="znížená",J160,0)</f>
        <v>#REF!</v>
      </c>
      <c r="AX160" s="128" t="e">
        <f>IF(#REF!="zákl. prenesená",J160,0)</f>
        <v>#REF!</v>
      </c>
      <c r="AY160" s="128" t="e">
        <f>IF(#REF!="zníž. prenesená",J160,0)</f>
        <v>#REF!</v>
      </c>
      <c r="AZ160" s="128" t="e">
        <f>IF(#REF!="nulová",J160,0)</f>
        <v>#REF!</v>
      </c>
      <c r="BA160" s="15" t="s">
        <v>78</v>
      </c>
      <c r="BB160" s="128">
        <f>ROUND(I160*H160,2)</f>
        <v>0</v>
      </c>
      <c r="BC160" s="15" t="s">
        <v>90</v>
      </c>
      <c r="BD160" s="127" t="s">
        <v>2335</v>
      </c>
    </row>
    <row r="161" spans="1:56" s="12" customFormat="1" ht="25.9" customHeight="1">
      <c r="B161" s="111"/>
      <c r="D161" s="112" t="s">
        <v>68</v>
      </c>
      <c r="E161" s="113" t="s">
        <v>360</v>
      </c>
      <c r="F161" s="113" t="s">
        <v>361</v>
      </c>
      <c r="J161" s="114"/>
      <c r="L161" s="111"/>
      <c r="AI161" s="112" t="s">
        <v>78</v>
      </c>
      <c r="AK161" s="115" t="s">
        <v>68</v>
      </c>
      <c r="AL161" s="115" t="s">
        <v>69</v>
      </c>
      <c r="AP161" s="112" t="s">
        <v>144</v>
      </c>
      <c r="BB161" s="116">
        <f>BB162+BB174+BB196+BB208</f>
        <v>0</v>
      </c>
    </row>
    <row r="162" spans="1:56" s="12" customFormat="1" ht="22.9" customHeight="1">
      <c r="B162" s="111"/>
      <c r="D162" s="112" t="s">
        <v>68</v>
      </c>
      <c r="E162" s="117" t="s">
        <v>362</v>
      </c>
      <c r="F162" s="117" t="s">
        <v>363</v>
      </c>
      <c r="J162" s="118"/>
      <c r="L162" s="111"/>
      <c r="AI162" s="112" t="s">
        <v>78</v>
      </c>
      <c r="AK162" s="115" t="s">
        <v>68</v>
      </c>
      <c r="AL162" s="115" t="s">
        <v>74</v>
      </c>
      <c r="AP162" s="112" t="s">
        <v>144</v>
      </c>
      <c r="BB162" s="116">
        <f>SUM(BB163:BB173)</f>
        <v>0</v>
      </c>
    </row>
    <row r="163" spans="1:56" s="2" customFormat="1" ht="24.2" customHeight="1">
      <c r="A163" s="29"/>
      <c r="B163" s="119"/>
      <c r="C163" s="120" t="s">
        <v>224</v>
      </c>
      <c r="D163" s="120" t="s">
        <v>146</v>
      </c>
      <c r="E163" s="121" t="s">
        <v>1899</v>
      </c>
      <c r="F163" s="122" t="s">
        <v>1900</v>
      </c>
      <c r="G163" s="123" t="s">
        <v>272</v>
      </c>
      <c r="H163" s="124">
        <v>41.02</v>
      </c>
      <c r="I163" s="125"/>
      <c r="J163" s="125"/>
      <c r="K163" s="126"/>
      <c r="L163" s="30"/>
      <c r="M163" s="29"/>
      <c r="N163" s="29"/>
      <c r="O163" s="29"/>
      <c r="P163" s="29"/>
      <c r="Q163" s="29"/>
      <c r="R163" s="29"/>
      <c r="S163" s="29"/>
      <c r="T163" s="29"/>
      <c r="U163" s="29"/>
      <c r="V163" s="29"/>
      <c r="AI163" s="127" t="s">
        <v>205</v>
      </c>
      <c r="AK163" s="127" t="s">
        <v>146</v>
      </c>
      <c r="AL163" s="127" t="s">
        <v>78</v>
      </c>
      <c r="AP163" s="15" t="s">
        <v>144</v>
      </c>
      <c r="AV163" s="128" t="e">
        <f>IF(#REF!="základná",J163,0)</f>
        <v>#REF!</v>
      </c>
      <c r="AW163" s="128" t="e">
        <f>IF(#REF!="znížená",J163,0)</f>
        <v>#REF!</v>
      </c>
      <c r="AX163" s="128" t="e">
        <f>IF(#REF!="zákl. prenesená",J163,0)</f>
        <v>#REF!</v>
      </c>
      <c r="AY163" s="128" t="e">
        <f>IF(#REF!="zníž. prenesená",J163,0)</f>
        <v>#REF!</v>
      </c>
      <c r="AZ163" s="128" t="e">
        <f>IF(#REF!="nulová",J163,0)</f>
        <v>#REF!</v>
      </c>
      <c r="BA163" s="15" t="s">
        <v>78</v>
      </c>
      <c r="BB163" s="128">
        <f t="shared" ref="BB163:BB173" si="1">ROUND(I163*H163,2)</f>
        <v>0</v>
      </c>
      <c r="BC163" s="15" t="s">
        <v>205</v>
      </c>
      <c r="BD163" s="127" t="s">
        <v>2336</v>
      </c>
    </row>
    <row r="164" spans="1:56" s="2" customFormat="1" ht="24.2" customHeight="1">
      <c r="A164" s="29"/>
      <c r="B164" s="119"/>
      <c r="C164" s="129" t="s">
        <v>228</v>
      </c>
      <c r="D164" s="129" t="s">
        <v>369</v>
      </c>
      <c r="E164" s="130"/>
      <c r="F164" s="137" t="s">
        <v>2917</v>
      </c>
      <c r="G164" s="132" t="s">
        <v>272</v>
      </c>
      <c r="H164" s="133">
        <v>16.544</v>
      </c>
      <c r="I164" s="134"/>
      <c r="J164" s="134"/>
      <c r="K164" s="135"/>
      <c r="L164" s="136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AI164" s="127" t="s">
        <v>269</v>
      </c>
      <c r="AK164" s="127" t="s">
        <v>369</v>
      </c>
      <c r="AL164" s="127" t="s">
        <v>78</v>
      </c>
      <c r="AP164" s="15" t="s">
        <v>144</v>
      </c>
      <c r="AV164" s="128" t="e">
        <f>IF(#REF!="základná",J164,0)</f>
        <v>#REF!</v>
      </c>
      <c r="AW164" s="128" t="e">
        <f>IF(#REF!="znížená",J164,0)</f>
        <v>#REF!</v>
      </c>
      <c r="AX164" s="128" t="e">
        <f>IF(#REF!="zákl. prenesená",J164,0)</f>
        <v>#REF!</v>
      </c>
      <c r="AY164" s="128" t="e">
        <f>IF(#REF!="zníž. prenesená",J164,0)</f>
        <v>#REF!</v>
      </c>
      <c r="AZ164" s="128" t="e">
        <f>IF(#REF!="nulová",J164,0)</f>
        <v>#REF!</v>
      </c>
      <c r="BA164" s="15" t="s">
        <v>78</v>
      </c>
      <c r="BB164" s="128">
        <f t="shared" si="1"/>
        <v>0</v>
      </c>
      <c r="BC164" s="15" t="s">
        <v>205</v>
      </c>
      <c r="BD164" s="127" t="s">
        <v>2337</v>
      </c>
    </row>
    <row r="165" spans="1:56" s="2" customFormat="1" ht="24.2" customHeight="1">
      <c r="A165" s="29"/>
      <c r="B165" s="119"/>
      <c r="C165" s="129" t="s">
        <v>232</v>
      </c>
      <c r="D165" s="129" t="s">
        <v>369</v>
      </c>
      <c r="E165" s="130"/>
      <c r="F165" s="137" t="s">
        <v>2918</v>
      </c>
      <c r="G165" s="132" t="s">
        <v>272</v>
      </c>
      <c r="H165" s="133">
        <v>17.952000000000002</v>
      </c>
      <c r="I165" s="134"/>
      <c r="J165" s="134"/>
      <c r="K165" s="135"/>
      <c r="L165" s="136"/>
      <c r="M165" s="29"/>
      <c r="N165" s="29"/>
      <c r="O165" s="29"/>
      <c r="P165" s="29"/>
      <c r="Q165" s="29"/>
      <c r="R165" s="29"/>
      <c r="S165" s="29"/>
      <c r="T165" s="29"/>
      <c r="U165" s="29"/>
      <c r="V165" s="29"/>
      <c r="AI165" s="127" t="s">
        <v>269</v>
      </c>
      <c r="AK165" s="127" t="s">
        <v>369</v>
      </c>
      <c r="AL165" s="127" t="s">
        <v>78</v>
      </c>
      <c r="AP165" s="15" t="s">
        <v>144</v>
      </c>
      <c r="AV165" s="128" t="e">
        <f>IF(#REF!="základná",J165,0)</f>
        <v>#REF!</v>
      </c>
      <c r="AW165" s="128" t="e">
        <f>IF(#REF!="znížená",J165,0)</f>
        <v>#REF!</v>
      </c>
      <c r="AX165" s="128" t="e">
        <f>IF(#REF!="zákl. prenesená",J165,0)</f>
        <v>#REF!</v>
      </c>
      <c r="AY165" s="128" t="e">
        <f>IF(#REF!="zníž. prenesená",J165,0)</f>
        <v>#REF!</v>
      </c>
      <c r="AZ165" s="128" t="e">
        <f>IF(#REF!="nulová",J165,0)</f>
        <v>#REF!</v>
      </c>
      <c r="BA165" s="15" t="s">
        <v>78</v>
      </c>
      <c r="BB165" s="128">
        <f t="shared" si="1"/>
        <v>0</v>
      </c>
      <c r="BC165" s="15" t="s">
        <v>205</v>
      </c>
      <c r="BD165" s="127" t="s">
        <v>2338</v>
      </c>
    </row>
    <row r="166" spans="1:56" s="2" customFormat="1" ht="24.2" customHeight="1">
      <c r="A166" s="29"/>
      <c r="B166" s="119"/>
      <c r="C166" s="129" t="s">
        <v>236</v>
      </c>
      <c r="D166" s="129" t="s">
        <v>369</v>
      </c>
      <c r="E166" s="130"/>
      <c r="F166" s="137" t="s">
        <v>2919</v>
      </c>
      <c r="G166" s="132" t="s">
        <v>272</v>
      </c>
      <c r="H166" s="133">
        <v>7.3440000000000003</v>
      </c>
      <c r="I166" s="134"/>
      <c r="J166" s="134"/>
      <c r="K166" s="135"/>
      <c r="L166" s="136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AI166" s="127" t="s">
        <v>269</v>
      </c>
      <c r="AK166" s="127" t="s">
        <v>369</v>
      </c>
      <c r="AL166" s="127" t="s">
        <v>78</v>
      </c>
      <c r="AP166" s="15" t="s">
        <v>144</v>
      </c>
      <c r="AV166" s="128" t="e">
        <f>IF(#REF!="základná",J166,0)</f>
        <v>#REF!</v>
      </c>
      <c r="AW166" s="128" t="e">
        <f>IF(#REF!="znížená",J166,0)</f>
        <v>#REF!</v>
      </c>
      <c r="AX166" s="128" t="e">
        <f>IF(#REF!="zákl. prenesená",J166,0)</f>
        <v>#REF!</v>
      </c>
      <c r="AY166" s="128" t="e">
        <f>IF(#REF!="zníž. prenesená",J166,0)</f>
        <v>#REF!</v>
      </c>
      <c r="AZ166" s="128" t="e">
        <f>IF(#REF!="nulová",J166,0)</f>
        <v>#REF!</v>
      </c>
      <c r="BA166" s="15" t="s">
        <v>78</v>
      </c>
      <c r="BB166" s="128">
        <f t="shared" si="1"/>
        <v>0</v>
      </c>
      <c r="BC166" s="15" t="s">
        <v>205</v>
      </c>
      <c r="BD166" s="127" t="s">
        <v>2339</v>
      </c>
    </row>
    <row r="167" spans="1:56" s="2" customFormat="1" ht="37.9" customHeight="1">
      <c r="A167" s="29"/>
      <c r="B167" s="119"/>
      <c r="C167" s="120" t="s">
        <v>240</v>
      </c>
      <c r="D167" s="120" t="s">
        <v>146</v>
      </c>
      <c r="E167" s="121" t="s">
        <v>2340</v>
      </c>
      <c r="F167" s="122" t="s">
        <v>2341</v>
      </c>
      <c r="G167" s="123" t="s">
        <v>307</v>
      </c>
      <c r="H167" s="124">
        <v>1</v>
      </c>
      <c r="I167" s="125"/>
      <c r="J167" s="125"/>
      <c r="K167" s="126"/>
      <c r="L167" s="30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AI167" s="127" t="s">
        <v>205</v>
      </c>
      <c r="AK167" s="127" t="s">
        <v>146</v>
      </c>
      <c r="AL167" s="127" t="s">
        <v>78</v>
      </c>
      <c r="AP167" s="15" t="s">
        <v>144</v>
      </c>
      <c r="AV167" s="128" t="e">
        <f>IF(#REF!="základná",J167,0)</f>
        <v>#REF!</v>
      </c>
      <c r="AW167" s="128" t="e">
        <f>IF(#REF!="znížená",J167,0)</f>
        <v>#REF!</v>
      </c>
      <c r="AX167" s="128" t="e">
        <f>IF(#REF!="zákl. prenesená",J167,0)</f>
        <v>#REF!</v>
      </c>
      <c r="AY167" s="128" t="e">
        <f>IF(#REF!="zníž. prenesená",J167,0)</f>
        <v>#REF!</v>
      </c>
      <c r="AZ167" s="128" t="e">
        <f>IF(#REF!="nulová",J167,0)</f>
        <v>#REF!</v>
      </c>
      <c r="BA167" s="15" t="s">
        <v>78</v>
      </c>
      <c r="BB167" s="128">
        <f t="shared" si="1"/>
        <v>0</v>
      </c>
      <c r="BC167" s="15" t="s">
        <v>205</v>
      </c>
      <c r="BD167" s="127" t="s">
        <v>2342</v>
      </c>
    </row>
    <row r="168" spans="1:56" s="2" customFormat="1" ht="21.75" customHeight="1">
      <c r="A168" s="29"/>
      <c r="B168" s="119"/>
      <c r="C168" s="129" t="s">
        <v>244</v>
      </c>
      <c r="D168" s="129" t="s">
        <v>369</v>
      </c>
      <c r="E168" s="130"/>
      <c r="F168" s="137" t="s">
        <v>2920</v>
      </c>
      <c r="G168" s="132" t="s">
        <v>307</v>
      </c>
      <c r="H168" s="133">
        <v>0.09</v>
      </c>
      <c r="I168" s="134"/>
      <c r="J168" s="134"/>
      <c r="K168" s="135"/>
      <c r="L168" s="136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AI168" s="127" t="s">
        <v>269</v>
      </c>
      <c r="AK168" s="127" t="s">
        <v>369</v>
      </c>
      <c r="AL168" s="127" t="s">
        <v>78</v>
      </c>
      <c r="AP168" s="15" t="s">
        <v>144</v>
      </c>
      <c r="AV168" s="128" t="e">
        <f>IF(#REF!="základná",J168,0)</f>
        <v>#REF!</v>
      </c>
      <c r="AW168" s="128" t="e">
        <f>IF(#REF!="znížená",J168,0)</f>
        <v>#REF!</v>
      </c>
      <c r="AX168" s="128" t="e">
        <f>IF(#REF!="zákl. prenesená",J168,0)</f>
        <v>#REF!</v>
      </c>
      <c r="AY168" s="128" t="e">
        <f>IF(#REF!="zníž. prenesená",J168,0)</f>
        <v>#REF!</v>
      </c>
      <c r="AZ168" s="128" t="e">
        <f>IF(#REF!="nulová",J168,0)</f>
        <v>#REF!</v>
      </c>
      <c r="BA168" s="15" t="s">
        <v>78</v>
      </c>
      <c r="BB168" s="128">
        <f t="shared" si="1"/>
        <v>0</v>
      </c>
      <c r="BC168" s="15" t="s">
        <v>205</v>
      </c>
      <c r="BD168" s="127" t="s">
        <v>2343</v>
      </c>
    </row>
    <row r="169" spans="1:56" s="2" customFormat="1" ht="24.2" customHeight="1">
      <c r="A169" s="29"/>
      <c r="B169" s="119"/>
      <c r="C169" s="129" t="s">
        <v>249</v>
      </c>
      <c r="D169" s="129" t="s">
        <v>369</v>
      </c>
      <c r="E169" s="138"/>
      <c r="F169" s="137" t="s">
        <v>2921</v>
      </c>
      <c r="G169" s="132" t="s">
        <v>149</v>
      </c>
      <c r="H169" s="133">
        <v>0.33600000000000002</v>
      </c>
      <c r="I169" s="134"/>
      <c r="J169" s="134"/>
      <c r="K169" s="135"/>
      <c r="L169" s="136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AI169" s="127" t="s">
        <v>269</v>
      </c>
      <c r="AK169" s="127" t="s">
        <v>369</v>
      </c>
      <c r="AL169" s="127" t="s">
        <v>78</v>
      </c>
      <c r="AP169" s="15" t="s">
        <v>144</v>
      </c>
      <c r="AV169" s="128" t="e">
        <f>IF(#REF!="základná",J169,0)</f>
        <v>#REF!</v>
      </c>
      <c r="AW169" s="128" t="e">
        <f>IF(#REF!="znížená",J169,0)</f>
        <v>#REF!</v>
      </c>
      <c r="AX169" s="128" t="e">
        <f>IF(#REF!="zákl. prenesená",J169,0)</f>
        <v>#REF!</v>
      </c>
      <c r="AY169" s="128" t="e">
        <f>IF(#REF!="zníž. prenesená",J169,0)</f>
        <v>#REF!</v>
      </c>
      <c r="AZ169" s="128" t="e">
        <f>IF(#REF!="nulová",J169,0)</f>
        <v>#REF!</v>
      </c>
      <c r="BA169" s="15" t="s">
        <v>78</v>
      </c>
      <c r="BB169" s="128">
        <f t="shared" si="1"/>
        <v>0</v>
      </c>
      <c r="BC169" s="15" t="s">
        <v>205</v>
      </c>
      <c r="BD169" s="127" t="s">
        <v>2344</v>
      </c>
    </row>
    <row r="170" spans="1:56" s="2" customFormat="1" ht="37.9" customHeight="1">
      <c r="A170" s="29"/>
      <c r="B170" s="119"/>
      <c r="C170" s="120" t="s">
        <v>253</v>
      </c>
      <c r="D170" s="120" t="s">
        <v>146</v>
      </c>
      <c r="E170" s="121" t="s">
        <v>2345</v>
      </c>
      <c r="F170" s="122" t="s">
        <v>2346</v>
      </c>
      <c r="G170" s="123" t="s">
        <v>307</v>
      </c>
      <c r="H170" s="124">
        <v>3</v>
      </c>
      <c r="I170" s="125"/>
      <c r="J170" s="125"/>
      <c r="K170" s="126"/>
      <c r="L170" s="30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AI170" s="127" t="s">
        <v>205</v>
      </c>
      <c r="AK170" s="127" t="s">
        <v>146</v>
      </c>
      <c r="AL170" s="127" t="s">
        <v>78</v>
      </c>
      <c r="AP170" s="15" t="s">
        <v>144</v>
      </c>
      <c r="AV170" s="128" t="e">
        <f>IF(#REF!="základná",J170,0)</f>
        <v>#REF!</v>
      </c>
      <c r="AW170" s="128" t="e">
        <f>IF(#REF!="znížená",J170,0)</f>
        <v>#REF!</v>
      </c>
      <c r="AX170" s="128" t="e">
        <f>IF(#REF!="zákl. prenesená",J170,0)</f>
        <v>#REF!</v>
      </c>
      <c r="AY170" s="128" t="e">
        <f>IF(#REF!="zníž. prenesená",J170,0)</f>
        <v>#REF!</v>
      </c>
      <c r="AZ170" s="128" t="e">
        <f>IF(#REF!="nulová",J170,0)</f>
        <v>#REF!</v>
      </c>
      <c r="BA170" s="15" t="s">
        <v>78</v>
      </c>
      <c r="BB170" s="128">
        <f t="shared" si="1"/>
        <v>0</v>
      </c>
      <c r="BC170" s="15" t="s">
        <v>205</v>
      </c>
      <c r="BD170" s="127" t="s">
        <v>2347</v>
      </c>
    </row>
    <row r="171" spans="1:56" s="2" customFormat="1" ht="21.75" customHeight="1">
      <c r="A171" s="29"/>
      <c r="B171" s="119"/>
      <c r="C171" s="129" t="s">
        <v>257</v>
      </c>
      <c r="D171" s="129" t="s">
        <v>369</v>
      </c>
      <c r="E171" s="130"/>
      <c r="F171" s="137" t="s">
        <v>2920</v>
      </c>
      <c r="G171" s="132" t="s">
        <v>307</v>
      </c>
      <c r="H171" s="133">
        <v>0.36</v>
      </c>
      <c r="I171" s="134"/>
      <c r="J171" s="134"/>
      <c r="K171" s="135"/>
      <c r="L171" s="136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AI171" s="127" t="s">
        <v>269</v>
      </c>
      <c r="AK171" s="127" t="s">
        <v>369</v>
      </c>
      <c r="AL171" s="127" t="s">
        <v>78</v>
      </c>
      <c r="AP171" s="15" t="s">
        <v>144</v>
      </c>
      <c r="AV171" s="128" t="e">
        <f>IF(#REF!="základná",J171,0)</f>
        <v>#REF!</v>
      </c>
      <c r="AW171" s="128" t="e">
        <f>IF(#REF!="znížená",J171,0)</f>
        <v>#REF!</v>
      </c>
      <c r="AX171" s="128" t="e">
        <f>IF(#REF!="zákl. prenesená",J171,0)</f>
        <v>#REF!</v>
      </c>
      <c r="AY171" s="128" t="e">
        <f>IF(#REF!="zníž. prenesená",J171,0)</f>
        <v>#REF!</v>
      </c>
      <c r="AZ171" s="128" t="e">
        <f>IF(#REF!="nulová",J171,0)</f>
        <v>#REF!</v>
      </c>
      <c r="BA171" s="15" t="s">
        <v>78</v>
      </c>
      <c r="BB171" s="128">
        <f t="shared" si="1"/>
        <v>0</v>
      </c>
      <c r="BC171" s="15" t="s">
        <v>205</v>
      </c>
      <c r="BD171" s="127" t="s">
        <v>2348</v>
      </c>
    </row>
    <row r="172" spans="1:56" s="2" customFormat="1" ht="24.2" customHeight="1">
      <c r="A172" s="29"/>
      <c r="B172" s="119"/>
      <c r="C172" s="129" t="s">
        <v>261</v>
      </c>
      <c r="D172" s="129" t="s">
        <v>369</v>
      </c>
      <c r="E172" s="130"/>
      <c r="F172" s="137" t="s">
        <v>2921</v>
      </c>
      <c r="G172" s="132" t="s">
        <v>149</v>
      </c>
      <c r="H172" s="133">
        <v>1.2450000000000001</v>
      </c>
      <c r="I172" s="134"/>
      <c r="J172" s="134"/>
      <c r="K172" s="135"/>
      <c r="L172" s="136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AI172" s="127" t="s">
        <v>269</v>
      </c>
      <c r="AK172" s="127" t="s">
        <v>369</v>
      </c>
      <c r="AL172" s="127" t="s">
        <v>78</v>
      </c>
      <c r="AP172" s="15" t="s">
        <v>144</v>
      </c>
      <c r="AV172" s="128" t="e">
        <f>IF(#REF!="základná",J172,0)</f>
        <v>#REF!</v>
      </c>
      <c r="AW172" s="128" t="e">
        <f>IF(#REF!="znížená",J172,0)</f>
        <v>#REF!</v>
      </c>
      <c r="AX172" s="128" t="e">
        <f>IF(#REF!="zákl. prenesená",J172,0)</f>
        <v>#REF!</v>
      </c>
      <c r="AY172" s="128" t="e">
        <f>IF(#REF!="zníž. prenesená",J172,0)</f>
        <v>#REF!</v>
      </c>
      <c r="AZ172" s="128" t="e">
        <f>IF(#REF!="nulová",J172,0)</f>
        <v>#REF!</v>
      </c>
      <c r="BA172" s="15" t="s">
        <v>78</v>
      </c>
      <c r="BB172" s="128">
        <f t="shared" si="1"/>
        <v>0</v>
      </c>
      <c r="BC172" s="15" t="s">
        <v>205</v>
      </c>
      <c r="BD172" s="127" t="s">
        <v>2349</v>
      </c>
    </row>
    <row r="173" spans="1:56" s="2" customFormat="1" ht="24.2" customHeight="1">
      <c r="A173" s="29"/>
      <c r="B173" s="119"/>
      <c r="C173" s="120" t="s">
        <v>265</v>
      </c>
      <c r="D173" s="120" t="s">
        <v>146</v>
      </c>
      <c r="E173" s="121" t="s">
        <v>372</v>
      </c>
      <c r="F173" s="122" t="s">
        <v>373</v>
      </c>
      <c r="G173" s="123" t="s">
        <v>328</v>
      </c>
      <c r="H173" s="124">
        <v>8.0000000000000002E-3</v>
      </c>
      <c r="I173" s="125"/>
      <c r="J173" s="125"/>
      <c r="K173" s="126"/>
      <c r="L173" s="30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AI173" s="127" t="s">
        <v>205</v>
      </c>
      <c r="AK173" s="127" t="s">
        <v>146</v>
      </c>
      <c r="AL173" s="127" t="s">
        <v>78</v>
      </c>
      <c r="AP173" s="15" t="s">
        <v>144</v>
      </c>
      <c r="AV173" s="128" t="e">
        <f>IF(#REF!="základná",J173,0)</f>
        <v>#REF!</v>
      </c>
      <c r="AW173" s="128" t="e">
        <f>IF(#REF!="znížená",J173,0)</f>
        <v>#REF!</v>
      </c>
      <c r="AX173" s="128" t="e">
        <f>IF(#REF!="zákl. prenesená",J173,0)</f>
        <v>#REF!</v>
      </c>
      <c r="AY173" s="128" t="e">
        <f>IF(#REF!="zníž. prenesená",J173,0)</f>
        <v>#REF!</v>
      </c>
      <c r="AZ173" s="128" t="e">
        <f>IF(#REF!="nulová",J173,0)</f>
        <v>#REF!</v>
      </c>
      <c r="BA173" s="15" t="s">
        <v>78</v>
      </c>
      <c r="BB173" s="128">
        <f t="shared" si="1"/>
        <v>0</v>
      </c>
      <c r="BC173" s="15" t="s">
        <v>205</v>
      </c>
      <c r="BD173" s="127" t="s">
        <v>2350</v>
      </c>
    </row>
    <row r="174" spans="1:56" s="12" customFormat="1" ht="22.9" customHeight="1">
      <c r="B174" s="111"/>
      <c r="D174" s="112" t="s">
        <v>68</v>
      </c>
      <c r="E174" s="117" t="s">
        <v>1230</v>
      </c>
      <c r="F174" s="117" t="s">
        <v>2351</v>
      </c>
      <c r="J174" s="118"/>
      <c r="L174" s="111"/>
      <c r="AI174" s="112" t="s">
        <v>78</v>
      </c>
      <c r="AK174" s="115" t="s">
        <v>68</v>
      </c>
      <c r="AL174" s="115" t="s">
        <v>74</v>
      </c>
      <c r="AP174" s="112" t="s">
        <v>144</v>
      </c>
      <c r="BB174" s="116">
        <f>SUM(BB175:BB195)</f>
        <v>0</v>
      </c>
    </row>
    <row r="175" spans="1:56" s="2" customFormat="1" ht="24.2" customHeight="1">
      <c r="A175" s="29"/>
      <c r="B175" s="119"/>
      <c r="C175" s="120" t="s">
        <v>269</v>
      </c>
      <c r="D175" s="120" t="s">
        <v>146</v>
      </c>
      <c r="E175" s="121" t="s">
        <v>1232</v>
      </c>
      <c r="F175" s="122" t="s">
        <v>1233</v>
      </c>
      <c r="G175" s="123" t="s">
        <v>307</v>
      </c>
      <c r="H175" s="124">
        <v>1</v>
      </c>
      <c r="I175" s="125"/>
      <c r="J175" s="125"/>
      <c r="K175" s="126"/>
      <c r="L175" s="30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AI175" s="127" t="s">
        <v>205</v>
      </c>
      <c r="AK175" s="127" t="s">
        <v>146</v>
      </c>
      <c r="AL175" s="127" t="s">
        <v>78</v>
      </c>
      <c r="AP175" s="15" t="s">
        <v>144</v>
      </c>
      <c r="AV175" s="128" t="e">
        <f>IF(#REF!="základná",J175,0)</f>
        <v>#REF!</v>
      </c>
      <c r="AW175" s="128" t="e">
        <f>IF(#REF!="znížená",J175,0)</f>
        <v>#REF!</v>
      </c>
      <c r="AX175" s="128" t="e">
        <f>IF(#REF!="zákl. prenesená",J175,0)</f>
        <v>#REF!</v>
      </c>
      <c r="AY175" s="128" t="e">
        <f>IF(#REF!="zníž. prenesená",J175,0)</f>
        <v>#REF!</v>
      </c>
      <c r="AZ175" s="128" t="e">
        <f>IF(#REF!="nulová",J175,0)</f>
        <v>#REF!</v>
      </c>
      <c r="BA175" s="15" t="s">
        <v>78</v>
      </c>
      <c r="BB175" s="128">
        <f t="shared" ref="BB175:BB195" si="2">ROUND(I175*H175,2)</f>
        <v>0</v>
      </c>
      <c r="BC175" s="15" t="s">
        <v>205</v>
      </c>
      <c r="BD175" s="127" t="s">
        <v>2352</v>
      </c>
    </row>
    <row r="176" spans="1:56" s="2" customFormat="1" ht="24.2" customHeight="1">
      <c r="A176" s="29"/>
      <c r="B176" s="119"/>
      <c r="C176" s="120" t="s">
        <v>274</v>
      </c>
      <c r="D176" s="120" t="s">
        <v>146</v>
      </c>
      <c r="E176" s="121" t="s">
        <v>1235</v>
      </c>
      <c r="F176" s="122" t="s">
        <v>1236</v>
      </c>
      <c r="G176" s="123" t="s">
        <v>307</v>
      </c>
      <c r="H176" s="124">
        <v>1</v>
      </c>
      <c r="I176" s="125"/>
      <c r="J176" s="125"/>
      <c r="K176" s="126"/>
      <c r="L176" s="30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AI176" s="127" t="s">
        <v>205</v>
      </c>
      <c r="AK176" s="127" t="s">
        <v>146</v>
      </c>
      <c r="AL176" s="127" t="s">
        <v>78</v>
      </c>
      <c r="AP176" s="15" t="s">
        <v>144</v>
      </c>
      <c r="AV176" s="128" t="e">
        <f>IF(#REF!="základná",J176,0)</f>
        <v>#REF!</v>
      </c>
      <c r="AW176" s="128" t="e">
        <f>IF(#REF!="znížená",J176,0)</f>
        <v>#REF!</v>
      </c>
      <c r="AX176" s="128" t="e">
        <f>IF(#REF!="zákl. prenesená",J176,0)</f>
        <v>#REF!</v>
      </c>
      <c r="AY176" s="128" t="e">
        <f>IF(#REF!="zníž. prenesená",J176,0)</f>
        <v>#REF!</v>
      </c>
      <c r="AZ176" s="128" t="e">
        <f>IF(#REF!="nulová",J176,0)</f>
        <v>#REF!</v>
      </c>
      <c r="BA176" s="15" t="s">
        <v>78</v>
      </c>
      <c r="BB176" s="128">
        <f t="shared" si="2"/>
        <v>0</v>
      </c>
      <c r="BC176" s="15" t="s">
        <v>205</v>
      </c>
      <c r="BD176" s="127" t="s">
        <v>2353</v>
      </c>
    </row>
    <row r="177" spans="1:56" s="2" customFormat="1" ht="24.2" customHeight="1">
      <c r="A177" s="29"/>
      <c r="B177" s="119"/>
      <c r="C177" s="120" t="s">
        <v>278</v>
      </c>
      <c r="D177" s="120" t="s">
        <v>146</v>
      </c>
      <c r="E177" s="121" t="s">
        <v>2354</v>
      </c>
      <c r="F177" s="122" t="s">
        <v>2355</v>
      </c>
      <c r="G177" s="123" t="s">
        <v>272</v>
      </c>
      <c r="H177" s="124">
        <v>0.75</v>
      </c>
      <c r="I177" s="125"/>
      <c r="J177" s="125"/>
      <c r="K177" s="126"/>
      <c r="L177" s="30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AI177" s="127" t="s">
        <v>205</v>
      </c>
      <c r="AK177" s="127" t="s">
        <v>146</v>
      </c>
      <c r="AL177" s="127" t="s">
        <v>78</v>
      </c>
      <c r="AP177" s="15" t="s">
        <v>144</v>
      </c>
      <c r="AV177" s="128" t="e">
        <f>IF(#REF!="základná",J177,0)</f>
        <v>#REF!</v>
      </c>
      <c r="AW177" s="128" t="e">
        <f>IF(#REF!="znížená",J177,0)</f>
        <v>#REF!</v>
      </c>
      <c r="AX177" s="128" t="e">
        <f>IF(#REF!="zákl. prenesená",J177,0)</f>
        <v>#REF!</v>
      </c>
      <c r="AY177" s="128" t="e">
        <f>IF(#REF!="zníž. prenesená",J177,0)</f>
        <v>#REF!</v>
      </c>
      <c r="AZ177" s="128" t="e">
        <f>IF(#REF!="nulová",J177,0)</f>
        <v>#REF!</v>
      </c>
      <c r="BA177" s="15" t="s">
        <v>78</v>
      </c>
      <c r="BB177" s="128">
        <f t="shared" si="2"/>
        <v>0</v>
      </c>
      <c r="BC177" s="15" t="s">
        <v>205</v>
      </c>
      <c r="BD177" s="127" t="s">
        <v>2356</v>
      </c>
    </row>
    <row r="178" spans="1:56" s="2" customFormat="1" ht="24.2" customHeight="1">
      <c r="A178" s="29"/>
      <c r="B178" s="119"/>
      <c r="C178" s="120" t="s">
        <v>282</v>
      </c>
      <c r="D178" s="120" t="s">
        <v>146</v>
      </c>
      <c r="E178" s="121" t="s">
        <v>2357</v>
      </c>
      <c r="F178" s="122" t="s">
        <v>2358</v>
      </c>
      <c r="G178" s="123" t="s">
        <v>272</v>
      </c>
      <c r="H178" s="124">
        <v>6.9</v>
      </c>
      <c r="I178" s="125"/>
      <c r="J178" s="125"/>
      <c r="K178" s="126"/>
      <c r="L178" s="30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AI178" s="127" t="s">
        <v>205</v>
      </c>
      <c r="AK178" s="127" t="s">
        <v>146</v>
      </c>
      <c r="AL178" s="127" t="s">
        <v>78</v>
      </c>
      <c r="AP178" s="15" t="s">
        <v>144</v>
      </c>
      <c r="AV178" s="128" t="e">
        <f>IF(#REF!="základná",J178,0)</f>
        <v>#REF!</v>
      </c>
      <c r="AW178" s="128" t="e">
        <f>IF(#REF!="znížená",J178,0)</f>
        <v>#REF!</v>
      </c>
      <c r="AX178" s="128" t="e">
        <f>IF(#REF!="zákl. prenesená",J178,0)</f>
        <v>#REF!</v>
      </c>
      <c r="AY178" s="128" t="e">
        <f>IF(#REF!="zníž. prenesená",J178,0)</f>
        <v>#REF!</v>
      </c>
      <c r="AZ178" s="128" t="e">
        <f>IF(#REF!="nulová",J178,0)</f>
        <v>#REF!</v>
      </c>
      <c r="BA178" s="15" t="s">
        <v>78</v>
      </c>
      <c r="BB178" s="128">
        <f t="shared" si="2"/>
        <v>0</v>
      </c>
      <c r="BC178" s="15" t="s">
        <v>205</v>
      </c>
      <c r="BD178" s="127" t="s">
        <v>2359</v>
      </c>
    </row>
    <row r="179" spans="1:56" s="2" customFormat="1" ht="21.75" customHeight="1">
      <c r="A179" s="29"/>
      <c r="B179" s="119"/>
      <c r="C179" s="120" t="s">
        <v>286</v>
      </c>
      <c r="D179" s="120" t="s">
        <v>146</v>
      </c>
      <c r="E179" s="121" t="s">
        <v>2360</v>
      </c>
      <c r="F179" s="122" t="s">
        <v>2361</v>
      </c>
      <c r="G179" s="123" t="s">
        <v>272</v>
      </c>
      <c r="H179" s="124">
        <v>0.85</v>
      </c>
      <c r="I179" s="125"/>
      <c r="J179" s="125"/>
      <c r="K179" s="126"/>
      <c r="L179" s="30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AI179" s="127" t="s">
        <v>205</v>
      </c>
      <c r="AK179" s="127" t="s">
        <v>146</v>
      </c>
      <c r="AL179" s="127" t="s">
        <v>78</v>
      </c>
      <c r="AP179" s="15" t="s">
        <v>144</v>
      </c>
      <c r="AV179" s="128" t="e">
        <f>IF(#REF!="základná",J179,0)</f>
        <v>#REF!</v>
      </c>
      <c r="AW179" s="128" t="e">
        <f>IF(#REF!="znížená",J179,0)</f>
        <v>#REF!</v>
      </c>
      <c r="AX179" s="128" t="e">
        <f>IF(#REF!="zákl. prenesená",J179,0)</f>
        <v>#REF!</v>
      </c>
      <c r="AY179" s="128" t="e">
        <f>IF(#REF!="zníž. prenesená",J179,0)</f>
        <v>#REF!</v>
      </c>
      <c r="AZ179" s="128" t="e">
        <f>IF(#REF!="nulová",J179,0)</f>
        <v>#REF!</v>
      </c>
      <c r="BA179" s="15" t="s">
        <v>78</v>
      </c>
      <c r="BB179" s="128">
        <f t="shared" si="2"/>
        <v>0</v>
      </c>
      <c r="BC179" s="15" t="s">
        <v>205</v>
      </c>
      <c r="BD179" s="127" t="s">
        <v>2362</v>
      </c>
    </row>
    <row r="180" spans="1:56" s="2" customFormat="1" ht="21.75" customHeight="1">
      <c r="A180" s="29"/>
      <c r="B180" s="119"/>
      <c r="C180" s="120" t="s">
        <v>290</v>
      </c>
      <c r="D180" s="120" t="s">
        <v>146</v>
      </c>
      <c r="E180" s="121" t="s">
        <v>2363</v>
      </c>
      <c r="F180" s="122" t="s">
        <v>2364</v>
      </c>
      <c r="G180" s="123" t="s">
        <v>272</v>
      </c>
      <c r="H180" s="124">
        <v>1.25</v>
      </c>
      <c r="I180" s="125"/>
      <c r="J180" s="125"/>
      <c r="K180" s="126"/>
      <c r="L180" s="30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AI180" s="127" t="s">
        <v>205</v>
      </c>
      <c r="AK180" s="127" t="s">
        <v>146</v>
      </c>
      <c r="AL180" s="127" t="s">
        <v>78</v>
      </c>
      <c r="AP180" s="15" t="s">
        <v>144</v>
      </c>
      <c r="AV180" s="128" t="e">
        <f>IF(#REF!="základná",J180,0)</f>
        <v>#REF!</v>
      </c>
      <c r="AW180" s="128" t="e">
        <f>IF(#REF!="znížená",J180,0)</f>
        <v>#REF!</v>
      </c>
      <c r="AX180" s="128" t="e">
        <f>IF(#REF!="zákl. prenesená",J180,0)</f>
        <v>#REF!</v>
      </c>
      <c r="AY180" s="128" t="e">
        <f>IF(#REF!="zníž. prenesená",J180,0)</f>
        <v>#REF!</v>
      </c>
      <c r="AZ180" s="128" t="e">
        <f>IF(#REF!="nulová",J180,0)</f>
        <v>#REF!</v>
      </c>
      <c r="BA180" s="15" t="s">
        <v>78</v>
      </c>
      <c r="BB180" s="128">
        <f t="shared" si="2"/>
        <v>0</v>
      </c>
      <c r="BC180" s="15" t="s">
        <v>205</v>
      </c>
      <c r="BD180" s="127" t="s">
        <v>2365</v>
      </c>
    </row>
    <row r="181" spans="1:56" s="2" customFormat="1" ht="21.75" customHeight="1">
      <c r="A181" s="29"/>
      <c r="B181" s="119"/>
      <c r="C181" s="120" t="s">
        <v>292</v>
      </c>
      <c r="D181" s="120" t="s">
        <v>146</v>
      </c>
      <c r="E181" s="121" t="s">
        <v>2366</v>
      </c>
      <c r="F181" s="122" t="s">
        <v>2367</v>
      </c>
      <c r="G181" s="123" t="s">
        <v>272</v>
      </c>
      <c r="H181" s="124">
        <v>2.5499999999999998</v>
      </c>
      <c r="I181" s="125"/>
      <c r="J181" s="125"/>
      <c r="K181" s="126"/>
      <c r="L181" s="30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AI181" s="127" t="s">
        <v>205</v>
      </c>
      <c r="AK181" s="127" t="s">
        <v>146</v>
      </c>
      <c r="AL181" s="127" t="s">
        <v>78</v>
      </c>
      <c r="AP181" s="15" t="s">
        <v>144</v>
      </c>
      <c r="AV181" s="128" t="e">
        <f>IF(#REF!="základná",J181,0)</f>
        <v>#REF!</v>
      </c>
      <c r="AW181" s="128" t="e">
        <f>IF(#REF!="znížená",J181,0)</f>
        <v>#REF!</v>
      </c>
      <c r="AX181" s="128" t="e">
        <f>IF(#REF!="zákl. prenesená",J181,0)</f>
        <v>#REF!</v>
      </c>
      <c r="AY181" s="128" t="e">
        <f>IF(#REF!="zníž. prenesená",J181,0)</f>
        <v>#REF!</v>
      </c>
      <c r="AZ181" s="128" t="e">
        <f>IF(#REF!="nulová",J181,0)</f>
        <v>#REF!</v>
      </c>
      <c r="BA181" s="15" t="s">
        <v>78</v>
      </c>
      <c r="BB181" s="128">
        <f t="shared" si="2"/>
        <v>0</v>
      </c>
      <c r="BC181" s="15" t="s">
        <v>205</v>
      </c>
      <c r="BD181" s="127" t="s">
        <v>2368</v>
      </c>
    </row>
    <row r="182" spans="1:56" s="2" customFormat="1" ht="21.75" customHeight="1">
      <c r="A182" s="29"/>
      <c r="B182" s="119"/>
      <c r="C182" s="120" t="s">
        <v>296</v>
      </c>
      <c r="D182" s="120" t="s">
        <v>146</v>
      </c>
      <c r="E182" s="121" t="s">
        <v>2369</v>
      </c>
      <c r="F182" s="122" t="s">
        <v>2370</v>
      </c>
      <c r="G182" s="123" t="s">
        <v>272</v>
      </c>
      <c r="H182" s="124">
        <v>3.9529999999999998</v>
      </c>
      <c r="I182" s="125"/>
      <c r="J182" s="125"/>
      <c r="K182" s="126"/>
      <c r="L182" s="30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AI182" s="127" t="s">
        <v>205</v>
      </c>
      <c r="AK182" s="127" t="s">
        <v>146</v>
      </c>
      <c r="AL182" s="127" t="s">
        <v>78</v>
      </c>
      <c r="AP182" s="15" t="s">
        <v>144</v>
      </c>
      <c r="AV182" s="128" t="e">
        <f>IF(#REF!="základná",J182,0)</f>
        <v>#REF!</v>
      </c>
      <c r="AW182" s="128" t="e">
        <f>IF(#REF!="znížená",J182,0)</f>
        <v>#REF!</v>
      </c>
      <c r="AX182" s="128" t="e">
        <f>IF(#REF!="zákl. prenesená",J182,0)</f>
        <v>#REF!</v>
      </c>
      <c r="AY182" s="128" t="e">
        <f>IF(#REF!="zníž. prenesená",J182,0)</f>
        <v>#REF!</v>
      </c>
      <c r="AZ182" s="128" t="e">
        <f>IF(#REF!="nulová",J182,0)</f>
        <v>#REF!</v>
      </c>
      <c r="BA182" s="15" t="s">
        <v>78</v>
      </c>
      <c r="BB182" s="128">
        <f t="shared" si="2"/>
        <v>0</v>
      </c>
      <c r="BC182" s="15" t="s">
        <v>205</v>
      </c>
      <c r="BD182" s="127" t="s">
        <v>2371</v>
      </c>
    </row>
    <row r="183" spans="1:56" s="2" customFormat="1" ht="21.75" customHeight="1">
      <c r="A183" s="29"/>
      <c r="B183" s="119"/>
      <c r="C183" s="120" t="s">
        <v>300</v>
      </c>
      <c r="D183" s="120" t="s">
        <v>146</v>
      </c>
      <c r="E183" s="121" t="s">
        <v>2372</v>
      </c>
      <c r="F183" s="122" t="s">
        <v>2373</v>
      </c>
      <c r="G183" s="123" t="s">
        <v>272</v>
      </c>
      <c r="H183" s="124">
        <v>8.9499999999999993</v>
      </c>
      <c r="I183" s="125"/>
      <c r="J183" s="125"/>
      <c r="K183" s="126"/>
      <c r="L183" s="30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AI183" s="127" t="s">
        <v>205</v>
      </c>
      <c r="AK183" s="127" t="s">
        <v>146</v>
      </c>
      <c r="AL183" s="127" t="s">
        <v>78</v>
      </c>
      <c r="AP183" s="15" t="s">
        <v>144</v>
      </c>
      <c r="AV183" s="128" t="e">
        <f>IF(#REF!="základná",J183,0)</f>
        <v>#REF!</v>
      </c>
      <c r="AW183" s="128" t="e">
        <f>IF(#REF!="znížená",J183,0)</f>
        <v>#REF!</v>
      </c>
      <c r="AX183" s="128" t="e">
        <f>IF(#REF!="zákl. prenesená",J183,0)</f>
        <v>#REF!</v>
      </c>
      <c r="AY183" s="128" t="e">
        <f>IF(#REF!="zníž. prenesená",J183,0)</f>
        <v>#REF!</v>
      </c>
      <c r="AZ183" s="128" t="e">
        <f>IF(#REF!="nulová",J183,0)</f>
        <v>#REF!</v>
      </c>
      <c r="BA183" s="15" t="s">
        <v>78</v>
      </c>
      <c r="BB183" s="128">
        <f t="shared" si="2"/>
        <v>0</v>
      </c>
      <c r="BC183" s="15" t="s">
        <v>205</v>
      </c>
      <c r="BD183" s="127" t="s">
        <v>2374</v>
      </c>
    </row>
    <row r="184" spans="1:56" s="2" customFormat="1" ht="21.75" customHeight="1">
      <c r="A184" s="29"/>
      <c r="B184" s="119"/>
      <c r="C184" s="120" t="s">
        <v>304</v>
      </c>
      <c r="D184" s="120" t="s">
        <v>146</v>
      </c>
      <c r="E184" s="121" t="s">
        <v>2375</v>
      </c>
      <c r="F184" s="122" t="s">
        <v>2376</v>
      </c>
      <c r="G184" s="123" t="s">
        <v>272</v>
      </c>
      <c r="H184" s="124">
        <v>1.58</v>
      </c>
      <c r="I184" s="125"/>
      <c r="J184" s="125"/>
      <c r="K184" s="126"/>
      <c r="L184" s="30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AI184" s="127" t="s">
        <v>205</v>
      </c>
      <c r="AK184" s="127" t="s">
        <v>146</v>
      </c>
      <c r="AL184" s="127" t="s">
        <v>78</v>
      </c>
      <c r="AP184" s="15" t="s">
        <v>144</v>
      </c>
      <c r="AV184" s="128" t="e">
        <f>IF(#REF!="základná",J184,0)</f>
        <v>#REF!</v>
      </c>
      <c r="AW184" s="128" t="e">
        <f>IF(#REF!="znížená",J184,0)</f>
        <v>#REF!</v>
      </c>
      <c r="AX184" s="128" t="e">
        <f>IF(#REF!="zákl. prenesená",J184,0)</f>
        <v>#REF!</v>
      </c>
      <c r="AY184" s="128" t="e">
        <f>IF(#REF!="zníž. prenesená",J184,0)</f>
        <v>#REF!</v>
      </c>
      <c r="AZ184" s="128" t="e">
        <f>IF(#REF!="nulová",J184,0)</f>
        <v>#REF!</v>
      </c>
      <c r="BA184" s="15" t="s">
        <v>78</v>
      </c>
      <c r="BB184" s="128">
        <f t="shared" si="2"/>
        <v>0</v>
      </c>
      <c r="BC184" s="15" t="s">
        <v>205</v>
      </c>
      <c r="BD184" s="127" t="s">
        <v>2377</v>
      </c>
    </row>
    <row r="185" spans="1:56" s="2" customFormat="1" ht="24.2" customHeight="1">
      <c r="A185" s="29"/>
      <c r="B185" s="119"/>
      <c r="C185" s="120" t="s">
        <v>309</v>
      </c>
      <c r="D185" s="120" t="s">
        <v>146</v>
      </c>
      <c r="E185" s="121" t="s">
        <v>2378</v>
      </c>
      <c r="F185" s="122" t="s">
        <v>2379</v>
      </c>
      <c r="G185" s="123" t="s">
        <v>307</v>
      </c>
      <c r="H185" s="124">
        <v>5</v>
      </c>
      <c r="I185" s="125"/>
      <c r="J185" s="125"/>
      <c r="K185" s="126"/>
      <c r="L185" s="30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AI185" s="127" t="s">
        <v>205</v>
      </c>
      <c r="AK185" s="127" t="s">
        <v>146</v>
      </c>
      <c r="AL185" s="127" t="s">
        <v>78</v>
      </c>
      <c r="AP185" s="15" t="s">
        <v>144</v>
      </c>
      <c r="AV185" s="128" t="e">
        <f>IF(#REF!="základná",J185,0)</f>
        <v>#REF!</v>
      </c>
      <c r="AW185" s="128" t="e">
        <f>IF(#REF!="znížená",J185,0)</f>
        <v>#REF!</v>
      </c>
      <c r="AX185" s="128" t="e">
        <f>IF(#REF!="zákl. prenesená",J185,0)</f>
        <v>#REF!</v>
      </c>
      <c r="AY185" s="128" t="e">
        <f>IF(#REF!="zníž. prenesená",J185,0)</f>
        <v>#REF!</v>
      </c>
      <c r="AZ185" s="128" t="e">
        <f>IF(#REF!="nulová",J185,0)</f>
        <v>#REF!</v>
      </c>
      <c r="BA185" s="15" t="s">
        <v>78</v>
      </c>
      <c r="BB185" s="128">
        <f t="shared" si="2"/>
        <v>0</v>
      </c>
      <c r="BC185" s="15" t="s">
        <v>205</v>
      </c>
      <c r="BD185" s="127" t="s">
        <v>2380</v>
      </c>
    </row>
    <row r="186" spans="1:56" s="2" customFormat="1" ht="24.2" customHeight="1">
      <c r="A186" s="29"/>
      <c r="B186" s="119"/>
      <c r="C186" s="120" t="s">
        <v>313</v>
      </c>
      <c r="D186" s="120" t="s">
        <v>146</v>
      </c>
      <c r="E186" s="121" t="s">
        <v>2381</v>
      </c>
      <c r="F186" s="122" t="s">
        <v>2382</v>
      </c>
      <c r="G186" s="123" t="s">
        <v>307</v>
      </c>
      <c r="H186" s="124">
        <v>1</v>
      </c>
      <c r="I186" s="125"/>
      <c r="J186" s="125"/>
      <c r="K186" s="126"/>
      <c r="L186" s="30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AI186" s="127" t="s">
        <v>205</v>
      </c>
      <c r="AK186" s="127" t="s">
        <v>146</v>
      </c>
      <c r="AL186" s="127" t="s">
        <v>78</v>
      </c>
      <c r="AP186" s="15" t="s">
        <v>144</v>
      </c>
      <c r="AV186" s="128" t="e">
        <f>IF(#REF!="základná",J186,0)</f>
        <v>#REF!</v>
      </c>
      <c r="AW186" s="128" t="e">
        <f>IF(#REF!="znížená",J186,0)</f>
        <v>#REF!</v>
      </c>
      <c r="AX186" s="128" t="e">
        <f>IF(#REF!="zákl. prenesená",J186,0)</f>
        <v>#REF!</v>
      </c>
      <c r="AY186" s="128" t="e">
        <f>IF(#REF!="zníž. prenesená",J186,0)</f>
        <v>#REF!</v>
      </c>
      <c r="AZ186" s="128" t="e">
        <f>IF(#REF!="nulová",J186,0)</f>
        <v>#REF!</v>
      </c>
      <c r="BA186" s="15" t="s">
        <v>78</v>
      </c>
      <c r="BB186" s="128">
        <f t="shared" si="2"/>
        <v>0</v>
      </c>
      <c r="BC186" s="15" t="s">
        <v>205</v>
      </c>
      <c r="BD186" s="127" t="s">
        <v>2383</v>
      </c>
    </row>
    <row r="187" spans="1:56" s="2" customFormat="1" ht="24.2" customHeight="1">
      <c r="A187" s="29"/>
      <c r="B187" s="119"/>
      <c r="C187" s="120" t="s">
        <v>317</v>
      </c>
      <c r="D187" s="120" t="s">
        <v>146</v>
      </c>
      <c r="E187" s="121" t="s">
        <v>2384</v>
      </c>
      <c r="F187" s="122" t="s">
        <v>2385</v>
      </c>
      <c r="G187" s="123" t="s">
        <v>307</v>
      </c>
      <c r="H187" s="124">
        <v>3</v>
      </c>
      <c r="I187" s="125"/>
      <c r="J187" s="125"/>
      <c r="K187" s="126"/>
      <c r="L187" s="30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AI187" s="127" t="s">
        <v>205</v>
      </c>
      <c r="AK187" s="127" t="s">
        <v>146</v>
      </c>
      <c r="AL187" s="127" t="s">
        <v>78</v>
      </c>
      <c r="AP187" s="15" t="s">
        <v>144</v>
      </c>
      <c r="AV187" s="128" t="e">
        <f>IF(#REF!="základná",J187,0)</f>
        <v>#REF!</v>
      </c>
      <c r="AW187" s="128" t="e">
        <f>IF(#REF!="znížená",J187,0)</f>
        <v>#REF!</v>
      </c>
      <c r="AX187" s="128" t="e">
        <f>IF(#REF!="zákl. prenesená",J187,0)</f>
        <v>#REF!</v>
      </c>
      <c r="AY187" s="128" t="e">
        <f>IF(#REF!="zníž. prenesená",J187,0)</f>
        <v>#REF!</v>
      </c>
      <c r="AZ187" s="128" t="e">
        <f>IF(#REF!="nulová",J187,0)</f>
        <v>#REF!</v>
      </c>
      <c r="BA187" s="15" t="s">
        <v>78</v>
      </c>
      <c r="BB187" s="128">
        <f t="shared" si="2"/>
        <v>0</v>
      </c>
      <c r="BC187" s="15" t="s">
        <v>205</v>
      </c>
      <c r="BD187" s="127" t="s">
        <v>2386</v>
      </c>
    </row>
    <row r="188" spans="1:56" s="2" customFormat="1" ht="24.2" customHeight="1">
      <c r="A188" s="29"/>
      <c r="B188" s="119"/>
      <c r="C188" s="120" t="s">
        <v>321</v>
      </c>
      <c r="D188" s="120" t="s">
        <v>146</v>
      </c>
      <c r="E188" s="121" t="s">
        <v>2387</v>
      </c>
      <c r="F188" s="122" t="s">
        <v>2388</v>
      </c>
      <c r="G188" s="123" t="s">
        <v>307</v>
      </c>
      <c r="H188" s="124">
        <v>3</v>
      </c>
      <c r="I188" s="125"/>
      <c r="J188" s="125"/>
      <c r="K188" s="126"/>
      <c r="L188" s="30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AI188" s="127" t="s">
        <v>205</v>
      </c>
      <c r="AK188" s="127" t="s">
        <v>146</v>
      </c>
      <c r="AL188" s="127" t="s">
        <v>78</v>
      </c>
      <c r="AP188" s="15" t="s">
        <v>144</v>
      </c>
      <c r="AV188" s="128" t="e">
        <f>IF(#REF!="základná",J188,0)</f>
        <v>#REF!</v>
      </c>
      <c r="AW188" s="128" t="e">
        <f>IF(#REF!="znížená",J188,0)</f>
        <v>#REF!</v>
      </c>
      <c r="AX188" s="128" t="e">
        <f>IF(#REF!="zákl. prenesená",J188,0)</f>
        <v>#REF!</v>
      </c>
      <c r="AY188" s="128" t="e">
        <f>IF(#REF!="zníž. prenesená",J188,0)</f>
        <v>#REF!</v>
      </c>
      <c r="AZ188" s="128" t="e">
        <f>IF(#REF!="nulová",J188,0)</f>
        <v>#REF!</v>
      </c>
      <c r="BA188" s="15" t="s">
        <v>78</v>
      </c>
      <c r="BB188" s="128">
        <f t="shared" si="2"/>
        <v>0</v>
      </c>
      <c r="BC188" s="15" t="s">
        <v>205</v>
      </c>
      <c r="BD188" s="127" t="s">
        <v>2389</v>
      </c>
    </row>
    <row r="189" spans="1:56" s="2" customFormat="1" ht="16.5" customHeight="1">
      <c r="A189" s="29"/>
      <c r="B189" s="119"/>
      <c r="C189" s="120" t="s">
        <v>325</v>
      </c>
      <c r="D189" s="120" t="s">
        <v>146</v>
      </c>
      <c r="E189" s="121" t="s">
        <v>2390</v>
      </c>
      <c r="F189" s="122" t="s">
        <v>2391</v>
      </c>
      <c r="G189" s="123" t="s">
        <v>307</v>
      </c>
      <c r="H189" s="124">
        <v>1</v>
      </c>
      <c r="I189" s="125"/>
      <c r="J189" s="125"/>
      <c r="K189" s="126"/>
      <c r="L189" s="30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AI189" s="127" t="s">
        <v>205</v>
      </c>
      <c r="AK189" s="127" t="s">
        <v>146</v>
      </c>
      <c r="AL189" s="127" t="s">
        <v>78</v>
      </c>
      <c r="AP189" s="15" t="s">
        <v>144</v>
      </c>
      <c r="AV189" s="128" t="e">
        <f>IF(#REF!="základná",J189,0)</f>
        <v>#REF!</v>
      </c>
      <c r="AW189" s="128" t="e">
        <f>IF(#REF!="znížená",J189,0)</f>
        <v>#REF!</v>
      </c>
      <c r="AX189" s="128" t="e">
        <f>IF(#REF!="zákl. prenesená",J189,0)</f>
        <v>#REF!</v>
      </c>
      <c r="AY189" s="128" t="e">
        <f>IF(#REF!="zníž. prenesená",J189,0)</f>
        <v>#REF!</v>
      </c>
      <c r="AZ189" s="128" t="e">
        <f>IF(#REF!="nulová",J189,0)</f>
        <v>#REF!</v>
      </c>
      <c r="BA189" s="15" t="s">
        <v>78</v>
      </c>
      <c r="BB189" s="128">
        <f t="shared" si="2"/>
        <v>0</v>
      </c>
      <c r="BC189" s="15" t="s">
        <v>205</v>
      </c>
      <c r="BD189" s="127" t="s">
        <v>2392</v>
      </c>
    </row>
    <row r="190" spans="1:56" s="2" customFormat="1" ht="33" customHeight="1">
      <c r="A190" s="29"/>
      <c r="B190" s="119"/>
      <c r="C190" s="129" t="s">
        <v>330</v>
      </c>
      <c r="D190" s="129" t="s">
        <v>369</v>
      </c>
      <c r="E190" s="130"/>
      <c r="F190" s="131" t="s">
        <v>2393</v>
      </c>
      <c r="G190" s="132" t="s">
        <v>307</v>
      </c>
      <c r="H190" s="133">
        <v>1</v>
      </c>
      <c r="I190" s="134"/>
      <c r="J190" s="134"/>
      <c r="K190" s="135"/>
      <c r="L190" s="136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AI190" s="127" t="s">
        <v>269</v>
      </c>
      <c r="AK190" s="127" t="s">
        <v>369</v>
      </c>
      <c r="AL190" s="127" t="s">
        <v>78</v>
      </c>
      <c r="AP190" s="15" t="s">
        <v>144</v>
      </c>
      <c r="AV190" s="128" t="e">
        <f>IF(#REF!="základná",J190,0)</f>
        <v>#REF!</v>
      </c>
      <c r="AW190" s="128" t="e">
        <f>IF(#REF!="znížená",J190,0)</f>
        <v>#REF!</v>
      </c>
      <c r="AX190" s="128" t="e">
        <f>IF(#REF!="zákl. prenesená",J190,0)</f>
        <v>#REF!</v>
      </c>
      <c r="AY190" s="128" t="e">
        <f>IF(#REF!="zníž. prenesená",J190,0)</f>
        <v>#REF!</v>
      </c>
      <c r="AZ190" s="128" t="e">
        <f>IF(#REF!="nulová",J190,0)</f>
        <v>#REF!</v>
      </c>
      <c r="BA190" s="15" t="s">
        <v>78</v>
      </c>
      <c r="BB190" s="128">
        <f t="shared" si="2"/>
        <v>0</v>
      </c>
      <c r="BC190" s="15" t="s">
        <v>205</v>
      </c>
      <c r="BD190" s="127" t="s">
        <v>2394</v>
      </c>
    </row>
    <row r="191" spans="1:56" s="2" customFormat="1" ht="24.2" customHeight="1">
      <c r="A191" s="29"/>
      <c r="B191" s="119"/>
      <c r="C191" s="120" t="s">
        <v>334</v>
      </c>
      <c r="D191" s="120" t="s">
        <v>146</v>
      </c>
      <c r="E191" s="121" t="s">
        <v>2395</v>
      </c>
      <c r="F191" s="122" t="s">
        <v>2396</v>
      </c>
      <c r="G191" s="123" t="s">
        <v>272</v>
      </c>
      <c r="H191" s="124">
        <v>26.783000000000001</v>
      </c>
      <c r="I191" s="125"/>
      <c r="J191" s="125"/>
      <c r="K191" s="126"/>
      <c r="L191" s="30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AI191" s="127" t="s">
        <v>205</v>
      </c>
      <c r="AK191" s="127" t="s">
        <v>146</v>
      </c>
      <c r="AL191" s="127" t="s">
        <v>78</v>
      </c>
      <c r="AP191" s="15" t="s">
        <v>144</v>
      </c>
      <c r="AV191" s="128" t="e">
        <f>IF(#REF!="základná",J191,0)</f>
        <v>#REF!</v>
      </c>
      <c r="AW191" s="128" t="e">
        <f>IF(#REF!="znížená",J191,0)</f>
        <v>#REF!</v>
      </c>
      <c r="AX191" s="128" t="e">
        <f>IF(#REF!="zákl. prenesená",J191,0)</f>
        <v>#REF!</v>
      </c>
      <c r="AY191" s="128" t="e">
        <f>IF(#REF!="zníž. prenesená",J191,0)</f>
        <v>#REF!</v>
      </c>
      <c r="AZ191" s="128" t="e">
        <f>IF(#REF!="nulová",J191,0)</f>
        <v>#REF!</v>
      </c>
      <c r="BA191" s="15" t="s">
        <v>78</v>
      </c>
      <c r="BB191" s="128">
        <f t="shared" si="2"/>
        <v>0</v>
      </c>
      <c r="BC191" s="15" t="s">
        <v>205</v>
      </c>
      <c r="BD191" s="127" t="s">
        <v>2397</v>
      </c>
    </row>
    <row r="192" spans="1:56" s="2" customFormat="1" ht="24.2" customHeight="1">
      <c r="A192" s="29"/>
      <c r="B192" s="119"/>
      <c r="C192" s="120" t="s">
        <v>338</v>
      </c>
      <c r="D192" s="120" t="s">
        <v>146</v>
      </c>
      <c r="E192" s="121" t="s">
        <v>2398</v>
      </c>
      <c r="F192" s="122" t="s">
        <v>2399</v>
      </c>
      <c r="G192" s="123" t="s">
        <v>307</v>
      </c>
      <c r="H192" s="124">
        <v>3</v>
      </c>
      <c r="I192" s="125"/>
      <c r="J192" s="125"/>
      <c r="K192" s="126"/>
      <c r="L192" s="30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AI192" s="127" t="s">
        <v>205</v>
      </c>
      <c r="AK192" s="127" t="s">
        <v>146</v>
      </c>
      <c r="AL192" s="127" t="s">
        <v>78</v>
      </c>
      <c r="AP192" s="15" t="s">
        <v>144</v>
      </c>
      <c r="AV192" s="128" t="e">
        <f>IF(#REF!="základná",J192,0)</f>
        <v>#REF!</v>
      </c>
      <c r="AW192" s="128" t="e">
        <f>IF(#REF!="znížená",J192,0)</f>
        <v>#REF!</v>
      </c>
      <c r="AX192" s="128" t="e">
        <f>IF(#REF!="zákl. prenesená",J192,0)</f>
        <v>#REF!</v>
      </c>
      <c r="AY192" s="128" t="e">
        <f>IF(#REF!="zníž. prenesená",J192,0)</f>
        <v>#REF!</v>
      </c>
      <c r="AZ192" s="128" t="e">
        <f>IF(#REF!="nulová",J192,0)</f>
        <v>#REF!</v>
      </c>
      <c r="BA192" s="15" t="s">
        <v>78</v>
      </c>
      <c r="BB192" s="128">
        <f t="shared" si="2"/>
        <v>0</v>
      </c>
      <c r="BC192" s="15" t="s">
        <v>205</v>
      </c>
      <c r="BD192" s="127" t="s">
        <v>2400</v>
      </c>
    </row>
    <row r="193" spans="1:56" s="2" customFormat="1" ht="16.5" customHeight="1">
      <c r="A193" s="29"/>
      <c r="B193" s="119"/>
      <c r="C193" s="120" t="s">
        <v>342</v>
      </c>
      <c r="D193" s="120" t="s">
        <v>146</v>
      </c>
      <c r="E193" s="121" t="s">
        <v>1247</v>
      </c>
      <c r="F193" s="122" t="s">
        <v>1248</v>
      </c>
      <c r="G193" s="123" t="s">
        <v>272</v>
      </c>
      <c r="H193" s="124">
        <v>35.695</v>
      </c>
      <c r="I193" s="125"/>
      <c r="J193" s="125"/>
      <c r="K193" s="126"/>
      <c r="L193" s="30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AI193" s="127" t="s">
        <v>205</v>
      </c>
      <c r="AK193" s="127" t="s">
        <v>146</v>
      </c>
      <c r="AL193" s="127" t="s">
        <v>78</v>
      </c>
      <c r="AP193" s="15" t="s">
        <v>144</v>
      </c>
      <c r="AV193" s="128" t="e">
        <f>IF(#REF!="základná",J193,0)</f>
        <v>#REF!</v>
      </c>
      <c r="AW193" s="128" t="e">
        <f>IF(#REF!="znížená",J193,0)</f>
        <v>#REF!</v>
      </c>
      <c r="AX193" s="128" t="e">
        <f>IF(#REF!="zákl. prenesená",J193,0)</f>
        <v>#REF!</v>
      </c>
      <c r="AY193" s="128" t="e">
        <f>IF(#REF!="zníž. prenesená",J193,0)</f>
        <v>#REF!</v>
      </c>
      <c r="AZ193" s="128" t="e">
        <f>IF(#REF!="nulová",J193,0)</f>
        <v>#REF!</v>
      </c>
      <c r="BA193" s="15" t="s">
        <v>78</v>
      </c>
      <c r="BB193" s="128">
        <f t="shared" si="2"/>
        <v>0</v>
      </c>
      <c r="BC193" s="15" t="s">
        <v>205</v>
      </c>
      <c r="BD193" s="127" t="s">
        <v>2401</v>
      </c>
    </row>
    <row r="194" spans="1:56" s="2" customFormat="1" ht="24.2" customHeight="1">
      <c r="A194" s="29"/>
      <c r="B194" s="119"/>
      <c r="C194" s="120" t="s">
        <v>346</v>
      </c>
      <c r="D194" s="120" t="s">
        <v>146</v>
      </c>
      <c r="E194" s="121" t="s">
        <v>2402</v>
      </c>
      <c r="F194" s="122" t="s">
        <v>2403</v>
      </c>
      <c r="G194" s="123" t="s">
        <v>307</v>
      </c>
      <c r="H194" s="124">
        <v>5</v>
      </c>
      <c r="I194" s="125"/>
      <c r="J194" s="125"/>
      <c r="K194" s="126"/>
      <c r="L194" s="30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AI194" s="127" t="s">
        <v>205</v>
      </c>
      <c r="AK194" s="127" t="s">
        <v>146</v>
      </c>
      <c r="AL194" s="127" t="s">
        <v>78</v>
      </c>
      <c r="AP194" s="15" t="s">
        <v>144</v>
      </c>
      <c r="AV194" s="128" t="e">
        <f>IF(#REF!="základná",J194,0)</f>
        <v>#REF!</v>
      </c>
      <c r="AW194" s="128" t="e">
        <f>IF(#REF!="znížená",J194,0)</f>
        <v>#REF!</v>
      </c>
      <c r="AX194" s="128" t="e">
        <f>IF(#REF!="zákl. prenesená",J194,0)</f>
        <v>#REF!</v>
      </c>
      <c r="AY194" s="128" t="e">
        <f>IF(#REF!="zníž. prenesená",J194,0)</f>
        <v>#REF!</v>
      </c>
      <c r="AZ194" s="128" t="e">
        <f>IF(#REF!="nulová",J194,0)</f>
        <v>#REF!</v>
      </c>
      <c r="BA194" s="15" t="s">
        <v>78</v>
      </c>
      <c r="BB194" s="128">
        <f t="shared" si="2"/>
        <v>0</v>
      </c>
      <c r="BC194" s="15" t="s">
        <v>205</v>
      </c>
      <c r="BD194" s="127" t="s">
        <v>2404</v>
      </c>
    </row>
    <row r="195" spans="1:56" s="2" customFormat="1" ht="24.2" customHeight="1">
      <c r="A195" s="29"/>
      <c r="B195" s="119"/>
      <c r="C195" s="120" t="s">
        <v>350</v>
      </c>
      <c r="D195" s="120" t="s">
        <v>146</v>
      </c>
      <c r="E195" s="121" t="s">
        <v>2405</v>
      </c>
      <c r="F195" s="122" t="s">
        <v>2406</v>
      </c>
      <c r="G195" s="123" t="s">
        <v>328</v>
      </c>
      <c r="H195" s="124">
        <v>0.46400000000000002</v>
      </c>
      <c r="I195" s="125"/>
      <c r="J195" s="125"/>
      <c r="K195" s="126"/>
      <c r="L195" s="30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AI195" s="127" t="s">
        <v>205</v>
      </c>
      <c r="AK195" s="127" t="s">
        <v>146</v>
      </c>
      <c r="AL195" s="127" t="s">
        <v>78</v>
      </c>
      <c r="AP195" s="15" t="s">
        <v>144</v>
      </c>
      <c r="AV195" s="128" t="e">
        <f>IF(#REF!="základná",J195,0)</f>
        <v>#REF!</v>
      </c>
      <c r="AW195" s="128" t="e">
        <f>IF(#REF!="znížená",J195,0)</f>
        <v>#REF!</v>
      </c>
      <c r="AX195" s="128" t="e">
        <f>IF(#REF!="zákl. prenesená",J195,0)</f>
        <v>#REF!</v>
      </c>
      <c r="AY195" s="128" t="e">
        <f>IF(#REF!="zníž. prenesená",J195,0)</f>
        <v>#REF!</v>
      </c>
      <c r="AZ195" s="128" t="e">
        <f>IF(#REF!="nulová",J195,0)</f>
        <v>#REF!</v>
      </c>
      <c r="BA195" s="15" t="s">
        <v>78</v>
      </c>
      <c r="BB195" s="128">
        <f t="shared" si="2"/>
        <v>0</v>
      </c>
      <c r="BC195" s="15" t="s">
        <v>205</v>
      </c>
      <c r="BD195" s="127" t="s">
        <v>2407</v>
      </c>
    </row>
    <row r="196" spans="1:56" s="12" customFormat="1" ht="22.9" customHeight="1">
      <c r="B196" s="111"/>
      <c r="D196" s="112" t="s">
        <v>68</v>
      </c>
      <c r="E196" s="117" t="s">
        <v>2408</v>
      </c>
      <c r="F196" s="117" t="s">
        <v>2409</v>
      </c>
      <c r="J196" s="118"/>
      <c r="L196" s="111"/>
      <c r="AI196" s="112" t="s">
        <v>78</v>
      </c>
      <c r="AK196" s="115" t="s">
        <v>68</v>
      </c>
      <c r="AL196" s="115" t="s">
        <v>74</v>
      </c>
      <c r="AP196" s="112" t="s">
        <v>144</v>
      </c>
      <c r="BB196" s="116">
        <f>SUM(BB197:BB207)</f>
        <v>0</v>
      </c>
    </row>
    <row r="197" spans="1:56" s="2" customFormat="1" ht="33" customHeight="1">
      <c r="A197" s="29"/>
      <c r="B197" s="119"/>
      <c r="C197" s="120" t="s">
        <v>356</v>
      </c>
      <c r="D197" s="120" t="s">
        <v>146</v>
      </c>
      <c r="E197" s="121" t="s">
        <v>2410</v>
      </c>
      <c r="F197" s="122" t="s">
        <v>2411</v>
      </c>
      <c r="G197" s="123" t="s">
        <v>307</v>
      </c>
      <c r="H197" s="124">
        <v>1</v>
      </c>
      <c r="I197" s="125"/>
      <c r="J197" s="125"/>
      <c r="K197" s="126"/>
      <c r="L197" s="30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AI197" s="127" t="s">
        <v>205</v>
      </c>
      <c r="AK197" s="127" t="s">
        <v>146</v>
      </c>
      <c r="AL197" s="127" t="s">
        <v>78</v>
      </c>
      <c r="AP197" s="15" t="s">
        <v>144</v>
      </c>
      <c r="AV197" s="128" t="e">
        <f>IF(#REF!="základná",J197,0)</f>
        <v>#REF!</v>
      </c>
      <c r="AW197" s="128" t="e">
        <f>IF(#REF!="znížená",J197,0)</f>
        <v>#REF!</v>
      </c>
      <c r="AX197" s="128" t="e">
        <f>IF(#REF!="zákl. prenesená",J197,0)</f>
        <v>#REF!</v>
      </c>
      <c r="AY197" s="128" t="e">
        <f>IF(#REF!="zníž. prenesená",J197,0)</f>
        <v>#REF!</v>
      </c>
      <c r="AZ197" s="128" t="e">
        <f>IF(#REF!="nulová",J197,0)</f>
        <v>#REF!</v>
      </c>
      <c r="BA197" s="15" t="s">
        <v>78</v>
      </c>
      <c r="BB197" s="128">
        <f t="shared" ref="BB197:BB207" si="3">ROUND(I197*H197,2)</f>
        <v>0</v>
      </c>
      <c r="BC197" s="15" t="s">
        <v>205</v>
      </c>
      <c r="BD197" s="127" t="s">
        <v>2412</v>
      </c>
    </row>
    <row r="198" spans="1:56" s="2" customFormat="1" ht="33" customHeight="1">
      <c r="A198" s="29"/>
      <c r="B198" s="119"/>
      <c r="C198" s="120" t="s">
        <v>364</v>
      </c>
      <c r="D198" s="120" t="s">
        <v>146</v>
      </c>
      <c r="E198" s="121" t="s">
        <v>2413</v>
      </c>
      <c r="F198" s="122" t="s">
        <v>2414</v>
      </c>
      <c r="G198" s="123" t="s">
        <v>307</v>
      </c>
      <c r="H198" s="124">
        <v>1</v>
      </c>
      <c r="I198" s="125"/>
      <c r="J198" s="125"/>
      <c r="K198" s="126"/>
      <c r="L198" s="30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AI198" s="127" t="s">
        <v>205</v>
      </c>
      <c r="AK198" s="127" t="s">
        <v>146</v>
      </c>
      <c r="AL198" s="127" t="s">
        <v>78</v>
      </c>
      <c r="AP198" s="15" t="s">
        <v>144</v>
      </c>
      <c r="AV198" s="128" t="e">
        <f>IF(#REF!="základná",J198,0)</f>
        <v>#REF!</v>
      </c>
      <c r="AW198" s="128" t="e">
        <f>IF(#REF!="znížená",J198,0)</f>
        <v>#REF!</v>
      </c>
      <c r="AX198" s="128" t="e">
        <f>IF(#REF!="zákl. prenesená",J198,0)</f>
        <v>#REF!</v>
      </c>
      <c r="AY198" s="128" t="e">
        <f>IF(#REF!="zníž. prenesená",J198,0)</f>
        <v>#REF!</v>
      </c>
      <c r="AZ198" s="128" t="e">
        <f>IF(#REF!="nulová",J198,0)</f>
        <v>#REF!</v>
      </c>
      <c r="BA198" s="15" t="s">
        <v>78</v>
      </c>
      <c r="BB198" s="128">
        <f t="shared" si="3"/>
        <v>0</v>
      </c>
      <c r="BC198" s="15" t="s">
        <v>205</v>
      </c>
      <c r="BD198" s="127" t="s">
        <v>2415</v>
      </c>
    </row>
    <row r="199" spans="1:56" s="2" customFormat="1" ht="24.2" customHeight="1">
      <c r="A199" s="29"/>
      <c r="B199" s="119"/>
      <c r="C199" s="120" t="s">
        <v>368</v>
      </c>
      <c r="D199" s="120" t="s">
        <v>146</v>
      </c>
      <c r="E199" s="121" t="s">
        <v>2416</v>
      </c>
      <c r="F199" s="122" t="s">
        <v>2417</v>
      </c>
      <c r="G199" s="123" t="s">
        <v>272</v>
      </c>
      <c r="H199" s="124">
        <v>16.22</v>
      </c>
      <c r="I199" s="125"/>
      <c r="J199" s="125"/>
      <c r="K199" s="126"/>
      <c r="L199" s="30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AI199" s="127" t="s">
        <v>205</v>
      </c>
      <c r="AK199" s="127" t="s">
        <v>146</v>
      </c>
      <c r="AL199" s="127" t="s">
        <v>78</v>
      </c>
      <c r="AP199" s="15" t="s">
        <v>144</v>
      </c>
      <c r="AV199" s="128" t="e">
        <f>IF(#REF!="základná",J199,0)</f>
        <v>#REF!</v>
      </c>
      <c r="AW199" s="128" t="e">
        <f>IF(#REF!="znížená",J199,0)</f>
        <v>#REF!</v>
      </c>
      <c r="AX199" s="128" t="e">
        <f>IF(#REF!="zákl. prenesená",J199,0)</f>
        <v>#REF!</v>
      </c>
      <c r="AY199" s="128" t="e">
        <f>IF(#REF!="zníž. prenesená",J199,0)</f>
        <v>#REF!</v>
      </c>
      <c r="AZ199" s="128" t="e">
        <f>IF(#REF!="nulová",J199,0)</f>
        <v>#REF!</v>
      </c>
      <c r="BA199" s="15" t="s">
        <v>78</v>
      </c>
      <c r="BB199" s="128">
        <f t="shared" si="3"/>
        <v>0</v>
      </c>
      <c r="BC199" s="15" t="s">
        <v>205</v>
      </c>
      <c r="BD199" s="127" t="s">
        <v>2418</v>
      </c>
    </row>
    <row r="200" spans="1:56" s="2" customFormat="1" ht="24.2" customHeight="1">
      <c r="A200" s="29"/>
      <c r="B200" s="119"/>
      <c r="C200" s="120" t="s">
        <v>371</v>
      </c>
      <c r="D200" s="120" t="s">
        <v>146</v>
      </c>
      <c r="E200" s="121" t="s">
        <v>2419</v>
      </c>
      <c r="F200" s="122" t="s">
        <v>2420</v>
      </c>
      <c r="G200" s="123" t="s">
        <v>272</v>
      </c>
      <c r="H200" s="124">
        <v>17.600000000000001</v>
      </c>
      <c r="I200" s="125"/>
      <c r="J200" s="125"/>
      <c r="K200" s="126"/>
      <c r="L200" s="30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AI200" s="127" t="s">
        <v>205</v>
      </c>
      <c r="AK200" s="127" t="s">
        <v>146</v>
      </c>
      <c r="AL200" s="127" t="s">
        <v>78</v>
      </c>
      <c r="AP200" s="15" t="s">
        <v>144</v>
      </c>
      <c r="AV200" s="128" t="e">
        <f>IF(#REF!="základná",J200,0)</f>
        <v>#REF!</v>
      </c>
      <c r="AW200" s="128" t="e">
        <f>IF(#REF!="znížená",J200,0)</f>
        <v>#REF!</v>
      </c>
      <c r="AX200" s="128" t="e">
        <f>IF(#REF!="zákl. prenesená",J200,0)</f>
        <v>#REF!</v>
      </c>
      <c r="AY200" s="128" t="e">
        <f>IF(#REF!="zníž. prenesená",J200,0)</f>
        <v>#REF!</v>
      </c>
      <c r="AZ200" s="128" t="e">
        <f>IF(#REF!="nulová",J200,0)</f>
        <v>#REF!</v>
      </c>
      <c r="BA200" s="15" t="s">
        <v>78</v>
      </c>
      <c r="BB200" s="128">
        <f t="shared" si="3"/>
        <v>0</v>
      </c>
      <c r="BC200" s="15" t="s">
        <v>205</v>
      </c>
      <c r="BD200" s="127" t="s">
        <v>2421</v>
      </c>
    </row>
    <row r="201" spans="1:56" s="2" customFormat="1" ht="24.2" customHeight="1">
      <c r="A201" s="29"/>
      <c r="B201" s="119"/>
      <c r="C201" s="120" t="s">
        <v>377</v>
      </c>
      <c r="D201" s="120" t="s">
        <v>146</v>
      </c>
      <c r="E201" s="121" t="s">
        <v>2422</v>
      </c>
      <c r="F201" s="122" t="s">
        <v>2423</v>
      </c>
      <c r="G201" s="123" t="s">
        <v>272</v>
      </c>
      <c r="H201" s="124">
        <v>7.2</v>
      </c>
      <c r="I201" s="125"/>
      <c r="J201" s="125"/>
      <c r="K201" s="126"/>
      <c r="L201" s="30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AI201" s="127" t="s">
        <v>205</v>
      </c>
      <c r="AK201" s="127" t="s">
        <v>146</v>
      </c>
      <c r="AL201" s="127" t="s">
        <v>78</v>
      </c>
      <c r="AP201" s="15" t="s">
        <v>144</v>
      </c>
      <c r="AV201" s="128" t="e">
        <f>IF(#REF!="základná",J201,0)</f>
        <v>#REF!</v>
      </c>
      <c r="AW201" s="128" t="e">
        <f>IF(#REF!="znížená",J201,0)</f>
        <v>#REF!</v>
      </c>
      <c r="AX201" s="128" t="e">
        <f>IF(#REF!="zákl. prenesená",J201,0)</f>
        <v>#REF!</v>
      </c>
      <c r="AY201" s="128" t="e">
        <f>IF(#REF!="zníž. prenesená",J201,0)</f>
        <v>#REF!</v>
      </c>
      <c r="AZ201" s="128" t="e">
        <f>IF(#REF!="nulová",J201,0)</f>
        <v>#REF!</v>
      </c>
      <c r="BA201" s="15" t="s">
        <v>78</v>
      </c>
      <c r="BB201" s="128">
        <f t="shared" si="3"/>
        <v>0</v>
      </c>
      <c r="BC201" s="15" t="s">
        <v>205</v>
      </c>
      <c r="BD201" s="127" t="s">
        <v>2424</v>
      </c>
    </row>
    <row r="202" spans="1:56" s="2" customFormat="1" ht="16.5" customHeight="1">
      <c r="A202" s="29"/>
      <c r="B202" s="119"/>
      <c r="C202" s="120" t="s">
        <v>381</v>
      </c>
      <c r="D202" s="120" t="s">
        <v>146</v>
      </c>
      <c r="E202" s="121" t="s">
        <v>2425</v>
      </c>
      <c r="F202" s="122" t="s">
        <v>2426</v>
      </c>
      <c r="G202" s="123" t="s">
        <v>307</v>
      </c>
      <c r="H202" s="124">
        <v>3</v>
      </c>
      <c r="I202" s="125"/>
      <c r="J202" s="125"/>
      <c r="K202" s="126"/>
      <c r="L202" s="30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AI202" s="127" t="s">
        <v>205</v>
      </c>
      <c r="AK202" s="127" t="s">
        <v>146</v>
      </c>
      <c r="AL202" s="127" t="s">
        <v>78</v>
      </c>
      <c r="AP202" s="15" t="s">
        <v>144</v>
      </c>
      <c r="AV202" s="128" t="e">
        <f>IF(#REF!="základná",J202,0)</f>
        <v>#REF!</v>
      </c>
      <c r="AW202" s="128" t="e">
        <f>IF(#REF!="znížená",J202,0)</f>
        <v>#REF!</v>
      </c>
      <c r="AX202" s="128" t="e">
        <f>IF(#REF!="zákl. prenesená",J202,0)</f>
        <v>#REF!</v>
      </c>
      <c r="AY202" s="128" t="e">
        <f>IF(#REF!="zníž. prenesená",J202,0)</f>
        <v>#REF!</v>
      </c>
      <c r="AZ202" s="128" t="e">
        <f>IF(#REF!="nulová",J202,0)</f>
        <v>#REF!</v>
      </c>
      <c r="BA202" s="15" t="s">
        <v>78</v>
      </c>
      <c r="BB202" s="128">
        <f t="shared" si="3"/>
        <v>0</v>
      </c>
      <c r="BC202" s="15" t="s">
        <v>205</v>
      </c>
      <c r="BD202" s="127" t="s">
        <v>2427</v>
      </c>
    </row>
    <row r="203" spans="1:56" s="2" customFormat="1" ht="21.75" customHeight="1">
      <c r="A203" s="29"/>
      <c r="B203" s="119"/>
      <c r="C203" s="120" t="s">
        <v>385</v>
      </c>
      <c r="D203" s="120" t="s">
        <v>146</v>
      </c>
      <c r="E203" s="121" t="s">
        <v>2428</v>
      </c>
      <c r="F203" s="122" t="s">
        <v>2429</v>
      </c>
      <c r="G203" s="123" t="s">
        <v>307</v>
      </c>
      <c r="H203" s="124">
        <v>11</v>
      </c>
      <c r="I203" s="125"/>
      <c r="J203" s="125"/>
      <c r="K203" s="126"/>
      <c r="L203" s="30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AI203" s="127" t="s">
        <v>205</v>
      </c>
      <c r="AK203" s="127" t="s">
        <v>146</v>
      </c>
      <c r="AL203" s="127" t="s">
        <v>78</v>
      </c>
      <c r="AP203" s="15" t="s">
        <v>144</v>
      </c>
      <c r="AV203" s="128" t="e">
        <f>IF(#REF!="základná",J203,0)</f>
        <v>#REF!</v>
      </c>
      <c r="AW203" s="128" t="e">
        <f>IF(#REF!="znížená",J203,0)</f>
        <v>#REF!</v>
      </c>
      <c r="AX203" s="128" t="e">
        <f>IF(#REF!="zákl. prenesená",J203,0)</f>
        <v>#REF!</v>
      </c>
      <c r="AY203" s="128" t="e">
        <f>IF(#REF!="zníž. prenesená",J203,0)</f>
        <v>#REF!</v>
      </c>
      <c r="AZ203" s="128" t="e">
        <f>IF(#REF!="nulová",J203,0)</f>
        <v>#REF!</v>
      </c>
      <c r="BA203" s="15" t="s">
        <v>78</v>
      </c>
      <c r="BB203" s="128">
        <f t="shared" si="3"/>
        <v>0</v>
      </c>
      <c r="BC203" s="15" t="s">
        <v>205</v>
      </c>
      <c r="BD203" s="127" t="s">
        <v>2430</v>
      </c>
    </row>
    <row r="204" spans="1:56" s="2" customFormat="1" ht="21.75" customHeight="1">
      <c r="A204" s="29"/>
      <c r="B204" s="119"/>
      <c r="C204" s="120" t="s">
        <v>388</v>
      </c>
      <c r="D204" s="120" t="s">
        <v>146</v>
      </c>
      <c r="E204" s="121" t="s">
        <v>2431</v>
      </c>
      <c r="F204" s="122" t="s">
        <v>2432</v>
      </c>
      <c r="G204" s="123" t="s">
        <v>272</v>
      </c>
      <c r="H204" s="124">
        <v>41.02</v>
      </c>
      <c r="I204" s="125"/>
      <c r="J204" s="125"/>
      <c r="K204" s="126"/>
      <c r="L204" s="30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AI204" s="127" t="s">
        <v>205</v>
      </c>
      <c r="AK204" s="127" t="s">
        <v>146</v>
      </c>
      <c r="AL204" s="127" t="s">
        <v>78</v>
      </c>
      <c r="AP204" s="15" t="s">
        <v>144</v>
      </c>
      <c r="AV204" s="128" t="e">
        <f>IF(#REF!="základná",J204,0)</f>
        <v>#REF!</v>
      </c>
      <c r="AW204" s="128" t="e">
        <f>IF(#REF!="znížená",J204,0)</f>
        <v>#REF!</v>
      </c>
      <c r="AX204" s="128" t="e">
        <f>IF(#REF!="zákl. prenesená",J204,0)</f>
        <v>#REF!</v>
      </c>
      <c r="AY204" s="128" t="e">
        <f>IF(#REF!="zníž. prenesená",J204,0)</f>
        <v>#REF!</v>
      </c>
      <c r="AZ204" s="128" t="e">
        <f>IF(#REF!="nulová",J204,0)</f>
        <v>#REF!</v>
      </c>
      <c r="BA204" s="15" t="s">
        <v>78</v>
      </c>
      <c r="BB204" s="128">
        <f t="shared" si="3"/>
        <v>0</v>
      </c>
      <c r="BC204" s="15" t="s">
        <v>205</v>
      </c>
      <c r="BD204" s="127" t="s">
        <v>2433</v>
      </c>
    </row>
    <row r="205" spans="1:56" s="2" customFormat="1" ht="24.2" customHeight="1">
      <c r="A205" s="29"/>
      <c r="B205" s="119"/>
      <c r="C205" s="120" t="s">
        <v>394</v>
      </c>
      <c r="D205" s="120" t="s">
        <v>146</v>
      </c>
      <c r="E205" s="121" t="s">
        <v>2434</v>
      </c>
      <c r="F205" s="122" t="s">
        <v>2435</v>
      </c>
      <c r="G205" s="123" t="s">
        <v>272</v>
      </c>
      <c r="H205" s="124">
        <v>41.02</v>
      </c>
      <c r="I205" s="125"/>
      <c r="J205" s="125"/>
      <c r="K205" s="126"/>
      <c r="L205" s="30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AI205" s="127" t="s">
        <v>205</v>
      </c>
      <c r="AK205" s="127" t="s">
        <v>146</v>
      </c>
      <c r="AL205" s="127" t="s">
        <v>78</v>
      </c>
      <c r="AP205" s="15" t="s">
        <v>144</v>
      </c>
      <c r="AV205" s="128" t="e">
        <f>IF(#REF!="základná",J205,0)</f>
        <v>#REF!</v>
      </c>
      <c r="AW205" s="128" t="e">
        <f>IF(#REF!="znížená",J205,0)</f>
        <v>#REF!</v>
      </c>
      <c r="AX205" s="128" t="e">
        <f>IF(#REF!="zákl. prenesená",J205,0)</f>
        <v>#REF!</v>
      </c>
      <c r="AY205" s="128" t="e">
        <f>IF(#REF!="zníž. prenesená",J205,0)</f>
        <v>#REF!</v>
      </c>
      <c r="AZ205" s="128" t="e">
        <f>IF(#REF!="nulová",J205,0)</f>
        <v>#REF!</v>
      </c>
      <c r="BA205" s="15" t="s">
        <v>78</v>
      </c>
      <c r="BB205" s="128">
        <f t="shared" si="3"/>
        <v>0</v>
      </c>
      <c r="BC205" s="15" t="s">
        <v>205</v>
      </c>
      <c r="BD205" s="127" t="s">
        <v>2436</v>
      </c>
    </row>
    <row r="206" spans="1:56" s="2" customFormat="1" ht="33" customHeight="1">
      <c r="A206" s="29"/>
      <c r="B206" s="119"/>
      <c r="C206" s="120" t="s">
        <v>398</v>
      </c>
      <c r="D206" s="120" t="s">
        <v>146</v>
      </c>
      <c r="E206" s="121" t="s">
        <v>2437</v>
      </c>
      <c r="F206" s="122" t="s">
        <v>2438</v>
      </c>
      <c r="G206" s="123" t="s">
        <v>328</v>
      </c>
      <c r="H206" s="124">
        <v>1.2E-2</v>
      </c>
      <c r="I206" s="125"/>
      <c r="J206" s="125"/>
      <c r="K206" s="126"/>
      <c r="L206" s="30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AI206" s="127" t="s">
        <v>205</v>
      </c>
      <c r="AK206" s="127" t="s">
        <v>146</v>
      </c>
      <c r="AL206" s="127" t="s">
        <v>78</v>
      </c>
      <c r="AP206" s="15" t="s">
        <v>144</v>
      </c>
      <c r="AV206" s="128" t="e">
        <f>IF(#REF!="základná",J206,0)</f>
        <v>#REF!</v>
      </c>
      <c r="AW206" s="128" t="e">
        <f>IF(#REF!="znížená",J206,0)</f>
        <v>#REF!</v>
      </c>
      <c r="AX206" s="128" t="e">
        <f>IF(#REF!="zákl. prenesená",J206,0)</f>
        <v>#REF!</v>
      </c>
      <c r="AY206" s="128" t="e">
        <f>IF(#REF!="zníž. prenesená",J206,0)</f>
        <v>#REF!</v>
      </c>
      <c r="AZ206" s="128" t="e">
        <f>IF(#REF!="nulová",J206,0)</f>
        <v>#REF!</v>
      </c>
      <c r="BA206" s="15" t="s">
        <v>78</v>
      </c>
      <c r="BB206" s="128">
        <f t="shared" si="3"/>
        <v>0</v>
      </c>
      <c r="BC206" s="15" t="s">
        <v>205</v>
      </c>
      <c r="BD206" s="127" t="s">
        <v>2439</v>
      </c>
    </row>
    <row r="207" spans="1:56" s="2" customFormat="1" ht="24.2" customHeight="1">
      <c r="A207" s="29"/>
      <c r="B207" s="119"/>
      <c r="C207" s="120" t="s">
        <v>559</v>
      </c>
      <c r="D207" s="120" t="s">
        <v>146</v>
      </c>
      <c r="E207" s="121" t="s">
        <v>2440</v>
      </c>
      <c r="F207" s="122" t="s">
        <v>2441</v>
      </c>
      <c r="G207" s="123" t="s">
        <v>328</v>
      </c>
      <c r="H207" s="124">
        <v>1.925</v>
      </c>
      <c r="I207" s="125"/>
      <c r="J207" s="125"/>
      <c r="K207" s="126"/>
      <c r="L207" s="30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AI207" s="127" t="s">
        <v>205</v>
      </c>
      <c r="AK207" s="127" t="s">
        <v>146</v>
      </c>
      <c r="AL207" s="127" t="s">
        <v>78</v>
      </c>
      <c r="AP207" s="15" t="s">
        <v>144</v>
      </c>
      <c r="AV207" s="128" t="e">
        <f>IF(#REF!="základná",J207,0)</f>
        <v>#REF!</v>
      </c>
      <c r="AW207" s="128" t="e">
        <f>IF(#REF!="znížená",J207,0)</f>
        <v>#REF!</v>
      </c>
      <c r="AX207" s="128" t="e">
        <f>IF(#REF!="zákl. prenesená",J207,0)</f>
        <v>#REF!</v>
      </c>
      <c r="AY207" s="128" t="e">
        <f>IF(#REF!="zníž. prenesená",J207,0)</f>
        <v>#REF!</v>
      </c>
      <c r="AZ207" s="128" t="e">
        <f>IF(#REF!="nulová",J207,0)</f>
        <v>#REF!</v>
      </c>
      <c r="BA207" s="15" t="s">
        <v>78</v>
      </c>
      <c r="BB207" s="128">
        <f t="shared" si="3"/>
        <v>0</v>
      </c>
      <c r="BC207" s="15" t="s">
        <v>205</v>
      </c>
      <c r="BD207" s="127" t="s">
        <v>2442</v>
      </c>
    </row>
    <row r="208" spans="1:56" s="12" customFormat="1" ht="22.9" customHeight="1">
      <c r="B208" s="111"/>
      <c r="D208" s="112" t="s">
        <v>68</v>
      </c>
      <c r="E208" s="117" t="s">
        <v>2443</v>
      </c>
      <c r="F208" s="117" t="s">
        <v>2444</v>
      </c>
      <c r="J208" s="118"/>
      <c r="L208" s="111"/>
      <c r="AI208" s="112" t="s">
        <v>78</v>
      </c>
      <c r="AK208" s="115" t="s">
        <v>68</v>
      </c>
      <c r="AL208" s="115" t="s">
        <v>74</v>
      </c>
      <c r="AP208" s="112" t="s">
        <v>144</v>
      </c>
      <c r="BB208" s="116">
        <f>SUM(BB209:BB221)</f>
        <v>0</v>
      </c>
    </row>
    <row r="209" spans="1:56" s="2" customFormat="1" ht="24.2" customHeight="1">
      <c r="A209" s="29"/>
      <c r="B209" s="119"/>
      <c r="C209" s="120" t="s">
        <v>563</v>
      </c>
      <c r="D209" s="120" t="s">
        <v>146</v>
      </c>
      <c r="E209" s="121" t="s">
        <v>2445</v>
      </c>
      <c r="F209" s="122" t="s">
        <v>2446</v>
      </c>
      <c r="G209" s="123" t="s">
        <v>2116</v>
      </c>
      <c r="H209" s="124">
        <v>5</v>
      </c>
      <c r="I209" s="125"/>
      <c r="J209" s="125"/>
      <c r="K209" s="126"/>
      <c r="L209" s="30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AI209" s="127" t="s">
        <v>205</v>
      </c>
      <c r="AK209" s="127" t="s">
        <v>146</v>
      </c>
      <c r="AL209" s="127" t="s">
        <v>78</v>
      </c>
      <c r="AP209" s="15" t="s">
        <v>144</v>
      </c>
      <c r="AV209" s="128" t="e">
        <f>IF(#REF!="základná",J209,0)</f>
        <v>#REF!</v>
      </c>
      <c r="AW209" s="128" t="e">
        <f>IF(#REF!="znížená",J209,0)</f>
        <v>#REF!</v>
      </c>
      <c r="AX209" s="128" t="e">
        <f>IF(#REF!="zákl. prenesená",J209,0)</f>
        <v>#REF!</v>
      </c>
      <c r="AY209" s="128" t="e">
        <f>IF(#REF!="zníž. prenesená",J209,0)</f>
        <v>#REF!</v>
      </c>
      <c r="AZ209" s="128" t="e">
        <f>IF(#REF!="nulová",J209,0)</f>
        <v>#REF!</v>
      </c>
      <c r="BA209" s="15" t="s">
        <v>78</v>
      </c>
      <c r="BB209" s="128">
        <f t="shared" ref="BB209:BB221" si="4">ROUND(I209*H209,2)</f>
        <v>0</v>
      </c>
      <c r="BC209" s="15" t="s">
        <v>205</v>
      </c>
      <c r="BD209" s="127" t="s">
        <v>2447</v>
      </c>
    </row>
    <row r="210" spans="1:56" s="2" customFormat="1" ht="24.2" customHeight="1">
      <c r="A210" s="29"/>
      <c r="B210" s="119"/>
      <c r="C210" s="120" t="s">
        <v>567</v>
      </c>
      <c r="D210" s="120" t="s">
        <v>146</v>
      </c>
      <c r="E210" s="121" t="s">
        <v>2448</v>
      </c>
      <c r="F210" s="122" t="s">
        <v>2449</v>
      </c>
      <c r="G210" s="123" t="s">
        <v>2116</v>
      </c>
      <c r="H210" s="124">
        <v>3</v>
      </c>
      <c r="I210" s="125"/>
      <c r="J210" s="125"/>
      <c r="K210" s="126"/>
      <c r="L210" s="30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AI210" s="127" t="s">
        <v>205</v>
      </c>
      <c r="AK210" s="127" t="s">
        <v>146</v>
      </c>
      <c r="AL210" s="127" t="s">
        <v>78</v>
      </c>
      <c r="AP210" s="15" t="s">
        <v>144</v>
      </c>
      <c r="AV210" s="128" t="e">
        <f>IF(#REF!="základná",J210,0)</f>
        <v>#REF!</v>
      </c>
      <c r="AW210" s="128" t="e">
        <f>IF(#REF!="znížená",J210,0)</f>
        <v>#REF!</v>
      </c>
      <c r="AX210" s="128" t="e">
        <f>IF(#REF!="zákl. prenesená",J210,0)</f>
        <v>#REF!</v>
      </c>
      <c r="AY210" s="128" t="e">
        <f>IF(#REF!="zníž. prenesená",J210,0)</f>
        <v>#REF!</v>
      </c>
      <c r="AZ210" s="128" t="e">
        <f>IF(#REF!="nulová",J210,0)</f>
        <v>#REF!</v>
      </c>
      <c r="BA210" s="15" t="s">
        <v>78</v>
      </c>
      <c r="BB210" s="128">
        <f t="shared" si="4"/>
        <v>0</v>
      </c>
      <c r="BC210" s="15" t="s">
        <v>205</v>
      </c>
      <c r="BD210" s="127" t="s">
        <v>2450</v>
      </c>
    </row>
    <row r="211" spans="1:56" s="2" customFormat="1" ht="24.2" customHeight="1">
      <c r="A211" s="29"/>
      <c r="B211" s="119"/>
      <c r="C211" s="120" t="s">
        <v>571</v>
      </c>
      <c r="D211" s="120" t="s">
        <v>146</v>
      </c>
      <c r="E211" s="121" t="s">
        <v>2451</v>
      </c>
      <c r="F211" s="122" t="s">
        <v>2452</v>
      </c>
      <c r="G211" s="123" t="s">
        <v>2116</v>
      </c>
      <c r="H211" s="124">
        <v>1</v>
      </c>
      <c r="I211" s="125"/>
      <c r="J211" s="125"/>
      <c r="K211" s="126"/>
      <c r="L211" s="30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AI211" s="127" t="s">
        <v>205</v>
      </c>
      <c r="AK211" s="127" t="s">
        <v>146</v>
      </c>
      <c r="AL211" s="127" t="s">
        <v>78</v>
      </c>
      <c r="AP211" s="15" t="s">
        <v>144</v>
      </c>
      <c r="AV211" s="128" t="e">
        <f>IF(#REF!="základná",J211,0)</f>
        <v>#REF!</v>
      </c>
      <c r="AW211" s="128" t="e">
        <f>IF(#REF!="znížená",J211,0)</f>
        <v>#REF!</v>
      </c>
      <c r="AX211" s="128" t="e">
        <f>IF(#REF!="zákl. prenesená",J211,0)</f>
        <v>#REF!</v>
      </c>
      <c r="AY211" s="128" t="e">
        <f>IF(#REF!="zníž. prenesená",J211,0)</f>
        <v>#REF!</v>
      </c>
      <c r="AZ211" s="128" t="e">
        <f>IF(#REF!="nulová",J211,0)</f>
        <v>#REF!</v>
      </c>
      <c r="BA211" s="15" t="s">
        <v>78</v>
      </c>
      <c r="BB211" s="128">
        <f t="shared" si="4"/>
        <v>0</v>
      </c>
      <c r="BC211" s="15" t="s">
        <v>205</v>
      </c>
      <c r="BD211" s="127" t="s">
        <v>2453</v>
      </c>
    </row>
    <row r="212" spans="1:56" s="2" customFormat="1" ht="24.2" customHeight="1">
      <c r="A212" s="29"/>
      <c r="B212" s="119"/>
      <c r="C212" s="129" t="s">
        <v>575</v>
      </c>
      <c r="D212" s="129" t="s">
        <v>369</v>
      </c>
      <c r="E212" s="130"/>
      <c r="F212" s="137" t="s">
        <v>2922</v>
      </c>
      <c r="G212" s="132" t="s">
        <v>307</v>
      </c>
      <c r="H212" s="133">
        <v>1</v>
      </c>
      <c r="I212" s="134"/>
      <c r="J212" s="134"/>
      <c r="K212" s="135"/>
      <c r="L212" s="136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AI212" s="127" t="s">
        <v>269</v>
      </c>
      <c r="AK212" s="127" t="s">
        <v>369</v>
      </c>
      <c r="AL212" s="127" t="s">
        <v>78</v>
      </c>
      <c r="AP212" s="15" t="s">
        <v>144</v>
      </c>
      <c r="AV212" s="128" t="e">
        <f>IF(#REF!="základná",J212,0)</f>
        <v>#REF!</v>
      </c>
      <c r="AW212" s="128" t="e">
        <f>IF(#REF!="znížená",J212,0)</f>
        <v>#REF!</v>
      </c>
      <c r="AX212" s="128" t="e">
        <f>IF(#REF!="zákl. prenesená",J212,0)</f>
        <v>#REF!</v>
      </c>
      <c r="AY212" s="128" t="e">
        <f>IF(#REF!="zníž. prenesená",J212,0)</f>
        <v>#REF!</v>
      </c>
      <c r="AZ212" s="128" t="e">
        <f>IF(#REF!="nulová",J212,0)</f>
        <v>#REF!</v>
      </c>
      <c r="BA212" s="15" t="s">
        <v>78</v>
      </c>
      <c r="BB212" s="128">
        <f t="shared" si="4"/>
        <v>0</v>
      </c>
      <c r="BC212" s="15" t="s">
        <v>205</v>
      </c>
      <c r="BD212" s="127" t="s">
        <v>2454</v>
      </c>
    </row>
    <row r="213" spans="1:56" s="2" customFormat="1" ht="24.2" customHeight="1">
      <c r="A213" s="29"/>
      <c r="B213" s="119"/>
      <c r="C213" s="120" t="s">
        <v>579</v>
      </c>
      <c r="D213" s="120" t="s">
        <v>146</v>
      </c>
      <c r="E213" s="121" t="s">
        <v>2455</v>
      </c>
      <c r="F213" s="122" t="s">
        <v>2456</v>
      </c>
      <c r="G213" s="123" t="s">
        <v>2116</v>
      </c>
      <c r="H213" s="124">
        <v>2</v>
      </c>
      <c r="I213" s="125"/>
      <c r="J213" s="125"/>
      <c r="K213" s="126"/>
      <c r="L213" s="30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AI213" s="127" t="s">
        <v>205</v>
      </c>
      <c r="AK213" s="127" t="s">
        <v>146</v>
      </c>
      <c r="AL213" s="127" t="s">
        <v>78</v>
      </c>
      <c r="AP213" s="15" t="s">
        <v>144</v>
      </c>
      <c r="AV213" s="128" t="e">
        <f>IF(#REF!="základná",J213,0)</f>
        <v>#REF!</v>
      </c>
      <c r="AW213" s="128" t="e">
        <f>IF(#REF!="znížená",J213,0)</f>
        <v>#REF!</v>
      </c>
      <c r="AX213" s="128" t="e">
        <f>IF(#REF!="zákl. prenesená",J213,0)</f>
        <v>#REF!</v>
      </c>
      <c r="AY213" s="128" t="e">
        <f>IF(#REF!="zníž. prenesená",J213,0)</f>
        <v>#REF!</v>
      </c>
      <c r="AZ213" s="128" t="e">
        <f>IF(#REF!="nulová",J213,0)</f>
        <v>#REF!</v>
      </c>
      <c r="BA213" s="15" t="s">
        <v>78</v>
      </c>
      <c r="BB213" s="128">
        <f t="shared" si="4"/>
        <v>0</v>
      </c>
      <c r="BC213" s="15" t="s">
        <v>205</v>
      </c>
      <c r="BD213" s="127" t="s">
        <v>2457</v>
      </c>
    </row>
    <row r="214" spans="1:56" s="2" customFormat="1" ht="24.2" customHeight="1">
      <c r="A214" s="29"/>
      <c r="B214" s="119"/>
      <c r="C214" s="129" t="s">
        <v>583</v>
      </c>
      <c r="D214" s="129" t="s">
        <v>369</v>
      </c>
      <c r="E214" s="130"/>
      <c r="F214" s="137" t="s">
        <v>2923</v>
      </c>
      <c r="G214" s="132" t="s">
        <v>307</v>
      </c>
      <c r="H214" s="133">
        <v>2</v>
      </c>
      <c r="I214" s="134"/>
      <c r="J214" s="134"/>
      <c r="K214" s="135"/>
      <c r="L214" s="136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AI214" s="127" t="s">
        <v>269</v>
      </c>
      <c r="AK214" s="127" t="s">
        <v>369</v>
      </c>
      <c r="AL214" s="127" t="s">
        <v>78</v>
      </c>
      <c r="AP214" s="15" t="s">
        <v>144</v>
      </c>
      <c r="AV214" s="128" t="e">
        <f>IF(#REF!="základná",J214,0)</f>
        <v>#REF!</v>
      </c>
      <c r="AW214" s="128" t="e">
        <f>IF(#REF!="znížená",J214,0)</f>
        <v>#REF!</v>
      </c>
      <c r="AX214" s="128" t="e">
        <f>IF(#REF!="zákl. prenesená",J214,0)</f>
        <v>#REF!</v>
      </c>
      <c r="AY214" s="128" t="e">
        <f>IF(#REF!="zníž. prenesená",J214,0)</f>
        <v>#REF!</v>
      </c>
      <c r="AZ214" s="128" t="e">
        <f>IF(#REF!="nulová",J214,0)</f>
        <v>#REF!</v>
      </c>
      <c r="BA214" s="15" t="s">
        <v>78</v>
      </c>
      <c r="BB214" s="128">
        <f t="shared" si="4"/>
        <v>0</v>
      </c>
      <c r="BC214" s="15" t="s">
        <v>205</v>
      </c>
      <c r="BD214" s="127" t="s">
        <v>2458</v>
      </c>
    </row>
    <row r="215" spans="1:56" s="2" customFormat="1" ht="24.2" customHeight="1">
      <c r="A215" s="29"/>
      <c r="B215" s="119"/>
      <c r="C215" s="120" t="s">
        <v>589</v>
      </c>
      <c r="D215" s="120" t="s">
        <v>146</v>
      </c>
      <c r="E215" s="121" t="s">
        <v>2459</v>
      </c>
      <c r="F215" s="122" t="s">
        <v>2460</v>
      </c>
      <c r="G215" s="123" t="s">
        <v>2116</v>
      </c>
      <c r="H215" s="124">
        <v>4</v>
      </c>
      <c r="I215" s="125"/>
      <c r="J215" s="125"/>
      <c r="K215" s="126"/>
      <c r="L215" s="30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AI215" s="127" t="s">
        <v>205</v>
      </c>
      <c r="AK215" s="127" t="s">
        <v>146</v>
      </c>
      <c r="AL215" s="127" t="s">
        <v>78</v>
      </c>
      <c r="AP215" s="15" t="s">
        <v>144</v>
      </c>
      <c r="AV215" s="128" t="e">
        <f>IF(#REF!="základná",J215,0)</f>
        <v>#REF!</v>
      </c>
      <c r="AW215" s="128" t="e">
        <f>IF(#REF!="znížená",J215,0)</f>
        <v>#REF!</v>
      </c>
      <c r="AX215" s="128" t="e">
        <f>IF(#REF!="zákl. prenesená",J215,0)</f>
        <v>#REF!</v>
      </c>
      <c r="AY215" s="128" t="e">
        <f>IF(#REF!="zníž. prenesená",J215,0)</f>
        <v>#REF!</v>
      </c>
      <c r="AZ215" s="128" t="e">
        <f>IF(#REF!="nulová",J215,0)</f>
        <v>#REF!</v>
      </c>
      <c r="BA215" s="15" t="s">
        <v>78</v>
      </c>
      <c r="BB215" s="128">
        <f t="shared" si="4"/>
        <v>0</v>
      </c>
      <c r="BC215" s="15" t="s">
        <v>205</v>
      </c>
      <c r="BD215" s="127" t="s">
        <v>2461</v>
      </c>
    </row>
    <row r="216" spans="1:56" s="2" customFormat="1" ht="37.9" customHeight="1">
      <c r="A216" s="29"/>
      <c r="B216" s="119"/>
      <c r="C216" s="129" t="s">
        <v>731</v>
      </c>
      <c r="D216" s="129" t="s">
        <v>369</v>
      </c>
      <c r="E216" s="130"/>
      <c r="F216" s="137" t="s">
        <v>2924</v>
      </c>
      <c r="G216" s="132" t="s">
        <v>307</v>
      </c>
      <c r="H216" s="133">
        <v>4</v>
      </c>
      <c r="I216" s="134"/>
      <c r="J216" s="134"/>
      <c r="K216" s="135"/>
      <c r="L216" s="136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AI216" s="127" t="s">
        <v>269</v>
      </c>
      <c r="AK216" s="127" t="s">
        <v>369</v>
      </c>
      <c r="AL216" s="127" t="s">
        <v>78</v>
      </c>
      <c r="AP216" s="15" t="s">
        <v>144</v>
      </c>
      <c r="AV216" s="128" t="e">
        <f>IF(#REF!="základná",J216,0)</f>
        <v>#REF!</v>
      </c>
      <c r="AW216" s="128" t="e">
        <f>IF(#REF!="znížená",J216,0)</f>
        <v>#REF!</v>
      </c>
      <c r="AX216" s="128" t="e">
        <f>IF(#REF!="zákl. prenesená",J216,0)</f>
        <v>#REF!</v>
      </c>
      <c r="AY216" s="128" t="e">
        <f>IF(#REF!="zníž. prenesená",J216,0)</f>
        <v>#REF!</v>
      </c>
      <c r="AZ216" s="128" t="e">
        <f>IF(#REF!="nulová",J216,0)</f>
        <v>#REF!</v>
      </c>
      <c r="BA216" s="15" t="s">
        <v>78</v>
      </c>
      <c r="BB216" s="128">
        <f t="shared" si="4"/>
        <v>0</v>
      </c>
      <c r="BC216" s="15" t="s">
        <v>205</v>
      </c>
      <c r="BD216" s="127" t="s">
        <v>2462</v>
      </c>
    </row>
    <row r="217" spans="1:56" s="2" customFormat="1" ht="24.2" customHeight="1">
      <c r="A217" s="29"/>
      <c r="B217" s="119"/>
      <c r="C217" s="120" t="s">
        <v>734</v>
      </c>
      <c r="D217" s="120" t="s">
        <v>146</v>
      </c>
      <c r="E217" s="121" t="s">
        <v>2463</v>
      </c>
      <c r="F217" s="122" t="s">
        <v>2464</v>
      </c>
      <c r="G217" s="123" t="s">
        <v>2116</v>
      </c>
      <c r="H217" s="124">
        <v>1</v>
      </c>
      <c r="I217" s="125"/>
      <c r="J217" s="125"/>
      <c r="K217" s="126"/>
      <c r="L217" s="30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AI217" s="127" t="s">
        <v>205</v>
      </c>
      <c r="AK217" s="127" t="s">
        <v>146</v>
      </c>
      <c r="AL217" s="127" t="s">
        <v>78</v>
      </c>
      <c r="AP217" s="15" t="s">
        <v>144</v>
      </c>
      <c r="AV217" s="128" t="e">
        <f>IF(#REF!="základná",J217,0)</f>
        <v>#REF!</v>
      </c>
      <c r="AW217" s="128" t="e">
        <f>IF(#REF!="znížená",J217,0)</f>
        <v>#REF!</v>
      </c>
      <c r="AX217" s="128" t="e">
        <f>IF(#REF!="zákl. prenesená",J217,0)</f>
        <v>#REF!</v>
      </c>
      <c r="AY217" s="128" t="e">
        <f>IF(#REF!="zníž. prenesená",J217,0)</f>
        <v>#REF!</v>
      </c>
      <c r="AZ217" s="128" t="e">
        <f>IF(#REF!="nulová",J217,0)</f>
        <v>#REF!</v>
      </c>
      <c r="BA217" s="15" t="s">
        <v>78</v>
      </c>
      <c r="BB217" s="128">
        <f t="shared" si="4"/>
        <v>0</v>
      </c>
      <c r="BC217" s="15" t="s">
        <v>205</v>
      </c>
      <c r="BD217" s="127" t="s">
        <v>2465</v>
      </c>
    </row>
    <row r="218" spans="1:56" s="2" customFormat="1" ht="37.9" customHeight="1">
      <c r="A218" s="29"/>
      <c r="B218" s="119"/>
      <c r="C218" s="129" t="s">
        <v>738</v>
      </c>
      <c r="D218" s="129" t="s">
        <v>369</v>
      </c>
      <c r="E218" s="130"/>
      <c r="F218" s="137" t="s">
        <v>2925</v>
      </c>
      <c r="G218" s="132" t="s">
        <v>307</v>
      </c>
      <c r="H218" s="133">
        <v>1</v>
      </c>
      <c r="I218" s="134"/>
      <c r="J218" s="134"/>
      <c r="K218" s="135"/>
      <c r="L218" s="136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AI218" s="127" t="s">
        <v>269</v>
      </c>
      <c r="AK218" s="127" t="s">
        <v>369</v>
      </c>
      <c r="AL218" s="127" t="s">
        <v>78</v>
      </c>
      <c r="AP218" s="15" t="s">
        <v>144</v>
      </c>
      <c r="AV218" s="128" t="e">
        <f>IF(#REF!="základná",J218,0)</f>
        <v>#REF!</v>
      </c>
      <c r="AW218" s="128" t="e">
        <f>IF(#REF!="znížená",J218,0)</f>
        <v>#REF!</v>
      </c>
      <c r="AX218" s="128" t="e">
        <f>IF(#REF!="zákl. prenesená",J218,0)</f>
        <v>#REF!</v>
      </c>
      <c r="AY218" s="128" t="e">
        <f>IF(#REF!="zníž. prenesená",J218,0)</f>
        <v>#REF!</v>
      </c>
      <c r="AZ218" s="128" t="e">
        <f>IF(#REF!="nulová",J218,0)</f>
        <v>#REF!</v>
      </c>
      <c r="BA218" s="15" t="s">
        <v>78</v>
      </c>
      <c r="BB218" s="128">
        <f t="shared" si="4"/>
        <v>0</v>
      </c>
      <c r="BC218" s="15" t="s">
        <v>205</v>
      </c>
      <c r="BD218" s="127" t="s">
        <v>2466</v>
      </c>
    </row>
    <row r="219" spans="1:56" s="2" customFormat="1" ht="33" customHeight="1">
      <c r="A219" s="29"/>
      <c r="B219" s="119"/>
      <c r="C219" s="120" t="s">
        <v>740</v>
      </c>
      <c r="D219" s="120" t="s">
        <v>146</v>
      </c>
      <c r="E219" s="121" t="s">
        <v>2467</v>
      </c>
      <c r="F219" s="122" t="s">
        <v>2468</v>
      </c>
      <c r="G219" s="123" t="s">
        <v>328</v>
      </c>
      <c r="H219" s="124">
        <v>0.56599999999999995</v>
      </c>
      <c r="I219" s="125"/>
      <c r="J219" s="125"/>
      <c r="K219" s="126"/>
      <c r="L219" s="30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AI219" s="127" t="s">
        <v>205</v>
      </c>
      <c r="AK219" s="127" t="s">
        <v>146</v>
      </c>
      <c r="AL219" s="127" t="s">
        <v>78</v>
      </c>
      <c r="AP219" s="15" t="s">
        <v>144</v>
      </c>
      <c r="AV219" s="128" t="e">
        <f>IF(#REF!="základná",J219,0)</f>
        <v>#REF!</v>
      </c>
      <c r="AW219" s="128" t="e">
        <f>IF(#REF!="znížená",J219,0)</f>
        <v>#REF!</v>
      </c>
      <c r="AX219" s="128" t="e">
        <f>IF(#REF!="zákl. prenesená",J219,0)</f>
        <v>#REF!</v>
      </c>
      <c r="AY219" s="128" t="e">
        <f>IF(#REF!="zníž. prenesená",J219,0)</f>
        <v>#REF!</v>
      </c>
      <c r="AZ219" s="128" t="e">
        <f>IF(#REF!="nulová",J219,0)</f>
        <v>#REF!</v>
      </c>
      <c r="BA219" s="15" t="s">
        <v>78</v>
      </c>
      <c r="BB219" s="128">
        <f t="shared" si="4"/>
        <v>0</v>
      </c>
      <c r="BC219" s="15" t="s">
        <v>205</v>
      </c>
      <c r="BD219" s="127" t="s">
        <v>2469</v>
      </c>
    </row>
    <row r="220" spans="1:56" s="2" customFormat="1" ht="24.2" customHeight="1">
      <c r="A220" s="29"/>
      <c r="B220" s="119"/>
      <c r="C220" s="120" t="s">
        <v>742</v>
      </c>
      <c r="D220" s="120" t="s">
        <v>146</v>
      </c>
      <c r="E220" s="121" t="s">
        <v>2470</v>
      </c>
      <c r="F220" s="122" t="s">
        <v>2471</v>
      </c>
      <c r="G220" s="123" t="s">
        <v>2116</v>
      </c>
      <c r="H220" s="124">
        <v>5</v>
      </c>
      <c r="I220" s="125"/>
      <c r="J220" s="125"/>
      <c r="K220" s="126"/>
      <c r="L220" s="30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AI220" s="127" t="s">
        <v>205</v>
      </c>
      <c r="AK220" s="127" t="s">
        <v>146</v>
      </c>
      <c r="AL220" s="127" t="s">
        <v>78</v>
      </c>
      <c r="AP220" s="15" t="s">
        <v>144</v>
      </c>
      <c r="AV220" s="128" t="e">
        <f>IF(#REF!="základná",J220,0)</f>
        <v>#REF!</v>
      </c>
      <c r="AW220" s="128" t="e">
        <f>IF(#REF!="znížená",J220,0)</f>
        <v>#REF!</v>
      </c>
      <c r="AX220" s="128" t="e">
        <f>IF(#REF!="zákl. prenesená",J220,0)</f>
        <v>#REF!</v>
      </c>
      <c r="AY220" s="128" t="e">
        <f>IF(#REF!="zníž. prenesená",J220,0)</f>
        <v>#REF!</v>
      </c>
      <c r="AZ220" s="128" t="e">
        <f>IF(#REF!="nulová",J220,0)</f>
        <v>#REF!</v>
      </c>
      <c r="BA220" s="15" t="s">
        <v>78</v>
      </c>
      <c r="BB220" s="128">
        <f t="shared" si="4"/>
        <v>0</v>
      </c>
      <c r="BC220" s="15" t="s">
        <v>205</v>
      </c>
      <c r="BD220" s="127" t="s">
        <v>2472</v>
      </c>
    </row>
    <row r="221" spans="1:56" s="2" customFormat="1" ht="24.2" customHeight="1">
      <c r="A221" s="29"/>
      <c r="B221" s="119"/>
      <c r="C221" s="120" t="s">
        <v>745</v>
      </c>
      <c r="D221" s="120" t="s">
        <v>146</v>
      </c>
      <c r="E221" s="121" t="s">
        <v>2473</v>
      </c>
      <c r="F221" s="122" t="s">
        <v>2474</v>
      </c>
      <c r="G221" s="123" t="s">
        <v>328</v>
      </c>
      <c r="H221" s="124">
        <v>0.128</v>
      </c>
      <c r="I221" s="125"/>
      <c r="J221" s="125"/>
      <c r="K221" s="126"/>
      <c r="L221" s="30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AI221" s="127" t="s">
        <v>205</v>
      </c>
      <c r="AK221" s="127" t="s">
        <v>146</v>
      </c>
      <c r="AL221" s="127" t="s">
        <v>78</v>
      </c>
      <c r="AP221" s="15" t="s">
        <v>144</v>
      </c>
      <c r="AV221" s="128" t="e">
        <f>IF(#REF!="základná",J221,0)</f>
        <v>#REF!</v>
      </c>
      <c r="AW221" s="128" t="e">
        <f>IF(#REF!="znížená",J221,0)</f>
        <v>#REF!</v>
      </c>
      <c r="AX221" s="128" t="e">
        <f>IF(#REF!="zákl. prenesená",J221,0)</f>
        <v>#REF!</v>
      </c>
      <c r="AY221" s="128" t="e">
        <f>IF(#REF!="zníž. prenesená",J221,0)</f>
        <v>#REF!</v>
      </c>
      <c r="AZ221" s="128" t="e">
        <f>IF(#REF!="nulová",J221,0)</f>
        <v>#REF!</v>
      </c>
      <c r="BA221" s="15" t="s">
        <v>78</v>
      </c>
      <c r="BB221" s="128">
        <f t="shared" si="4"/>
        <v>0</v>
      </c>
      <c r="BC221" s="15" t="s">
        <v>205</v>
      </c>
      <c r="BD221" s="127" t="s">
        <v>2475</v>
      </c>
    </row>
    <row r="222" spans="1:56" s="2" customFormat="1" ht="6.95" customHeight="1">
      <c r="A222" s="29"/>
      <c r="B222" s="47"/>
      <c r="C222" s="48"/>
      <c r="D222" s="48"/>
      <c r="E222" s="48"/>
      <c r="F222" s="48"/>
      <c r="G222" s="48"/>
      <c r="H222" s="48"/>
      <c r="I222" s="48"/>
      <c r="J222" s="48"/>
      <c r="K222" s="48"/>
      <c r="L222" s="30"/>
      <c r="M222" s="29"/>
      <c r="N222" s="29"/>
      <c r="O222" s="29"/>
      <c r="P222" s="29"/>
      <c r="Q222" s="29"/>
      <c r="R222" s="29"/>
      <c r="S222" s="29"/>
      <c r="T222" s="29"/>
      <c r="U222" s="29"/>
      <c r="V222" s="29"/>
    </row>
  </sheetData>
  <autoFilter ref="C135:K221" xr:uid="{00000000-0009-0000-0000-00000C000000}"/>
  <mergeCells count="14">
    <mergeCell ref="E126:H126"/>
    <mergeCell ref="E124:H124"/>
    <mergeCell ref="E128:H128"/>
    <mergeCell ref="L2:M2"/>
    <mergeCell ref="E84:H84"/>
    <mergeCell ref="E88:H88"/>
    <mergeCell ref="E86:H86"/>
    <mergeCell ref="E90:H90"/>
    <mergeCell ref="E122:H122"/>
    <mergeCell ref="E7:H7"/>
    <mergeCell ref="E11:H11"/>
    <mergeCell ref="E9:H9"/>
    <mergeCell ref="E13:H13"/>
    <mergeCell ref="E31:H31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BD251"/>
  <sheetViews>
    <sheetView showGridLines="0" topLeftCell="A13" workbookViewId="0">
      <selection activeCell="N33" sqref="N3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2.33203125" style="1" customWidth="1"/>
    <col min="14" max="14" width="16.33203125" style="1" customWidth="1"/>
    <col min="15" max="15" width="12.33203125" style="1" customWidth="1"/>
    <col min="16" max="16" width="15" style="1" customWidth="1"/>
    <col min="17" max="17" width="11" style="1" customWidth="1"/>
    <col min="18" max="18" width="15" style="1" customWidth="1"/>
    <col min="19" max="19" width="16.33203125" style="1" customWidth="1"/>
    <col min="20" max="20" width="11" style="1" customWidth="1"/>
    <col min="21" max="21" width="15" style="1" customWidth="1"/>
    <col min="22" max="22" width="16.33203125" style="1" customWidth="1"/>
    <col min="35" max="56" width="9.33203125" style="1" hidden="1"/>
  </cols>
  <sheetData>
    <row r="1" spans="1:37">
      <c r="A1" s="72"/>
    </row>
    <row r="2" spans="1:37" s="1" customFormat="1" ht="36.950000000000003" customHeight="1">
      <c r="L2" s="147" t="s">
        <v>4</v>
      </c>
      <c r="M2" s="148"/>
      <c r="AK2" s="15" t="s">
        <v>112</v>
      </c>
    </row>
    <row r="3" spans="1:37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K3" s="15" t="s">
        <v>69</v>
      </c>
    </row>
    <row r="4" spans="1:37" s="1" customFormat="1" ht="24.95" customHeight="1">
      <c r="B4" s="18"/>
      <c r="D4" s="19" t="s">
        <v>116</v>
      </c>
      <c r="L4" s="18"/>
      <c r="AK4" s="15" t="s">
        <v>2</v>
      </c>
    </row>
    <row r="5" spans="1:37" s="1" customFormat="1" ht="6.95" customHeight="1">
      <c r="B5" s="18"/>
      <c r="L5" s="18"/>
    </row>
    <row r="6" spans="1:37" s="1" customFormat="1" ht="12" customHeight="1">
      <c r="B6" s="18"/>
      <c r="D6" s="23" t="s">
        <v>11</v>
      </c>
      <c r="L6" s="18"/>
    </row>
    <row r="7" spans="1:37" s="1" customFormat="1" ht="16.5" customHeight="1">
      <c r="B7" s="18"/>
      <c r="E7" s="181" t="str">
        <f>'Rekapitulácia stavby'!K6</f>
        <v>Poltár OO PZ, rekonštrukcia a modernizácia objektu</v>
      </c>
      <c r="F7" s="183"/>
      <c r="G7" s="183"/>
      <c r="H7" s="183"/>
      <c r="L7" s="18"/>
    </row>
    <row r="8" spans="1:37" s="1" customFormat="1" ht="12" customHeight="1">
      <c r="B8" s="18"/>
      <c r="D8" s="23" t="s">
        <v>117</v>
      </c>
      <c r="L8" s="18"/>
    </row>
    <row r="9" spans="1:37" s="2" customFormat="1" ht="16.5" customHeight="1">
      <c r="A9" s="29"/>
      <c r="B9" s="30"/>
      <c r="C9" s="29"/>
      <c r="D9" s="29"/>
      <c r="E9" s="186" t="s">
        <v>110</v>
      </c>
      <c r="F9" s="182"/>
      <c r="G9" s="182"/>
      <c r="H9" s="182"/>
      <c r="I9" s="29"/>
      <c r="J9" s="29"/>
      <c r="K9" s="29"/>
      <c r="L9" s="42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37" s="2" customFormat="1" ht="12" customHeight="1">
      <c r="A10" s="29"/>
      <c r="B10" s="30"/>
      <c r="C10" s="29"/>
      <c r="D10" s="23" t="s">
        <v>118</v>
      </c>
      <c r="E10" s="29"/>
      <c r="F10" s="29"/>
      <c r="G10" s="29"/>
      <c r="H10" s="29"/>
      <c r="I10" s="29"/>
      <c r="J10" s="29"/>
      <c r="K10" s="29"/>
      <c r="L10" s="42"/>
      <c r="M10" s="29"/>
      <c r="N10" s="29"/>
      <c r="O10" s="29"/>
      <c r="P10" s="29"/>
      <c r="Q10" s="29"/>
      <c r="R10" s="29"/>
      <c r="S10" s="29"/>
      <c r="T10" s="29"/>
      <c r="U10" s="29"/>
      <c r="V10" s="29"/>
    </row>
    <row r="11" spans="1:37" s="2" customFormat="1" ht="16.5" customHeight="1">
      <c r="A11" s="29"/>
      <c r="B11" s="30"/>
      <c r="C11" s="29"/>
      <c r="D11" s="29"/>
      <c r="E11" s="187" t="s">
        <v>2926</v>
      </c>
      <c r="F11" s="182"/>
      <c r="G11" s="182"/>
      <c r="H11" s="182"/>
      <c r="I11" s="29"/>
      <c r="J11" s="29"/>
      <c r="K11" s="29"/>
      <c r="L11" s="42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37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42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37" s="2" customFormat="1" ht="12" customHeight="1">
      <c r="A13" s="29"/>
      <c r="B13" s="30"/>
      <c r="C13" s="29"/>
      <c r="D13" s="23" t="s">
        <v>13</v>
      </c>
      <c r="E13" s="29"/>
      <c r="F13" s="21" t="s">
        <v>14</v>
      </c>
      <c r="G13" s="29"/>
      <c r="H13" s="29"/>
      <c r="I13" s="23" t="s">
        <v>15</v>
      </c>
      <c r="J13" s="21" t="s">
        <v>16</v>
      </c>
      <c r="K13" s="29"/>
      <c r="L13" s="42"/>
      <c r="M13" s="29"/>
      <c r="N13" s="29"/>
      <c r="O13" s="29"/>
      <c r="P13" s="29"/>
      <c r="Q13" s="29"/>
      <c r="R13" s="29"/>
      <c r="S13" s="29"/>
      <c r="T13" s="29"/>
      <c r="U13" s="29"/>
      <c r="V13" s="29"/>
    </row>
    <row r="14" spans="1:37" s="2" customFormat="1" ht="12" customHeight="1">
      <c r="A14" s="29"/>
      <c r="B14" s="30"/>
      <c r="C14" s="29"/>
      <c r="D14" s="23" t="s">
        <v>17</v>
      </c>
      <c r="E14" s="29"/>
      <c r="F14" s="21" t="s">
        <v>18</v>
      </c>
      <c r="G14" s="29"/>
      <c r="H14" s="29"/>
      <c r="I14" s="23" t="s">
        <v>19</v>
      </c>
      <c r="J14" s="55" t="str">
        <f>'Rekapitulácia stavby'!AN8</f>
        <v>21. 6. 2023</v>
      </c>
      <c r="K14" s="29"/>
      <c r="L14" s="42"/>
      <c r="M14" s="29"/>
      <c r="N14" s="29"/>
      <c r="O14" s="29"/>
      <c r="P14" s="29"/>
      <c r="Q14" s="29"/>
      <c r="R14" s="29"/>
      <c r="S14" s="29"/>
      <c r="T14" s="29"/>
      <c r="U14" s="29"/>
      <c r="V14" s="29"/>
    </row>
    <row r="15" spans="1:37" s="2" customFormat="1" ht="21.75" customHeight="1">
      <c r="A15" s="29"/>
      <c r="B15" s="30"/>
      <c r="C15" s="29"/>
      <c r="D15" s="20" t="s">
        <v>21</v>
      </c>
      <c r="E15" s="29"/>
      <c r="F15" s="24" t="s">
        <v>22</v>
      </c>
      <c r="G15" s="29"/>
      <c r="H15" s="29"/>
      <c r="I15" s="20" t="s">
        <v>23</v>
      </c>
      <c r="J15" s="24" t="s">
        <v>24</v>
      </c>
      <c r="K15" s="29"/>
      <c r="L15" s="42"/>
      <c r="M15" s="29"/>
      <c r="N15" s="29"/>
      <c r="O15" s="29"/>
      <c r="P15" s="29"/>
      <c r="Q15" s="29"/>
      <c r="R15" s="29"/>
      <c r="S15" s="29"/>
      <c r="T15" s="29"/>
      <c r="U15" s="29"/>
      <c r="V15" s="29"/>
    </row>
    <row r="16" spans="1:37" s="2" customFormat="1" ht="12" customHeight="1">
      <c r="A16" s="29"/>
      <c r="B16" s="30"/>
      <c r="C16" s="29"/>
      <c r="D16" s="23" t="s">
        <v>25</v>
      </c>
      <c r="E16" s="29"/>
      <c r="F16" s="29"/>
      <c r="G16" s="29"/>
      <c r="H16" s="29"/>
      <c r="I16" s="23" t="s">
        <v>26</v>
      </c>
      <c r="J16" s="21" t="s">
        <v>27</v>
      </c>
      <c r="K16" s="29"/>
      <c r="L16" s="42"/>
      <c r="M16" s="29"/>
      <c r="N16" s="29"/>
      <c r="O16" s="29"/>
      <c r="P16" s="29"/>
      <c r="Q16" s="29"/>
      <c r="R16" s="29"/>
      <c r="S16" s="29"/>
      <c r="T16" s="29"/>
      <c r="U16" s="29"/>
      <c r="V16" s="29"/>
    </row>
    <row r="17" spans="1:22" s="2" customFormat="1" ht="18" customHeight="1">
      <c r="A17" s="29"/>
      <c r="B17" s="30"/>
      <c r="C17" s="29"/>
      <c r="D17" s="29"/>
      <c r="E17" s="21" t="s">
        <v>28</v>
      </c>
      <c r="F17" s="29"/>
      <c r="G17" s="29"/>
      <c r="H17" s="29"/>
      <c r="I17" s="23" t="s">
        <v>29</v>
      </c>
      <c r="J17" s="21"/>
      <c r="K17" s="29"/>
      <c r="L17" s="42"/>
      <c r="M17" s="29"/>
      <c r="N17" s="29"/>
      <c r="O17" s="29"/>
      <c r="P17" s="29"/>
      <c r="Q17" s="29"/>
      <c r="R17" s="29"/>
      <c r="S17" s="29"/>
      <c r="T17" s="29"/>
      <c r="U17" s="29"/>
      <c r="V17" s="29"/>
    </row>
    <row r="18" spans="1:22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42"/>
      <c r="M18" s="29"/>
      <c r="N18" s="29"/>
      <c r="O18" s="29"/>
      <c r="P18" s="29"/>
      <c r="Q18" s="29"/>
      <c r="R18" s="29"/>
      <c r="S18" s="29"/>
      <c r="T18" s="29"/>
      <c r="U18" s="29"/>
      <c r="V18" s="29"/>
    </row>
    <row r="19" spans="1:22" s="2" customFormat="1" ht="12" customHeight="1">
      <c r="A19" s="29"/>
      <c r="B19" s="30"/>
      <c r="C19" s="29"/>
      <c r="D19" s="23" t="s">
        <v>30</v>
      </c>
      <c r="E19" s="29"/>
      <c r="F19" s="29"/>
      <c r="G19" s="29"/>
      <c r="H19" s="29"/>
      <c r="I19" s="23" t="s">
        <v>26</v>
      </c>
      <c r="J19" s="21" t="s">
        <v>31</v>
      </c>
      <c r="K19" s="29"/>
      <c r="L19" s="42"/>
      <c r="M19" s="29"/>
      <c r="N19" s="29"/>
      <c r="O19" s="29"/>
      <c r="P19" s="29"/>
      <c r="Q19" s="29"/>
      <c r="R19" s="29"/>
      <c r="S19" s="29"/>
      <c r="T19" s="29"/>
      <c r="U19" s="29"/>
      <c r="V19" s="29"/>
    </row>
    <row r="20" spans="1:22" s="2" customFormat="1" ht="18" customHeight="1">
      <c r="A20" s="29"/>
      <c r="B20" s="30"/>
      <c r="C20" s="29"/>
      <c r="D20" s="29"/>
      <c r="E20" s="21" t="s">
        <v>31</v>
      </c>
      <c r="F20" s="29"/>
      <c r="G20" s="29"/>
      <c r="H20" s="29"/>
      <c r="I20" s="23" t="s">
        <v>29</v>
      </c>
      <c r="J20" s="21" t="s">
        <v>31</v>
      </c>
      <c r="K20" s="29"/>
      <c r="L20" s="42"/>
      <c r="M20" s="29"/>
      <c r="N20" s="29"/>
      <c r="O20" s="29"/>
      <c r="P20" s="29"/>
      <c r="Q20" s="29"/>
      <c r="R20" s="29"/>
      <c r="S20" s="29"/>
      <c r="T20" s="29"/>
      <c r="U20" s="29"/>
      <c r="V20" s="29"/>
    </row>
    <row r="21" spans="1:22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42"/>
      <c r="M21" s="29"/>
      <c r="N21" s="29"/>
      <c r="O21" s="29"/>
      <c r="P21" s="29"/>
      <c r="Q21" s="29"/>
      <c r="R21" s="29"/>
      <c r="S21" s="29"/>
      <c r="T21" s="29"/>
      <c r="U21" s="29"/>
      <c r="V21" s="29"/>
    </row>
    <row r="22" spans="1:22" s="2" customFormat="1" ht="12" customHeight="1">
      <c r="A22" s="29"/>
      <c r="B22" s="30"/>
      <c r="C22" s="29"/>
      <c r="D22" s="23" t="s">
        <v>32</v>
      </c>
      <c r="E22" s="29"/>
      <c r="F22" s="29"/>
      <c r="G22" s="29"/>
      <c r="H22" s="29"/>
      <c r="I22" s="23" t="s">
        <v>26</v>
      </c>
      <c r="J22" s="21" t="s">
        <v>33</v>
      </c>
      <c r="K22" s="29"/>
      <c r="L22" s="42"/>
      <c r="M22" s="29"/>
      <c r="N22" s="29"/>
      <c r="O22" s="29"/>
      <c r="P22" s="29"/>
      <c r="Q22" s="29"/>
      <c r="R22" s="29"/>
      <c r="S22" s="29"/>
      <c r="T22" s="29"/>
      <c r="U22" s="29"/>
      <c r="V22" s="29"/>
    </row>
    <row r="23" spans="1:22" s="2" customFormat="1" ht="18" customHeight="1">
      <c r="A23" s="29"/>
      <c r="B23" s="30"/>
      <c r="C23" s="29"/>
      <c r="D23" s="29"/>
      <c r="E23" s="21" t="s">
        <v>34</v>
      </c>
      <c r="F23" s="29"/>
      <c r="G23" s="29"/>
      <c r="H23" s="29"/>
      <c r="I23" s="23" t="s">
        <v>29</v>
      </c>
      <c r="J23" s="21" t="s">
        <v>35</v>
      </c>
      <c r="K23" s="29"/>
      <c r="L23" s="42"/>
      <c r="M23" s="29"/>
      <c r="N23" s="29"/>
      <c r="O23" s="29"/>
      <c r="P23" s="29"/>
      <c r="Q23" s="29"/>
      <c r="R23" s="29"/>
      <c r="S23" s="29"/>
      <c r="T23" s="29"/>
      <c r="U23" s="29"/>
      <c r="V23" s="29"/>
    </row>
    <row r="24" spans="1:22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42"/>
      <c r="M24" s="29"/>
      <c r="N24" s="29"/>
      <c r="O24" s="29"/>
      <c r="P24" s="29"/>
      <c r="Q24" s="29"/>
      <c r="R24" s="29"/>
      <c r="S24" s="29"/>
      <c r="T24" s="29"/>
      <c r="U24" s="29"/>
      <c r="V24" s="29"/>
    </row>
    <row r="25" spans="1:22" s="2" customFormat="1" ht="12" customHeight="1">
      <c r="A25" s="29"/>
      <c r="B25" s="30"/>
      <c r="C25" s="29"/>
      <c r="D25" s="23" t="s">
        <v>37</v>
      </c>
      <c r="E25" s="29"/>
      <c r="F25" s="29"/>
      <c r="G25" s="29"/>
      <c r="H25" s="29"/>
      <c r="I25" s="23" t="s">
        <v>26</v>
      </c>
      <c r="J25" s="21" t="s">
        <v>31</v>
      </c>
      <c r="K25" s="29"/>
      <c r="L25" s="42"/>
      <c r="M25" s="29"/>
      <c r="N25" s="29"/>
      <c r="O25" s="29"/>
      <c r="P25" s="29"/>
      <c r="Q25" s="29"/>
      <c r="R25" s="29"/>
      <c r="S25" s="29"/>
      <c r="T25" s="29"/>
      <c r="U25" s="29"/>
      <c r="V25" s="29"/>
    </row>
    <row r="26" spans="1:22" s="2" customFormat="1" ht="18" customHeight="1">
      <c r="A26" s="29"/>
      <c r="B26" s="30"/>
      <c r="C26" s="29"/>
      <c r="D26" s="29"/>
      <c r="E26" s="21" t="s">
        <v>38</v>
      </c>
      <c r="F26" s="29"/>
      <c r="G26" s="29"/>
      <c r="H26" s="29"/>
      <c r="I26" s="23" t="s">
        <v>29</v>
      </c>
      <c r="J26" s="21" t="s">
        <v>31</v>
      </c>
      <c r="K26" s="29"/>
      <c r="L26" s="42"/>
      <c r="M26" s="29"/>
      <c r="N26" s="29"/>
      <c r="O26" s="29"/>
      <c r="P26" s="29"/>
      <c r="Q26" s="29"/>
      <c r="R26" s="29"/>
      <c r="S26" s="29"/>
      <c r="T26" s="29"/>
      <c r="U26" s="29"/>
      <c r="V26" s="29"/>
    </row>
    <row r="27" spans="1:22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42"/>
      <c r="M27" s="29"/>
      <c r="N27" s="29"/>
      <c r="O27" s="29"/>
      <c r="P27" s="29"/>
      <c r="Q27" s="29"/>
      <c r="R27" s="29"/>
      <c r="S27" s="29"/>
      <c r="T27" s="29"/>
      <c r="U27" s="29"/>
      <c r="V27" s="29"/>
    </row>
    <row r="28" spans="1:22" s="2" customFormat="1" ht="12" customHeight="1">
      <c r="A28" s="29"/>
      <c r="B28" s="30"/>
      <c r="C28" s="29"/>
      <c r="D28" s="23" t="s">
        <v>39</v>
      </c>
      <c r="E28" s="29"/>
      <c r="F28" s="29"/>
      <c r="G28" s="29"/>
      <c r="H28" s="29"/>
      <c r="I28" s="29"/>
      <c r="J28" s="29"/>
      <c r="K28" s="29"/>
      <c r="L28" s="42"/>
      <c r="M28" s="29"/>
      <c r="N28" s="29"/>
      <c r="O28" s="29"/>
      <c r="P28" s="29"/>
      <c r="Q28" s="29"/>
      <c r="R28" s="29"/>
      <c r="S28" s="29"/>
      <c r="T28" s="29"/>
      <c r="U28" s="29"/>
      <c r="V28" s="29"/>
    </row>
    <row r="29" spans="1:22" s="8" customFormat="1" ht="16.5" customHeight="1">
      <c r="A29" s="73"/>
      <c r="B29" s="74"/>
      <c r="C29" s="73"/>
      <c r="D29" s="73"/>
      <c r="E29" s="171" t="s">
        <v>1</v>
      </c>
      <c r="F29" s="171"/>
      <c r="G29" s="171"/>
      <c r="H29" s="171"/>
      <c r="I29" s="73"/>
      <c r="J29" s="73"/>
      <c r="K29" s="73"/>
      <c r="L29" s="75"/>
      <c r="M29" s="73"/>
      <c r="N29" s="73"/>
      <c r="O29" s="73"/>
      <c r="P29" s="73"/>
      <c r="Q29" s="73"/>
      <c r="R29" s="73"/>
      <c r="S29" s="73"/>
      <c r="T29" s="73"/>
      <c r="U29" s="73"/>
      <c r="V29" s="73"/>
    </row>
    <row r="30" spans="1:22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42"/>
      <c r="M30" s="29"/>
      <c r="N30" s="29"/>
      <c r="O30" s="29"/>
      <c r="P30" s="29"/>
      <c r="Q30" s="29"/>
      <c r="R30" s="29"/>
      <c r="S30" s="29"/>
      <c r="T30" s="29"/>
      <c r="U30" s="29"/>
      <c r="V30" s="29"/>
    </row>
    <row r="31" spans="1:22" s="2" customFormat="1" ht="6.95" customHeight="1">
      <c r="A31" s="29"/>
      <c r="B31" s="30"/>
      <c r="C31" s="29"/>
      <c r="D31" s="57"/>
      <c r="E31" s="57"/>
      <c r="F31" s="57"/>
      <c r="G31" s="57"/>
      <c r="H31" s="57"/>
      <c r="I31" s="57"/>
      <c r="J31" s="57"/>
      <c r="K31" s="57"/>
      <c r="L31" s="42"/>
      <c r="M31" s="29"/>
      <c r="N31" s="29"/>
      <c r="O31" s="29"/>
      <c r="P31" s="29"/>
      <c r="Q31" s="29"/>
      <c r="R31" s="29"/>
      <c r="S31" s="29"/>
      <c r="T31" s="29"/>
      <c r="U31" s="29"/>
      <c r="V31" s="29"/>
    </row>
    <row r="32" spans="1:22" s="2" customFormat="1" ht="14.45" customHeight="1">
      <c r="A32" s="29"/>
      <c r="B32" s="30"/>
      <c r="C32" s="29"/>
      <c r="D32" s="21" t="s">
        <v>119</v>
      </c>
      <c r="E32" s="29"/>
      <c r="F32" s="29"/>
      <c r="G32" s="29"/>
      <c r="H32" s="29"/>
      <c r="I32" s="29"/>
      <c r="J32" s="28"/>
      <c r="K32" s="29"/>
      <c r="L32" s="42"/>
      <c r="M32" s="29"/>
      <c r="N32" s="29"/>
      <c r="O32" s="29"/>
      <c r="P32" s="29"/>
      <c r="Q32" s="29"/>
      <c r="R32" s="29"/>
      <c r="S32" s="29"/>
      <c r="T32" s="29"/>
      <c r="U32" s="29"/>
      <c r="V32" s="29"/>
    </row>
    <row r="33" spans="1:22" s="2" customFormat="1" ht="14.45" customHeight="1">
      <c r="A33" s="29"/>
      <c r="B33" s="30"/>
      <c r="C33" s="29"/>
      <c r="D33" s="27" t="s">
        <v>120</v>
      </c>
      <c r="E33" s="29"/>
      <c r="F33" s="29"/>
      <c r="G33" s="29"/>
      <c r="H33" s="29"/>
      <c r="I33" s="29"/>
      <c r="J33" s="28"/>
      <c r="K33" s="29"/>
      <c r="L33" s="42"/>
      <c r="M33" s="29"/>
      <c r="N33" s="29"/>
      <c r="O33" s="29"/>
      <c r="P33" s="29"/>
      <c r="Q33" s="29"/>
      <c r="R33" s="29"/>
      <c r="S33" s="29"/>
      <c r="T33" s="29"/>
      <c r="U33" s="29"/>
      <c r="V33" s="29"/>
    </row>
    <row r="34" spans="1:22" s="2" customFormat="1" ht="25.35" customHeight="1">
      <c r="A34" s="29"/>
      <c r="B34" s="30"/>
      <c r="C34" s="29"/>
      <c r="D34" s="76" t="s">
        <v>42</v>
      </c>
      <c r="E34" s="29"/>
      <c r="F34" s="29"/>
      <c r="G34" s="29"/>
      <c r="H34" s="29"/>
      <c r="I34" s="29"/>
      <c r="J34" s="61"/>
      <c r="K34" s="29"/>
      <c r="L34" s="42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s="2" customFormat="1" ht="6.95" customHeight="1">
      <c r="A35" s="29"/>
      <c r="B35" s="30"/>
      <c r="C35" s="29"/>
      <c r="D35" s="57"/>
      <c r="E35" s="57"/>
      <c r="F35" s="57"/>
      <c r="G35" s="57"/>
      <c r="H35" s="57"/>
      <c r="I35" s="57"/>
      <c r="J35" s="57"/>
      <c r="K35" s="57"/>
      <c r="L35" s="42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s="2" customFormat="1" ht="14.45" customHeight="1">
      <c r="A36" s="29"/>
      <c r="B36" s="30"/>
      <c r="C36" s="29"/>
      <c r="D36" s="29"/>
      <c r="E36" s="29"/>
      <c r="F36" s="33" t="s">
        <v>44</v>
      </c>
      <c r="G36" s="29"/>
      <c r="H36" s="29"/>
      <c r="I36" s="33" t="s">
        <v>43</v>
      </c>
      <c r="J36" s="33" t="s">
        <v>45</v>
      </c>
      <c r="K36" s="29"/>
      <c r="L36" s="42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s="2" customFormat="1" ht="14.45" customHeight="1">
      <c r="A37" s="29"/>
      <c r="B37" s="30"/>
      <c r="C37" s="29"/>
      <c r="D37" s="77" t="s">
        <v>46</v>
      </c>
      <c r="E37" s="35" t="s">
        <v>47</v>
      </c>
      <c r="F37" s="78" t="e">
        <f>ROUND((SUM(AV112:AV113) + SUM(AV135:AV250)),  2)</f>
        <v>#REF!</v>
      </c>
      <c r="G37" s="79"/>
      <c r="H37" s="79"/>
      <c r="I37" s="80">
        <v>0.2</v>
      </c>
      <c r="J37" s="78" t="e">
        <f>ROUND(((SUM(AV112:AV113) + SUM(AV135:AV250))*I37),  2)</f>
        <v>#REF!</v>
      </c>
      <c r="K37" s="29"/>
      <c r="L37" s="42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s="2" customFormat="1" ht="14.45" customHeight="1">
      <c r="A38" s="29"/>
      <c r="B38" s="30"/>
      <c r="C38" s="29"/>
      <c r="D38" s="29"/>
      <c r="E38" s="35" t="s">
        <v>48</v>
      </c>
      <c r="F38" s="81"/>
      <c r="G38" s="29"/>
      <c r="H38" s="29"/>
      <c r="I38" s="82">
        <v>0.23</v>
      </c>
      <c r="J38" s="81"/>
      <c r="K38" s="29"/>
      <c r="L38" s="42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s="2" customFormat="1" ht="14.45" hidden="1" customHeight="1">
      <c r="A39" s="29"/>
      <c r="B39" s="30"/>
      <c r="C39" s="29"/>
      <c r="D39" s="29"/>
      <c r="E39" s="23" t="s">
        <v>49</v>
      </c>
      <c r="F39" s="81" t="e">
        <f>ROUND((SUM(AX112:AX113) + SUM(AX135:AX250)),  2)</f>
        <v>#REF!</v>
      </c>
      <c r="G39" s="29"/>
      <c r="H39" s="29"/>
      <c r="I39" s="82">
        <v>0.2</v>
      </c>
      <c r="J39" s="81"/>
      <c r="K39" s="29"/>
      <c r="L39" s="42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s="2" customFormat="1" ht="14.45" hidden="1" customHeight="1">
      <c r="A40" s="29"/>
      <c r="B40" s="30"/>
      <c r="C40" s="29"/>
      <c r="D40" s="29"/>
      <c r="E40" s="23" t="s">
        <v>50</v>
      </c>
      <c r="F40" s="81" t="e">
        <f>ROUND((SUM(AY112:AY113) + SUM(AY135:AY250)),  2)</f>
        <v>#REF!</v>
      </c>
      <c r="G40" s="29"/>
      <c r="H40" s="29"/>
      <c r="I40" s="82">
        <v>0.2</v>
      </c>
      <c r="J40" s="81"/>
      <c r="K40" s="29"/>
      <c r="L40" s="42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s="2" customFormat="1" ht="14.45" hidden="1" customHeight="1">
      <c r="A41" s="29"/>
      <c r="B41" s="30"/>
      <c r="C41" s="29"/>
      <c r="D41" s="29"/>
      <c r="E41" s="35" t="s">
        <v>51</v>
      </c>
      <c r="F41" s="78" t="e">
        <f>ROUND((SUM(AZ112:AZ113) + SUM(AZ135:AZ250)),  2)</f>
        <v>#REF!</v>
      </c>
      <c r="G41" s="79"/>
      <c r="H41" s="79"/>
      <c r="I41" s="80">
        <v>0</v>
      </c>
      <c r="J41" s="78"/>
      <c r="K41" s="29"/>
      <c r="L41" s="42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s="2" customFormat="1" ht="6.9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42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s="2" customFormat="1" ht="25.35" customHeight="1">
      <c r="A43" s="29"/>
      <c r="B43" s="30"/>
      <c r="C43" s="70"/>
      <c r="D43" s="83" t="s">
        <v>52</v>
      </c>
      <c r="E43" s="56"/>
      <c r="F43" s="56"/>
      <c r="G43" s="84" t="s">
        <v>53</v>
      </c>
      <c r="H43" s="85" t="s">
        <v>54</v>
      </c>
      <c r="I43" s="56"/>
      <c r="J43" s="86"/>
      <c r="K43" s="87"/>
      <c r="L43" s="42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s="2" customFormat="1" ht="14.45" customHeight="1">
      <c r="A44" s="29"/>
      <c r="B44" s="30"/>
      <c r="C44" s="29"/>
      <c r="D44" s="29"/>
      <c r="E44" s="29"/>
      <c r="F44" s="29"/>
      <c r="G44" s="29"/>
      <c r="H44" s="29"/>
      <c r="I44" s="29"/>
      <c r="J44" s="29"/>
      <c r="K44" s="29"/>
      <c r="L44" s="42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s="1" customFormat="1" ht="14.45" customHeight="1">
      <c r="B45" s="18"/>
      <c r="L45" s="18"/>
    </row>
    <row r="46" spans="1:22" s="1" customFormat="1" ht="14.45" customHeight="1">
      <c r="B46" s="18"/>
      <c r="L46" s="18"/>
    </row>
    <row r="47" spans="1:22" s="1" customFormat="1" ht="14.45" customHeight="1">
      <c r="B47" s="18"/>
      <c r="L47" s="18"/>
    </row>
    <row r="48" spans="1:22" s="1" customFormat="1" ht="14.45" customHeight="1">
      <c r="B48" s="18"/>
      <c r="L48" s="18"/>
    </row>
    <row r="49" spans="1:22" s="2" customFormat="1" ht="14.45" customHeight="1">
      <c r="B49" s="42"/>
      <c r="D49" s="43" t="s">
        <v>55</v>
      </c>
      <c r="E49" s="44"/>
      <c r="F49" s="44"/>
      <c r="G49" s="43" t="s">
        <v>56</v>
      </c>
      <c r="H49" s="44"/>
      <c r="I49" s="44"/>
      <c r="J49" s="44"/>
      <c r="K49" s="44"/>
      <c r="L49" s="42"/>
    </row>
    <row r="50" spans="1:22">
      <c r="B50" s="18"/>
      <c r="L50" s="18"/>
    </row>
    <row r="51" spans="1:22">
      <c r="B51" s="18"/>
      <c r="L51" s="18"/>
    </row>
    <row r="52" spans="1:22">
      <c r="B52" s="18"/>
      <c r="L52" s="18"/>
    </row>
    <row r="53" spans="1:22">
      <c r="B53" s="18"/>
      <c r="L53" s="18"/>
    </row>
    <row r="54" spans="1:22">
      <c r="B54" s="18"/>
      <c r="L54" s="18"/>
    </row>
    <row r="55" spans="1:22">
      <c r="B55" s="18"/>
      <c r="L55" s="18"/>
    </row>
    <row r="56" spans="1:22">
      <c r="B56" s="18"/>
      <c r="L56" s="18"/>
    </row>
    <row r="57" spans="1:22">
      <c r="B57" s="18"/>
      <c r="L57" s="18"/>
    </row>
    <row r="58" spans="1:22">
      <c r="B58" s="18"/>
      <c r="L58" s="18"/>
    </row>
    <row r="59" spans="1:22">
      <c r="B59" s="18"/>
      <c r="L59" s="18"/>
    </row>
    <row r="60" spans="1:22" s="2" customFormat="1" ht="12.75">
      <c r="A60" s="29"/>
      <c r="B60" s="30"/>
      <c r="C60" s="29"/>
      <c r="D60" s="45" t="s">
        <v>57</v>
      </c>
      <c r="E60" s="32"/>
      <c r="F60" s="88" t="s">
        <v>58</v>
      </c>
      <c r="G60" s="45" t="s">
        <v>57</v>
      </c>
      <c r="H60" s="32"/>
      <c r="I60" s="32"/>
      <c r="J60" s="89" t="s">
        <v>58</v>
      </c>
      <c r="K60" s="32"/>
      <c r="L60" s="42"/>
      <c r="M60" s="29"/>
      <c r="N60" s="29"/>
      <c r="O60" s="29"/>
      <c r="P60" s="29"/>
      <c r="Q60" s="29"/>
      <c r="R60" s="29"/>
      <c r="S60" s="29"/>
      <c r="T60" s="29"/>
      <c r="U60" s="29"/>
      <c r="V60" s="29"/>
    </row>
    <row r="61" spans="1:22">
      <c r="B61" s="18"/>
      <c r="L61" s="18"/>
    </row>
    <row r="62" spans="1:22">
      <c r="B62" s="18"/>
      <c r="L62" s="18"/>
    </row>
    <row r="63" spans="1:22">
      <c r="B63" s="18"/>
      <c r="L63" s="18"/>
    </row>
    <row r="64" spans="1:22" s="2" customFormat="1" ht="12.75">
      <c r="A64" s="29"/>
      <c r="B64" s="30"/>
      <c r="C64" s="29"/>
      <c r="D64" s="43" t="s">
        <v>59</v>
      </c>
      <c r="E64" s="46"/>
      <c r="F64" s="46"/>
      <c r="G64" s="43" t="s">
        <v>60</v>
      </c>
      <c r="H64" s="46"/>
      <c r="I64" s="46"/>
      <c r="J64" s="46"/>
      <c r="K64" s="46"/>
      <c r="L64" s="42"/>
      <c r="M64" s="29"/>
      <c r="N64" s="29"/>
      <c r="O64" s="29"/>
      <c r="P64" s="29"/>
      <c r="Q64" s="29"/>
      <c r="R64" s="29"/>
      <c r="S64" s="29"/>
      <c r="T64" s="29"/>
      <c r="U64" s="29"/>
      <c r="V64" s="29"/>
    </row>
    <row r="65" spans="1:22">
      <c r="B65" s="18"/>
      <c r="L65" s="18"/>
    </row>
    <row r="66" spans="1:22">
      <c r="B66" s="18"/>
      <c r="L66" s="18"/>
    </row>
    <row r="67" spans="1:22">
      <c r="B67" s="18"/>
      <c r="L67" s="18"/>
    </row>
    <row r="68" spans="1:22">
      <c r="B68" s="18"/>
      <c r="L68" s="18"/>
    </row>
    <row r="69" spans="1:22">
      <c r="B69" s="18"/>
      <c r="L69" s="18"/>
    </row>
    <row r="70" spans="1:22">
      <c r="B70" s="18"/>
      <c r="L70" s="18"/>
    </row>
    <row r="71" spans="1:22">
      <c r="B71" s="18"/>
      <c r="L71" s="18"/>
    </row>
    <row r="72" spans="1:22">
      <c r="B72" s="18"/>
      <c r="L72" s="18"/>
    </row>
    <row r="73" spans="1:22">
      <c r="B73" s="18"/>
      <c r="L73" s="18"/>
    </row>
    <row r="74" spans="1:22">
      <c r="B74" s="18"/>
      <c r="L74" s="18"/>
    </row>
    <row r="75" spans="1:22" s="2" customFormat="1" ht="12.75">
      <c r="A75" s="29"/>
      <c r="B75" s="30"/>
      <c r="C75" s="29"/>
      <c r="D75" s="45" t="s">
        <v>57</v>
      </c>
      <c r="E75" s="32"/>
      <c r="F75" s="88" t="s">
        <v>58</v>
      </c>
      <c r="G75" s="45" t="s">
        <v>57</v>
      </c>
      <c r="H75" s="32"/>
      <c r="I75" s="32"/>
      <c r="J75" s="89" t="s">
        <v>58</v>
      </c>
      <c r="K75" s="32"/>
      <c r="L75" s="42"/>
      <c r="M75" s="29"/>
      <c r="N75" s="29"/>
      <c r="O75" s="29"/>
      <c r="P75" s="29"/>
      <c r="Q75" s="29"/>
      <c r="R75" s="29"/>
      <c r="S75" s="29"/>
      <c r="T75" s="29"/>
      <c r="U75" s="29"/>
      <c r="V75" s="29"/>
    </row>
    <row r="76" spans="1:22" s="2" customFormat="1" ht="14.45" customHeight="1">
      <c r="A76" s="29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2"/>
      <c r="M76" s="29"/>
      <c r="N76" s="29"/>
      <c r="O76" s="29"/>
      <c r="P76" s="29"/>
      <c r="Q76" s="29"/>
      <c r="R76" s="29"/>
      <c r="S76" s="29"/>
      <c r="T76" s="29"/>
      <c r="U76" s="29"/>
      <c r="V76" s="29"/>
    </row>
    <row r="80" spans="1:22" s="2" customFormat="1" ht="6.95" customHeight="1">
      <c r="A80" s="29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42"/>
      <c r="M80" s="29"/>
      <c r="N80" s="29"/>
      <c r="O80" s="29"/>
      <c r="P80" s="29"/>
      <c r="Q80" s="29"/>
      <c r="R80" s="29"/>
      <c r="S80" s="29"/>
      <c r="T80" s="29"/>
      <c r="U80" s="29"/>
      <c r="V80" s="29"/>
    </row>
    <row r="81" spans="1:22" s="2" customFormat="1" ht="24.95" customHeight="1">
      <c r="A81" s="29"/>
      <c r="B81" s="30"/>
      <c r="C81" s="19" t="s">
        <v>121</v>
      </c>
      <c r="D81" s="29"/>
      <c r="E81" s="29"/>
      <c r="F81" s="29"/>
      <c r="G81" s="29"/>
      <c r="H81" s="29"/>
      <c r="I81" s="29"/>
      <c r="J81" s="29"/>
      <c r="K81" s="29"/>
      <c r="L81" s="42"/>
      <c r="M81" s="29"/>
      <c r="N81" s="29"/>
      <c r="O81" s="29"/>
      <c r="P81" s="29"/>
      <c r="Q81" s="29"/>
      <c r="R81" s="29"/>
      <c r="S81" s="29"/>
      <c r="T81" s="29"/>
      <c r="U81" s="29"/>
      <c r="V81" s="29"/>
    </row>
    <row r="82" spans="1:22" s="2" customFormat="1" ht="6.95" customHeight="1">
      <c r="A82" s="29"/>
      <c r="B82" s="30"/>
      <c r="C82" s="29"/>
      <c r="D82" s="29"/>
      <c r="E82" s="29"/>
      <c r="F82" s="29"/>
      <c r="G82" s="29"/>
      <c r="H82" s="29"/>
      <c r="I82" s="29"/>
      <c r="J82" s="29"/>
      <c r="K82" s="29"/>
      <c r="L82" s="42"/>
      <c r="M82" s="29"/>
      <c r="N82" s="29"/>
      <c r="O82" s="29"/>
      <c r="P82" s="29"/>
      <c r="Q82" s="29"/>
      <c r="R82" s="29"/>
      <c r="S82" s="29"/>
      <c r="T82" s="29"/>
      <c r="U82" s="29"/>
      <c r="V82" s="29"/>
    </row>
    <row r="83" spans="1:22" s="2" customFormat="1" ht="12" customHeight="1">
      <c r="A83" s="29"/>
      <c r="B83" s="30"/>
      <c r="C83" s="23" t="s">
        <v>11</v>
      </c>
      <c r="D83" s="29"/>
      <c r="E83" s="29"/>
      <c r="F83" s="29"/>
      <c r="G83" s="29"/>
      <c r="H83" s="29"/>
      <c r="I83" s="29"/>
      <c r="J83" s="29"/>
      <c r="K83" s="29"/>
      <c r="L83" s="42"/>
      <c r="M83" s="29"/>
      <c r="N83" s="29"/>
      <c r="O83" s="29"/>
      <c r="P83" s="29"/>
      <c r="Q83" s="29"/>
      <c r="R83" s="29"/>
      <c r="S83" s="29"/>
      <c r="T83" s="29"/>
      <c r="U83" s="29"/>
      <c r="V83" s="29"/>
    </row>
    <row r="84" spans="1:22" s="2" customFormat="1" ht="16.5" customHeight="1">
      <c r="A84" s="29"/>
      <c r="B84" s="30"/>
      <c r="C84" s="29"/>
      <c r="D84" s="29"/>
      <c r="E84" s="181" t="str">
        <f>E7</f>
        <v>Poltár OO PZ, rekonštrukcia a modernizácia objektu</v>
      </c>
      <c r="F84" s="183"/>
      <c r="G84" s="183"/>
      <c r="H84" s="183"/>
      <c r="I84" s="29"/>
      <c r="J84" s="29"/>
      <c r="K84" s="29"/>
      <c r="L84" s="42"/>
      <c r="M84" s="29"/>
      <c r="N84" s="29"/>
      <c r="O84" s="29"/>
      <c r="P84" s="29"/>
      <c r="Q84" s="29"/>
      <c r="R84" s="29"/>
      <c r="S84" s="29"/>
      <c r="T84" s="29"/>
      <c r="U84" s="29"/>
      <c r="V84" s="29"/>
    </row>
    <row r="85" spans="1:22" s="1" customFormat="1" ht="12" customHeight="1">
      <c r="B85" s="18"/>
      <c r="C85" s="23" t="s">
        <v>117</v>
      </c>
      <c r="L85" s="18"/>
    </row>
    <row r="86" spans="1:22" s="2" customFormat="1" ht="16.5" customHeight="1">
      <c r="A86" s="29"/>
      <c r="B86" s="30"/>
      <c r="C86" s="29"/>
      <c r="D86" s="29"/>
      <c r="E86" s="186" t="s">
        <v>110</v>
      </c>
      <c r="F86" s="182"/>
      <c r="G86" s="182"/>
      <c r="H86" s="182"/>
      <c r="I86" s="29"/>
      <c r="J86" s="29"/>
      <c r="K86" s="29"/>
      <c r="L86" s="42"/>
      <c r="M86" s="29"/>
      <c r="N86" s="29"/>
      <c r="O86" s="29"/>
      <c r="P86" s="29"/>
      <c r="Q86" s="29"/>
      <c r="R86" s="29"/>
      <c r="S86" s="29"/>
      <c r="T86" s="29"/>
      <c r="U86" s="29"/>
      <c r="V86" s="29"/>
    </row>
    <row r="87" spans="1:22" s="2" customFormat="1" ht="12" customHeight="1">
      <c r="A87" s="29"/>
      <c r="B87" s="30"/>
      <c r="C87" s="23" t="s">
        <v>118</v>
      </c>
      <c r="D87" s="29"/>
      <c r="E87" s="29"/>
      <c r="F87" s="29"/>
      <c r="G87" s="29"/>
      <c r="H87" s="29"/>
      <c r="I87" s="29"/>
      <c r="J87" s="29"/>
      <c r="K87" s="29"/>
      <c r="L87" s="42"/>
      <c r="M87" s="29"/>
      <c r="N87" s="29"/>
      <c r="O87" s="29"/>
      <c r="P87" s="29"/>
      <c r="Q87" s="29"/>
      <c r="R87" s="29"/>
      <c r="S87" s="29"/>
      <c r="T87" s="29"/>
      <c r="U87" s="29"/>
      <c r="V87" s="29"/>
    </row>
    <row r="88" spans="1:22" s="2" customFormat="1" ht="16.5" customHeight="1">
      <c r="A88" s="29"/>
      <c r="B88" s="30"/>
      <c r="C88" s="29"/>
      <c r="D88" s="29"/>
      <c r="E88" s="178" t="str">
        <f>E11</f>
        <v>2.1 - Stavebné práce</v>
      </c>
      <c r="F88" s="182"/>
      <c r="G88" s="182"/>
      <c r="H88" s="182"/>
      <c r="I88" s="29"/>
      <c r="J88" s="29"/>
      <c r="K88" s="29"/>
      <c r="L88" s="42"/>
      <c r="M88" s="29"/>
      <c r="N88" s="29"/>
      <c r="O88" s="29"/>
      <c r="P88" s="29"/>
      <c r="Q88" s="29"/>
      <c r="R88" s="29"/>
      <c r="S88" s="29"/>
      <c r="T88" s="29"/>
      <c r="U88" s="29"/>
      <c r="V88" s="29"/>
    </row>
    <row r="89" spans="1:22" s="2" customFormat="1" ht="6.95" customHeight="1">
      <c r="A89" s="29"/>
      <c r="B89" s="30"/>
      <c r="C89" s="29"/>
      <c r="D89" s="29"/>
      <c r="E89" s="29"/>
      <c r="F89" s="29"/>
      <c r="G89" s="29"/>
      <c r="H89" s="29"/>
      <c r="I89" s="29"/>
      <c r="J89" s="29"/>
      <c r="K89" s="29"/>
      <c r="L89" s="42"/>
      <c r="M89" s="29"/>
      <c r="N89" s="29"/>
      <c r="O89" s="29"/>
      <c r="P89" s="29"/>
      <c r="Q89" s="29"/>
      <c r="R89" s="29"/>
      <c r="S89" s="29"/>
      <c r="T89" s="29"/>
      <c r="U89" s="29"/>
      <c r="V89" s="29"/>
    </row>
    <row r="90" spans="1:22" s="2" customFormat="1" ht="12" customHeight="1">
      <c r="A90" s="29"/>
      <c r="B90" s="30"/>
      <c r="C90" s="23" t="s">
        <v>17</v>
      </c>
      <c r="D90" s="29"/>
      <c r="E90" s="29"/>
      <c r="F90" s="21" t="str">
        <f>F14</f>
        <v>Poltár</v>
      </c>
      <c r="G90" s="29"/>
      <c r="H90" s="29"/>
      <c r="I90" s="23" t="s">
        <v>19</v>
      </c>
      <c r="J90" s="55" t="str">
        <f>IF(J14="","",J14)</f>
        <v>21. 6. 2023</v>
      </c>
      <c r="K90" s="29"/>
      <c r="L90" s="42"/>
      <c r="M90" s="29"/>
      <c r="N90" s="29"/>
      <c r="O90" s="29"/>
      <c r="P90" s="29"/>
      <c r="Q90" s="29"/>
      <c r="R90" s="29"/>
      <c r="S90" s="29"/>
      <c r="T90" s="29"/>
      <c r="U90" s="29"/>
      <c r="V90" s="29"/>
    </row>
    <row r="91" spans="1:22" s="2" customFormat="1" ht="6.95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42"/>
      <c r="M91" s="29"/>
      <c r="N91" s="29"/>
      <c r="O91" s="29"/>
      <c r="P91" s="29"/>
      <c r="Q91" s="29"/>
      <c r="R91" s="29"/>
      <c r="S91" s="29"/>
      <c r="T91" s="29"/>
      <c r="U91" s="29"/>
      <c r="V91" s="29"/>
    </row>
    <row r="92" spans="1:22" s="2" customFormat="1" ht="15.2" customHeight="1">
      <c r="A92" s="29"/>
      <c r="B92" s="30"/>
      <c r="C92" s="23" t="s">
        <v>25</v>
      </c>
      <c r="D92" s="29"/>
      <c r="E92" s="29"/>
      <c r="F92" s="21" t="str">
        <f>E17</f>
        <v>Ministerstvo vnútra Slovenskej republiky</v>
      </c>
      <c r="G92" s="29"/>
      <c r="H92" s="29"/>
      <c r="I92" s="23" t="s">
        <v>32</v>
      </c>
      <c r="J92" s="25" t="str">
        <f>E23</f>
        <v>PROMOST s.r.o.</v>
      </c>
      <c r="K92" s="29"/>
      <c r="L92" s="42"/>
      <c r="M92" s="29"/>
      <c r="N92" s="29"/>
      <c r="O92" s="29"/>
      <c r="P92" s="29"/>
      <c r="Q92" s="29"/>
      <c r="R92" s="29"/>
      <c r="S92" s="29"/>
      <c r="T92" s="29"/>
      <c r="U92" s="29"/>
      <c r="V92" s="29"/>
    </row>
    <row r="93" spans="1:22" s="2" customFormat="1" ht="15.2" customHeight="1">
      <c r="A93" s="29"/>
      <c r="B93" s="30"/>
      <c r="C93" s="23" t="s">
        <v>30</v>
      </c>
      <c r="D93" s="29"/>
      <c r="E93" s="29"/>
      <c r="F93" s="21" t="str">
        <f>IF(E20="","",E20)</f>
        <v xml:space="preserve"> </v>
      </c>
      <c r="G93" s="29"/>
      <c r="H93" s="29"/>
      <c r="I93" s="23" t="s">
        <v>37</v>
      </c>
      <c r="J93" s="25" t="str">
        <f>E26</f>
        <v>Ing. Michal Slobodník</v>
      </c>
      <c r="K93" s="29"/>
      <c r="L93" s="42"/>
      <c r="M93" s="29"/>
      <c r="N93" s="29"/>
      <c r="O93" s="29"/>
      <c r="P93" s="29"/>
      <c r="Q93" s="29"/>
      <c r="R93" s="29"/>
      <c r="S93" s="29"/>
      <c r="T93" s="29"/>
      <c r="U93" s="29"/>
      <c r="V93" s="29"/>
    </row>
    <row r="94" spans="1:22" s="2" customFormat="1" ht="10.35" customHeight="1">
      <c r="A94" s="29"/>
      <c r="B94" s="30"/>
      <c r="C94" s="29"/>
      <c r="D94" s="29"/>
      <c r="E94" s="29"/>
      <c r="F94" s="29"/>
      <c r="G94" s="29"/>
      <c r="H94" s="29"/>
      <c r="I94" s="29"/>
      <c r="J94" s="29"/>
      <c r="K94" s="29"/>
      <c r="L94" s="42"/>
      <c r="M94" s="29"/>
      <c r="N94" s="29"/>
      <c r="O94" s="29"/>
      <c r="P94" s="29"/>
      <c r="Q94" s="29"/>
      <c r="R94" s="29"/>
      <c r="S94" s="29"/>
      <c r="T94" s="29"/>
      <c r="U94" s="29"/>
      <c r="V94" s="29"/>
    </row>
    <row r="95" spans="1:22" s="2" customFormat="1" ht="29.25" customHeight="1">
      <c r="A95" s="29"/>
      <c r="B95" s="30"/>
      <c r="C95" s="90" t="s">
        <v>122</v>
      </c>
      <c r="D95" s="70"/>
      <c r="E95" s="70"/>
      <c r="F95" s="70"/>
      <c r="G95" s="70"/>
      <c r="H95" s="70"/>
      <c r="I95" s="70"/>
      <c r="J95" s="91" t="s">
        <v>123</v>
      </c>
      <c r="K95" s="70"/>
      <c r="L95" s="42"/>
      <c r="M95" s="29"/>
      <c r="N95" s="29"/>
      <c r="O95" s="29"/>
      <c r="P95" s="29"/>
      <c r="Q95" s="29"/>
      <c r="R95" s="29"/>
      <c r="S95" s="29"/>
      <c r="T95" s="29"/>
      <c r="U95" s="29"/>
      <c r="V95" s="29"/>
    </row>
    <row r="96" spans="1:22" s="2" customFormat="1" ht="10.35" customHeight="1">
      <c r="A96" s="29"/>
      <c r="B96" s="30"/>
      <c r="C96" s="29"/>
      <c r="D96" s="29"/>
      <c r="E96" s="29"/>
      <c r="F96" s="29"/>
      <c r="G96" s="29"/>
      <c r="H96" s="29"/>
      <c r="I96" s="29"/>
      <c r="J96" s="29"/>
      <c r="K96" s="29"/>
      <c r="L96" s="42"/>
      <c r="M96" s="29"/>
      <c r="N96" s="29"/>
      <c r="O96" s="29"/>
      <c r="P96" s="29"/>
      <c r="Q96" s="29"/>
      <c r="R96" s="29"/>
      <c r="S96" s="29"/>
      <c r="T96" s="29"/>
      <c r="U96" s="29"/>
      <c r="V96" s="29"/>
    </row>
    <row r="97" spans="1:38" s="2" customFormat="1" ht="22.9" customHeight="1">
      <c r="A97" s="29"/>
      <c r="B97" s="30"/>
      <c r="C97" s="92" t="s">
        <v>124</v>
      </c>
      <c r="D97" s="29"/>
      <c r="E97" s="29"/>
      <c r="F97" s="29"/>
      <c r="G97" s="29"/>
      <c r="H97" s="29"/>
      <c r="I97" s="29"/>
      <c r="J97" s="61"/>
      <c r="K97" s="29"/>
      <c r="L97" s="42"/>
      <c r="M97" s="29"/>
      <c r="N97" s="29"/>
      <c r="O97" s="29"/>
      <c r="P97" s="29"/>
      <c r="Q97" s="29"/>
      <c r="R97" s="29"/>
      <c r="S97" s="29"/>
      <c r="T97" s="29"/>
      <c r="U97" s="29"/>
      <c r="V97" s="29"/>
      <c r="AL97" s="15" t="s">
        <v>125</v>
      </c>
    </row>
    <row r="98" spans="1:38" s="9" customFormat="1" ht="24.95" customHeight="1">
      <c r="B98" s="93"/>
      <c r="D98" s="94" t="s">
        <v>126</v>
      </c>
      <c r="E98" s="95"/>
      <c r="F98" s="95"/>
      <c r="G98" s="95"/>
      <c r="H98" s="95"/>
      <c r="I98" s="95"/>
      <c r="J98" s="96"/>
      <c r="L98" s="93"/>
    </row>
    <row r="99" spans="1:38" s="10" customFormat="1" ht="19.899999999999999" customHeight="1">
      <c r="B99" s="97"/>
      <c r="D99" s="98" t="s">
        <v>127</v>
      </c>
      <c r="E99" s="99"/>
      <c r="F99" s="99"/>
      <c r="G99" s="99"/>
      <c r="H99" s="99"/>
      <c r="I99" s="99"/>
      <c r="J99" s="100"/>
      <c r="L99" s="97"/>
    </row>
    <row r="100" spans="1:38" s="10" customFormat="1" ht="19.899999999999999" customHeight="1">
      <c r="B100" s="97"/>
      <c r="D100" s="98" t="s">
        <v>128</v>
      </c>
      <c r="E100" s="99"/>
      <c r="F100" s="99"/>
      <c r="G100" s="99"/>
      <c r="H100" s="99"/>
      <c r="I100" s="99"/>
      <c r="J100" s="100"/>
      <c r="L100" s="97"/>
    </row>
    <row r="101" spans="1:38" s="10" customFormat="1" ht="19.899999999999999" customHeight="1">
      <c r="B101" s="97"/>
      <c r="D101" s="98" t="s">
        <v>129</v>
      </c>
      <c r="E101" s="99"/>
      <c r="F101" s="99"/>
      <c r="G101" s="99"/>
      <c r="H101" s="99"/>
      <c r="I101" s="99"/>
      <c r="J101" s="100"/>
      <c r="L101" s="97"/>
    </row>
    <row r="102" spans="1:38" s="10" customFormat="1" ht="19.899999999999999" customHeight="1">
      <c r="B102" s="97"/>
      <c r="D102" s="98" t="s">
        <v>130</v>
      </c>
      <c r="E102" s="99"/>
      <c r="F102" s="99"/>
      <c r="G102" s="99"/>
      <c r="H102" s="99"/>
      <c r="I102" s="99"/>
      <c r="J102" s="100"/>
      <c r="L102" s="97"/>
    </row>
    <row r="103" spans="1:38" s="9" customFormat="1" ht="24.95" customHeight="1">
      <c r="B103" s="93"/>
      <c r="D103" s="94" t="s">
        <v>131</v>
      </c>
      <c r="E103" s="95"/>
      <c r="F103" s="95"/>
      <c r="G103" s="95"/>
      <c r="H103" s="95"/>
      <c r="I103" s="95"/>
      <c r="J103" s="96"/>
      <c r="L103" s="93"/>
    </row>
    <row r="104" spans="1:38" s="10" customFormat="1" ht="19.899999999999999" customHeight="1">
      <c r="B104" s="97"/>
      <c r="D104" s="98" t="s">
        <v>593</v>
      </c>
      <c r="E104" s="99"/>
      <c r="F104" s="99"/>
      <c r="G104" s="99"/>
      <c r="H104" s="99"/>
      <c r="I104" s="99"/>
      <c r="J104" s="100"/>
      <c r="L104" s="97"/>
    </row>
    <row r="105" spans="1:38" s="10" customFormat="1" ht="19.899999999999999" customHeight="1">
      <c r="B105" s="97"/>
      <c r="D105" s="98" t="s">
        <v>1276</v>
      </c>
      <c r="E105" s="99"/>
      <c r="F105" s="99"/>
      <c r="G105" s="99"/>
      <c r="H105" s="99"/>
      <c r="I105" s="99"/>
      <c r="J105" s="100"/>
      <c r="L105" s="97"/>
    </row>
    <row r="106" spans="1:38" s="10" customFormat="1" ht="19.899999999999999" customHeight="1">
      <c r="B106" s="97"/>
      <c r="D106" s="98" t="s">
        <v>2476</v>
      </c>
      <c r="E106" s="99"/>
      <c r="F106" s="99"/>
      <c r="G106" s="99"/>
      <c r="H106" s="99"/>
      <c r="I106" s="99"/>
      <c r="J106" s="100"/>
      <c r="L106" s="97"/>
    </row>
    <row r="107" spans="1:38" s="10" customFormat="1" ht="19.899999999999999" customHeight="1">
      <c r="B107" s="97"/>
      <c r="D107" s="98" t="s">
        <v>2477</v>
      </c>
      <c r="E107" s="99"/>
      <c r="F107" s="99"/>
      <c r="G107" s="99"/>
      <c r="H107" s="99"/>
      <c r="I107" s="99"/>
      <c r="J107" s="100"/>
      <c r="L107" s="97"/>
    </row>
    <row r="108" spans="1:38" s="10" customFormat="1" ht="19.899999999999999" customHeight="1">
      <c r="B108" s="97"/>
      <c r="D108" s="98" t="s">
        <v>405</v>
      </c>
      <c r="E108" s="99"/>
      <c r="F108" s="99"/>
      <c r="G108" s="99"/>
      <c r="H108" s="99"/>
      <c r="I108" s="99"/>
      <c r="J108" s="100"/>
      <c r="L108" s="97"/>
    </row>
    <row r="109" spans="1:38" s="10" customFormat="1" ht="19.899999999999999" customHeight="1">
      <c r="B109" s="97"/>
      <c r="D109" s="98" t="s">
        <v>134</v>
      </c>
      <c r="E109" s="99"/>
      <c r="F109" s="99"/>
      <c r="G109" s="99"/>
      <c r="H109" s="99"/>
      <c r="I109" s="99"/>
      <c r="J109" s="100"/>
      <c r="L109" s="97"/>
    </row>
    <row r="110" spans="1:38" s="2" customFormat="1" ht="21.7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M110" s="29"/>
      <c r="N110" s="29"/>
      <c r="O110" s="29"/>
      <c r="P110" s="29"/>
      <c r="Q110" s="29"/>
      <c r="R110" s="29"/>
      <c r="S110" s="29"/>
      <c r="T110" s="29"/>
      <c r="U110" s="29"/>
      <c r="V110" s="29"/>
    </row>
    <row r="111" spans="1:38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42"/>
      <c r="M111" s="29"/>
      <c r="N111" s="29"/>
      <c r="O111" s="29"/>
      <c r="P111" s="29"/>
      <c r="Q111" s="29"/>
      <c r="R111" s="29"/>
      <c r="S111" s="29"/>
      <c r="T111" s="29"/>
      <c r="U111" s="29"/>
      <c r="V111" s="29"/>
    </row>
    <row r="112" spans="1:38" s="2" customFormat="1" ht="29.25" customHeight="1">
      <c r="A112" s="29"/>
      <c r="B112" s="30"/>
      <c r="C112" s="92" t="s">
        <v>135</v>
      </c>
      <c r="D112" s="29"/>
      <c r="E112" s="29"/>
      <c r="F112" s="29"/>
      <c r="G112" s="29"/>
      <c r="H112" s="29"/>
      <c r="I112" s="29"/>
      <c r="J112" s="101"/>
      <c r="K112" s="29"/>
      <c r="L112" s="42"/>
      <c r="M112" s="29"/>
      <c r="N112" s="29"/>
      <c r="O112" s="29"/>
      <c r="P112" s="29"/>
      <c r="Q112" s="29"/>
      <c r="R112" s="29"/>
      <c r="S112" s="29"/>
      <c r="T112" s="29"/>
      <c r="U112" s="29"/>
      <c r="V112" s="29"/>
    </row>
    <row r="113" spans="1:22" s="2" customFormat="1" ht="18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42"/>
      <c r="M113" s="29"/>
      <c r="N113" s="29"/>
      <c r="O113" s="29"/>
      <c r="P113" s="29"/>
      <c r="Q113" s="29"/>
      <c r="R113" s="29"/>
      <c r="S113" s="29"/>
      <c r="T113" s="29"/>
      <c r="U113" s="29"/>
      <c r="V113" s="29"/>
    </row>
    <row r="114" spans="1:22" s="2" customFormat="1" ht="29.25" customHeight="1">
      <c r="A114" s="29"/>
      <c r="B114" s="30"/>
      <c r="C114" s="69" t="s">
        <v>115</v>
      </c>
      <c r="D114" s="70"/>
      <c r="E114" s="70"/>
      <c r="F114" s="70"/>
      <c r="G114" s="70"/>
      <c r="H114" s="70"/>
      <c r="I114" s="70"/>
      <c r="J114" s="71"/>
      <c r="K114" s="70"/>
      <c r="L114" s="42"/>
      <c r="M114" s="29"/>
      <c r="N114" s="29"/>
      <c r="O114" s="29"/>
      <c r="P114" s="29"/>
      <c r="Q114" s="29"/>
      <c r="R114" s="29"/>
      <c r="S114" s="29"/>
      <c r="T114" s="29"/>
      <c r="U114" s="29"/>
      <c r="V114" s="29"/>
    </row>
    <row r="115" spans="1:22" s="2" customFormat="1" ht="6.95" customHeight="1">
      <c r="A115" s="29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2"/>
      <c r="M115" s="29"/>
      <c r="N115" s="29"/>
      <c r="O115" s="29"/>
      <c r="P115" s="29"/>
      <c r="Q115" s="29"/>
      <c r="R115" s="29"/>
      <c r="S115" s="29"/>
      <c r="T115" s="29"/>
      <c r="U115" s="29"/>
      <c r="V115" s="29"/>
    </row>
    <row r="119" spans="1:22" s="2" customFormat="1" ht="6.95" customHeight="1">
      <c r="A119" s="29"/>
      <c r="B119" s="49"/>
      <c r="C119" s="50"/>
      <c r="D119" s="50"/>
      <c r="E119" s="50"/>
      <c r="F119" s="50"/>
      <c r="G119" s="50"/>
      <c r="H119" s="50"/>
      <c r="I119" s="50"/>
      <c r="J119" s="50"/>
      <c r="K119" s="50"/>
      <c r="L119" s="42"/>
      <c r="M119" s="29"/>
      <c r="N119" s="29"/>
      <c r="O119" s="29"/>
      <c r="P119" s="29"/>
      <c r="Q119" s="29"/>
      <c r="R119" s="29"/>
      <c r="S119" s="29"/>
      <c r="T119" s="29"/>
      <c r="U119" s="29"/>
      <c r="V119" s="29"/>
    </row>
    <row r="120" spans="1:22" s="2" customFormat="1" ht="24.95" customHeight="1">
      <c r="A120" s="29"/>
      <c r="B120" s="30"/>
      <c r="C120" s="19" t="s">
        <v>136</v>
      </c>
      <c r="D120" s="29"/>
      <c r="E120" s="29"/>
      <c r="F120" s="29"/>
      <c r="G120" s="29"/>
      <c r="H120" s="29"/>
      <c r="I120" s="29"/>
      <c r="J120" s="29"/>
      <c r="K120" s="29"/>
      <c r="L120" s="42"/>
      <c r="M120" s="29"/>
      <c r="N120" s="29"/>
      <c r="O120" s="29"/>
      <c r="P120" s="29"/>
      <c r="Q120" s="29"/>
      <c r="R120" s="29"/>
      <c r="S120" s="29"/>
      <c r="T120" s="29"/>
      <c r="U120" s="29"/>
      <c r="V120" s="29"/>
    </row>
    <row r="121" spans="1:22" s="2" customFormat="1" ht="6.9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42"/>
      <c r="M121" s="29"/>
      <c r="N121" s="29"/>
      <c r="O121" s="29"/>
      <c r="P121" s="29"/>
      <c r="Q121" s="29"/>
      <c r="R121" s="29"/>
      <c r="S121" s="29"/>
      <c r="T121" s="29"/>
      <c r="U121" s="29"/>
      <c r="V121" s="29"/>
    </row>
    <row r="122" spans="1:22" s="2" customFormat="1" ht="12" customHeight="1">
      <c r="A122" s="29"/>
      <c r="B122" s="30"/>
      <c r="C122" s="23" t="s">
        <v>11</v>
      </c>
      <c r="D122" s="29"/>
      <c r="E122" s="29"/>
      <c r="F122" s="29"/>
      <c r="G122" s="29"/>
      <c r="H122" s="29"/>
      <c r="I122" s="29"/>
      <c r="J122" s="29"/>
      <c r="K122" s="29"/>
      <c r="L122" s="42"/>
      <c r="M122" s="29"/>
      <c r="N122" s="29"/>
      <c r="O122" s="29"/>
      <c r="P122" s="29"/>
      <c r="Q122" s="29"/>
      <c r="R122" s="29"/>
      <c r="S122" s="29"/>
      <c r="T122" s="29"/>
      <c r="U122" s="29"/>
      <c r="V122" s="29"/>
    </row>
    <row r="123" spans="1:22" s="2" customFormat="1" ht="16.5" customHeight="1">
      <c r="A123" s="29"/>
      <c r="B123" s="30"/>
      <c r="C123" s="29"/>
      <c r="D123" s="29"/>
      <c r="E123" s="181" t="str">
        <f>E7</f>
        <v>Poltár OO PZ, rekonštrukcia a modernizácia objektu</v>
      </c>
      <c r="F123" s="183"/>
      <c r="G123" s="183"/>
      <c r="H123" s="183"/>
      <c r="I123" s="29"/>
      <c r="J123" s="29"/>
      <c r="K123" s="29"/>
      <c r="L123" s="42"/>
      <c r="M123" s="29"/>
      <c r="N123" s="29"/>
      <c r="O123" s="29"/>
      <c r="P123" s="29"/>
      <c r="Q123" s="29"/>
      <c r="R123" s="29"/>
      <c r="S123" s="29"/>
      <c r="T123" s="29"/>
      <c r="U123" s="29"/>
      <c r="V123" s="29"/>
    </row>
    <row r="124" spans="1:22" s="1" customFormat="1" ht="12" customHeight="1">
      <c r="B124" s="18"/>
      <c r="C124" s="23" t="s">
        <v>117</v>
      </c>
      <c r="L124" s="18"/>
    </row>
    <row r="125" spans="1:22" s="2" customFormat="1" ht="16.5" customHeight="1">
      <c r="A125" s="29"/>
      <c r="B125" s="30"/>
      <c r="C125" s="29"/>
      <c r="D125" s="29"/>
      <c r="E125" s="186" t="s">
        <v>110</v>
      </c>
      <c r="F125" s="182"/>
      <c r="G125" s="182"/>
      <c r="H125" s="182"/>
      <c r="I125" s="29"/>
      <c r="J125" s="29"/>
      <c r="K125" s="29"/>
      <c r="L125" s="42"/>
      <c r="M125" s="29"/>
      <c r="N125" s="29"/>
      <c r="O125" s="29"/>
      <c r="P125" s="29"/>
      <c r="Q125" s="29"/>
      <c r="R125" s="29"/>
      <c r="S125" s="29"/>
      <c r="T125" s="29"/>
      <c r="U125" s="29"/>
      <c r="V125" s="29"/>
    </row>
    <row r="126" spans="1:22" s="2" customFormat="1" ht="12" customHeight="1">
      <c r="A126" s="29"/>
      <c r="B126" s="30"/>
      <c r="C126" s="23" t="s">
        <v>118</v>
      </c>
      <c r="D126" s="29"/>
      <c r="E126" s="29"/>
      <c r="F126" s="29"/>
      <c r="G126" s="29"/>
      <c r="H126" s="29"/>
      <c r="I126" s="29"/>
      <c r="J126" s="29"/>
      <c r="K126" s="29"/>
      <c r="L126" s="42"/>
      <c r="M126" s="29"/>
      <c r="N126" s="29"/>
      <c r="O126" s="29"/>
      <c r="P126" s="29"/>
      <c r="Q126" s="29"/>
      <c r="R126" s="29"/>
      <c r="S126" s="29"/>
      <c r="T126" s="29"/>
      <c r="U126" s="29"/>
      <c r="V126" s="29"/>
    </row>
    <row r="127" spans="1:22" s="2" customFormat="1" ht="16.5" customHeight="1">
      <c r="A127" s="29"/>
      <c r="B127" s="30"/>
      <c r="C127" s="29"/>
      <c r="D127" s="29"/>
      <c r="E127" s="178" t="str">
        <f>E11</f>
        <v>2.1 - Stavebné práce</v>
      </c>
      <c r="F127" s="182"/>
      <c r="G127" s="182"/>
      <c r="H127" s="182"/>
      <c r="I127" s="29"/>
      <c r="J127" s="29"/>
      <c r="K127" s="29"/>
      <c r="L127" s="42"/>
      <c r="M127" s="29"/>
      <c r="N127" s="29"/>
      <c r="O127" s="29"/>
      <c r="P127" s="29"/>
      <c r="Q127" s="29"/>
      <c r="R127" s="29"/>
      <c r="S127" s="29"/>
      <c r="T127" s="29"/>
      <c r="U127" s="29"/>
      <c r="V127" s="29"/>
    </row>
    <row r="128" spans="1:22" s="2" customFormat="1" ht="6.95" customHeight="1">
      <c r="A128" s="29"/>
      <c r="B128" s="30"/>
      <c r="C128" s="29"/>
      <c r="D128" s="29"/>
      <c r="E128" s="29"/>
      <c r="F128" s="29"/>
      <c r="G128" s="29"/>
      <c r="H128" s="29"/>
      <c r="I128" s="29"/>
      <c r="J128" s="29"/>
      <c r="K128" s="29"/>
      <c r="L128" s="42"/>
      <c r="M128" s="29"/>
      <c r="N128" s="29"/>
      <c r="O128" s="29"/>
      <c r="P128" s="29"/>
      <c r="Q128" s="29"/>
      <c r="R128" s="29"/>
      <c r="S128" s="29"/>
      <c r="T128" s="29"/>
      <c r="U128" s="29"/>
      <c r="V128" s="29"/>
    </row>
    <row r="129" spans="1:56" s="2" customFormat="1" ht="12" customHeight="1">
      <c r="A129" s="29"/>
      <c r="B129" s="30"/>
      <c r="C129" s="23" t="s">
        <v>17</v>
      </c>
      <c r="D129" s="29"/>
      <c r="E129" s="29"/>
      <c r="F129" s="21" t="str">
        <f>F14</f>
        <v>Poltár</v>
      </c>
      <c r="G129" s="29"/>
      <c r="H129" s="29"/>
      <c r="I129" s="23" t="s">
        <v>19</v>
      </c>
      <c r="J129" s="55" t="str">
        <f>IF(J14="","",J14)</f>
        <v>21. 6. 2023</v>
      </c>
      <c r="K129" s="29"/>
      <c r="L129" s="42"/>
      <c r="M129" s="29"/>
      <c r="N129" s="29"/>
      <c r="O129" s="29"/>
      <c r="P129" s="29"/>
      <c r="Q129" s="29"/>
      <c r="R129" s="29"/>
      <c r="S129" s="29"/>
      <c r="T129" s="29"/>
      <c r="U129" s="29"/>
      <c r="V129" s="29"/>
    </row>
    <row r="130" spans="1:56" s="2" customFormat="1" ht="6.95" customHeight="1">
      <c r="A130" s="29"/>
      <c r="B130" s="30"/>
      <c r="C130" s="29"/>
      <c r="D130" s="29"/>
      <c r="E130" s="29"/>
      <c r="F130" s="29"/>
      <c r="G130" s="29"/>
      <c r="H130" s="29"/>
      <c r="I130" s="29"/>
      <c r="J130" s="29"/>
      <c r="K130" s="29"/>
      <c r="L130" s="42"/>
      <c r="M130" s="29"/>
      <c r="N130" s="29"/>
      <c r="O130" s="29"/>
      <c r="P130" s="29"/>
      <c r="Q130" s="29"/>
      <c r="R130" s="29"/>
      <c r="S130" s="29"/>
      <c r="T130" s="29"/>
      <c r="U130" s="29"/>
      <c r="V130" s="29"/>
    </row>
    <row r="131" spans="1:56" s="2" customFormat="1" ht="15.2" customHeight="1">
      <c r="A131" s="29"/>
      <c r="B131" s="30"/>
      <c r="C131" s="23" t="s">
        <v>25</v>
      </c>
      <c r="D131" s="29"/>
      <c r="E131" s="29"/>
      <c r="F131" s="21" t="str">
        <f>E17</f>
        <v>Ministerstvo vnútra Slovenskej republiky</v>
      </c>
      <c r="G131" s="29"/>
      <c r="H131" s="29"/>
      <c r="I131" s="23" t="s">
        <v>32</v>
      </c>
      <c r="J131" s="25" t="str">
        <f>E23</f>
        <v>PROMOST s.r.o.</v>
      </c>
      <c r="K131" s="29"/>
      <c r="L131" s="42"/>
      <c r="M131" s="29"/>
      <c r="N131" s="29"/>
      <c r="O131" s="29"/>
      <c r="P131" s="29"/>
      <c r="Q131" s="29"/>
      <c r="R131" s="29"/>
      <c r="S131" s="29"/>
      <c r="T131" s="29"/>
      <c r="U131" s="29"/>
      <c r="V131" s="29"/>
    </row>
    <row r="132" spans="1:56" s="2" customFormat="1" ht="15.2" customHeight="1">
      <c r="A132" s="29"/>
      <c r="B132" s="30"/>
      <c r="C132" s="23" t="s">
        <v>30</v>
      </c>
      <c r="D132" s="29"/>
      <c r="E132" s="29"/>
      <c r="F132" s="21" t="str">
        <f>IF(E20="","",E20)</f>
        <v xml:space="preserve"> </v>
      </c>
      <c r="G132" s="29"/>
      <c r="H132" s="29"/>
      <c r="I132" s="23" t="s">
        <v>37</v>
      </c>
      <c r="J132" s="25" t="str">
        <f>E26</f>
        <v>Ing. Michal Slobodník</v>
      </c>
      <c r="K132" s="29"/>
      <c r="L132" s="42"/>
      <c r="M132" s="29"/>
      <c r="N132" s="29"/>
      <c r="O132" s="29"/>
      <c r="P132" s="29"/>
      <c r="Q132" s="29"/>
      <c r="R132" s="29"/>
      <c r="S132" s="29"/>
      <c r="T132" s="29"/>
      <c r="U132" s="29"/>
      <c r="V132" s="29"/>
    </row>
    <row r="133" spans="1:56" s="2" customFormat="1" ht="10.35" customHeight="1">
      <c r="A133" s="29"/>
      <c r="B133" s="30"/>
      <c r="C133" s="29"/>
      <c r="D133" s="29"/>
      <c r="E133" s="29"/>
      <c r="F133" s="29"/>
      <c r="G133" s="29"/>
      <c r="H133" s="29"/>
      <c r="I133" s="29"/>
      <c r="J133" s="29"/>
      <c r="K133" s="29"/>
      <c r="L133" s="42"/>
      <c r="M133" s="29"/>
      <c r="N133" s="29"/>
      <c r="O133" s="29"/>
      <c r="P133" s="29"/>
      <c r="Q133" s="29"/>
      <c r="R133" s="29"/>
      <c r="S133" s="29"/>
      <c r="T133" s="29"/>
      <c r="U133" s="29"/>
      <c r="V133" s="29"/>
    </row>
    <row r="134" spans="1:56" s="11" customFormat="1" ht="29.25" customHeight="1">
      <c r="A134" s="102"/>
      <c r="B134" s="103"/>
      <c r="C134" s="104" t="s">
        <v>137</v>
      </c>
      <c r="D134" s="105" t="s">
        <v>66</v>
      </c>
      <c r="E134" s="105" t="s">
        <v>62</v>
      </c>
      <c r="F134" s="105" t="s">
        <v>63</v>
      </c>
      <c r="G134" s="105" t="s">
        <v>138</v>
      </c>
      <c r="H134" s="105" t="s">
        <v>139</v>
      </c>
      <c r="I134" s="105" t="s">
        <v>140</v>
      </c>
      <c r="J134" s="106" t="s">
        <v>123</v>
      </c>
      <c r="K134" s="107" t="s">
        <v>141</v>
      </c>
      <c r="L134" s="108"/>
      <c r="M134" s="102"/>
      <c r="N134" s="102"/>
      <c r="O134" s="102"/>
      <c r="P134" s="102"/>
      <c r="Q134" s="102"/>
      <c r="R134" s="102"/>
      <c r="S134" s="102"/>
      <c r="T134" s="102"/>
      <c r="U134" s="102"/>
      <c r="V134" s="102"/>
    </row>
    <row r="135" spans="1:56" s="2" customFormat="1" ht="22.9" customHeight="1">
      <c r="A135" s="29"/>
      <c r="B135" s="30"/>
      <c r="C135" s="59" t="s">
        <v>119</v>
      </c>
      <c r="D135" s="29"/>
      <c r="E135" s="29"/>
      <c r="F135" s="29"/>
      <c r="G135" s="29"/>
      <c r="H135" s="29"/>
      <c r="I135" s="29"/>
      <c r="J135" s="109"/>
      <c r="K135" s="29"/>
      <c r="L135" s="30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AK135" s="15" t="s">
        <v>68</v>
      </c>
      <c r="AL135" s="15" t="s">
        <v>125</v>
      </c>
      <c r="BB135" s="110">
        <f>BB136+BB186</f>
        <v>0</v>
      </c>
    </row>
    <row r="136" spans="1:56" s="12" customFormat="1" ht="25.9" customHeight="1">
      <c r="B136" s="111"/>
      <c r="D136" s="112" t="s">
        <v>68</v>
      </c>
      <c r="E136" s="113" t="s">
        <v>142</v>
      </c>
      <c r="F136" s="113" t="s">
        <v>143</v>
      </c>
      <c r="J136" s="114"/>
      <c r="L136" s="111"/>
      <c r="AI136" s="112" t="s">
        <v>74</v>
      </c>
      <c r="AK136" s="115" t="s">
        <v>68</v>
      </c>
      <c r="AL136" s="115" t="s">
        <v>69</v>
      </c>
      <c r="AP136" s="112" t="s">
        <v>144</v>
      </c>
      <c r="BB136" s="116">
        <f>BB137+BB146+BB167+BB184</f>
        <v>0</v>
      </c>
    </row>
    <row r="137" spans="1:56" s="12" customFormat="1" ht="22.9" customHeight="1">
      <c r="B137" s="111"/>
      <c r="D137" s="112" t="s">
        <v>68</v>
      </c>
      <c r="E137" s="117" t="s">
        <v>87</v>
      </c>
      <c r="F137" s="117" t="s">
        <v>145</v>
      </c>
      <c r="J137" s="118"/>
      <c r="L137" s="111"/>
      <c r="AI137" s="112" t="s">
        <v>74</v>
      </c>
      <c r="AK137" s="115" t="s">
        <v>68</v>
      </c>
      <c r="AL137" s="115" t="s">
        <v>74</v>
      </c>
      <c r="AP137" s="112" t="s">
        <v>144</v>
      </c>
      <c r="BB137" s="116">
        <f>SUM(BB138:BB145)</f>
        <v>0</v>
      </c>
    </row>
    <row r="138" spans="1:56" s="2" customFormat="1" ht="24.2" customHeight="1">
      <c r="A138" s="29"/>
      <c r="B138" s="119"/>
      <c r="C138" s="120" t="s">
        <v>74</v>
      </c>
      <c r="D138" s="120" t="s">
        <v>146</v>
      </c>
      <c r="E138" s="121" t="s">
        <v>2478</v>
      </c>
      <c r="F138" s="122" t="s">
        <v>2479</v>
      </c>
      <c r="G138" s="123" t="s">
        <v>307</v>
      </c>
      <c r="H138" s="124">
        <v>10</v>
      </c>
      <c r="I138" s="125"/>
      <c r="J138" s="125"/>
      <c r="K138" s="126"/>
      <c r="L138" s="30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AI138" s="127" t="s">
        <v>90</v>
      </c>
      <c r="AK138" s="127" t="s">
        <v>146</v>
      </c>
      <c r="AL138" s="127" t="s">
        <v>78</v>
      </c>
      <c r="AP138" s="15" t="s">
        <v>144</v>
      </c>
      <c r="AV138" s="128" t="e">
        <f>IF(#REF!="základná",J138,0)</f>
        <v>#REF!</v>
      </c>
      <c r="AW138" s="128" t="e">
        <f>IF(#REF!="znížená",J138,0)</f>
        <v>#REF!</v>
      </c>
      <c r="AX138" s="128" t="e">
        <f>IF(#REF!="zákl. prenesená",J138,0)</f>
        <v>#REF!</v>
      </c>
      <c r="AY138" s="128" t="e">
        <f>IF(#REF!="zníž. prenesená",J138,0)</f>
        <v>#REF!</v>
      </c>
      <c r="AZ138" s="128" t="e">
        <f>IF(#REF!="nulová",J138,0)</f>
        <v>#REF!</v>
      </c>
      <c r="BA138" s="15" t="s">
        <v>78</v>
      </c>
      <c r="BB138" s="128">
        <f t="shared" ref="BB138:BB145" si="0">ROUND(I138*H138,2)</f>
        <v>0</v>
      </c>
      <c r="BC138" s="15" t="s">
        <v>90</v>
      </c>
      <c r="BD138" s="127" t="s">
        <v>2480</v>
      </c>
    </row>
    <row r="139" spans="1:56" s="2" customFormat="1" ht="16.5" customHeight="1">
      <c r="A139" s="29"/>
      <c r="B139" s="119"/>
      <c r="C139" s="129" t="s">
        <v>78</v>
      </c>
      <c r="D139" s="129" t="s">
        <v>369</v>
      </c>
      <c r="E139" s="130"/>
      <c r="F139" s="131" t="s">
        <v>2481</v>
      </c>
      <c r="G139" s="132" t="s">
        <v>307</v>
      </c>
      <c r="H139" s="133">
        <v>4</v>
      </c>
      <c r="I139" s="134"/>
      <c r="J139" s="134"/>
      <c r="K139" s="135"/>
      <c r="L139" s="136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AI139" s="127" t="s">
        <v>173</v>
      </c>
      <c r="AK139" s="127" t="s">
        <v>369</v>
      </c>
      <c r="AL139" s="127" t="s">
        <v>78</v>
      </c>
      <c r="AP139" s="15" t="s">
        <v>144</v>
      </c>
      <c r="AV139" s="128" t="e">
        <f>IF(#REF!="základná",J139,0)</f>
        <v>#REF!</v>
      </c>
      <c r="AW139" s="128" t="e">
        <f>IF(#REF!="znížená",J139,0)</f>
        <v>#REF!</v>
      </c>
      <c r="AX139" s="128" t="e">
        <f>IF(#REF!="zákl. prenesená",J139,0)</f>
        <v>#REF!</v>
      </c>
      <c r="AY139" s="128" t="e">
        <f>IF(#REF!="zníž. prenesená",J139,0)</f>
        <v>#REF!</v>
      </c>
      <c r="AZ139" s="128" t="e">
        <f>IF(#REF!="nulová",J139,0)</f>
        <v>#REF!</v>
      </c>
      <c r="BA139" s="15" t="s">
        <v>78</v>
      </c>
      <c r="BB139" s="128">
        <f t="shared" si="0"/>
        <v>0</v>
      </c>
      <c r="BC139" s="15" t="s">
        <v>90</v>
      </c>
      <c r="BD139" s="127" t="s">
        <v>2482</v>
      </c>
    </row>
    <row r="140" spans="1:56" s="2" customFormat="1" ht="16.5" customHeight="1">
      <c r="A140" s="29"/>
      <c r="B140" s="119"/>
      <c r="C140" s="129" t="s">
        <v>87</v>
      </c>
      <c r="D140" s="129" t="s">
        <v>369</v>
      </c>
      <c r="E140" s="130"/>
      <c r="F140" s="131" t="s">
        <v>2483</v>
      </c>
      <c r="G140" s="132" t="s">
        <v>307</v>
      </c>
      <c r="H140" s="133">
        <v>6</v>
      </c>
      <c r="I140" s="134"/>
      <c r="J140" s="134"/>
      <c r="K140" s="135"/>
      <c r="L140" s="136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AI140" s="127" t="s">
        <v>173</v>
      </c>
      <c r="AK140" s="127" t="s">
        <v>369</v>
      </c>
      <c r="AL140" s="127" t="s">
        <v>78</v>
      </c>
      <c r="AP140" s="15" t="s">
        <v>144</v>
      </c>
      <c r="AV140" s="128" t="e">
        <f>IF(#REF!="základná",J140,0)</f>
        <v>#REF!</v>
      </c>
      <c r="AW140" s="128" t="e">
        <f>IF(#REF!="znížená",J140,0)</f>
        <v>#REF!</v>
      </c>
      <c r="AX140" s="128" t="e">
        <f>IF(#REF!="zákl. prenesená",J140,0)</f>
        <v>#REF!</v>
      </c>
      <c r="AY140" s="128" t="e">
        <f>IF(#REF!="zníž. prenesená",J140,0)</f>
        <v>#REF!</v>
      </c>
      <c r="AZ140" s="128" t="e">
        <f>IF(#REF!="nulová",J140,0)</f>
        <v>#REF!</v>
      </c>
      <c r="BA140" s="15" t="s">
        <v>78</v>
      </c>
      <c r="BB140" s="128">
        <f t="shared" si="0"/>
        <v>0</v>
      </c>
      <c r="BC140" s="15" t="s">
        <v>90</v>
      </c>
      <c r="BD140" s="127" t="s">
        <v>2484</v>
      </c>
    </row>
    <row r="141" spans="1:56" s="2" customFormat="1" ht="24.2" customHeight="1">
      <c r="A141" s="29"/>
      <c r="B141" s="119"/>
      <c r="C141" s="120" t="s">
        <v>90</v>
      </c>
      <c r="D141" s="120" t="s">
        <v>146</v>
      </c>
      <c r="E141" s="121" t="s">
        <v>2485</v>
      </c>
      <c r="F141" s="122" t="s">
        <v>2486</v>
      </c>
      <c r="G141" s="123" t="s">
        <v>149</v>
      </c>
      <c r="H141" s="124">
        <v>1.419</v>
      </c>
      <c r="I141" s="125"/>
      <c r="J141" s="125"/>
      <c r="K141" s="126"/>
      <c r="L141" s="30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AI141" s="127" t="s">
        <v>90</v>
      </c>
      <c r="AK141" s="127" t="s">
        <v>146</v>
      </c>
      <c r="AL141" s="127" t="s">
        <v>78</v>
      </c>
      <c r="AP141" s="15" t="s">
        <v>144</v>
      </c>
      <c r="AV141" s="128" t="e">
        <f>IF(#REF!="základná",J141,0)</f>
        <v>#REF!</v>
      </c>
      <c r="AW141" s="128" t="e">
        <f>IF(#REF!="znížená",J141,0)</f>
        <v>#REF!</v>
      </c>
      <c r="AX141" s="128" t="e">
        <f>IF(#REF!="zákl. prenesená",J141,0)</f>
        <v>#REF!</v>
      </c>
      <c r="AY141" s="128" t="e">
        <f>IF(#REF!="zníž. prenesená",J141,0)</f>
        <v>#REF!</v>
      </c>
      <c r="AZ141" s="128" t="e">
        <f>IF(#REF!="nulová",J141,0)</f>
        <v>#REF!</v>
      </c>
      <c r="BA141" s="15" t="s">
        <v>78</v>
      </c>
      <c r="BB141" s="128">
        <f t="shared" si="0"/>
        <v>0</v>
      </c>
      <c r="BC141" s="15" t="s">
        <v>90</v>
      </c>
      <c r="BD141" s="127" t="s">
        <v>2487</v>
      </c>
    </row>
    <row r="142" spans="1:56" s="2" customFormat="1" ht="24.2" customHeight="1">
      <c r="A142" s="29"/>
      <c r="B142" s="119"/>
      <c r="C142" s="120" t="s">
        <v>162</v>
      </c>
      <c r="D142" s="120" t="s">
        <v>146</v>
      </c>
      <c r="E142" s="121" t="s">
        <v>2488</v>
      </c>
      <c r="F142" s="122" t="s">
        <v>2489</v>
      </c>
      <c r="G142" s="123" t="s">
        <v>149</v>
      </c>
      <c r="H142" s="124">
        <v>3.03</v>
      </c>
      <c r="I142" s="125"/>
      <c r="J142" s="125"/>
      <c r="K142" s="126"/>
      <c r="L142" s="30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AI142" s="127" t="s">
        <v>90</v>
      </c>
      <c r="AK142" s="127" t="s">
        <v>146</v>
      </c>
      <c r="AL142" s="127" t="s">
        <v>78</v>
      </c>
      <c r="AP142" s="15" t="s">
        <v>144</v>
      </c>
      <c r="AV142" s="128" t="e">
        <f>IF(#REF!="základná",J142,0)</f>
        <v>#REF!</v>
      </c>
      <c r="AW142" s="128" t="e">
        <f>IF(#REF!="znížená",J142,0)</f>
        <v>#REF!</v>
      </c>
      <c r="AX142" s="128" t="e">
        <f>IF(#REF!="zákl. prenesená",J142,0)</f>
        <v>#REF!</v>
      </c>
      <c r="AY142" s="128" t="e">
        <f>IF(#REF!="zníž. prenesená",J142,0)</f>
        <v>#REF!</v>
      </c>
      <c r="AZ142" s="128" t="e">
        <f>IF(#REF!="nulová",J142,0)</f>
        <v>#REF!</v>
      </c>
      <c r="BA142" s="15" t="s">
        <v>78</v>
      </c>
      <c r="BB142" s="128">
        <f t="shared" si="0"/>
        <v>0</v>
      </c>
      <c r="BC142" s="15" t="s">
        <v>90</v>
      </c>
      <c r="BD142" s="127" t="s">
        <v>2490</v>
      </c>
    </row>
    <row r="143" spans="1:56" s="2" customFormat="1" ht="24.2" customHeight="1">
      <c r="A143" s="29"/>
      <c r="B143" s="119"/>
      <c r="C143" s="120" t="s">
        <v>154</v>
      </c>
      <c r="D143" s="120" t="s">
        <v>146</v>
      </c>
      <c r="E143" s="121" t="s">
        <v>2491</v>
      </c>
      <c r="F143" s="122" t="s">
        <v>2492</v>
      </c>
      <c r="G143" s="123" t="s">
        <v>149</v>
      </c>
      <c r="H143" s="124">
        <v>32.098999999999997</v>
      </c>
      <c r="I143" s="125"/>
      <c r="J143" s="125"/>
      <c r="K143" s="126"/>
      <c r="L143" s="30"/>
      <c r="M143" s="29"/>
      <c r="N143" s="29"/>
      <c r="O143" s="29"/>
      <c r="P143" s="29"/>
      <c r="Q143" s="29"/>
      <c r="R143" s="29"/>
      <c r="S143" s="29"/>
      <c r="T143" s="29"/>
      <c r="U143" s="29"/>
      <c r="V143" s="29"/>
      <c r="AI143" s="127" t="s">
        <v>90</v>
      </c>
      <c r="AK143" s="127" t="s">
        <v>146</v>
      </c>
      <c r="AL143" s="127" t="s">
        <v>78</v>
      </c>
      <c r="AP143" s="15" t="s">
        <v>144</v>
      </c>
      <c r="AV143" s="128" t="e">
        <f>IF(#REF!="základná",J143,0)</f>
        <v>#REF!</v>
      </c>
      <c r="AW143" s="128" t="e">
        <f>IF(#REF!="znížená",J143,0)</f>
        <v>#REF!</v>
      </c>
      <c r="AX143" s="128" t="e">
        <f>IF(#REF!="zákl. prenesená",J143,0)</f>
        <v>#REF!</v>
      </c>
      <c r="AY143" s="128" t="e">
        <f>IF(#REF!="zníž. prenesená",J143,0)</f>
        <v>#REF!</v>
      </c>
      <c r="AZ143" s="128" t="e">
        <f>IF(#REF!="nulová",J143,0)</f>
        <v>#REF!</v>
      </c>
      <c r="BA143" s="15" t="s">
        <v>78</v>
      </c>
      <c r="BB143" s="128">
        <f t="shared" si="0"/>
        <v>0</v>
      </c>
      <c r="BC143" s="15" t="s">
        <v>90</v>
      </c>
      <c r="BD143" s="127" t="s">
        <v>2493</v>
      </c>
    </row>
    <row r="144" spans="1:56" s="2" customFormat="1" ht="24.2" customHeight="1">
      <c r="A144" s="29"/>
      <c r="B144" s="119"/>
      <c r="C144" s="120" t="s">
        <v>169</v>
      </c>
      <c r="D144" s="120" t="s">
        <v>146</v>
      </c>
      <c r="E144" s="121" t="s">
        <v>2494</v>
      </c>
      <c r="F144" s="122" t="s">
        <v>2495</v>
      </c>
      <c r="G144" s="123" t="s">
        <v>272</v>
      </c>
      <c r="H144" s="124">
        <v>18.25</v>
      </c>
      <c r="I144" s="125"/>
      <c r="J144" s="125"/>
      <c r="K144" s="126"/>
      <c r="L144" s="30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AI144" s="127" t="s">
        <v>90</v>
      </c>
      <c r="AK144" s="127" t="s">
        <v>146</v>
      </c>
      <c r="AL144" s="127" t="s">
        <v>78</v>
      </c>
      <c r="AP144" s="15" t="s">
        <v>144</v>
      </c>
      <c r="AV144" s="128" t="e">
        <f>IF(#REF!="základná",J144,0)</f>
        <v>#REF!</v>
      </c>
      <c r="AW144" s="128" t="e">
        <f>IF(#REF!="znížená",J144,0)</f>
        <v>#REF!</v>
      </c>
      <c r="AX144" s="128" t="e">
        <f>IF(#REF!="zákl. prenesená",J144,0)</f>
        <v>#REF!</v>
      </c>
      <c r="AY144" s="128" t="e">
        <f>IF(#REF!="zníž. prenesená",J144,0)</f>
        <v>#REF!</v>
      </c>
      <c r="AZ144" s="128" t="e">
        <f>IF(#REF!="nulová",J144,0)</f>
        <v>#REF!</v>
      </c>
      <c r="BA144" s="15" t="s">
        <v>78</v>
      </c>
      <c r="BB144" s="128">
        <f t="shared" si="0"/>
        <v>0</v>
      </c>
      <c r="BC144" s="15" t="s">
        <v>90</v>
      </c>
      <c r="BD144" s="127" t="s">
        <v>2496</v>
      </c>
    </row>
    <row r="145" spans="1:56" s="2" customFormat="1" ht="24.2" customHeight="1">
      <c r="A145" s="29"/>
      <c r="B145" s="119"/>
      <c r="C145" s="120" t="s">
        <v>173</v>
      </c>
      <c r="D145" s="120" t="s">
        <v>146</v>
      </c>
      <c r="E145" s="121" t="s">
        <v>2497</v>
      </c>
      <c r="F145" s="122" t="s">
        <v>2498</v>
      </c>
      <c r="G145" s="123" t="s">
        <v>272</v>
      </c>
      <c r="H145" s="124">
        <v>7.0049999999999999</v>
      </c>
      <c r="I145" s="125"/>
      <c r="J145" s="125"/>
      <c r="K145" s="126"/>
      <c r="L145" s="30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AI145" s="127" t="s">
        <v>90</v>
      </c>
      <c r="AK145" s="127" t="s">
        <v>146</v>
      </c>
      <c r="AL145" s="127" t="s">
        <v>78</v>
      </c>
      <c r="AP145" s="15" t="s">
        <v>144</v>
      </c>
      <c r="AV145" s="128" t="e">
        <f>IF(#REF!="základná",J145,0)</f>
        <v>#REF!</v>
      </c>
      <c r="AW145" s="128" t="e">
        <f>IF(#REF!="znížená",J145,0)</f>
        <v>#REF!</v>
      </c>
      <c r="AX145" s="128" t="e">
        <f>IF(#REF!="zákl. prenesená",J145,0)</f>
        <v>#REF!</v>
      </c>
      <c r="AY145" s="128" t="e">
        <f>IF(#REF!="zníž. prenesená",J145,0)</f>
        <v>#REF!</v>
      </c>
      <c r="AZ145" s="128" t="e">
        <f>IF(#REF!="nulová",J145,0)</f>
        <v>#REF!</v>
      </c>
      <c r="BA145" s="15" t="s">
        <v>78</v>
      </c>
      <c r="BB145" s="128">
        <f t="shared" si="0"/>
        <v>0</v>
      </c>
      <c r="BC145" s="15" t="s">
        <v>90</v>
      </c>
      <c r="BD145" s="127" t="s">
        <v>2499</v>
      </c>
    </row>
    <row r="146" spans="1:56" s="12" customFormat="1" ht="22.9" customHeight="1">
      <c r="B146" s="111"/>
      <c r="D146" s="112" t="s">
        <v>68</v>
      </c>
      <c r="E146" s="117" t="s">
        <v>154</v>
      </c>
      <c r="F146" s="117" t="s">
        <v>155</v>
      </c>
      <c r="J146" s="118"/>
      <c r="L146" s="111"/>
      <c r="AI146" s="112" t="s">
        <v>74</v>
      </c>
      <c r="AK146" s="115" t="s">
        <v>68</v>
      </c>
      <c r="AL146" s="115" t="s">
        <v>74</v>
      </c>
      <c r="AP146" s="112" t="s">
        <v>144</v>
      </c>
      <c r="BB146" s="116">
        <f>SUM(BB147:BB166)</f>
        <v>0</v>
      </c>
    </row>
    <row r="147" spans="1:56" s="2" customFormat="1" ht="24.2" customHeight="1">
      <c r="A147" s="29"/>
      <c r="B147" s="119"/>
      <c r="C147" s="120" t="s">
        <v>177</v>
      </c>
      <c r="D147" s="120" t="s">
        <v>146</v>
      </c>
      <c r="E147" s="121" t="s">
        <v>597</v>
      </c>
      <c r="F147" s="122" t="s">
        <v>598</v>
      </c>
      <c r="G147" s="123" t="s">
        <v>149</v>
      </c>
      <c r="H147" s="124">
        <v>20.2</v>
      </c>
      <c r="I147" s="125"/>
      <c r="J147" s="125"/>
      <c r="K147" s="126"/>
      <c r="L147" s="30"/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AI147" s="127" t="s">
        <v>90</v>
      </c>
      <c r="AK147" s="127" t="s">
        <v>146</v>
      </c>
      <c r="AL147" s="127" t="s">
        <v>78</v>
      </c>
      <c r="AP147" s="15" t="s">
        <v>144</v>
      </c>
      <c r="AV147" s="128" t="e">
        <f>IF(#REF!="základná",J147,0)</f>
        <v>#REF!</v>
      </c>
      <c r="AW147" s="128" t="e">
        <f>IF(#REF!="znížená",J147,0)</f>
        <v>#REF!</v>
      </c>
      <c r="AX147" s="128" t="e">
        <f>IF(#REF!="zákl. prenesená",J147,0)</f>
        <v>#REF!</v>
      </c>
      <c r="AY147" s="128" t="e">
        <f>IF(#REF!="zníž. prenesená",J147,0)</f>
        <v>#REF!</v>
      </c>
      <c r="AZ147" s="128" t="e">
        <f>IF(#REF!="nulová",J147,0)</f>
        <v>#REF!</v>
      </c>
      <c r="BA147" s="15" t="s">
        <v>78</v>
      </c>
      <c r="BB147" s="128">
        <f t="shared" ref="BB147:BB166" si="1">ROUND(I147*H147,2)</f>
        <v>0</v>
      </c>
      <c r="BC147" s="15" t="s">
        <v>90</v>
      </c>
      <c r="BD147" s="127" t="s">
        <v>2500</v>
      </c>
    </row>
    <row r="148" spans="1:56" s="2" customFormat="1" ht="33" customHeight="1">
      <c r="A148" s="29"/>
      <c r="B148" s="119"/>
      <c r="C148" s="120" t="s">
        <v>181</v>
      </c>
      <c r="D148" s="120" t="s">
        <v>146</v>
      </c>
      <c r="E148" s="121" t="s">
        <v>2501</v>
      </c>
      <c r="F148" s="122" t="s">
        <v>2502</v>
      </c>
      <c r="G148" s="123" t="s">
        <v>307</v>
      </c>
      <c r="H148" s="124">
        <v>8</v>
      </c>
      <c r="I148" s="125"/>
      <c r="J148" s="125"/>
      <c r="K148" s="126"/>
      <c r="L148" s="30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AI148" s="127" t="s">
        <v>90</v>
      </c>
      <c r="AK148" s="127" t="s">
        <v>146</v>
      </c>
      <c r="AL148" s="127" t="s">
        <v>78</v>
      </c>
      <c r="AP148" s="15" t="s">
        <v>144</v>
      </c>
      <c r="AV148" s="128" t="e">
        <f>IF(#REF!="základná",J148,0)</f>
        <v>#REF!</v>
      </c>
      <c r="AW148" s="128" t="e">
        <f>IF(#REF!="znížená",J148,0)</f>
        <v>#REF!</v>
      </c>
      <c r="AX148" s="128" t="e">
        <f>IF(#REF!="zákl. prenesená",J148,0)</f>
        <v>#REF!</v>
      </c>
      <c r="AY148" s="128" t="e">
        <f>IF(#REF!="zníž. prenesená",J148,0)</f>
        <v>#REF!</v>
      </c>
      <c r="AZ148" s="128" t="e">
        <f>IF(#REF!="nulová",J148,0)</f>
        <v>#REF!</v>
      </c>
      <c r="BA148" s="15" t="s">
        <v>78</v>
      </c>
      <c r="BB148" s="128">
        <f t="shared" si="1"/>
        <v>0</v>
      </c>
      <c r="BC148" s="15" t="s">
        <v>90</v>
      </c>
      <c r="BD148" s="127" t="s">
        <v>2503</v>
      </c>
    </row>
    <row r="149" spans="1:56" s="2" customFormat="1" ht="24.2" customHeight="1">
      <c r="A149" s="29"/>
      <c r="B149" s="119"/>
      <c r="C149" s="120" t="s">
        <v>185</v>
      </c>
      <c r="D149" s="120" t="s">
        <v>146</v>
      </c>
      <c r="E149" s="121" t="s">
        <v>2504</v>
      </c>
      <c r="F149" s="122" t="s">
        <v>2505</v>
      </c>
      <c r="G149" s="123" t="s">
        <v>307</v>
      </c>
      <c r="H149" s="124">
        <v>4</v>
      </c>
      <c r="I149" s="125"/>
      <c r="J149" s="125"/>
      <c r="K149" s="126"/>
      <c r="L149" s="30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AI149" s="127" t="s">
        <v>90</v>
      </c>
      <c r="AK149" s="127" t="s">
        <v>146</v>
      </c>
      <c r="AL149" s="127" t="s">
        <v>78</v>
      </c>
      <c r="AP149" s="15" t="s">
        <v>144</v>
      </c>
      <c r="AV149" s="128" t="e">
        <f>IF(#REF!="základná",J149,0)</f>
        <v>#REF!</v>
      </c>
      <c r="AW149" s="128" t="e">
        <f>IF(#REF!="znížená",J149,0)</f>
        <v>#REF!</v>
      </c>
      <c r="AX149" s="128" t="e">
        <f>IF(#REF!="zákl. prenesená",J149,0)</f>
        <v>#REF!</v>
      </c>
      <c r="AY149" s="128" t="e">
        <f>IF(#REF!="zníž. prenesená",J149,0)</f>
        <v>#REF!</v>
      </c>
      <c r="AZ149" s="128" t="e">
        <f>IF(#REF!="nulová",J149,0)</f>
        <v>#REF!</v>
      </c>
      <c r="BA149" s="15" t="s">
        <v>78</v>
      </c>
      <c r="BB149" s="128">
        <f t="shared" si="1"/>
        <v>0</v>
      </c>
      <c r="BC149" s="15" t="s">
        <v>90</v>
      </c>
      <c r="BD149" s="127" t="s">
        <v>2506</v>
      </c>
    </row>
    <row r="150" spans="1:56" s="2" customFormat="1" ht="24.2" customHeight="1">
      <c r="A150" s="29"/>
      <c r="B150" s="119"/>
      <c r="C150" s="120" t="s">
        <v>189</v>
      </c>
      <c r="D150" s="120" t="s">
        <v>146</v>
      </c>
      <c r="E150" s="121" t="s">
        <v>2507</v>
      </c>
      <c r="F150" s="122" t="s">
        <v>2508</v>
      </c>
      <c r="G150" s="123" t="s">
        <v>307</v>
      </c>
      <c r="H150" s="124">
        <v>2</v>
      </c>
      <c r="I150" s="125"/>
      <c r="J150" s="125"/>
      <c r="K150" s="126"/>
      <c r="L150" s="30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AI150" s="127" t="s">
        <v>90</v>
      </c>
      <c r="AK150" s="127" t="s">
        <v>146</v>
      </c>
      <c r="AL150" s="127" t="s">
        <v>78</v>
      </c>
      <c r="AP150" s="15" t="s">
        <v>144</v>
      </c>
      <c r="AV150" s="128" t="e">
        <f>IF(#REF!="základná",J150,0)</f>
        <v>#REF!</v>
      </c>
      <c r="AW150" s="128" t="e">
        <f>IF(#REF!="znížená",J150,0)</f>
        <v>#REF!</v>
      </c>
      <c r="AX150" s="128" t="e">
        <f>IF(#REF!="zákl. prenesená",J150,0)</f>
        <v>#REF!</v>
      </c>
      <c r="AY150" s="128" t="e">
        <f>IF(#REF!="zníž. prenesená",J150,0)</f>
        <v>#REF!</v>
      </c>
      <c r="AZ150" s="128" t="e">
        <f>IF(#REF!="nulová",J150,0)</f>
        <v>#REF!</v>
      </c>
      <c r="BA150" s="15" t="s">
        <v>78</v>
      </c>
      <c r="BB150" s="128">
        <f t="shared" si="1"/>
        <v>0</v>
      </c>
      <c r="BC150" s="15" t="s">
        <v>90</v>
      </c>
      <c r="BD150" s="127" t="s">
        <v>2509</v>
      </c>
    </row>
    <row r="151" spans="1:56" s="2" customFormat="1" ht="37.9" customHeight="1">
      <c r="A151" s="29"/>
      <c r="B151" s="119"/>
      <c r="C151" s="120" t="s">
        <v>193</v>
      </c>
      <c r="D151" s="120" t="s">
        <v>146</v>
      </c>
      <c r="E151" s="121" t="s">
        <v>2510</v>
      </c>
      <c r="F151" s="122" t="s">
        <v>2511</v>
      </c>
      <c r="G151" s="123" t="s">
        <v>149</v>
      </c>
      <c r="H151" s="124">
        <v>43.85</v>
      </c>
      <c r="I151" s="125"/>
      <c r="J151" s="125"/>
      <c r="K151" s="126"/>
      <c r="L151" s="30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AI151" s="127" t="s">
        <v>90</v>
      </c>
      <c r="AK151" s="127" t="s">
        <v>146</v>
      </c>
      <c r="AL151" s="127" t="s">
        <v>78</v>
      </c>
      <c r="AP151" s="15" t="s">
        <v>144</v>
      </c>
      <c r="AV151" s="128" t="e">
        <f>IF(#REF!="základná",J151,0)</f>
        <v>#REF!</v>
      </c>
      <c r="AW151" s="128" t="e">
        <f>IF(#REF!="znížená",J151,0)</f>
        <v>#REF!</v>
      </c>
      <c r="AX151" s="128" t="e">
        <f>IF(#REF!="zákl. prenesená",J151,0)</f>
        <v>#REF!</v>
      </c>
      <c r="AY151" s="128" t="e">
        <f>IF(#REF!="zníž. prenesená",J151,0)</f>
        <v>#REF!</v>
      </c>
      <c r="AZ151" s="128" t="e">
        <f>IF(#REF!="nulová",J151,0)</f>
        <v>#REF!</v>
      </c>
      <c r="BA151" s="15" t="s">
        <v>78</v>
      </c>
      <c r="BB151" s="128">
        <f t="shared" si="1"/>
        <v>0</v>
      </c>
      <c r="BC151" s="15" t="s">
        <v>90</v>
      </c>
      <c r="BD151" s="127" t="s">
        <v>2512</v>
      </c>
    </row>
    <row r="152" spans="1:56" s="2" customFormat="1" ht="24.2" customHeight="1">
      <c r="A152" s="29"/>
      <c r="B152" s="119"/>
      <c r="C152" s="120" t="s">
        <v>197</v>
      </c>
      <c r="D152" s="120" t="s">
        <v>146</v>
      </c>
      <c r="E152" s="121" t="s">
        <v>2513</v>
      </c>
      <c r="F152" s="122" t="s">
        <v>2514</v>
      </c>
      <c r="G152" s="123" t="s">
        <v>307</v>
      </c>
      <c r="H152" s="124">
        <v>16</v>
      </c>
      <c r="I152" s="125"/>
      <c r="J152" s="125"/>
      <c r="K152" s="126"/>
      <c r="L152" s="30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AI152" s="127" t="s">
        <v>90</v>
      </c>
      <c r="AK152" s="127" t="s">
        <v>146</v>
      </c>
      <c r="AL152" s="127" t="s">
        <v>78</v>
      </c>
      <c r="AP152" s="15" t="s">
        <v>144</v>
      </c>
      <c r="AV152" s="128" t="e">
        <f>IF(#REF!="základná",J152,0)</f>
        <v>#REF!</v>
      </c>
      <c r="AW152" s="128" t="e">
        <f>IF(#REF!="znížená",J152,0)</f>
        <v>#REF!</v>
      </c>
      <c r="AX152" s="128" t="e">
        <f>IF(#REF!="zákl. prenesená",J152,0)</f>
        <v>#REF!</v>
      </c>
      <c r="AY152" s="128" t="e">
        <f>IF(#REF!="zníž. prenesená",J152,0)</f>
        <v>#REF!</v>
      </c>
      <c r="AZ152" s="128" t="e">
        <f>IF(#REF!="nulová",J152,0)</f>
        <v>#REF!</v>
      </c>
      <c r="BA152" s="15" t="s">
        <v>78</v>
      </c>
      <c r="BB152" s="128">
        <f t="shared" si="1"/>
        <v>0</v>
      </c>
      <c r="BC152" s="15" t="s">
        <v>90</v>
      </c>
      <c r="BD152" s="127" t="s">
        <v>2515</v>
      </c>
    </row>
    <row r="153" spans="1:56" s="2" customFormat="1" ht="24.2" customHeight="1">
      <c r="A153" s="29"/>
      <c r="B153" s="119"/>
      <c r="C153" s="120" t="s">
        <v>201</v>
      </c>
      <c r="D153" s="120" t="s">
        <v>146</v>
      </c>
      <c r="E153" s="121" t="s">
        <v>2516</v>
      </c>
      <c r="F153" s="122" t="s">
        <v>2517</v>
      </c>
      <c r="G153" s="123" t="s">
        <v>307</v>
      </c>
      <c r="H153" s="124">
        <v>8</v>
      </c>
      <c r="I153" s="125"/>
      <c r="J153" s="125"/>
      <c r="K153" s="126"/>
      <c r="L153" s="30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AI153" s="127" t="s">
        <v>90</v>
      </c>
      <c r="AK153" s="127" t="s">
        <v>146</v>
      </c>
      <c r="AL153" s="127" t="s">
        <v>78</v>
      </c>
      <c r="AP153" s="15" t="s">
        <v>144</v>
      </c>
      <c r="AV153" s="128" t="e">
        <f>IF(#REF!="základná",J153,0)</f>
        <v>#REF!</v>
      </c>
      <c r="AW153" s="128" t="e">
        <f>IF(#REF!="znížená",J153,0)</f>
        <v>#REF!</v>
      </c>
      <c r="AX153" s="128" t="e">
        <f>IF(#REF!="zákl. prenesená",J153,0)</f>
        <v>#REF!</v>
      </c>
      <c r="AY153" s="128" t="e">
        <f>IF(#REF!="zníž. prenesená",J153,0)</f>
        <v>#REF!</v>
      </c>
      <c r="AZ153" s="128" t="e">
        <f>IF(#REF!="nulová",J153,0)</f>
        <v>#REF!</v>
      </c>
      <c r="BA153" s="15" t="s">
        <v>78</v>
      </c>
      <c r="BB153" s="128">
        <f t="shared" si="1"/>
        <v>0</v>
      </c>
      <c r="BC153" s="15" t="s">
        <v>90</v>
      </c>
      <c r="BD153" s="127" t="s">
        <v>2518</v>
      </c>
    </row>
    <row r="154" spans="1:56" s="2" customFormat="1" ht="24.2" customHeight="1">
      <c r="A154" s="29"/>
      <c r="B154" s="119"/>
      <c r="C154" s="120" t="s">
        <v>205</v>
      </c>
      <c r="D154" s="120" t="s">
        <v>146</v>
      </c>
      <c r="E154" s="121" t="s">
        <v>2519</v>
      </c>
      <c r="F154" s="122" t="s">
        <v>2520</v>
      </c>
      <c r="G154" s="123" t="s">
        <v>307</v>
      </c>
      <c r="H154" s="124">
        <v>14</v>
      </c>
      <c r="I154" s="125"/>
      <c r="J154" s="125"/>
      <c r="K154" s="126"/>
      <c r="L154" s="30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AI154" s="127" t="s">
        <v>90</v>
      </c>
      <c r="AK154" s="127" t="s">
        <v>146</v>
      </c>
      <c r="AL154" s="127" t="s">
        <v>78</v>
      </c>
      <c r="AP154" s="15" t="s">
        <v>144</v>
      </c>
      <c r="AV154" s="128" t="e">
        <f>IF(#REF!="základná",J154,0)</f>
        <v>#REF!</v>
      </c>
      <c r="AW154" s="128" t="e">
        <f>IF(#REF!="znížená",J154,0)</f>
        <v>#REF!</v>
      </c>
      <c r="AX154" s="128" t="e">
        <f>IF(#REF!="zákl. prenesená",J154,0)</f>
        <v>#REF!</v>
      </c>
      <c r="AY154" s="128" t="e">
        <f>IF(#REF!="zníž. prenesená",J154,0)</f>
        <v>#REF!</v>
      </c>
      <c r="AZ154" s="128" t="e">
        <f>IF(#REF!="nulová",J154,0)</f>
        <v>#REF!</v>
      </c>
      <c r="BA154" s="15" t="s">
        <v>78</v>
      </c>
      <c r="BB154" s="128">
        <f t="shared" si="1"/>
        <v>0</v>
      </c>
      <c r="BC154" s="15" t="s">
        <v>90</v>
      </c>
      <c r="BD154" s="127" t="s">
        <v>2521</v>
      </c>
    </row>
    <row r="155" spans="1:56" s="2" customFormat="1" ht="24.2" customHeight="1">
      <c r="A155" s="29"/>
      <c r="B155" s="119"/>
      <c r="C155" s="120" t="s">
        <v>209</v>
      </c>
      <c r="D155" s="120" t="s">
        <v>146</v>
      </c>
      <c r="E155" s="121" t="s">
        <v>600</v>
      </c>
      <c r="F155" s="122" t="s">
        <v>601</v>
      </c>
      <c r="G155" s="123" t="s">
        <v>272</v>
      </c>
      <c r="H155" s="124">
        <v>71.040000000000006</v>
      </c>
      <c r="I155" s="125"/>
      <c r="J155" s="125"/>
      <c r="K155" s="126"/>
      <c r="L155" s="30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AI155" s="127" t="s">
        <v>90</v>
      </c>
      <c r="AK155" s="127" t="s">
        <v>146</v>
      </c>
      <c r="AL155" s="127" t="s">
        <v>78</v>
      </c>
      <c r="AP155" s="15" t="s">
        <v>144</v>
      </c>
      <c r="AV155" s="128" t="e">
        <f>IF(#REF!="základná",J155,0)</f>
        <v>#REF!</v>
      </c>
      <c r="AW155" s="128" t="e">
        <f>IF(#REF!="znížená",J155,0)</f>
        <v>#REF!</v>
      </c>
      <c r="AX155" s="128" t="e">
        <f>IF(#REF!="zákl. prenesená",J155,0)</f>
        <v>#REF!</v>
      </c>
      <c r="AY155" s="128" t="e">
        <f>IF(#REF!="zníž. prenesená",J155,0)</f>
        <v>#REF!</v>
      </c>
      <c r="AZ155" s="128" t="e">
        <f>IF(#REF!="nulová",J155,0)</f>
        <v>#REF!</v>
      </c>
      <c r="BA155" s="15" t="s">
        <v>78</v>
      </c>
      <c r="BB155" s="128">
        <f t="shared" si="1"/>
        <v>0</v>
      </c>
      <c r="BC155" s="15" t="s">
        <v>90</v>
      </c>
      <c r="BD155" s="127" t="s">
        <v>2522</v>
      </c>
    </row>
    <row r="156" spans="1:56" s="2" customFormat="1" ht="33" customHeight="1">
      <c r="A156" s="29"/>
      <c r="B156" s="119"/>
      <c r="C156" s="120" t="s">
        <v>213</v>
      </c>
      <c r="D156" s="120" t="s">
        <v>146</v>
      </c>
      <c r="E156" s="121" t="s">
        <v>2523</v>
      </c>
      <c r="F156" s="122" t="s">
        <v>2524</v>
      </c>
      <c r="G156" s="123" t="s">
        <v>149</v>
      </c>
      <c r="H156" s="124">
        <v>26.36</v>
      </c>
      <c r="I156" s="125"/>
      <c r="J156" s="125"/>
      <c r="K156" s="126"/>
      <c r="L156" s="30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AI156" s="127" t="s">
        <v>90</v>
      </c>
      <c r="AK156" s="127" t="s">
        <v>146</v>
      </c>
      <c r="AL156" s="127" t="s">
        <v>78</v>
      </c>
      <c r="AP156" s="15" t="s">
        <v>144</v>
      </c>
      <c r="AV156" s="128" t="e">
        <f>IF(#REF!="základná",J156,0)</f>
        <v>#REF!</v>
      </c>
      <c r="AW156" s="128" t="e">
        <f>IF(#REF!="znížená",J156,0)</f>
        <v>#REF!</v>
      </c>
      <c r="AX156" s="128" t="e">
        <f>IF(#REF!="zákl. prenesená",J156,0)</f>
        <v>#REF!</v>
      </c>
      <c r="AY156" s="128" t="e">
        <f>IF(#REF!="zníž. prenesená",J156,0)</f>
        <v>#REF!</v>
      </c>
      <c r="AZ156" s="128" t="e">
        <f>IF(#REF!="nulová",J156,0)</f>
        <v>#REF!</v>
      </c>
      <c r="BA156" s="15" t="s">
        <v>78</v>
      </c>
      <c r="BB156" s="128">
        <f t="shared" si="1"/>
        <v>0</v>
      </c>
      <c r="BC156" s="15" t="s">
        <v>90</v>
      </c>
      <c r="BD156" s="127" t="s">
        <v>2525</v>
      </c>
    </row>
    <row r="157" spans="1:56" s="2" customFormat="1" ht="33" customHeight="1">
      <c r="A157" s="29"/>
      <c r="B157" s="119"/>
      <c r="C157" s="120" t="s">
        <v>217</v>
      </c>
      <c r="D157" s="120" t="s">
        <v>146</v>
      </c>
      <c r="E157" s="121" t="s">
        <v>2526</v>
      </c>
      <c r="F157" s="122" t="s">
        <v>2527</v>
      </c>
      <c r="G157" s="123" t="s">
        <v>149</v>
      </c>
      <c r="H157" s="124">
        <v>74.400999999999996</v>
      </c>
      <c r="I157" s="125"/>
      <c r="J157" s="125"/>
      <c r="K157" s="126"/>
      <c r="L157" s="30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AI157" s="127" t="s">
        <v>90</v>
      </c>
      <c r="AK157" s="127" t="s">
        <v>146</v>
      </c>
      <c r="AL157" s="127" t="s">
        <v>78</v>
      </c>
      <c r="AP157" s="15" t="s">
        <v>144</v>
      </c>
      <c r="AV157" s="128" t="e">
        <f>IF(#REF!="základná",J157,0)</f>
        <v>#REF!</v>
      </c>
      <c r="AW157" s="128" t="e">
        <f>IF(#REF!="znížená",J157,0)</f>
        <v>#REF!</v>
      </c>
      <c r="AX157" s="128" t="e">
        <f>IF(#REF!="zákl. prenesená",J157,0)</f>
        <v>#REF!</v>
      </c>
      <c r="AY157" s="128" t="e">
        <f>IF(#REF!="zníž. prenesená",J157,0)</f>
        <v>#REF!</v>
      </c>
      <c r="AZ157" s="128" t="e">
        <f>IF(#REF!="nulová",J157,0)</f>
        <v>#REF!</v>
      </c>
      <c r="BA157" s="15" t="s">
        <v>78</v>
      </c>
      <c r="BB157" s="128">
        <f t="shared" si="1"/>
        <v>0</v>
      </c>
      <c r="BC157" s="15" t="s">
        <v>90</v>
      </c>
      <c r="BD157" s="127" t="s">
        <v>2528</v>
      </c>
    </row>
    <row r="158" spans="1:56" s="2" customFormat="1" ht="37.9" customHeight="1">
      <c r="A158" s="29"/>
      <c r="B158" s="119"/>
      <c r="C158" s="120" t="s">
        <v>6</v>
      </c>
      <c r="D158" s="120" t="s">
        <v>146</v>
      </c>
      <c r="E158" s="121" t="s">
        <v>159</v>
      </c>
      <c r="F158" s="122" t="s">
        <v>160</v>
      </c>
      <c r="G158" s="123" t="s">
        <v>149</v>
      </c>
      <c r="H158" s="124">
        <v>73.096000000000004</v>
      </c>
      <c r="I158" s="125"/>
      <c r="J158" s="125"/>
      <c r="K158" s="126"/>
      <c r="L158" s="30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AI158" s="127" t="s">
        <v>90</v>
      </c>
      <c r="AK158" s="127" t="s">
        <v>146</v>
      </c>
      <c r="AL158" s="127" t="s">
        <v>78</v>
      </c>
      <c r="AP158" s="15" t="s">
        <v>144</v>
      </c>
      <c r="AV158" s="128" t="e">
        <f>IF(#REF!="základná",J158,0)</f>
        <v>#REF!</v>
      </c>
      <c r="AW158" s="128" t="e">
        <f>IF(#REF!="znížená",J158,0)</f>
        <v>#REF!</v>
      </c>
      <c r="AX158" s="128" t="e">
        <f>IF(#REF!="zákl. prenesená",J158,0)</f>
        <v>#REF!</v>
      </c>
      <c r="AY158" s="128" t="e">
        <f>IF(#REF!="zníž. prenesená",J158,0)</f>
        <v>#REF!</v>
      </c>
      <c r="AZ158" s="128" t="e">
        <f>IF(#REF!="nulová",J158,0)</f>
        <v>#REF!</v>
      </c>
      <c r="BA158" s="15" t="s">
        <v>78</v>
      </c>
      <c r="BB158" s="128">
        <f t="shared" si="1"/>
        <v>0</v>
      </c>
      <c r="BC158" s="15" t="s">
        <v>90</v>
      </c>
      <c r="BD158" s="127" t="s">
        <v>2529</v>
      </c>
    </row>
    <row r="159" spans="1:56" s="2" customFormat="1" ht="24.2" customHeight="1">
      <c r="A159" s="29"/>
      <c r="B159" s="119"/>
      <c r="C159" s="120" t="s">
        <v>224</v>
      </c>
      <c r="D159" s="120" t="s">
        <v>146</v>
      </c>
      <c r="E159" s="121" t="s">
        <v>163</v>
      </c>
      <c r="F159" s="122" t="s">
        <v>164</v>
      </c>
      <c r="G159" s="123" t="s">
        <v>149</v>
      </c>
      <c r="H159" s="124">
        <v>73.096000000000004</v>
      </c>
      <c r="I159" s="125"/>
      <c r="J159" s="125"/>
      <c r="K159" s="126"/>
      <c r="L159" s="30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AI159" s="127" t="s">
        <v>90</v>
      </c>
      <c r="AK159" s="127" t="s">
        <v>146</v>
      </c>
      <c r="AL159" s="127" t="s">
        <v>78</v>
      </c>
      <c r="AP159" s="15" t="s">
        <v>144</v>
      </c>
      <c r="AV159" s="128" t="e">
        <f>IF(#REF!="základná",J159,0)</f>
        <v>#REF!</v>
      </c>
      <c r="AW159" s="128" t="e">
        <f>IF(#REF!="znížená",J159,0)</f>
        <v>#REF!</v>
      </c>
      <c r="AX159" s="128" t="e">
        <f>IF(#REF!="zákl. prenesená",J159,0)</f>
        <v>#REF!</v>
      </c>
      <c r="AY159" s="128" t="e">
        <f>IF(#REF!="zníž. prenesená",J159,0)</f>
        <v>#REF!</v>
      </c>
      <c r="AZ159" s="128" t="e">
        <f>IF(#REF!="nulová",J159,0)</f>
        <v>#REF!</v>
      </c>
      <c r="BA159" s="15" t="s">
        <v>78</v>
      </c>
      <c r="BB159" s="128">
        <f t="shared" si="1"/>
        <v>0</v>
      </c>
      <c r="BC159" s="15" t="s">
        <v>90</v>
      </c>
      <c r="BD159" s="127" t="s">
        <v>2530</v>
      </c>
    </row>
    <row r="160" spans="1:56" s="2" customFormat="1" ht="24.2" customHeight="1">
      <c r="A160" s="29"/>
      <c r="B160" s="119"/>
      <c r="C160" s="120" t="s">
        <v>228</v>
      </c>
      <c r="D160" s="120" t="s">
        <v>146</v>
      </c>
      <c r="E160" s="121" t="s">
        <v>166</v>
      </c>
      <c r="F160" s="122" t="s">
        <v>167</v>
      </c>
      <c r="G160" s="123" t="s">
        <v>149</v>
      </c>
      <c r="H160" s="124">
        <v>73.096000000000004</v>
      </c>
      <c r="I160" s="125"/>
      <c r="J160" s="125"/>
      <c r="K160" s="126"/>
      <c r="L160" s="30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AI160" s="127" t="s">
        <v>90</v>
      </c>
      <c r="AK160" s="127" t="s">
        <v>146</v>
      </c>
      <c r="AL160" s="127" t="s">
        <v>78</v>
      </c>
      <c r="AP160" s="15" t="s">
        <v>144</v>
      </c>
      <c r="AV160" s="128" t="e">
        <f>IF(#REF!="základná",J160,0)</f>
        <v>#REF!</v>
      </c>
      <c r="AW160" s="128" t="e">
        <f>IF(#REF!="znížená",J160,0)</f>
        <v>#REF!</v>
      </c>
      <c r="AX160" s="128" t="e">
        <f>IF(#REF!="zákl. prenesená",J160,0)</f>
        <v>#REF!</v>
      </c>
      <c r="AY160" s="128" t="e">
        <f>IF(#REF!="zníž. prenesená",J160,0)</f>
        <v>#REF!</v>
      </c>
      <c r="AZ160" s="128" t="e">
        <f>IF(#REF!="nulová",J160,0)</f>
        <v>#REF!</v>
      </c>
      <c r="BA160" s="15" t="s">
        <v>78</v>
      </c>
      <c r="BB160" s="128">
        <f t="shared" si="1"/>
        <v>0</v>
      </c>
      <c r="BC160" s="15" t="s">
        <v>90</v>
      </c>
      <c r="BD160" s="127" t="s">
        <v>2531</v>
      </c>
    </row>
    <row r="161" spans="1:56" s="2" customFormat="1" ht="24.2" customHeight="1">
      <c r="A161" s="29"/>
      <c r="B161" s="119"/>
      <c r="C161" s="120" t="s">
        <v>232</v>
      </c>
      <c r="D161" s="120" t="s">
        <v>146</v>
      </c>
      <c r="E161" s="121" t="s">
        <v>170</v>
      </c>
      <c r="F161" s="122" t="s">
        <v>171</v>
      </c>
      <c r="G161" s="123" t="s">
        <v>149</v>
      </c>
      <c r="H161" s="124">
        <v>73.096000000000004</v>
      </c>
      <c r="I161" s="125"/>
      <c r="J161" s="125"/>
      <c r="K161" s="126"/>
      <c r="L161" s="30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AI161" s="127" t="s">
        <v>90</v>
      </c>
      <c r="AK161" s="127" t="s">
        <v>146</v>
      </c>
      <c r="AL161" s="127" t="s">
        <v>78</v>
      </c>
      <c r="AP161" s="15" t="s">
        <v>144</v>
      </c>
      <c r="AV161" s="128" t="e">
        <f>IF(#REF!="základná",J161,0)</f>
        <v>#REF!</v>
      </c>
      <c r="AW161" s="128" t="e">
        <f>IF(#REF!="znížená",J161,0)</f>
        <v>#REF!</v>
      </c>
      <c r="AX161" s="128" t="e">
        <f>IF(#REF!="zákl. prenesená",J161,0)</f>
        <v>#REF!</v>
      </c>
      <c r="AY161" s="128" t="e">
        <f>IF(#REF!="zníž. prenesená",J161,0)</f>
        <v>#REF!</v>
      </c>
      <c r="AZ161" s="128" t="e">
        <f>IF(#REF!="nulová",J161,0)</f>
        <v>#REF!</v>
      </c>
      <c r="BA161" s="15" t="s">
        <v>78</v>
      </c>
      <c r="BB161" s="128">
        <f t="shared" si="1"/>
        <v>0</v>
      </c>
      <c r="BC161" s="15" t="s">
        <v>90</v>
      </c>
      <c r="BD161" s="127" t="s">
        <v>2532</v>
      </c>
    </row>
    <row r="162" spans="1:56" s="2" customFormat="1" ht="24.2" customHeight="1">
      <c r="A162" s="29"/>
      <c r="B162" s="119"/>
      <c r="C162" s="120" t="s">
        <v>236</v>
      </c>
      <c r="D162" s="120" t="s">
        <v>146</v>
      </c>
      <c r="E162" s="121" t="s">
        <v>174</v>
      </c>
      <c r="F162" s="122" t="s">
        <v>175</v>
      </c>
      <c r="G162" s="123" t="s">
        <v>149</v>
      </c>
      <c r="H162" s="124">
        <v>33.347000000000001</v>
      </c>
      <c r="I162" s="125"/>
      <c r="J162" s="125"/>
      <c r="K162" s="126"/>
      <c r="L162" s="30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AI162" s="127" t="s">
        <v>90</v>
      </c>
      <c r="AK162" s="127" t="s">
        <v>146</v>
      </c>
      <c r="AL162" s="127" t="s">
        <v>78</v>
      </c>
      <c r="AP162" s="15" t="s">
        <v>144</v>
      </c>
      <c r="AV162" s="128" t="e">
        <f>IF(#REF!="základná",J162,0)</f>
        <v>#REF!</v>
      </c>
      <c r="AW162" s="128" t="e">
        <f>IF(#REF!="znížená",J162,0)</f>
        <v>#REF!</v>
      </c>
      <c r="AX162" s="128" t="e">
        <f>IF(#REF!="zákl. prenesená",J162,0)</f>
        <v>#REF!</v>
      </c>
      <c r="AY162" s="128" t="e">
        <f>IF(#REF!="zníž. prenesená",J162,0)</f>
        <v>#REF!</v>
      </c>
      <c r="AZ162" s="128" t="e">
        <f>IF(#REF!="nulová",J162,0)</f>
        <v>#REF!</v>
      </c>
      <c r="BA162" s="15" t="s">
        <v>78</v>
      </c>
      <c r="BB162" s="128">
        <f t="shared" si="1"/>
        <v>0</v>
      </c>
      <c r="BC162" s="15" t="s">
        <v>90</v>
      </c>
      <c r="BD162" s="127" t="s">
        <v>2533</v>
      </c>
    </row>
    <row r="163" spans="1:56" s="2" customFormat="1" ht="24.2" customHeight="1">
      <c r="A163" s="29"/>
      <c r="B163" s="119"/>
      <c r="C163" s="120" t="s">
        <v>240</v>
      </c>
      <c r="D163" s="120" t="s">
        <v>146</v>
      </c>
      <c r="E163" s="121" t="s">
        <v>2534</v>
      </c>
      <c r="F163" s="122" t="s">
        <v>2535</v>
      </c>
      <c r="G163" s="123" t="s">
        <v>307</v>
      </c>
      <c r="H163" s="124">
        <v>6</v>
      </c>
      <c r="I163" s="125"/>
      <c r="J163" s="125"/>
      <c r="K163" s="126"/>
      <c r="L163" s="30"/>
      <c r="M163" s="29"/>
      <c r="N163" s="29"/>
      <c r="O163" s="29"/>
      <c r="P163" s="29"/>
      <c r="Q163" s="29"/>
      <c r="R163" s="29"/>
      <c r="S163" s="29"/>
      <c r="T163" s="29"/>
      <c r="U163" s="29"/>
      <c r="V163" s="29"/>
      <c r="AI163" s="127" t="s">
        <v>90</v>
      </c>
      <c r="AK163" s="127" t="s">
        <v>146</v>
      </c>
      <c r="AL163" s="127" t="s">
        <v>78</v>
      </c>
      <c r="AP163" s="15" t="s">
        <v>144</v>
      </c>
      <c r="AV163" s="128" t="e">
        <f>IF(#REF!="základná",J163,0)</f>
        <v>#REF!</v>
      </c>
      <c r="AW163" s="128" t="e">
        <f>IF(#REF!="znížená",J163,0)</f>
        <v>#REF!</v>
      </c>
      <c r="AX163" s="128" t="e">
        <f>IF(#REF!="zákl. prenesená",J163,0)</f>
        <v>#REF!</v>
      </c>
      <c r="AY163" s="128" t="e">
        <f>IF(#REF!="zníž. prenesená",J163,0)</f>
        <v>#REF!</v>
      </c>
      <c r="AZ163" s="128" t="e">
        <f>IF(#REF!="nulová",J163,0)</f>
        <v>#REF!</v>
      </c>
      <c r="BA163" s="15" t="s">
        <v>78</v>
      </c>
      <c r="BB163" s="128">
        <f t="shared" si="1"/>
        <v>0</v>
      </c>
      <c r="BC163" s="15" t="s">
        <v>90</v>
      </c>
      <c r="BD163" s="127" t="s">
        <v>2536</v>
      </c>
    </row>
    <row r="164" spans="1:56" s="2" customFormat="1" ht="21.75" customHeight="1">
      <c r="A164" s="29"/>
      <c r="B164" s="119"/>
      <c r="C164" s="129" t="s">
        <v>244</v>
      </c>
      <c r="D164" s="129" t="s">
        <v>369</v>
      </c>
      <c r="E164" s="130"/>
      <c r="F164" s="131" t="s">
        <v>2537</v>
      </c>
      <c r="G164" s="132" t="s">
        <v>307</v>
      </c>
      <c r="H164" s="133">
        <v>4</v>
      </c>
      <c r="I164" s="134"/>
      <c r="J164" s="134"/>
      <c r="K164" s="135"/>
      <c r="L164" s="136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AI164" s="127" t="s">
        <v>173</v>
      </c>
      <c r="AK164" s="127" t="s">
        <v>369</v>
      </c>
      <c r="AL164" s="127" t="s">
        <v>78</v>
      </c>
      <c r="AP164" s="15" t="s">
        <v>144</v>
      </c>
      <c r="AV164" s="128" t="e">
        <f>IF(#REF!="základná",J164,0)</f>
        <v>#REF!</v>
      </c>
      <c r="AW164" s="128" t="e">
        <f>IF(#REF!="znížená",J164,0)</f>
        <v>#REF!</v>
      </c>
      <c r="AX164" s="128" t="e">
        <f>IF(#REF!="zákl. prenesená",J164,0)</f>
        <v>#REF!</v>
      </c>
      <c r="AY164" s="128" t="e">
        <f>IF(#REF!="zníž. prenesená",J164,0)</f>
        <v>#REF!</v>
      </c>
      <c r="AZ164" s="128" t="e">
        <f>IF(#REF!="nulová",J164,0)</f>
        <v>#REF!</v>
      </c>
      <c r="BA164" s="15" t="s">
        <v>78</v>
      </c>
      <c r="BB164" s="128">
        <f t="shared" si="1"/>
        <v>0</v>
      </c>
      <c r="BC164" s="15" t="s">
        <v>90</v>
      </c>
      <c r="BD164" s="127" t="s">
        <v>2538</v>
      </c>
    </row>
    <row r="165" spans="1:56" s="2" customFormat="1" ht="21.75" customHeight="1">
      <c r="A165" s="29"/>
      <c r="B165" s="119"/>
      <c r="C165" s="129" t="s">
        <v>249</v>
      </c>
      <c r="D165" s="129" t="s">
        <v>369</v>
      </c>
      <c r="E165" s="130"/>
      <c r="F165" s="131" t="s">
        <v>2539</v>
      </c>
      <c r="G165" s="132" t="s">
        <v>307</v>
      </c>
      <c r="H165" s="133">
        <v>1</v>
      </c>
      <c r="I165" s="134"/>
      <c r="J165" s="134"/>
      <c r="K165" s="135"/>
      <c r="L165" s="136"/>
      <c r="M165" s="29"/>
      <c r="N165" s="29"/>
      <c r="O165" s="29"/>
      <c r="P165" s="29"/>
      <c r="Q165" s="29"/>
      <c r="R165" s="29"/>
      <c r="S165" s="29"/>
      <c r="T165" s="29"/>
      <c r="U165" s="29"/>
      <c r="V165" s="29"/>
      <c r="AI165" s="127" t="s">
        <v>173</v>
      </c>
      <c r="AK165" s="127" t="s">
        <v>369</v>
      </c>
      <c r="AL165" s="127" t="s">
        <v>78</v>
      </c>
      <c r="AP165" s="15" t="s">
        <v>144</v>
      </c>
      <c r="AV165" s="128" t="e">
        <f>IF(#REF!="základná",J165,0)</f>
        <v>#REF!</v>
      </c>
      <c r="AW165" s="128" t="e">
        <f>IF(#REF!="znížená",J165,0)</f>
        <v>#REF!</v>
      </c>
      <c r="AX165" s="128" t="e">
        <f>IF(#REF!="zákl. prenesená",J165,0)</f>
        <v>#REF!</v>
      </c>
      <c r="AY165" s="128" t="e">
        <f>IF(#REF!="zníž. prenesená",J165,0)</f>
        <v>#REF!</v>
      </c>
      <c r="AZ165" s="128" t="e">
        <f>IF(#REF!="nulová",J165,0)</f>
        <v>#REF!</v>
      </c>
      <c r="BA165" s="15" t="s">
        <v>78</v>
      </c>
      <c r="BB165" s="128">
        <f t="shared" si="1"/>
        <v>0</v>
      </c>
      <c r="BC165" s="15" t="s">
        <v>90</v>
      </c>
      <c r="BD165" s="127" t="s">
        <v>2540</v>
      </c>
    </row>
    <row r="166" spans="1:56" s="2" customFormat="1" ht="21.75" customHeight="1">
      <c r="A166" s="29"/>
      <c r="B166" s="119"/>
      <c r="C166" s="129" t="s">
        <v>253</v>
      </c>
      <c r="D166" s="129" t="s">
        <v>369</v>
      </c>
      <c r="E166" s="130"/>
      <c r="F166" s="131" t="s">
        <v>2541</v>
      </c>
      <c r="G166" s="132" t="s">
        <v>307</v>
      </c>
      <c r="H166" s="133">
        <v>1</v>
      </c>
      <c r="I166" s="134"/>
      <c r="J166" s="134"/>
      <c r="K166" s="135"/>
      <c r="L166" s="136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AI166" s="127" t="s">
        <v>173</v>
      </c>
      <c r="AK166" s="127" t="s">
        <v>369</v>
      </c>
      <c r="AL166" s="127" t="s">
        <v>78</v>
      </c>
      <c r="AP166" s="15" t="s">
        <v>144</v>
      </c>
      <c r="AV166" s="128" t="e">
        <f>IF(#REF!="základná",J166,0)</f>
        <v>#REF!</v>
      </c>
      <c r="AW166" s="128" t="e">
        <f>IF(#REF!="znížená",J166,0)</f>
        <v>#REF!</v>
      </c>
      <c r="AX166" s="128" t="e">
        <f>IF(#REF!="zákl. prenesená",J166,0)</f>
        <v>#REF!</v>
      </c>
      <c r="AY166" s="128" t="e">
        <f>IF(#REF!="zníž. prenesená",J166,0)</f>
        <v>#REF!</v>
      </c>
      <c r="AZ166" s="128" t="e">
        <f>IF(#REF!="nulová",J166,0)</f>
        <v>#REF!</v>
      </c>
      <c r="BA166" s="15" t="s">
        <v>78</v>
      </c>
      <c r="BB166" s="128">
        <f t="shared" si="1"/>
        <v>0</v>
      </c>
      <c r="BC166" s="15" t="s">
        <v>90</v>
      </c>
      <c r="BD166" s="127" t="s">
        <v>2542</v>
      </c>
    </row>
    <row r="167" spans="1:56" s="12" customFormat="1" ht="22.9" customHeight="1">
      <c r="B167" s="111"/>
      <c r="D167" s="112" t="s">
        <v>68</v>
      </c>
      <c r="E167" s="117" t="s">
        <v>177</v>
      </c>
      <c r="F167" s="117" t="s">
        <v>248</v>
      </c>
      <c r="J167" s="118"/>
      <c r="L167" s="111"/>
      <c r="AI167" s="112" t="s">
        <v>74</v>
      </c>
      <c r="AK167" s="115" t="s">
        <v>68</v>
      </c>
      <c r="AL167" s="115" t="s">
        <v>74</v>
      </c>
      <c r="AP167" s="112" t="s">
        <v>144</v>
      </c>
      <c r="BB167" s="116">
        <f>SUM(BB168:BB183)</f>
        <v>0</v>
      </c>
    </row>
    <row r="168" spans="1:56" s="2" customFormat="1" ht="24.2" customHeight="1">
      <c r="A168" s="29"/>
      <c r="B168" s="119"/>
      <c r="C168" s="120" t="s">
        <v>257</v>
      </c>
      <c r="D168" s="120" t="s">
        <v>146</v>
      </c>
      <c r="E168" s="121" t="s">
        <v>2543</v>
      </c>
      <c r="F168" s="122" t="s">
        <v>2544</v>
      </c>
      <c r="G168" s="123" t="s">
        <v>149</v>
      </c>
      <c r="H168" s="124">
        <v>8.625</v>
      </c>
      <c r="I168" s="125"/>
      <c r="J168" s="125"/>
      <c r="K168" s="126"/>
      <c r="L168" s="30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AI168" s="127" t="s">
        <v>90</v>
      </c>
      <c r="AK168" s="127" t="s">
        <v>146</v>
      </c>
      <c r="AL168" s="127" t="s">
        <v>78</v>
      </c>
      <c r="AP168" s="15" t="s">
        <v>144</v>
      </c>
      <c r="AV168" s="128" t="e">
        <f>IF(#REF!="základná",J168,0)</f>
        <v>#REF!</v>
      </c>
      <c r="AW168" s="128" t="e">
        <f>IF(#REF!="znížená",J168,0)</f>
        <v>#REF!</v>
      </c>
      <c r="AX168" s="128" t="e">
        <f>IF(#REF!="zákl. prenesená",J168,0)</f>
        <v>#REF!</v>
      </c>
      <c r="AY168" s="128" t="e">
        <f>IF(#REF!="zníž. prenesená",J168,0)</f>
        <v>#REF!</v>
      </c>
      <c r="AZ168" s="128" t="e">
        <f>IF(#REF!="nulová",J168,0)</f>
        <v>#REF!</v>
      </c>
      <c r="BA168" s="15" t="s">
        <v>78</v>
      </c>
      <c r="BB168" s="128">
        <f t="shared" ref="BB168:BB183" si="2">ROUND(I168*H168,2)</f>
        <v>0</v>
      </c>
      <c r="BC168" s="15" t="s">
        <v>90</v>
      </c>
      <c r="BD168" s="127" t="s">
        <v>2545</v>
      </c>
    </row>
    <row r="169" spans="1:56" s="2" customFormat="1" ht="33" customHeight="1">
      <c r="A169" s="29"/>
      <c r="B169" s="119"/>
      <c r="C169" s="120" t="s">
        <v>261</v>
      </c>
      <c r="D169" s="120" t="s">
        <v>146</v>
      </c>
      <c r="E169" s="121" t="s">
        <v>2546</v>
      </c>
      <c r="F169" s="122" t="s">
        <v>2547</v>
      </c>
      <c r="G169" s="123" t="s">
        <v>149</v>
      </c>
      <c r="H169" s="124">
        <v>15.02</v>
      </c>
      <c r="I169" s="125"/>
      <c r="J169" s="125"/>
      <c r="K169" s="126"/>
      <c r="L169" s="30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AI169" s="127" t="s">
        <v>90</v>
      </c>
      <c r="AK169" s="127" t="s">
        <v>146</v>
      </c>
      <c r="AL169" s="127" t="s">
        <v>78</v>
      </c>
      <c r="AP169" s="15" t="s">
        <v>144</v>
      </c>
      <c r="AV169" s="128" t="e">
        <f>IF(#REF!="základná",J169,0)</f>
        <v>#REF!</v>
      </c>
      <c r="AW169" s="128" t="e">
        <f>IF(#REF!="znížená",J169,0)</f>
        <v>#REF!</v>
      </c>
      <c r="AX169" s="128" t="e">
        <f>IF(#REF!="zákl. prenesená",J169,0)</f>
        <v>#REF!</v>
      </c>
      <c r="AY169" s="128" t="e">
        <f>IF(#REF!="zníž. prenesená",J169,0)</f>
        <v>#REF!</v>
      </c>
      <c r="AZ169" s="128" t="e">
        <f>IF(#REF!="nulová",J169,0)</f>
        <v>#REF!</v>
      </c>
      <c r="BA169" s="15" t="s">
        <v>78</v>
      </c>
      <c r="BB169" s="128">
        <f t="shared" si="2"/>
        <v>0</v>
      </c>
      <c r="BC169" s="15" t="s">
        <v>90</v>
      </c>
      <c r="BD169" s="127" t="s">
        <v>2548</v>
      </c>
    </row>
    <row r="170" spans="1:56" s="2" customFormat="1" ht="24.2" customHeight="1">
      <c r="A170" s="29"/>
      <c r="B170" s="119"/>
      <c r="C170" s="120" t="s">
        <v>265</v>
      </c>
      <c r="D170" s="120" t="s">
        <v>146</v>
      </c>
      <c r="E170" s="121" t="s">
        <v>2549</v>
      </c>
      <c r="F170" s="122" t="s">
        <v>2550</v>
      </c>
      <c r="G170" s="123" t="s">
        <v>307</v>
      </c>
      <c r="H170" s="124">
        <v>6</v>
      </c>
      <c r="I170" s="125"/>
      <c r="J170" s="125"/>
      <c r="K170" s="126"/>
      <c r="L170" s="30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AI170" s="127" t="s">
        <v>90</v>
      </c>
      <c r="AK170" s="127" t="s">
        <v>146</v>
      </c>
      <c r="AL170" s="127" t="s">
        <v>78</v>
      </c>
      <c r="AP170" s="15" t="s">
        <v>144</v>
      </c>
      <c r="AV170" s="128" t="e">
        <f>IF(#REF!="základná",J170,0)</f>
        <v>#REF!</v>
      </c>
      <c r="AW170" s="128" t="e">
        <f>IF(#REF!="znížená",J170,0)</f>
        <v>#REF!</v>
      </c>
      <c r="AX170" s="128" t="e">
        <f>IF(#REF!="zákl. prenesená",J170,0)</f>
        <v>#REF!</v>
      </c>
      <c r="AY170" s="128" t="e">
        <f>IF(#REF!="zníž. prenesená",J170,0)</f>
        <v>#REF!</v>
      </c>
      <c r="AZ170" s="128" t="e">
        <f>IF(#REF!="nulová",J170,0)</f>
        <v>#REF!</v>
      </c>
      <c r="BA170" s="15" t="s">
        <v>78</v>
      </c>
      <c r="BB170" s="128">
        <f t="shared" si="2"/>
        <v>0</v>
      </c>
      <c r="BC170" s="15" t="s">
        <v>90</v>
      </c>
      <c r="BD170" s="127" t="s">
        <v>2551</v>
      </c>
    </row>
    <row r="171" spans="1:56" s="2" customFormat="1" ht="24.2" customHeight="1">
      <c r="A171" s="29"/>
      <c r="B171" s="119"/>
      <c r="C171" s="120" t="s">
        <v>269</v>
      </c>
      <c r="D171" s="120" t="s">
        <v>146</v>
      </c>
      <c r="E171" s="121" t="s">
        <v>2552</v>
      </c>
      <c r="F171" s="122" t="s">
        <v>2553</v>
      </c>
      <c r="G171" s="123" t="s">
        <v>149</v>
      </c>
      <c r="H171" s="124">
        <v>7.5750000000000002</v>
      </c>
      <c r="I171" s="125"/>
      <c r="J171" s="125"/>
      <c r="K171" s="126"/>
      <c r="L171" s="30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AI171" s="127" t="s">
        <v>90</v>
      </c>
      <c r="AK171" s="127" t="s">
        <v>146</v>
      </c>
      <c r="AL171" s="127" t="s">
        <v>78</v>
      </c>
      <c r="AP171" s="15" t="s">
        <v>144</v>
      </c>
      <c r="AV171" s="128" t="e">
        <f>IF(#REF!="základná",J171,0)</f>
        <v>#REF!</v>
      </c>
      <c r="AW171" s="128" t="e">
        <f>IF(#REF!="znížená",J171,0)</f>
        <v>#REF!</v>
      </c>
      <c r="AX171" s="128" t="e">
        <f>IF(#REF!="zákl. prenesená",J171,0)</f>
        <v>#REF!</v>
      </c>
      <c r="AY171" s="128" t="e">
        <f>IF(#REF!="zníž. prenesená",J171,0)</f>
        <v>#REF!</v>
      </c>
      <c r="AZ171" s="128" t="e">
        <f>IF(#REF!="nulová",J171,0)</f>
        <v>#REF!</v>
      </c>
      <c r="BA171" s="15" t="s">
        <v>78</v>
      </c>
      <c r="BB171" s="128">
        <f t="shared" si="2"/>
        <v>0</v>
      </c>
      <c r="BC171" s="15" t="s">
        <v>90</v>
      </c>
      <c r="BD171" s="127" t="s">
        <v>2554</v>
      </c>
    </row>
    <row r="172" spans="1:56" s="2" customFormat="1" ht="24.2" customHeight="1">
      <c r="A172" s="29"/>
      <c r="B172" s="119"/>
      <c r="C172" s="120" t="s">
        <v>274</v>
      </c>
      <c r="D172" s="120" t="s">
        <v>146</v>
      </c>
      <c r="E172" s="121" t="s">
        <v>2555</v>
      </c>
      <c r="F172" s="122" t="s">
        <v>2556</v>
      </c>
      <c r="G172" s="123" t="s">
        <v>149</v>
      </c>
      <c r="H172" s="124">
        <v>1.3580000000000001</v>
      </c>
      <c r="I172" s="125"/>
      <c r="J172" s="125"/>
      <c r="K172" s="126"/>
      <c r="L172" s="30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AI172" s="127" t="s">
        <v>90</v>
      </c>
      <c r="AK172" s="127" t="s">
        <v>146</v>
      </c>
      <c r="AL172" s="127" t="s">
        <v>78</v>
      </c>
      <c r="AP172" s="15" t="s">
        <v>144</v>
      </c>
      <c r="AV172" s="128" t="e">
        <f>IF(#REF!="základná",J172,0)</f>
        <v>#REF!</v>
      </c>
      <c r="AW172" s="128" t="e">
        <f>IF(#REF!="znížená",J172,0)</f>
        <v>#REF!</v>
      </c>
      <c r="AX172" s="128" t="e">
        <f>IF(#REF!="zákl. prenesená",J172,0)</f>
        <v>#REF!</v>
      </c>
      <c r="AY172" s="128" t="e">
        <f>IF(#REF!="zníž. prenesená",J172,0)</f>
        <v>#REF!</v>
      </c>
      <c r="AZ172" s="128" t="e">
        <f>IF(#REF!="nulová",J172,0)</f>
        <v>#REF!</v>
      </c>
      <c r="BA172" s="15" t="s">
        <v>78</v>
      </c>
      <c r="BB172" s="128">
        <f t="shared" si="2"/>
        <v>0</v>
      </c>
      <c r="BC172" s="15" t="s">
        <v>90</v>
      </c>
      <c r="BD172" s="127" t="s">
        <v>2557</v>
      </c>
    </row>
    <row r="173" spans="1:56" s="2" customFormat="1" ht="24.2" customHeight="1">
      <c r="A173" s="29"/>
      <c r="B173" s="119"/>
      <c r="C173" s="120" t="s">
        <v>278</v>
      </c>
      <c r="D173" s="120" t="s">
        <v>146</v>
      </c>
      <c r="E173" s="121" t="s">
        <v>2558</v>
      </c>
      <c r="F173" s="122" t="s">
        <v>2559</v>
      </c>
      <c r="G173" s="123" t="s">
        <v>149</v>
      </c>
      <c r="H173" s="124">
        <v>1.6160000000000001</v>
      </c>
      <c r="I173" s="125"/>
      <c r="J173" s="125"/>
      <c r="K173" s="126"/>
      <c r="L173" s="30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AI173" s="127" t="s">
        <v>90</v>
      </c>
      <c r="AK173" s="127" t="s">
        <v>146</v>
      </c>
      <c r="AL173" s="127" t="s">
        <v>78</v>
      </c>
      <c r="AP173" s="15" t="s">
        <v>144</v>
      </c>
      <c r="AV173" s="128" t="e">
        <f>IF(#REF!="základná",J173,0)</f>
        <v>#REF!</v>
      </c>
      <c r="AW173" s="128" t="e">
        <f>IF(#REF!="znížená",J173,0)</f>
        <v>#REF!</v>
      </c>
      <c r="AX173" s="128" t="e">
        <f>IF(#REF!="zákl. prenesená",J173,0)</f>
        <v>#REF!</v>
      </c>
      <c r="AY173" s="128" t="e">
        <f>IF(#REF!="zníž. prenesená",J173,0)</f>
        <v>#REF!</v>
      </c>
      <c r="AZ173" s="128" t="e">
        <f>IF(#REF!="nulová",J173,0)</f>
        <v>#REF!</v>
      </c>
      <c r="BA173" s="15" t="s">
        <v>78</v>
      </c>
      <c r="BB173" s="128">
        <f t="shared" si="2"/>
        <v>0</v>
      </c>
      <c r="BC173" s="15" t="s">
        <v>90</v>
      </c>
      <c r="BD173" s="127" t="s">
        <v>2560</v>
      </c>
    </row>
    <row r="174" spans="1:56" s="2" customFormat="1" ht="24.2" customHeight="1">
      <c r="A174" s="29"/>
      <c r="B174" s="119"/>
      <c r="C174" s="120" t="s">
        <v>282</v>
      </c>
      <c r="D174" s="120" t="s">
        <v>146</v>
      </c>
      <c r="E174" s="121" t="s">
        <v>2561</v>
      </c>
      <c r="F174" s="122" t="s">
        <v>2562</v>
      </c>
      <c r="G174" s="123" t="s">
        <v>483</v>
      </c>
      <c r="H174" s="124">
        <v>0.49199999999999999</v>
      </c>
      <c r="I174" s="125"/>
      <c r="J174" s="125"/>
      <c r="K174" s="126"/>
      <c r="L174" s="30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AI174" s="127" t="s">
        <v>90</v>
      </c>
      <c r="AK174" s="127" t="s">
        <v>146</v>
      </c>
      <c r="AL174" s="127" t="s">
        <v>78</v>
      </c>
      <c r="AP174" s="15" t="s">
        <v>144</v>
      </c>
      <c r="AV174" s="128" t="e">
        <f>IF(#REF!="základná",J174,0)</f>
        <v>#REF!</v>
      </c>
      <c r="AW174" s="128" t="e">
        <f>IF(#REF!="znížená",J174,0)</f>
        <v>#REF!</v>
      </c>
      <c r="AX174" s="128" t="e">
        <f>IF(#REF!="zákl. prenesená",J174,0)</f>
        <v>#REF!</v>
      </c>
      <c r="AY174" s="128" t="e">
        <f>IF(#REF!="zníž. prenesená",J174,0)</f>
        <v>#REF!</v>
      </c>
      <c r="AZ174" s="128" t="e">
        <f>IF(#REF!="nulová",J174,0)</f>
        <v>#REF!</v>
      </c>
      <c r="BA174" s="15" t="s">
        <v>78</v>
      </c>
      <c r="BB174" s="128">
        <f t="shared" si="2"/>
        <v>0</v>
      </c>
      <c r="BC174" s="15" t="s">
        <v>90</v>
      </c>
      <c r="BD174" s="127" t="s">
        <v>2563</v>
      </c>
    </row>
    <row r="175" spans="1:56" s="2" customFormat="1" ht="24.2" customHeight="1">
      <c r="A175" s="29"/>
      <c r="B175" s="119"/>
      <c r="C175" s="120" t="s">
        <v>286</v>
      </c>
      <c r="D175" s="120" t="s">
        <v>146</v>
      </c>
      <c r="E175" s="121" t="s">
        <v>2564</v>
      </c>
      <c r="F175" s="122" t="s">
        <v>2565</v>
      </c>
      <c r="G175" s="123" t="s">
        <v>483</v>
      </c>
      <c r="H175" s="124">
        <v>0.79700000000000004</v>
      </c>
      <c r="I175" s="125"/>
      <c r="J175" s="125"/>
      <c r="K175" s="126"/>
      <c r="L175" s="30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AI175" s="127" t="s">
        <v>90</v>
      </c>
      <c r="AK175" s="127" t="s">
        <v>146</v>
      </c>
      <c r="AL175" s="127" t="s">
        <v>78</v>
      </c>
      <c r="AP175" s="15" t="s">
        <v>144</v>
      </c>
      <c r="AV175" s="128" t="e">
        <f>IF(#REF!="základná",J175,0)</f>
        <v>#REF!</v>
      </c>
      <c r="AW175" s="128" t="e">
        <f>IF(#REF!="znížená",J175,0)</f>
        <v>#REF!</v>
      </c>
      <c r="AX175" s="128" t="e">
        <f>IF(#REF!="zákl. prenesená",J175,0)</f>
        <v>#REF!</v>
      </c>
      <c r="AY175" s="128" t="e">
        <f>IF(#REF!="zníž. prenesená",J175,0)</f>
        <v>#REF!</v>
      </c>
      <c r="AZ175" s="128" t="e">
        <f>IF(#REF!="nulová",J175,0)</f>
        <v>#REF!</v>
      </c>
      <c r="BA175" s="15" t="s">
        <v>78</v>
      </c>
      <c r="BB175" s="128">
        <f t="shared" si="2"/>
        <v>0</v>
      </c>
      <c r="BC175" s="15" t="s">
        <v>90</v>
      </c>
      <c r="BD175" s="127" t="s">
        <v>2566</v>
      </c>
    </row>
    <row r="176" spans="1:56" s="2" customFormat="1" ht="24.2" customHeight="1">
      <c r="A176" s="29"/>
      <c r="B176" s="119"/>
      <c r="C176" s="120" t="s">
        <v>290</v>
      </c>
      <c r="D176" s="120" t="s">
        <v>146</v>
      </c>
      <c r="E176" s="121" t="s">
        <v>2567</v>
      </c>
      <c r="F176" s="122" t="s">
        <v>2568</v>
      </c>
      <c r="G176" s="123" t="s">
        <v>272</v>
      </c>
      <c r="H176" s="124">
        <v>11</v>
      </c>
      <c r="I176" s="125"/>
      <c r="J176" s="125"/>
      <c r="K176" s="126"/>
      <c r="L176" s="30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AI176" s="127" t="s">
        <v>90</v>
      </c>
      <c r="AK176" s="127" t="s">
        <v>146</v>
      </c>
      <c r="AL176" s="127" t="s">
        <v>78</v>
      </c>
      <c r="AP176" s="15" t="s">
        <v>144</v>
      </c>
      <c r="AV176" s="128" t="e">
        <f>IF(#REF!="základná",J176,0)</f>
        <v>#REF!</v>
      </c>
      <c r="AW176" s="128" t="e">
        <f>IF(#REF!="znížená",J176,0)</f>
        <v>#REF!</v>
      </c>
      <c r="AX176" s="128" t="e">
        <f>IF(#REF!="zákl. prenesená",J176,0)</f>
        <v>#REF!</v>
      </c>
      <c r="AY176" s="128" t="e">
        <f>IF(#REF!="zníž. prenesená",J176,0)</f>
        <v>#REF!</v>
      </c>
      <c r="AZ176" s="128" t="e">
        <f>IF(#REF!="nulová",J176,0)</f>
        <v>#REF!</v>
      </c>
      <c r="BA176" s="15" t="s">
        <v>78</v>
      </c>
      <c r="BB176" s="128">
        <f t="shared" si="2"/>
        <v>0</v>
      </c>
      <c r="BC176" s="15" t="s">
        <v>90</v>
      </c>
      <c r="BD176" s="127" t="s">
        <v>2569</v>
      </c>
    </row>
    <row r="177" spans="1:56" s="2" customFormat="1" ht="24.2" customHeight="1">
      <c r="A177" s="29"/>
      <c r="B177" s="119"/>
      <c r="C177" s="120" t="s">
        <v>292</v>
      </c>
      <c r="D177" s="120" t="s">
        <v>146</v>
      </c>
      <c r="E177" s="121" t="s">
        <v>2570</v>
      </c>
      <c r="F177" s="122" t="s">
        <v>2571</v>
      </c>
      <c r="G177" s="123" t="s">
        <v>149</v>
      </c>
      <c r="H177" s="124">
        <v>59.241999999999997</v>
      </c>
      <c r="I177" s="125"/>
      <c r="J177" s="125"/>
      <c r="K177" s="126"/>
      <c r="L177" s="30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AI177" s="127" t="s">
        <v>90</v>
      </c>
      <c r="AK177" s="127" t="s">
        <v>146</v>
      </c>
      <c r="AL177" s="127" t="s">
        <v>78</v>
      </c>
      <c r="AP177" s="15" t="s">
        <v>144</v>
      </c>
      <c r="AV177" s="128" t="e">
        <f>IF(#REF!="základná",J177,0)</f>
        <v>#REF!</v>
      </c>
      <c r="AW177" s="128" t="e">
        <f>IF(#REF!="znížená",J177,0)</f>
        <v>#REF!</v>
      </c>
      <c r="AX177" s="128" t="e">
        <f>IF(#REF!="zákl. prenesená",J177,0)</f>
        <v>#REF!</v>
      </c>
      <c r="AY177" s="128" t="e">
        <f>IF(#REF!="zníž. prenesená",J177,0)</f>
        <v>#REF!</v>
      </c>
      <c r="AZ177" s="128" t="e">
        <f>IF(#REF!="nulová",J177,0)</f>
        <v>#REF!</v>
      </c>
      <c r="BA177" s="15" t="s">
        <v>78</v>
      </c>
      <c r="BB177" s="128">
        <f t="shared" si="2"/>
        <v>0</v>
      </c>
      <c r="BC177" s="15" t="s">
        <v>90</v>
      </c>
      <c r="BD177" s="127" t="s">
        <v>2572</v>
      </c>
    </row>
    <row r="178" spans="1:56" s="2" customFormat="1" ht="21.75" customHeight="1">
      <c r="A178" s="29"/>
      <c r="B178" s="119"/>
      <c r="C178" s="120" t="s">
        <v>296</v>
      </c>
      <c r="D178" s="120" t="s">
        <v>146</v>
      </c>
      <c r="E178" s="121" t="s">
        <v>326</v>
      </c>
      <c r="F178" s="122" t="s">
        <v>327</v>
      </c>
      <c r="G178" s="123" t="s">
        <v>328</v>
      </c>
      <c r="H178" s="124">
        <v>10.474</v>
      </c>
      <c r="I178" s="125"/>
      <c r="J178" s="125"/>
      <c r="K178" s="126"/>
      <c r="L178" s="30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AI178" s="127" t="s">
        <v>90</v>
      </c>
      <c r="AK178" s="127" t="s">
        <v>146</v>
      </c>
      <c r="AL178" s="127" t="s">
        <v>78</v>
      </c>
      <c r="AP178" s="15" t="s">
        <v>144</v>
      </c>
      <c r="AV178" s="128" t="e">
        <f>IF(#REF!="základná",J178,0)</f>
        <v>#REF!</v>
      </c>
      <c r="AW178" s="128" t="e">
        <f>IF(#REF!="znížená",J178,0)</f>
        <v>#REF!</v>
      </c>
      <c r="AX178" s="128" t="e">
        <f>IF(#REF!="zákl. prenesená",J178,0)</f>
        <v>#REF!</v>
      </c>
      <c r="AY178" s="128" t="e">
        <f>IF(#REF!="zníž. prenesená",J178,0)</f>
        <v>#REF!</v>
      </c>
      <c r="AZ178" s="128" t="e">
        <f>IF(#REF!="nulová",J178,0)</f>
        <v>#REF!</v>
      </c>
      <c r="BA178" s="15" t="s">
        <v>78</v>
      </c>
      <c r="BB178" s="128">
        <f t="shared" si="2"/>
        <v>0</v>
      </c>
      <c r="BC178" s="15" t="s">
        <v>90</v>
      </c>
      <c r="BD178" s="127" t="s">
        <v>2573</v>
      </c>
    </row>
    <row r="179" spans="1:56" s="2" customFormat="1" ht="21.75" customHeight="1">
      <c r="A179" s="29"/>
      <c r="B179" s="119"/>
      <c r="C179" s="120" t="s">
        <v>300</v>
      </c>
      <c r="D179" s="120" t="s">
        <v>146</v>
      </c>
      <c r="E179" s="121" t="s">
        <v>335</v>
      </c>
      <c r="F179" s="122" t="s">
        <v>336</v>
      </c>
      <c r="G179" s="123" t="s">
        <v>328</v>
      </c>
      <c r="H179" s="124">
        <v>10.474</v>
      </c>
      <c r="I179" s="125"/>
      <c r="J179" s="125"/>
      <c r="K179" s="126"/>
      <c r="L179" s="30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AI179" s="127" t="s">
        <v>90</v>
      </c>
      <c r="AK179" s="127" t="s">
        <v>146</v>
      </c>
      <c r="AL179" s="127" t="s">
        <v>78</v>
      </c>
      <c r="AP179" s="15" t="s">
        <v>144</v>
      </c>
      <c r="AV179" s="128" t="e">
        <f>IF(#REF!="základná",J179,0)</f>
        <v>#REF!</v>
      </c>
      <c r="AW179" s="128" t="e">
        <f>IF(#REF!="znížená",J179,0)</f>
        <v>#REF!</v>
      </c>
      <c r="AX179" s="128" t="e">
        <f>IF(#REF!="zákl. prenesená",J179,0)</f>
        <v>#REF!</v>
      </c>
      <c r="AY179" s="128" t="e">
        <f>IF(#REF!="zníž. prenesená",J179,0)</f>
        <v>#REF!</v>
      </c>
      <c r="AZ179" s="128" t="e">
        <f>IF(#REF!="nulová",J179,0)</f>
        <v>#REF!</v>
      </c>
      <c r="BA179" s="15" t="s">
        <v>78</v>
      </c>
      <c r="BB179" s="128">
        <f t="shared" si="2"/>
        <v>0</v>
      </c>
      <c r="BC179" s="15" t="s">
        <v>90</v>
      </c>
      <c r="BD179" s="127" t="s">
        <v>2574</v>
      </c>
    </row>
    <row r="180" spans="1:56" s="2" customFormat="1" ht="24.2" customHeight="1">
      <c r="A180" s="29"/>
      <c r="B180" s="119"/>
      <c r="C180" s="120" t="s">
        <v>304</v>
      </c>
      <c r="D180" s="120" t="s">
        <v>146</v>
      </c>
      <c r="E180" s="121" t="s">
        <v>339</v>
      </c>
      <c r="F180" s="122" t="s">
        <v>340</v>
      </c>
      <c r="G180" s="123" t="s">
        <v>328</v>
      </c>
      <c r="H180" s="124">
        <v>157.11000000000001</v>
      </c>
      <c r="I180" s="125"/>
      <c r="J180" s="125"/>
      <c r="K180" s="126"/>
      <c r="L180" s="30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AI180" s="127" t="s">
        <v>90</v>
      </c>
      <c r="AK180" s="127" t="s">
        <v>146</v>
      </c>
      <c r="AL180" s="127" t="s">
        <v>78</v>
      </c>
      <c r="AP180" s="15" t="s">
        <v>144</v>
      </c>
      <c r="AV180" s="128" t="e">
        <f>IF(#REF!="základná",J180,0)</f>
        <v>#REF!</v>
      </c>
      <c r="AW180" s="128" t="e">
        <f>IF(#REF!="znížená",J180,0)</f>
        <v>#REF!</v>
      </c>
      <c r="AX180" s="128" t="e">
        <f>IF(#REF!="zákl. prenesená",J180,0)</f>
        <v>#REF!</v>
      </c>
      <c r="AY180" s="128" t="e">
        <f>IF(#REF!="zníž. prenesená",J180,0)</f>
        <v>#REF!</v>
      </c>
      <c r="AZ180" s="128" t="e">
        <f>IF(#REF!="nulová",J180,0)</f>
        <v>#REF!</v>
      </c>
      <c r="BA180" s="15" t="s">
        <v>78</v>
      </c>
      <c r="BB180" s="128">
        <f t="shared" si="2"/>
        <v>0</v>
      </c>
      <c r="BC180" s="15" t="s">
        <v>90</v>
      </c>
      <c r="BD180" s="127" t="s">
        <v>2575</v>
      </c>
    </row>
    <row r="181" spans="1:56" s="2" customFormat="1" ht="24.2" customHeight="1">
      <c r="A181" s="29"/>
      <c r="B181" s="119"/>
      <c r="C181" s="120" t="s">
        <v>309</v>
      </c>
      <c r="D181" s="120" t="s">
        <v>146</v>
      </c>
      <c r="E181" s="121" t="s">
        <v>343</v>
      </c>
      <c r="F181" s="122" t="s">
        <v>344</v>
      </c>
      <c r="G181" s="123" t="s">
        <v>328</v>
      </c>
      <c r="H181" s="124">
        <v>10.474</v>
      </c>
      <c r="I181" s="125"/>
      <c r="J181" s="125"/>
      <c r="K181" s="126"/>
      <c r="L181" s="30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AI181" s="127" t="s">
        <v>90</v>
      </c>
      <c r="AK181" s="127" t="s">
        <v>146</v>
      </c>
      <c r="AL181" s="127" t="s">
        <v>78</v>
      </c>
      <c r="AP181" s="15" t="s">
        <v>144</v>
      </c>
      <c r="AV181" s="128" t="e">
        <f>IF(#REF!="základná",J181,0)</f>
        <v>#REF!</v>
      </c>
      <c r="AW181" s="128" t="e">
        <f>IF(#REF!="znížená",J181,0)</f>
        <v>#REF!</v>
      </c>
      <c r="AX181" s="128" t="e">
        <f>IF(#REF!="zákl. prenesená",J181,0)</f>
        <v>#REF!</v>
      </c>
      <c r="AY181" s="128" t="e">
        <f>IF(#REF!="zníž. prenesená",J181,0)</f>
        <v>#REF!</v>
      </c>
      <c r="AZ181" s="128" t="e">
        <f>IF(#REF!="nulová",J181,0)</f>
        <v>#REF!</v>
      </c>
      <c r="BA181" s="15" t="s">
        <v>78</v>
      </c>
      <c r="BB181" s="128">
        <f t="shared" si="2"/>
        <v>0</v>
      </c>
      <c r="BC181" s="15" t="s">
        <v>90</v>
      </c>
      <c r="BD181" s="127" t="s">
        <v>2576</v>
      </c>
    </row>
    <row r="182" spans="1:56" s="2" customFormat="1" ht="24.2" customHeight="1">
      <c r="A182" s="29"/>
      <c r="B182" s="119"/>
      <c r="C182" s="120" t="s">
        <v>313</v>
      </c>
      <c r="D182" s="120" t="s">
        <v>146</v>
      </c>
      <c r="E182" s="121" t="s">
        <v>347</v>
      </c>
      <c r="F182" s="122" t="s">
        <v>348</v>
      </c>
      <c r="G182" s="123" t="s">
        <v>328</v>
      </c>
      <c r="H182" s="124">
        <v>83.792000000000002</v>
      </c>
      <c r="I182" s="125"/>
      <c r="J182" s="125"/>
      <c r="K182" s="126"/>
      <c r="L182" s="30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AI182" s="127" t="s">
        <v>90</v>
      </c>
      <c r="AK182" s="127" t="s">
        <v>146</v>
      </c>
      <c r="AL182" s="127" t="s">
        <v>78</v>
      </c>
      <c r="AP182" s="15" t="s">
        <v>144</v>
      </c>
      <c r="AV182" s="128" t="e">
        <f>IF(#REF!="základná",J182,0)</f>
        <v>#REF!</v>
      </c>
      <c r="AW182" s="128" t="e">
        <f>IF(#REF!="znížená",J182,0)</f>
        <v>#REF!</v>
      </c>
      <c r="AX182" s="128" t="e">
        <f>IF(#REF!="zákl. prenesená",J182,0)</f>
        <v>#REF!</v>
      </c>
      <c r="AY182" s="128" t="e">
        <f>IF(#REF!="zníž. prenesená",J182,0)</f>
        <v>#REF!</v>
      </c>
      <c r="AZ182" s="128" t="e">
        <f>IF(#REF!="nulová",J182,0)</f>
        <v>#REF!</v>
      </c>
      <c r="BA182" s="15" t="s">
        <v>78</v>
      </c>
      <c r="BB182" s="128">
        <f t="shared" si="2"/>
        <v>0</v>
      </c>
      <c r="BC182" s="15" t="s">
        <v>90</v>
      </c>
      <c r="BD182" s="127" t="s">
        <v>2577</v>
      </c>
    </row>
    <row r="183" spans="1:56" s="2" customFormat="1" ht="24.2" customHeight="1">
      <c r="A183" s="29"/>
      <c r="B183" s="119"/>
      <c r="C183" s="120" t="s">
        <v>317</v>
      </c>
      <c r="D183" s="120" t="s">
        <v>146</v>
      </c>
      <c r="E183" s="121" t="s">
        <v>351</v>
      </c>
      <c r="F183" s="122" t="s">
        <v>352</v>
      </c>
      <c r="G183" s="123" t="s">
        <v>328</v>
      </c>
      <c r="H183" s="124">
        <v>10.474</v>
      </c>
      <c r="I183" s="125"/>
      <c r="J183" s="125"/>
      <c r="K183" s="126"/>
      <c r="L183" s="30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AI183" s="127" t="s">
        <v>90</v>
      </c>
      <c r="AK183" s="127" t="s">
        <v>146</v>
      </c>
      <c r="AL183" s="127" t="s">
        <v>78</v>
      </c>
      <c r="AP183" s="15" t="s">
        <v>144</v>
      </c>
      <c r="AV183" s="128" t="e">
        <f>IF(#REF!="základná",J183,0)</f>
        <v>#REF!</v>
      </c>
      <c r="AW183" s="128" t="e">
        <f>IF(#REF!="znížená",J183,0)</f>
        <v>#REF!</v>
      </c>
      <c r="AX183" s="128" t="e">
        <f>IF(#REF!="zákl. prenesená",J183,0)</f>
        <v>#REF!</v>
      </c>
      <c r="AY183" s="128" t="e">
        <f>IF(#REF!="zníž. prenesená",J183,0)</f>
        <v>#REF!</v>
      </c>
      <c r="AZ183" s="128" t="e">
        <f>IF(#REF!="nulová",J183,0)</f>
        <v>#REF!</v>
      </c>
      <c r="BA183" s="15" t="s">
        <v>78</v>
      </c>
      <c r="BB183" s="128">
        <f t="shared" si="2"/>
        <v>0</v>
      </c>
      <c r="BC183" s="15" t="s">
        <v>90</v>
      </c>
      <c r="BD183" s="127" t="s">
        <v>2578</v>
      </c>
    </row>
    <row r="184" spans="1:56" s="12" customFormat="1" ht="22.9" customHeight="1">
      <c r="B184" s="111"/>
      <c r="D184" s="112" t="s">
        <v>68</v>
      </c>
      <c r="E184" s="117" t="s">
        <v>354</v>
      </c>
      <c r="F184" s="117" t="s">
        <v>355</v>
      </c>
      <c r="J184" s="118"/>
      <c r="L184" s="111"/>
      <c r="AI184" s="112" t="s">
        <v>74</v>
      </c>
      <c r="AK184" s="115" t="s">
        <v>68</v>
      </c>
      <c r="AL184" s="115" t="s">
        <v>74</v>
      </c>
      <c r="AP184" s="112" t="s">
        <v>144</v>
      </c>
      <c r="BB184" s="116">
        <f>BB185</f>
        <v>0</v>
      </c>
    </row>
    <row r="185" spans="1:56" s="2" customFormat="1" ht="24.2" customHeight="1">
      <c r="A185" s="29"/>
      <c r="B185" s="119"/>
      <c r="C185" s="120" t="s">
        <v>321</v>
      </c>
      <c r="D185" s="120" t="s">
        <v>146</v>
      </c>
      <c r="E185" s="121" t="s">
        <v>357</v>
      </c>
      <c r="F185" s="122" t="s">
        <v>358</v>
      </c>
      <c r="G185" s="123" t="s">
        <v>328</v>
      </c>
      <c r="H185" s="124">
        <v>13.193</v>
      </c>
      <c r="I185" s="125"/>
      <c r="J185" s="125"/>
      <c r="K185" s="126"/>
      <c r="L185" s="30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AI185" s="127" t="s">
        <v>90</v>
      </c>
      <c r="AK185" s="127" t="s">
        <v>146</v>
      </c>
      <c r="AL185" s="127" t="s">
        <v>78</v>
      </c>
      <c r="AP185" s="15" t="s">
        <v>144</v>
      </c>
      <c r="AV185" s="128" t="e">
        <f>IF(#REF!="základná",J185,0)</f>
        <v>#REF!</v>
      </c>
      <c r="AW185" s="128" t="e">
        <f>IF(#REF!="znížená",J185,0)</f>
        <v>#REF!</v>
      </c>
      <c r="AX185" s="128" t="e">
        <f>IF(#REF!="zákl. prenesená",J185,0)</f>
        <v>#REF!</v>
      </c>
      <c r="AY185" s="128" t="e">
        <f>IF(#REF!="zníž. prenesená",J185,0)</f>
        <v>#REF!</v>
      </c>
      <c r="AZ185" s="128" t="e">
        <f>IF(#REF!="nulová",J185,0)</f>
        <v>#REF!</v>
      </c>
      <c r="BA185" s="15" t="s">
        <v>78</v>
      </c>
      <c r="BB185" s="128">
        <f>ROUND(I185*H185,2)</f>
        <v>0</v>
      </c>
      <c r="BC185" s="15" t="s">
        <v>90</v>
      </c>
      <c r="BD185" s="127" t="s">
        <v>2579</v>
      </c>
    </row>
    <row r="186" spans="1:56" s="12" customFormat="1" ht="25.9" customHeight="1">
      <c r="B186" s="111"/>
      <c r="D186" s="112" t="s">
        <v>68</v>
      </c>
      <c r="E186" s="113" t="s">
        <v>360</v>
      </c>
      <c r="F186" s="113" t="s">
        <v>361</v>
      </c>
      <c r="J186" s="114"/>
      <c r="L186" s="111"/>
      <c r="AI186" s="112" t="s">
        <v>78</v>
      </c>
      <c r="AK186" s="115" t="s">
        <v>68</v>
      </c>
      <c r="AL186" s="115" t="s">
        <v>69</v>
      </c>
      <c r="AP186" s="112" t="s">
        <v>144</v>
      </c>
      <c r="BB186" s="116">
        <f>BB187+BB197+BB203+BB220+BB235+BB242</f>
        <v>0</v>
      </c>
    </row>
    <row r="187" spans="1:56" s="12" customFormat="1" ht="22.9" customHeight="1">
      <c r="B187" s="111"/>
      <c r="D187" s="112" t="s">
        <v>68</v>
      </c>
      <c r="E187" s="117" t="s">
        <v>655</v>
      </c>
      <c r="F187" s="117" t="s">
        <v>656</v>
      </c>
      <c r="J187" s="118"/>
      <c r="L187" s="111"/>
      <c r="AI187" s="112" t="s">
        <v>78</v>
      </c>
      <c r="AK187" s="115" t="s">
        <v>68</v>
      </c>
      <c r="AL187" s="115" t="s">
        <v>74</v>
      </c>
      <c r="AP187" s="112" t="s">
        <v>144</v>
      </c>
      <c r="BB187" s="116">
        <f>SUM(BB188:BB196)</f>
        <v>0</v>
      </c>
    </row>
    <row r="188" spans="1:56" s="2" customFormat="1" ht="33" customHeight="1">
      <c r="A188" s="29"/>
      <c r="B188" s="119"/>
      <c r="C188" s="120" t="s">
        <v>325</v>
      </c>
      <c r="D188" s="120" t="s">
        <v>146</v>
      </c>
      <c r="E188" s="121" t="s">
        <v>2580</v>
      </c>
      <c r="F188" s="122" t="s">
        <v>2581</v>
      </c>
      <c r="G188" s="123" t="s">
        <v>307</v>
      </c>
      <c r="H188" s="124">
        <v>4</v>
      </c>
      <c r="I188" s="125"/>
      <c r="J188" s="125"/>
      <c r="K188" s="126"/>
      <c r="L188" s="30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AI188" s="127" t="s">
        <v>205</v>
      </c>
      <c r="AK188" s="127" t="s">
        <v>146</v>
      </c>
      <c r="AL188" s="127" t="s">
        <v>78</v>
      </c>
      <c r="AP188" s="15" t="s">
        <v>144</v>
      </c>
      <c r="AV188" s="128" t="e">
        <f>IF(#REF!="základná",J188,0)</f>
        <v>#REF!</v>
      </c>
      <c r="AW188" s="128" t="e">
        <f>IF(#REF!="znížená",J188,0)</f>
        <v>#REF!</v>
      </c>
      <c r="AX188" s="128" t="e">
        <f>IF(#REF!="zákl. prenesená",J188,0)</f>
        <v>#REF!</v>
      </c>
      <c r="AY188" s="128" t="e">
        <f>IF(#REF!="zníž. prenesená",J188,0)</f>
        <v>#REF!</v>
      </c>
      <c r="AZ188" s="128" t="e">
        <f>IF(#REF!="nulová",J188,0)</f>
        <v>#REF!</v>
      </c>
      <c r="BA188" s="15" t="s">
        <v>78</v>
      </c>
      <c r="BB188" s="128">
        <f t="shared" ref="BB188:BB196" si="3">ROUND(I188*H188,2)</f>
        <v>0</v>
      </c>
      <c r="BC188" s="15" t="s">
        <v>205</v>
      </c>
      <c r="BD188" s="127" t="s">
        <v>2582</v>
      </c>
    </row>
    <row r="189" spans="1:56" s="2" customFormat="1" ht="33" customHeight="1">
      <c r="A189" s="29"/>
      <c r="B189" s="119"/>
      <c r="C189" s="120" t="s">
        <v>330</v>
      </c>
      <c r="D189" s="120" t="s">
        <v>146</v>
      </c>
      <c r="E189" s="121" t="s">
        <v>2583</v>
      </c>
      <c r="F189" s="122" t="s">
        <v>2584</v>
      </c>
      <c r="G189" s="123" t="s">
        <v>307</v>
      </c>
      <c r="H189" s="124">
        <v>6</v>
      </c>
      <c r="I189" s="125"/>
      <c r="J189" s="125"/>
      <c r="K189" s="126"/>
      <c r="L189" s="30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AI189" s="127" t="s">
        <v>205</v>
      </c>
      <c r="AK189" s="127" t="s">
        <v>146</v>
      </c>
      <c r="AL189" s="127" t="s">
        <v>78</v>
      </c>
      <c r="AP189" s="15" t="s">
        <v>144</v>
      </c>
      <c r="AV189" s="128" t="e">
        <f>IF(#REF!="základná",J189,0)</f>
        <v>#REF!</v>
      </c>
      <c r="AW189" s="128" t="e">
        <f>IF(#REF!="znížená",J189,0)</f>
        <v>#REF!</v>
      </c>
      <c r="AX189" s="128" t="e">
        <f>IF(#REF!="zákl. prenesená",J189,0)</f>
        <v>#REF!</v>
      </c>
      <c r="AY189" s="128" t="e">
        <f>IF(#REF!="zníž. prenesená",J189,0)</f>
        <v>#REF!</v>
      </c>
      <c r="AZ189" s="128" t="e">
        <f>IF(#REF!="nulová",J189,0)</f>
        <v>#REF!</v>
      </c>
      <c r="BA189" s="15" t="s">
        <v>78</v>
      </c>
      <c r="BB189" s="128">
        <f t="shared" si="3"/>
        <v>0</v>
      </c>
      <c r="BC189" s="15" t="s">
        <v>205</v>
      </c>
      <c r="BD189" s="127" t="s">
        <v>2585</v>
      </c>
    </row>
    <row r="190" spans="1:56" s="2" customFormat="1" ht="24.2" customHeight="1">
      <c r="A190" s="29"/>
      <c r="B190" s="119"/>
      <c r="C190" s="129" t="s">
        <v>334</v>
      </c>
      <c r="D190" s="129" t="s">
        <v>369</v>
      </c>
      <c r="E190" s="130"/>
      <c r="F190" s="131" t="s">
        <v>2586</v>
      </c>
      <c r="G190" s="132" t="s">
        <v>307</v>
      </c>
      <c r="H190" s="133">
        <v>6</v>
      </c>
      <c r="I190" s="134"/>
      <c r="J190" s="134"/>
      <c r="K190" s="135"/>
      <c r="L190" s="136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AI190" s="127" t="s">
        <v>269</v>
      </c>
      <c r="AK190" s="127" t="s">
        <v>369</v>
      </c>
      <c r="AL190" s="127" t="s">
        <v>78</v>
      </c>
      <c r="AP190" s="15" t="s">
        <v>144</v>
      </c>
      <c r="AV190" s="128" t="e">
        <f>IF(#REF!="základná",J190,0)</f>
        <v>#REF!</v>
      </c>
      <c r="AW190" s="128" t="e">
        <f>IF(#REF!="znížená",J190,0)</f>
        <v>#REF!</v>
      </c>
      <c r="AX190" s="128" t="e">
        <f>IF(#REF!="zákl. prenesená",J190,0)</f>
        <v>#REF!</v>
      </c>
      <c r="AY190" s="128" t="e">
        <f>IF(#REF!="zníž. prenesená",J190,0)</f>
        <v>#REF!</v>
      </c>
      <c r="AZ190" s="128" t="e">
        <f>IF(#REF!="nulová",J190,0)</f>
        <v>#REF!</v>
      </c>
      <c r="BA190" s="15" t="s">
        <v>78</v>
      </c>
      <c r="BB190" s="128">
        <f t="shared" si="3"/>
        <v>0</v>
      </c>
      <c r="BC190" s="15" t="s">
        <v>205</v>
      </c>
      <c r="BD190" s="127" t="s">
        <v>2587</v>
      </c>
    </row>
    <row r="191" spans="1:56" s="2" customFormat="1" ht="24.2" customHeight="1">
      <c r="A191" s="29"/>
      <c r="B191" s="119"/>
      <c r="C191" s="129" t="s">
        <v>338</v>
      </c>
      <c r="D191" s="129" t="s">
        <v>369</v>
      </c>
      <c r="E191" s="130"/>
      <c r="F191" s="131" t="s">
        <v>2588</v>
      </c>
      <c r="G191" s="132" t="s">
        <v>307</v>
      </c>
      <c r="H191" s="133">
        <v>6</v>
      </c>
      <c r="I191" s="134"/>
      <c r="J191" s="134"/>
      <c r="K191" s="135"/>
      <c r="L191" s="136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AI191" s="127" t="s">
        <v>269</v>
      </c>
      <c r="AK191" s="127" t="s">
        <v>369</v>
      </c>
      <c r="AL191" s="127" t="s">
        <v>78</v>
      </c>
      <c r="AP191" s="15" t="s">
        <v>144</v>
      </c>
      <c r="AV191" s="128" t="e">
        <f>IF(#REF!="základná",J191,0)</f>
        <v>#REF!</v>
      </c>
      <c r="AW191" s="128" t="e">
        <f>IF(#REF!="znížená",J191,0)</f>
        <v>#REF!</v>
      </c>
      <c r="AX191" s="128" t="e">
        <f>IF(#REF!="zákl. prenesená",J191,0)</f>
        <v>#REF!</v>
      </c>
      <c r="AY191" s="128" t="e">
        <f>IF(#REF!="zníž. prenesená",J191,0)</f>
        <v>#REF!</v>
      </c>
      <c r="AZ191" s="128" t="e">
        <f>IF(#REF!="nulová",J191,0)</f>
        <v>#REF!</v>
      </c>
      <c r="BA191" s="15" t="s">
        <v>78</v>
      </c>
      <c r="BB191" s="128">
        <f t="shared" si="3"/>
        <v>0</v>
      </c>
      <c r="BC191" s="15" t="s">
        <v>205</v>
      </c>
      <c r="BD191" s="127" t="s">
        <v>2589</v>
      </c>
    </row>
    <row r="192" spans="1:56" s="2" customFormat="1" ht="16.5" customHeight="1">
      <c r="A192" s="29"/>
      <c r="B192" s="119"/>
      <c r="C192" s="120" t="s">
        <v>342</v>
      </c>
      <c r="D192" s="120" t="s">
        <v>146</v>
      </c>
      <c r="E192" s="121" t="s">
        <v>2590</v>
      </c>
      <c r="F192" s="122" t="s">
        <v>2591</v>
      </c>
      <c r="G192" s="123" t="s">
        <v>307</v>
      </c>
      <c r="H192" s="124">
        <v>2</v>
      </c>
      <c r="I192" s="125"/>
      <c r="J192" s="125"/>
      <c r="K192" s="126"/>
      <c r="L192" s="30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AI192" s="127" t="s">
        <v>205</v>
      </c>
      <c r="AK192" s="127" t="s">
        <v>146</v>
      </c>
      <c r="AL192" s="127" t="s">
        <v>78</v>
      </c>
      <c r="AP192" s="15" t="s">
        <v>144</v>
      </c>
      <c r="AV192" s="128" t="e">
        <f>IF(#REF!="základná",J192,0)</f>
        <v>#REF!</v>
      </c>
      <c r="AW192" s="128" t="e">
        <f>IF(#REF!="znížená",J192,0)</f>
        <v>#REF!</v>
      </c>
      <c r="AX192" s="128" t="e">
        <f>IF(#REF!="zákl. prenesená",J192,0)</f>
        <v>#REF!</v>
      </c>
      <c r="AY192" s="128" t="e">
        <f>IF(#REF!="zníž. prenesená",J192,0)</f>
        <v>#REF!</v>
      </c>
      <c r="AZ192" s="128" t="e">
        <f>IF(#REF!="nulová",J192,0)</f>
        <v>#REF!</v>
      </c>
      <c r="BA192" s="15" t="s">
        <v>78</v>
      </c>
      <c r="BB192" s="128">
        <f t="shared" si="3"/>
        <v>0</v>
      </c>
      <c r="BC192" s="15" t="s">
        <v>205</v>
      </c>
      <c r="BD192" s="127" t="s">
        <v>2592</v>
      </c>
    </row>
    <row r="193" spans="1:56" s="2" customFormat="1" ht="21.75" customHeight="1">
      <c r="A193" s="29"/>
      <c r="B193" s="119"/>
      <c r="C193" s="129" t="s">
        <v>346</v>
      </c>
      <c r="D193" s="129" t="s">
        <v>369</v>
      </c>
      <c r="E193" s="130"/>
      <c r="F193" s="131" t="s">
        <v>2593</v>
      </c>
      <c r="G193" s="132" t="s">
        <v>149</v>
      </c>
      <c r="H193" s="133">
        <v>0.72</v>
      </c>
      <c r="I193" s="134"/>
      <c r="J193" s="134"/>
      <c r="K193" s="135"/>
      <c r="L193" s="136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AI193" s="127" t="s">
        <v>269</v>
      </c>
      <c r="AK193" s="127" t="s">
        <v>369</v>
      </c>
      <c r="AL193" s="127" t="s">
        <v>78</v>
      </c>
      <c r="AP193" s="15" t="s">
        <v>144</v>
      </c>
      <c r="AV193" s="128" t="e">
        <f>IF(#REF!="základná",J193,0)</f>
        <v>#REF!</v>
      </c>
      <c r="AW193" s="128" t="e">
        <f>IF(#REF!="znížená",J193,0)</f>
        <v>#REF!</v>
      </c>
      <c r="AX193" s="128" t="e">
        <f>IF(#REF!="zákl. prenesená",J193,0)</f>
        <v>#REF!</v>
      </c>
      <c r="AY193" s="128" t="e">
        <f>IF(#REF!="zníž. prenesená",J193,0)</f>
        <v>#REF!</v>
      </c>
      <c r="AZ193" s="128" t="e">
        <f>IF(#REF!="nulová",J193,0)</f>
        <v>#REF!</v>
      </c>
      <c r="BA193" s="15" t="s">
        <v>78</v>
      </c>
      <c r="BB193" s="128">
        <f t="shared" si="3"/>
        <v>0</v>
      </c>
      <c r="BC193" s="15" t="s">
        <v>205</v>
      </c>
      <c r="BD193" s="127" t="s">
        <v>2594</v>
      </c>
    </row>
    <row r="194" spans="1:56" s="2" customFormat="1" ht="24.2" customHeight="1">
      <c r="A194" s="29"/>
      <c r="B194" s="119"/>
      <c r="C194" s="120" t="s">
        <v>350</v>
      </c>
      <c r="D194" s="120" t="s">
        <v>146</v>
      </c>
      <c r="E194" s="121" t="s">
        <v>2595</v>
      </c>
      <c r="F194" s="122" t="s">
        <v>2596</v>
      </c>
      <c r="G194" s="123" t="s">
        <v>307</v>
      </c>
      <c r="H194" s="124">
        <v>1</v>
      </c>
      <c r="I194" s="125"/>
      <c r="J194" s="125"/>
      <c r="K194" s="126"/>
      <c r="L194" s="30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AI194" s="127" t="s">
        <v>205</v>
      </c>
      <c r="AK194" s="127" t="s">
        <v>146</v>
      </c>
      <c r="AL194" s="127" t="s">
        <v>78</v>
      </c>
      <c r="AP194" s="15" t="s">
        <v>144</v>
      </c>
      <c r="AV194" s="128" t="e">
        <f>IF(#REF!="základná",J194,0)</f>
        <v>#REF!</v>
      </c>
      <c r="AW194" s="128" t="e">
        <f>IF(#REF!="znížená",J194,0)</f>
        <v>#REF!</v>
      </c>
      <c r="AX194" s="128" t="e">
        <f>IF(#REF!="zákl. prenesená",J194,0)</f>
        <v>#REF!</v>
      </c>
      <c r="AY194" s="128" t="e">
        <f>IF(#REF!="zníž. prenesená",J194,0)</f>
        <v>#REF!</v>
      </c>
      <c r="AZ194" s="128" t="e">
        <f>IF(#REF!="nulová",J194,0)</f>
        <v>#REF!</v>
      </c>
      <c r="BA194" s="15" t="s">
        <v>78</v>
      </c>
      <c r="BB194" s="128">
        <f t="shared" si="3"/>
        <v>0</v>
      </c>
      <c r="BC194" s="15" t="s">
        <v>205</v>
      </c>
      <c r="BD194" s="127" t="s">
        <v>2597</v>
      </c>
    </row>
    <row r="195" spans="1:56" s="2" customFormat="1" ht="33" customHeight="1">
      <c r="A195" s="29"/>
      <c r="B195" s="119"/>
      <c r="C195" s="129" t="s">
        <v>356</v>
      </c>
      <c r="D195" s="129" t="s">
        <v>369</v>
      </c>
      <c r="E195" s="130"/>
      <c r="F195" s="131" t="s">
        <v>2598</v>
      </c>
      <c r="G195" s="132" t="s">
        <v>307</v>
      </c>
      <c r="H195" s="133">
        <v>1</v>
      </c>
      <c r="I195" s="134"/>
      <c r="J195" s="134"/>
      <c r="K195" s="135"/>
      <c r="L195" s="136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AI195" s="127" t="s">
        <v>269</v>
      </c>
      <c r="AK195" s="127" t="s">
        <v>369</v>
      </c>
      <c r="AL195" s="127" t="s">
        <v>78</v>
      </c>
      <c r="AP195" s="15" t="s">
        <v>144</v>
      </c>
      <c r="AV195" s="128" t="e">
        <f>IF(#REF!="základná",J195,0)</f>
        <v>#REF!</v>
      </c>
      <c r="AW195" s="128" t="e">
        <f>IF(#REF!="znížená",J195,0)</f>
        <v>#REF!</v>
      </c>
      <c r="AX195" s="128" t="e">
        <f>IF(#REF!="zákl. prenesená",J195,0)</f>
        <v>#REF!</v>
      </c>
      <c r="AY195" s="128" t="e">
        <f>IF(#REF!="zníž. prenesená",J195,0)</f>
        <v>#REF!</v>
      </c>
      <c r="AZ195" s="128" t="e">
        <f>IF(#REF!="nulová",J195,0)</f>
        <v>#REF!</v>
      </c>
      <c r="BA195" s="15" t="s">
        <v>78</v>
      </c>
      <c r="BB195" s="128">
        <f t="shared" si="3"/>
        <v>0</v>
      </c>
      <c r="BC195" s="15" t="s">
        <v>205</v>
      </c>
      <c r="BD195" s="127" t="s">
        <v>2599</v>
      </c>
    </row>
    <row r="196" spans="1:56" s="2" customFormat="1" ht="24.2" customHeight="1">
      <c r="A196" s="29"/>
      <c r="B196" s="119"/>
      <c r="C196" s="120" t="s">
        <v>364</v>
      </c>
      <c r="D196" s="120" t="s">
        <v>146</v>
      </c>
      <c r="E196" s="121" t="s">
        <v>719</v>
      </c>
      <c r="F196" s="122" t="s">
        <v>720</v>
      </c>
      <c r="G196" s="123" t="s">
        <v>328</v>
      </c>
      <c r="H196" s="124">
        <v>0.16200000000000001</v>
      </c>
      <c r="I196" s="125"/>
      <c r="J196" s="125"/>
      <c r="K196" s="126"/>
      <c r="L196" s="30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AI196" s="127" t="s">
        <v>205</v>
      </c>
      <c r="AK196" s="127" t="s">
        <v>146</v>
      </c>
      <c r="AL196" s="127" t="s">
        <v>78</v>
      </c>
      <c r="AP196" s="15" t="s">
        <v>144</v>
      </c>
      <c r="AV196" s="128" t="e">
        <f>IF(#REF!="základná",J196,0)</f>
        <v>#REF!</v>
      </c>
      <c r="AW196" s="128" t="e">
        <f>IF(#REF!="znížená",J196,0)</f>
        <v>#REF!</v>
      </c>
      <c r="AX196" s="128" t="e">
        <f>IF(#REF!="zákl. prenesená",J196,0)</f>
        <v>#REF!</v>
      </c>
      <c r="AY196" s="128" t="e">
        <f>IF(#REF!="zníž. prenesená",J196,0)</f>
        <v>#REF!</v>
      </c>
      <c r="AZ196" s="128" t="e">
        <f>IF(#REF!="nulová",J196,0)</f>
        <v>#REF!</v>
      </c>
      <c r="BA196" s="15" t="s">
        <v>78</v>
      </c>
      <c r="BB196" s="128">
        <f t="shared" si="3"/>
        <v>0</v>
      </c>
      <c r="BC196" s="15" t="s">
        <v>205</v>
      </c>
      <c r="BD196" s="127" t="s">
        <v>2600</v>
      </c>
    </row>
    <row r="197" spans="1:56" s="12" customFormat="1" ht="22.9" customHeight="1">
      <c r="B197" s="111"/>
      <c r="D197" s="112" t="s">
        <v>68</v>
      </c>
      <c r="E197" s="117" t="s">
        <v>1331</v>
      </c>
      <c r="F197" s="117" t="s">
        <v>1332</v>
      </c>
      <c r="J197" s="118"/>
      <c r="L197" s="111"/>
      <c r="AI197" s="112" t="s">
        <v>78</v>
      </c>
      <c r="AK197" s="115" t="s">
        <v>68</v>
      </c>
      <c r="AL197" s="115" t="s">
        <v>74</v>
      </c>
      <c r="AP197" s="112" t="s">
        <v>144</v>
      </c>
      <c r="BB197" s="116">
        <f>SUM(BB198:BB202)</f>
        <v>0</v>
      </c>
    </row>
    <row r="198" spans="1:56" s="2" customFormat="1" ht="24.2" customHeight="1">
      <c r="A198" s="29"/>
      <c r="B198" s="119"/>
      <c r="C198" s="120" t="s">
        <v>368</v>
      </c>
      <c r="D198" s="120" t="s">
        <v>146</v>
      </c>
      <c r="E198" s="121" t="s">
        <v>2601</v>
      </c>
      <c r="F198" s="122" t="s">
        <v>2602</v>
      </c>
      <c r="G198" s="123" t="s">
        <v>149</v>
      </c>
      <c r="H198" s="124">
        <v>10.220000000000001</v>
      </c>
      <c r="I198" s="125"/>
      <c r="J198" s="125"/>
      <c r="K198" s="126"/>
      <c r="L198" s="30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AI198" s="127" t="s">
        <v>205</v>
      </c>
      <c r="AK198" s="127" t="s">
        <v>146</v>
      </c>
      <c r="AL198" s="127" t="s">
        <v>78</v>
      </c>
      <c r="AP198" s="15" t="s">
        <v>144</v>
      </c>
      <c r="AV198" s="128" t="e">
        <f>IF(#REF!="základná",J198,0)</f>
        <v>#REF!</v>
      </c>
      <c r="AW198" s="128" t="e">
        <f>IF(#REF!="znížená",J198,0)</f>
        <v>#REF!</v>
      </c>
      <c r="AX198" s="128" t="e">
        <f>IF(#REF!="zákl. prenesená",J198,0)</f>
        <v>#REF!</v>
      </c>
      <c r="AY198" s="128" t="e">
        <f>IF(#REF!="zníž. prenesená",J198,0)</f>
        <v>#REF!</v>
      </c>
      <c r="AZ198" s="128" t="e">
        <f>IF(#REF!="nulová",J198,0)</f>
        <v>#REF!</v>
      </c>
      <c r="BA198" s="15" t="s">
        <v>78</v>
      </c>
      <c r="BB198" s="128">
        <f>ROUND(I198*H198,2)</f>
        <v>0</v>
      </c>
      <c r="BC198" s="15" t="s">
        <v>205</v>
      </c>
      <c r="BD198" s="127" t="s">
        <v>2603</v>
      </c>
    </row>
    <row r="199" spans="1:56" s="2" customFormat="1" ht="24.2" customHeight="1">
      <c r="A199" s="29"/>
      <c r="B199" s="119"/>
      <c r="C199" s="129" t="s">
        <v>371</v>
      </c>
      <c r="D199" s="129" t="s">
        <v>369</v>
      </c>
      <c r="E199" s="130"/>
      <c r="F199" s="131" t="s">
        <v>2604</v>
      </c>
      <c r="G199" s="132" t="s">
        <v>149</v>
      </c>
      <c r="H199" s="133">
        <v>10.423999999999999</v>
      </c>
      <c r="I199" s="134"/>
      <c r="J199" s="134"/>
      <c r="K199" s="135"/>
      <c r="L199" s="136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AI199" s="127" t="s">
        <v>269</v>
      </c>
      <c r="AK199" s="127" t="s">
        <v>369</v>
      </c>
      <c r="AL199" s="127" t="s">
        <v>78</v>
      </c>
      <c r="AP199" s="15" t="s">
        <v>144</v>
      </c>
      <c r="AV199" s="128" t="e">
        <f>IF(#REF!="základná",J199,0)</f>
        <v>#REF!</v>
      </c>
      <c r="AW199" s="128" t="e">
        <f>IF(#REF!="znížená",J199,0)</f>
        <v>#REF!</v>
      </c>
      <c r="AX199" s="128" t="e">
        <f>IF(#REF!="zákl. prenesená",J199,0)</f>
        <v>#REF!</v>
      </c>
      <c r="AY199" s="128" t="e">
        <f>IF(#REF!="zníž. prenesená",J199,0)</f>
        <v>#REF!</v>
      </c>
      <c r="AZ199" s="128" t="e">
        <f>IF(#REF!="nulová",J199,0)</f>
        <v>#REF!</v>
      </c>
      <c r="BA199" s="15" t="s">
        <v>78</v>
      </c>
      <c r="BB199" s="128">
        <f>ROUND(I199*H199,2)</f>
        <v>0</v>
      </c>
      <c r="BC199" s="15" t="s">
        <v>205</v>
      </c>
      <c r="BD199" s="127" t="s">
        <v>2605</v>
      </c>
    </row>
    <row r="200" spans="1:56" s="2" customFormat="1" ht="24.2" customHeight="1">
      <c r="A200" s="29"/>
      <c r="B200" s="119"/>
      <c r="C200" s="120" t="s">
        <v>377</v>
      </c>
      <c r="D200" s="120" t="s">
        <v>146</v>
      </c>
      <c r="E200" s="121" t="s">
        <v>2606</v>
      </c>
      <c r="F200" s="122" t="s">
        <v>2607</v>
      </c>
      <c r="G200" s="123" t="s">
        <v>149</v>
      </c>
      <c r="H200" s="124">
        <v>12.1</v>
      </c>
      <c r="I200" s="125"/>
      <c r="J200" s="125"/>
      <c r="K200" s="126"/>
      <c r="L200" s="30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AI200" s="127" t="s">
        <v>205</v>
      </c>
      <c r="AK200" s="127" t="s">
        <v>146</v>
      </c>
      <c r="AL200" s="127" t="s">
        <v>78</v>
      </c>
      <c r="AP200" s="15" t="s">
        <v>144</v>
      </c>
      <c r="AV200" s="128" t="e">
        <f>IF(#REF!="základná",J200,0)</f>
        <v>#REF!</v>
      </c>
      <c r="AW200" s="128" t="e">
        <f>IF(#REF!="znížená",J200,0)</f>
        <v>#REF!</v>
      </c>
      <c r="AX200" s="128" t="e">
        <f>IF(#REF!="zákl. prenesená",J200,0)</f>
        <v>#REF!</v>
      </c>
      <c r="AY200" s="128" t="e">
        <f>IF(#REF!="zníž. prenesená",J200,0)</f>
        <v>#REF!</v>
      </c>
      <c r="AZ200" s="128" t="e">
        <f>IF(#REF!="nulová",J200,0)</f>
        <v>#REF!</v>
      </c>
      <c r="BA200" s="15" t="s">
        <v>78</v>
      </c>
      <c r="BB200" s="128">
        <f>ROUND(I200*H200,2)</f>
        <v>0</v>
      </c>
      <c r="BC200" s="15" t="s">
        <v>205</v>
      </c>
      <c r="BD200" s="127" t="s">
        <v>2608</v>
      </c>
    </row>
    <row r="201" spans="1:56" s="2" customFormat="1" ht="24.2" customHeight="1">
      <c r="A201" s="29"/>
      <c r="B201" s="119"/>
      <c r="C201" s="129" t="s">
        <v>381</v>
      </c>
      <c r="D201" s="129" t="s">
        <v>369</v>
      </c>
      <c r="E201" s="130"/>
      <c r="F201" s="131" t="s">
        <v>2604</v>
      </c>
      <c r="G201" s="132" t="s">
        <v>149</v>
      </c>
      <c r="H201" s="133">
        <v>12.342000000000001</v>
      </c>
      <c r="I201" s="134"/>
      <c r="J201" s="134"/>
      <c r="K201" s="135"/>
      <c r="L201" s="136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AI201" s="127" t="s">
        <v>269</v>
      </c>
      <c r="AK201" s="127" t="s">
        <v>369</v>
      </c>
      <c r="AL201" s="127" t="s">
        <v>78</v>
      </c>
      <c r="AP201" s="15" t="s">
        <v>144</v>
      </c>
      <c r="AV201" s="128" t="e">
        <f>IF(#REF!="základná",J201,0)</f>
        <v>#REF!</v>
      </c>
      <c r="AW201" s="128" t="e">
        <f>IF(#REF!="znížená",J201,0)</f>
        <v>#REF!</v>
      </c>
      <c r="AX201" s="128" t="e">
        <f>IF(#REF!="zákl. prenesená",J201,0)</f>
        <v>#REF!</v>
      </c>
      <c r="AY201" s="128" t="e">
        <f>IF(#REF!="zníž. prenesená",J201,0)</f>
        <v>#REF!</v>
      </c>
      <c r="AZ201" s="128" t="e">
        <f>IF(#REF!="nulová",J201,0)</f>
        <v>#REF!</v>
      </c>
      <c r="BA201" s="15" t="s">
        <v>78</v>
      </c>
      <c r="BB201" s="128">
        <f>ROUND(I201*H201,2)</f>
        <v>0</v>
      </c>
      <c r="BC201" s="15" t="s">
        <v>205</v>
      </c>
      <c r="BD201" s="127" t="s">
        <v>2609</v>
      </c>
    </row>
    <row r="202" spans="1:56" s="2" customFormat="1" ht="24.2" customHeight="1">
      <c r="A202" s="29"/>
      <c r="B202" s="119"/>
      <c r="C202" s="120" t="s">
        <v>385</v>
      </c>
      <c r="D202" s="120" t="s">
        <v>146</v>
      </c>
      <c r="E202" s="121" t="s">
        <v>1350</v>
      </c>
      <c r="F202" s="122" t="s">
        <v>1351</v>
      </c>
      <c r="G202" s="123" t="s">
        <v>328</v>
      </c>
      <c r="H202" s="124">
        <v>0.65100000000000002</v>
      </c>
      <c r="I202" s="125"/>
      <c r="J202" s="125"/>
      <c r="K202" s="126"/>
      <c r="L202" s="30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AI202" s="127" t="s">
        <v>205</v>
      </c>
      <c r="AK202" s="127" t="s">
        <v>146</v>
      </c>
      <c r="AL202" s="127" t="s">
        <v>78</v>
      </c>
      <c r="AP202" s="15" t="s">
        <v>144</v>
      </c>
      <c r="AV202" s="128" t="e">
        <f>IF(#REF!="základná",J202,0)</f>
        <v>#REF!</v>
      </c>
      <c r="AW202" s="128" t="e">
        <f>IF(#REF!="znížená",J202,0)</f>
        <v>#REF!</v>
      </c>
      <c r="AX202" s="128" t="e">
        <f>IF(#REF!="zákl. prenesená",J202,0)</f>
        <v>#REF!</v>
      </c>
      <c r="AY202" s="128" t="e">
        <f>IF(#REF!="zníž. prenesená",J202,0)</f>
        <v>#REF!</v>
      </c>
      <c r="AZ202" s="128" t="e">
        <f>IF(#REF!="nulová",J202,0)</f>
        <v>#REF!</v>
      </c>
      <c r="BA202" s="15" t="s">
        <v>78</v>
      </c>
      <c r="BB202" s="128">
        <f>ROUND(I202*H202,2)</f>
        <v>0</v>
      </c>
      <c r="BC202" s="15" t="s">
        <v>205</v>
      </c>
      <c r="BD202" s="127" t="s">
        <v>2610</v>
      </c>
    </row>
    <row r="203" spans="1:56" s="12" customFormat="1" ht="22.9" customHeight="1">
      <c r="B203" s="111"/>
      <c r="D203" s="112" t="s">
        <v>68</v>
      </c>
      <c r="E203" s="117" t="s">
        <v>2611</v>
      </c>
      <c r="F203" s="117" t="s">
        <v>2612</v>
      </c>
      <c r="J203" s="118"/>
      <c r="L203" s="111"/>
      <c r="AI203" s="112" t="s">
        <v>78</v>
      </c>
      <c r="AK203" s="115" t="s">
        <v>68</v>
      </c>
      <c r="AL203" s="115" t="s">
        <v>74</v>
      </c>
      <c r="AP203" s="112" t="s">
        <v>144</v>
      </c>
      <c r="BB203" s="116">
        <f>SUM(BB204:BB219)</f>
        <v>0</v>
      </c>
    </row>
    <row r="204" spans="1:56" s="2" customFormat="1" ht="16.5" customHeight="1">
      <c r="A204" s="29"/>
      <c r="B204" s="119"/>
      <c r="C204" s="120" t="s">
        <v>388</v>
      </c>
      <c r="D204" s="120" t="s">
        <v>146</v>
      </c>
      <c r="E204" s="121" t="s">
        <v>2613</v>
      </c>
      <c r="F204" s="122" t="s">
        <v>2614</v>
      </c>
      <c r="G204" s="123" t="s">
        <v>272</v>
      </c>
      <c r="H204" s="124">
        <v>22.9</v>
      </c>
      <c r="I204" s="125"/>
      <c r="J204" s="125"/>
      <c r="K204" s="126"/>
      <c r="L204" s="30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AI204" s="127" t="s">
        <v>205</v>
      </c>
      <c r="AK204" s="127" t="s">
        <v>146</v>
      </c>
      <c r="AL204" s="127" t="s">
        <v>78</v>
      </c>
      <c r="AP204" s="15" t="s">
        <v>144</v>
      </c>
      <c r="AV204" s="128" t="e">
        <f>IF(#REF!="základná",J204,0)</f>
        <v>#REF!</v>
      </c>
      <c r="AW204" s="128" t="e">
        <f>IF(#REF!="znížená",J204,0)</f>
        <v>#REF!</v>
      </c>
      <c r="AX204" s="128" t="e">
        <f>IF(#REF!="zákl. prenesená",J204,0)</f>
        <v>#REF!</v>
      </c>
      <c r="AY204" s="128" t="e">
        <f>IF(#REF!="zníž. prenesená",J204,0)</f>
        <v>#REF!</v>
      </c>
      <c r="AZ204" s="128" t="e">
        <f>IF(#REF!="nulová",J204,0)</f>
        <v>#REF!</v>
      </c>
      <c r="BA204" s="15" t="s">
        <v>78</v>
      </c>
      <c r="BB204" s="128">
        <f t="shared" ref="BB204:BB219" si="4">ROUND(I204*H204,2)</f>
        <v>0</v>
      </c>
      <c r="BC204" s="15" t="s">
        <v>205</v>
      </c>
      <c r="BD204" s="127" t="s">
        <v>2615</v>
      </c>
    </row>
    <row r="205" spans="1:56" s="2" customFormat="1" ht="16.5" customHeight="1">
      <c r="A205" s="29"/>
      <c r="B205" s="119"/>
      <c r="C205" s="120" t="s">
        <v>394</v>
      </c>
      <c r="D205" s="120" t="s">
        <v>146</v>
      </c>
      <c r="E205" s="121" t="s">
        <v>2616</v>
      </c>
      <c r="F205" s="122" t="s">
        <v>2617</v>
      </c>
      <c r="G205" s="123" t="s">
        <v>272</v>
      </c>
      <c r="H205" s="124">
        <v>19.02</v>
      </c>
      <c r="I205" s="125"/>
      <c r="J205" s="125"/>
      <c r="K205" s="126"/>
      <c r="L205" s="30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AI205" s="127" t="s">
        <v>205</v>
      </c>
      <c r="AK205" s="127" t="s">
        <v>146</v>
      </c>
      <c r="AL205" s="127" t="s">
        <v>78</v>
      </c>
      <c r="AP205" s="15" t="s">
        <v>144</v>
      </c>
      <c r="AV205" s="128" t="e">
        <f>IF(#REF!="základná",J205,0)</f>
        <v>#REF!</v>
      </c>
      <c r="AW205" s="128" t="e">
        <f>IF(#REF!="znížená",J205,0)</f>
        <v>#REF!</v>
      </c>
      <c r="AX205" s="128" t="e">
        <f>IF(#REF!="zákl. prenesená",J205,0)</f>
        <v>#REF!</v>
      </c>
      <c r="AY205" s="128" t="e">
        <f>IF(#REF!="zníž. prenesená",J205,0)</f>
        <v>#REF!</v>
      </c>
      <c r="AZ205" s="128" t="e">
        <f>IF(#REF!="nulová",J205,0)</f>
        <v>#REF!</v>
      </c>
      <c r="BA205" s="15" t="s">
        <v>78</v>
      </c>
      <c r="BB205" s="128">
        <f t="shared" si="4"/>
        <v>0</v>
      </c>
      <c r="BC205" s="15" t="s">
        <v>205</v>
      </c>
      <c r="BD205" s="127" t="s">
        <v>2618</v>
      </c>
    </row>
    <row r="206" spans="1:56" s="2" customFormat="1" ht="21.75" customHeight="1">
      <c r="A206" s="29"/>
      <c r="B206" s="119"/>
      <c r="C206" s="129" t="s">
        <v>398</v>
      </c>
      <c r="D206" s="129" t="s">
        <v>369</v>
      </c>
      <c r="E206" s="130"/>
      <c r="F206" s="137" t="s">
        <v>2927</v>
      </c>
      <c r="G206" s="132" t="s">
        <v>272</v>
      </c>
      <c r="H206" s="133">
        <v>19.399999999999999</v>
      </c>
      <c r="I206" s="134"/>
      <c r="J206" s="134"/>
      <c r="K206" s="135"/>
      <c r="L206" s="136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AI206" s="127" t="s">
        <v>269</v>
      </c>
      <c r="AK206" s="127" t="s">
        <v>369</v>
      </c>
      <c r="AL206" s="127" t="s">
        <v>78</v>
      </c>
      <c r="AP206" s="15" t="s">
        <v>144</v>
      </c>
      <c r="AV206" s="128" t="e">
        <f>IF(#REF!="základná",J206,0)</f>
        <v>#REF!</v>
      </c>
      <c r="AW206" s="128" t="e">
        <f>IF(#REF!="znížená",J206,0)</f>
        <v>#REF!</v>
      </c>
      <c r="AX206" s="128" t="e">
        <f>IF(#REF!="zákl. prenesená",J206,0)</f>
        <v>#REF!</v>
      </c>
      <c r="AY206" s="128" t="e">
        <f>IF(#REF!="zníž. prenesená",J206,0)</f>
        <v>#REF!</v>
      </c>
      <c r="AZ206" s="128" t="e">
        <f>IF(#REF!="nulová",J206,0)</f>
        <v>#REF!</v>
      </c>
      <c r="BA206" s="15" t="s">
        <v>78</v>
      </c>
      <c r="BB206" s="128">
        <f t="shared" si="4"/>
        <v>0</v>
      </c>
      <c r="BC206" s="15" t="s">
        <v>205</v>
      </c>
      <c r="BD206" s="127" t="s">
        <v>2619</v>
      </c>
    </row>
    <row r="207" spans="1:56" s="2" customFormat="1" ht="24.2" customHeight="1">
      <c r="A207" s="29"/>
      <c r="B207" s="119"/>
      <c r="C207" s="129" t="s">
        <v>559</v>
      </c>
      <c r="D207" s="129" t="s">
        <v>369</v>
      </c>
      <c r="E207" s="130"/>
      <c r="F207" s="131" t="s">
        <v>2620</v>
      </c>
      <c r="G207" s="132" t="s">
        <v>149</v>
      </c>
      <c r="H207" s="133">
        <v>0.97</v>
      </c>
      <c r="I207" s="134"/>
      <c r="J207" s="134"/>
      <c r="K207" s="135"/>
      <c r="L207" s="136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AI207" s="127" t="s">
        <v>269</v>
      </c>
      <c r="AK207" s="127" t="s">
        <v>369</v>
      </c>
      <c r="AL207" s="127" t="s">
        <v>78</v>
      </c>
      <c r="AP207" s="15" t="s">
        <v>144</v>
      </c>
      <c r="AV207" s="128" t="e">
        <f>IF(#REF!="základná",J207,0)</f>
        <v>#REF!</v>
      </c>
      <c r="AW207" s="128" t="e">
        <f>IF(#REF!="znížená",J207,0)</f>
        <v>#REF!</v>
      </c>
      <c r="AX207" s="128" t="e">
        <f>IF(#REF!="zákl. prenesená",J207,0)</f>
        <v>#REF!</v>
      </c>
      <c r="AY207" s="128" t="e">
        <f>IF(#REF!="zníž. prenesená",J207,0)</f>
        <v>#REF!</v>
      </c>
      <c r="AZ207" s="128" t="e">
        <f>IF(#REF!="nulová",J207,0)</f>
        <v>#REF!</v>
      </c>
      <c r="BA207" s="15" t="s">
        <v>78</v>
      </c>
      <c r="BB207" s="128">
        <f t="shared" si="4"/>
        <v>0</v>
      </c>
      <c r="BC207" s="15" t="s">
        <v>205</v>
      </c>
      <c r="BD207" s="127" t="s">
        <v>2621</v>
      </c>
    </row>
    <row r="208" spans="1:56" s="2" customFormat="1" ht="24.2" customHeight="1">
      <c r="A208" s="29"/>
      <c r="B208" s="119"/>
      <c r="C208" s="120" t="s">
        <v>563</v>
      </c>
      <c r="D208" s="120" t="s">
        <v>146</v>
      </c>
      <c r="E208" s="121" t="s">
        <v>2622</v>
      </c>
      <c r="F208" s="122" t="s">
        <v>2623</v>
      </c>
      <c r="G208" s="123" t="s">
        <v>149</v>
      </c>
      <c r="H208" s="124">
        <v>29.89</v>
      </c>
      <c r="I208" s="125"/>
      <c r="J208" s="125"/>
      <c r="K208" s="126"/>
      <c r="L208" s="30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AI208" s="127" t="s">
        <v>205</v>
      </c>
      <c r="AK208" s="127" t="s">
        <v>146</v>
      </c>
      <c r="AL208" s="127" t="s">
        <v>78</v>
      </c>
      <c r="AP208" s="15" t="s">
        <v>144</v>
      </c>
      <c r="AV208" s="128" t="e">
        <f>IF(#REF!="základná",J208,0)</f>
        <v>#REF!</v>
      </c>
      <c r="AW208" s="128" t="e">
        <f>IF(#REF!="znížená",J208,0)</f>
        <v>#REF!</v>
      </c>
      <c r="AX208" s="128" t="e">
        <f>IF(#REF!="zákl. prenesená",J208,0)</f>
        <v>#REF!</v>
      </c>
      <c r="AY208" s="128" t="e">
        <f>IF(#REF!="zníž. prenesená",J208,0)</f>
        <v>#REF!</v>
      </c>
      <c r="AZ208" s="128" t="e">
        <f>IF(#REF!="nulová",J208,0)</f>
        <v>#REF!</v>
      </c>
      <c r="BA208" s="15" t="s">
        <v>78</v>
      </c>
      <c r="BB208" s="128">
        <f t="shared" si="4"/>
        <v>0</v>
      </c>
      <c r="BC208" s="15" t="s">
        <v>205</v>
      </c>
      <c r="BD208" s="127" t="s">
        <v>2624</v>
      </c>
    </row>
    <row r="209" spans="1:56" s="2" customFormat="1" ht="24.2" customHeight="1">
      <c r="A209" s="29"/>
      <c r="B209" s="119"/>
      <c r="C209" s="120" t="s">
        <v>567</v>
      </c>
      <c r="D209" s="120" t="s">
        <v>146</v>
      </c>
      <c r="E209" s="121" t="s">
        <v>2625</v>
      </c>
      <c r="F209" s="122" t="s">
        <v>2626</v>
      </c>
      <c r="G209" s="123" t="s">
        <v>149</v>
      </c>
      <c r="H209" s="124">
        <v>21.53</v>
      </c>
      <c r="I209" s="125"/>
      <c r="J209" s="125"/>
      <c r="K209" s="126"/>
      <c r="L209" s="30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AI209" s="127" t="s">
        <v>205</v>
      </c>
      <c r="AK209" s="127" t="s">
        <v>146</v>
      </c>
      <c r="AL209" s="127" t="s">
        <v>78</v>
      </c>
      <c r="AP209" s="15" t="s">
        <v>144</v>
      </c>
      <c r="AV209" s="128" t="e">
        <f>IF(#REF!="základná",J209,0)</f>
        <v>#REF!</v>
      </c>
      <c r="AW209" s="128" t="e">
        <f>IF(#REF!="znížená",J209,0)</f>
        <v>#REF!</v>
      </c>
      <c r="AX209" s="128" t="e">
        <f>IF(#REF!="zákl. prenesená",J209,0)</f>
        <v>#REF!</v>
      </c>
      <c r="AY209" s="128" t="e">
        <f>IF(#REF!="zníž. prenesená",J209,0)</f>
        <v>#REF!</v>
      </c>
      <c r="AZ209" s="128" t="e">
        <f>IF(#REF!="nulová",J209,0)</f>
        <v>#REF!</v>
      </c>
      <c r="BA209" s="15" t="s">
        <v>78</v>
      </c>
      <c r="BB209" s="128">
        <f t="shared" si="4"/>
        <v>0</v>
      </c>
      <c r="BC209" s="15" t="s">
        <v>205</v>
      </c>
      <c r="BD209" s="127" t="s">
        <v>2627</v>
      </c>
    </row>
    <row r="210" spans="1:56" s="2" customFormat="1" ht="24.2" customHeight="1">
      <c r="A210" s="29"/>
      <c r="B210" s="119"/>
      <c r="C210" s="129" t="s">
        <v>571</v>
      </c>
      <c r="D210" s="129" t="s">
        <v>369</v>
      </c>
      <c r="E210" s="130"/>
      <c r="F210" s="131" t="s">
        <v>2620</v>
      </c>
      <c r="G210" s="132" t="s">
        <v>149</v>
      </c>
      <c r="H210" s="133">
        <v>22.175999999999998</v>
      </c>
      <c r="I210" s="134"/>
      <c r="J210" s="134"/>
      <c r="K210" s="135"/>
      <c r="L210" s="136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AI210" s="127" t="s">
        <v>269</v>
      </c>
      <c r="AK210" s="127" t="s">
        <v>369</v>
      </c>
      <c r="AL210" s="127" t="s">
        <v>78</v>
      </c>
      <c r="AP210" s="15" t="s">
        <v>144</v>
      </c>
      <c r="AV210" s="128" t="e">
        <f>IF(#REF!="základná",J210,0)</f>
        <v>#REF!</v>
      </c>
      <c r="AW210" s="128" t="e">
        <f>IF(#REF!="znížená",J210,0)</f>
        <v>#REF!</v>
      </c>
      <c r="AX210" s="128" t="e">
        <f>IF(#REF!="zákl. prenesená",J210,0)</f>
        <v>#REF!</v>
      </c>
      <c r="AY210" s="128" t="e">
        <f>IF(#REF!="zníž. prenesená",J210,0)</f>
        <v>#REF!</v>
      </c>
      <c r="AZ210" s="128" t="e">
        <f>IF(#REF!="nulová",J210,0)</f>
        <v>#REF!</v>
      </c>
      <c r="BA210" s="15" t="s">
        <v>78</v>
      </c>
      <c r="BB210" s="128">
        <f t="shared" si="4"/>
        <v>0</v>
      </c>
      <c r="BC210" s="15" t="s">
        <v>205</v>
      </c>
      <c r="BD210" s="127" t="s">
        <v>2628</v>
      </c>
    </row>
    <row r="211" spans="1:56" s="2" customFormat="1" ht="21.75" customHeight="1">
      <c r="A211" s="29"/>
      <c r="B211" s="119"/>
      <c r="C211" s="120" t="s">
        <v>575</v>
      </c>
      <c r="D211" s="120" t="s">
        <v>146</v>
      </c>
      <c r="E211" s="121" t="s">
        <v>2629</v>
      </c>
      <c r="F211" s="122" t="s">
        <v>2630</v>
      </c>
      <c r="G211" s="123" t="s">
        <v>149</v>
      </c>
      <c r="H211" s="124">
        <v>21.53</v>
      </c>
      <c r="I211" s="125"/>
      <c r="J211" s="125"/>
      <c r="K211" s="126"/>
      <c r="L211" s="30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AI211" s="127" t="s">
        <v>205</v>
      </c>
      <c r="AK211" s="127" t="s">
        <v>146</v>
      </c>
      <c r="AL211" s="127" t="s">
        <v>78</v>
      </c>
      <c r="AP211" s="15" t="s">
        <v>144</v>
      </c>
      <c r="AV211" s="128" t="e">
        <f>IF(#REF!="základná",J211,0)</f>
        <v>#REF!</v>
      </c>
      <c r="AW211" s="128" t="e">
        <f>IF(#REF!="znížená",J211,0)</f>
        <v>#REF!</v>
      </c>
      <c r="AX211" s="128" t="e">
        <f>IF(#REF!="zákl. prenesená",J211,0)</f>
        <v>#REF!</v>
      </c>
      <c r="AY211" s="128" t="e">
        <f>IF(#REF!="zníž. prenesená",J211,0)</f>
        <v>#REF!</v>
      </c>
      <c r="AZ211" s="128" t="e">
        <f>IF(#REF!="nulová",J211,0)</f>
        <v>#REF!</v>
      </c>
      <c r="BA211" s="15" t="s">
        <v>78</v>
      </c>
      <c r="BB211" s="128">
        <f t="shared" si="4"/>
        <v>0</v>
      </c>
      <c r="BC211" s="15" t="s">
        <v>205</v>
      </c>
      <c r="BD211" s="127" t="s">
        <v>2631</v>
      </c>
    </row>
    <row r="212" spans="1:56" s="2" customFormat="1" ht="21.75" customHeight="1">
      <c r="A212" s="29"/>
      <c r="B212" s="119"/>
      <c r="C212" s="120" t="s">
        <v>579</v>
      </c>
      <c r="D212" s="120" t="s">
        <v>146</v>
      </c>
      <c r="E212" s="121" t="s">
        <v>2629</v>
      </c>
      <c r="F212" s="122" t="s">
        <v>2630</v>
      </c>
      <c r="G212" s="123" t="s">
        <v>149</v>
      </c>
      <c r="H212" s="124">
        <v>22.32</v>
      </c>
      <c r="I212" s="125"/>
      <c r="J212" s="125"/>
      <c r="K212" s="126"/>
      <c r="L212" s="30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AI212" s="127" t="s">
        <v>205</v>
      </c>
      <c r="AK212" s="127" t="s">
        <v>146</v>
      </c>
      <c r="AL212" s="127" t="s">
        <v>78</v>
      </c>
      <c r="AP212" s="15" t="s">
        <v>144</v>
      </c>
      <c r="AV212" s="128" t="e">
        <f>IF(#REF!="základná",J212,0)</f>
        <v>#REF!</v>
      </c>
      <c r="AW212" s="128" t="e">
        <f>IF(#REF!="znížená",J212,0)</f>
        <v>#REF!</v>
      </c>
      <c r="AX212" s="128" t="e">
        <f>IF(#REF!="zákl. prenesená",J212,0)</f>
        <v>#REF!</v>
      </c>
      <c r="AY212" s="128" t="e">
        <f>IF(#REF!="zníž. prenesená",J212,0)</f>
        <v>#REF!</v>
      </c>
      <c r="AZ212" s="128" t="e">
        <f>IF(#REF!="nulová",J212,0)</f>
        <v>#REF!</v>
      </c>
      <c r="BA212" s="15" t="s">
        <v>78</v>
      </c>
      <c r="BB212" s="128">
        <f t="shared" si="4"/>
        <v>0</v>
      </c>
      <c r="BC212" s="15" t="s">
        <v>205</v>
      </c>
      <c r="BD212" s="127" t="s">
        <v>2632</v>
      </c>
    </row>
    <row r="213" spans="1:56" s="2" customFormat="1" ht="24.2" customHeight="1">
      <c r="A213" s="29"/>
      <c r="B213" s="119"/>
      <c r="C213" s="120" t="s">
        <v>583</v>
      </c>
      <c r="D213" s="120" t="s">
        <v>146</v>
      </c>
      <c r="E213" s="121" t="s">
        <v>2633</v>
      </c>
      <c r="F213" s="122" t="s">
        <v>2634</v>
      </c>
      <c r="G213" s="123" t="s">
        <v>149</v>
      </c>
      <c r="H213" s="124">
        <v>21.53</v>
      </c>
      <c r="I213" s="125"/>
      <c r="J213" s="125"/>
      <c r="K213" s="126"/>
      <c r="L213" s="30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AI213" s="127" t="s">
        <v>205</v>
      </c>
      <c r="AK213" s="127" t="s">
        <v>146</v>
      </c>
      <c r="AL213" s="127" t="s">
        <v>78</v>
      </c>
      <c r="AP213" s="15" t="s">
        <v>144</v>
      </c>
      <c r="AV213" s="128" t="e">
        <f>IF(#REF!="základná",J213,0)</f>
        <v>#REF!</v>
      </c>
      <c r="AW213" s="128" t="e">
        <f>IF(#REF!="znížená",J213,0)</f>
        <v>#REF!</v>
      </c>
      <c r="AX213" s="128" t="e">
        <f>IF(#REF!="zákl. prenesená",J213,0)</f>
        <v>#REF!</v>
      </c>
      <c r="AY213" s="128" t="e">
        <f>IF(#REF!="zníž. prenesená",J213,0)</f>
        <v>#REF!</v>
      </c>
      <c r="AZ213" s="128" t="e">
        <f>IF(#REF!="nulová",J213,0)</f>
        <v>#REF!</v>
      </c>
      <c r="BA213" s="15" t="s">
        <v>78</v>
      </c>
      <c r="BB213" s="128">
        <f t="shared" si="4"/>
        <v>0</v>
      </c>
      <c r="BC213" s="15" t="s">
        <v>205</v>
      </c>
      <c r="BD213" s="127" t="s">
        <v>2635</v>
      </c>
    </row>
    <row r="214" spans="1:56" s="2" customFormat="1" ht="24.2" customHeight="1">
      <c r="A214" s="29"/>
      <c r="B214" s="119"/>
      <c r="C214" s="120" t="s">
        <v>589</v>
      </c>
      <c r="D214" s="120" t="s">
        <v>146</v>
      </c>
      <c r="E214" s="121" t="s">
        <v>2633</v>
      </c>
      <c r="F214" s="122" t="s">
        <v>2634</v>
      </c>
      <c r="G214" s="123" t="s">
        <v>149</v>
      </c>
      <c r="H214" s="124">
        <v>22.32</v>
      </c>
      <c r="I214" s="125"/>
      <c r="J214" s="125"/>
      <c r="K214" s="126"/>
      <c r="L214" s="30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AI214" s="127" t="s">
        <v>205</v>
      </c>
      <c r="AK214" s="127" t="s">
        <v>146</v>
      </c>
      <c r="AL214" s="127" t="s">
        <v>78</v>
      </c>
      <c r="AP214" s="15" t="s">
        <v>144</v>
      </c>
      <c r="AV214" s="128" t="e">
        <f>IF(#REF!="základná",J214,0)</f>
        <v>#REF!</v>
      </c>
      <c r="AW214" s="128" t="e">
        <f>IF(#REF!="znížená",J214,0)</f>
        <v>#REF!</v>
      </c>
      <c r="AX214" s="128" t="e">
        <f>IF(#REF!="zákl. prenesená",J214,0)</f>
        <v>#REF!</v>
      </c>
      <c r="AY214" s="128" t="e">
        <f>IF(#REF!="zníž. prenesená",J214,0)</f>
        <v>#REF!</v>
      </c>
      <c r="AZ214" s="128" t="e">
        <f>IF(#REF!="nulová",J214,0)</f>
        <v>#REF!</v>
      </c>
      <c r="BA214" s="15" t="s">
        <v>78</v>
      </c>
      <c r="BB214" s="128">
        <f t="shared" si="4"/>
        <v>0</v>
      </c>
      <c r="BC214" s="15" t="s">
        <v>205</v>
      </c>
      <c r="BD214" s="127" t="s">
        <v>2636</v>
      </c>
    </row>
    <row r="215" spans="1:56" s="2" customFormat="1" ht="21.75" customHeight="1">
      <c r="A215" s="29"/>
      <c r="B215" s="119"/>
      <c r="C215" s="120" t="s">
        <v>731</v>
      </c>
      <c r="D215" s="120" t="s">
        <v>146</v>
      </c>
      <c r="E215" s="121" t="s">
        <v>2637</v>
      </c>
      <c r="F215" s="122" t="s">
        <v>2638</v>
      </c>
      <c r="G215" s="123" t="s">
        <v>149</v>
      </c>
      <c r="H215" s="124">
        <v>21.53</v>
      </c>
      <c r="I215" s="125"/>
      <c r="J215" s="125"/>
      <c r="K215" s="126"/>
      <c r="L215" s="30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AI215" s="127" t="s">
        <v>205</v>
      </c>
      <c r="AK215" s="127" t="s">
        <v>146</v>
      </c>
      <c r="AL215" s="127" t="s">
        <v>78</v>
      </c>
      <c r="AP215" s="15" t="s">
        <v>144</v>
      </c>
      <c r="AV215" s="128" t="e">
        <f>IF(#REF!="základná",J215,0)</f>
        <v>#REF!</v>
      </c>
      <c r="AW215" s="128" t="e">
        <f>IF(#REF!="znížená",J215,0)</f>
        <v>#REF!</v>
      </c>
      <c r="AX215" s="128" t="e">
        <f>IF(#REF!="zákl. prenesená",J215,0)</f>
        <v>#REF!</v>
      </c>
      <c r="AY215" s="128" t="e">
        <f>IF(#REF!="zníž. prenesená",J215,0)</f>
        <v>#REF!</v>
      </c>
      <c r="AZ215" s="128" t="e">
        <f>IF(#REF!="nulová",J215,0)</f>
        <v>#REF!</v>
      </c>
      <c r="BA215" s="15" t="s">
        <v>78</v>
      </c>
      <c r="BB215" s="128">
        <f t="shared" si="4"/>
        <v>0</v>
      </c>
      <c r="BC215" s="15" t="s">
        <v>205</v>
      </c>
      <c r="BD215" s="127" t="s">
        <v>2639</v>
      </c>
    </row>
    <row r="216" spans="1:56" s="2" customFormat="1" ht="21.75" customHeight="1">
      <c r="A216" s="29"/>
      <c r="B216" s="119"/>
      <c r="C216" s="120" t="s">
        <v>734</v>
      </c>
      <c r="D216" s="120" t="s">
        <v>146</v>
      </c>
      <c r="E216" s="121" t="s">
        <v>2637</v>
      </c>
      <c r="F216" s="122" t="s">
        <v>2638</v>
      </c>
      <c r="G216" s="123" t="s">
        <v>149</v>
      </c>
      <c r="H216" s="124">
        <v>22.32</v>
      </c>
      <c r="I216" s="125"/>
      <c r="J216" s="125"/>
      <c r="K216" s="126"/>
      <c r="L216" s="30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AI216" s="127" t="s">
        <v>205</v>
      </c>
      <c r="AK216" s="127" t="s">
        <v>146</v>
      </c>
      <c r="AL216" s="127" t="s">
        <v>78</v>
      </c>
      <c r="AP216" s="15" t="s">
        <v>144</v>
      </c>
      <c r="AV216" s="128" t="e">
        <f>IF(#REF!="základná",J216,0)</f>
        <v>#REF!</v>
      </c>
      <c r="AW216" s="128" t="e">
        <f>IF(#REF!="znížená",J216,0)</f>
        <v>#REF!</v>
      </c>
      <c r="AX216" s="128" t="e">
        <f>IF(#REF!="zákl. prenesená",J216,0)</f>
        <v>#REF!</v>
      </c>
      <c r="AY216" s="128" t="e">
        <f>IF(#REF!="zníž. prenesená",J216,0)</f>
        <v>#REF!</v>
      </c>
      <c r="AZ216" s="128" t="e">
        <f>IF(#REF!="nulová",J216,0)</f>
        <v>#REF!</v>
      </c>
      <c r="BA216" s="15" t="s">
        <v>78</v>
      </c>
      <c r="BB216" s="128">
        <f t="shared" si="4"/>
        <v>0</v>
      </c>
      <c r="BC216" s="15" t="s">
        <v>205</v>
      </c>
      <c r="BD216" s="127" t="s">
        <v>2640</v>
      </c>
    </row>
    <row r="217" spans="1:56" s="2" customFormat="1" ht="24.2" customHeight="1">
      <c r="A217" s="29"/>
      <c r="B217" s="119"/>
      <c r="C217" s="120" t="s">
        <v>738</v>
      </c>
      <c r="D217" s="120" t="s">
        <v>146</v>
      </c>
      <c r="E217" s="121" t="s">
        <v>2641</v>
      </c>
      <c r="F217" s="122" t="s">
        <v>2642</v>
      </c>
      <c r="G217" s="123" t="s">
        <v>149</v>
      </c>
      <c r="H217" s="124">
        <v>21.53</v>
      </c>
      <c r="I217" s="125"/>
      <c r="J217" s="125"/>
      <c r="K217" s="126"/>
      <c r="L217" s="30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AI217" s="127" t="s">
        <v>205</v>
      </c>
      <c r="AK217" s="127" t="s">
        <v>146</v>
      </c>
      <c r="AL217" s="127" t="s">
        <v>78</v>
      </c>
      <c r="AP217" s="15" t="s">
        <v>144</v>
      </c>
      <c r="AV217" s="128" t="e">
        <f>IF(#REF!="základná",J217,0)</f>
        <v>#REF!</v>
      </c>
      <c r="AW217" s="128" t="e">
        <f>IF(#REF!="znížená",J217,0)</f>
        <v>#REF!</v>
      </c>
      <c r="AX217" s="128" t="e">
        <f>IF(#REF!="zákl. prenesená",J217,0)</f>
        <v>#REF!</v>
      </c>
      <c r="AY217" s="128" t="e">
        <f>IF(#REF!="zníž. prenesená",J217,0)</f>
        <v>#REF!</v>
      </c>
      <c r="AZ217" s="128" t="e">
        <f>IF(#REF!="nulová",J217,0)</f>
        <v>#REF!</v>
      </c>
      <c r="BA217" s="15" t="s">
        <v>78</v>
      </c>
      <c r="BB217" s="128">
        <f t="shared" si="4"/>
        <v>0</v>
      </c>
      <c r="BC217" s="15" t="s">
        <v>205</v>
      </c>
      <c r="BD217" s="127" t="s">
        <v>2643</v>
      </c>
    </row>
    <row r="218" spans="1:56" s="2" customFormat="1" ht="24.2" customHeight="1">
      <c r="A218" s="29"/>
      <c r="B218" s="119"/>
      <c r="C218" s="120" t="s">
        <v>740</v>
      </c>
      <c r="D218" s="120" t="s">
        <v>146</v>
      </c>
      <c r="E218" s="121" t="s">
        <v>2641</v>
      </c>
      <c r="F218" s="122" t="s">
        <v>2642</v>
      </c>
      <c r="G218" s="123" t="s">
        <v>149</v>
      </c>
      <c r="H218" s="124">
        <v>22.32</v>
      </c>
      <c r="I218" s="125"/>
      <c r="J218" s="125"/>
      <c r="K218" s="126"/>
      <c r="L218" s="30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AI218" s="127" t="s">
        <v>205</v>
      </c>
      <c r="AK218" s="127" t="s">
        <v>146</v>
      </c>
      <c r="AL218" s="127" t="s">
        <v>78</v>
      </c>
      <c r="AP218" s="15" t="s">
        <v>144</v>
      </c>
      <c r="AV218" s="128" t="e">
        <f>IF(#REF!="základná",J218,0)</f>
        <v>#REF!</v>
      </c>
      <c r="AW218" s="128" t="e">
        <f>IF(#REF!="znížená",J218,0)</f>
        <v>#REF!</v>
      </c>
      <c r="AX218" s="128" t="e">
        <f>IF(#REF!="zákl. prenesená",J218,0)</f>
        <v>#REF!</v>
      </c>
      <c r="AY218" s="128" t="e">
        <f>IF(#REF!="zníž. prenesená",J218,0)</f>
        <v>#REF!</v>
      </c>
      <c r="AZ218" s="128" t="e">
        <f>IF(#REF!="nulová",J218,0)</f>
        <v>#REF!</v>
      </c>
      <c r="BA218" s="15" t="s">
        <v>78</v>
      </c>
      <c r="BB218" s="128">
        <f t="shared" si="4"/>
        <v>0</v>
      </c>
      <c r="BC218" s="15" t="s">
        <v>205</v>
      </c>
      <c r="BD218" s="127" t="s">
        <v>2644</v>
      </c>
    </row>
    <row r="219" spans="1:56" s="2" customFormat="1" ht="24.2" customHeight="1">
      <c r="A219" s="29"/>
      <c r="B219" s="119"/>
      <c r="C219" s="120" t="s">
        <v>742</v>
      </c>
      <c r="D219" s="120" t="s">
        <v>146</v>
      </c>
      <c r="E219" s="121" t="s">
        <v>2645</v>
      </c>
      <c r="F219" s="122" t="s">
        <v>2646</v>
      </c>
      <c r="G219" s="123" t="s">
        <v>328</v>
      </c>
      <c r="H219" s="124">
        <v>0.29799999999999999</v>
      </c>
      <c r="I219" s="125"/>
      <c r="J219" s="125"/>
      <c r="K219" s="126"/>
      <c r="L219" s="30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AI219" s="127" t="s">
        <v>205</v>
      </c>
      <c r="AK219" s="127" t="s">
        <v>146</v>
      </c>
      <c r="AL219" s="127" t="s">
        <v>78</v>
      </c>
      <c r="AP219" s="15" t="s">
        <v>144</v>
      </c>
      <c r="AV219" s="128" t="e">
        <f>IF(#REF!="základná",J219,0)</f>
        <v>#REF!</v>
      </c>
      <c r="AW219" s="128" t="e">
        <f>IF(#REF!="znížená",J219,0)</f>
        <v>#REF!</v>
      </c>
      <c r="AX219" s="128" t="e">
        <f>IF(#REF!="zákl. prenesená",J219,0)</f>
        <v>#REF!</v>
      </c>
      <c r="AY219" s="128" t="e">
        <f>IF(#REF!="zníž. prenesená",J219,0)</f>
        <v>#REF!</v>
      </c>
      <c r="AZ219" s="128" t="e">
        <f>IF(#REF!="nulová",J219,0)</f>
        <v>#REF!</v>
      </c>
      <c r="BA219" s="15" t="s">
        <v>78</v>
      </c>
      <c r="BB219" s="128">
        <f t="shared" si="4"/>
        <v>0</v>
      </c>
      <c r="BC219" s="15" t="s">
        <v>205</v>
      </c>
      <c r="BD219" s="127" t="s">
        <v>2647</v>
      </c>
    </row>
    <row r="220" spans="1:56" s="12" customFormat="1" ht="22.9" customHeight="1">
      <c r="B220" s="111"/>
      <c r="D220" s="112" t="s">
        <v>68</v>
      </c>
      <c r="E220" s="117" t="s">
        <v>2648</v>
      </c>
      <c r="F220" s="117" t="s">
        <v>2649</v>
      </c>
      <c r="J220" s="118"/>
      <c r="L220" s="111"/>
      <c r="AI220" s="112" t="s">
        <v>78</v>
      </c>
      <c r="AK220" s="115" t="s">
        <v>68</v>
      </c>
      <c r="AL220" s="115" t="s">
        <v>74</v>
      </c>
      <c r="AP220" s="112" t="s">
        <v>144</v>
      </c>
      <c r="BB220" s="116">
        <f>SUM(BB221:BB234)</f>
        <v>0</v>
      </c>
    </row>
    <row r="221" spans="1:56" s="2" customFormat="1" ht="24.2" customHeight="1">
      <c r="A221" s="29"/>
      <c r="B221" s="119"/>
      <c r="C221" s="120" t="s">
        <v>745</v>
      </c>
      <c r="D221" s="120" t="s">
        <v>146</v>
      </c>
      <c r="E221" s="121" t="s">
        <v>2650</v>
      </c>
      <c r="F221" s="122" t="s">
        <v>2651</v>
      </c>
      <c r="G221" s="123" t="s">
        <v>149</v>
      </c>
      <c r="H221" s="124">
        <v>30.853000000000002</v>
      </c>
      <c r="I221" s="125"/>
      <c r="J221" s="125"/>
      <c r="K221" s="126"/>
      <c r="L221" s="30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AI221" s="127" t="s">
        <v>205</v>
      </c>
      <c r="AK221" s="127" t="s">
        <v>146</v>
      </c>
      <c r="AL221" s="127" t="s">
        <v>78</v>
      </c>
      <c r="AP221" s="15" t="s">
        <v>144</v>
      </c>
      <c r="AV221" s="128" t="e">
        <f>IF(#REF!="základná",J221,0)</f>
        <v>#REF!</v>
      </c>
      <c r="AW221" s="128" t="e">
        <f>IF(#REF!="znížená",J221,0)</f>
        <v>#REF!</v>
      </c>
      <c r="AX221" s="128" t="e">
        <f>IF(#REF!="zákl. prenesená",J221,0)</f>
        <v>#REF!</v>
      </c>
      <c r="AY221" s="128" t="e">
        <f>IF(#REF!="zníž. prenesená",J221,0)</f>
        <v>#REF!</v>
      </c>
      <c r="AZ221" s="128" t="e">
        <f>IF(#REF!="nulová",J221,0)</f>
        <v>#REF!</v>
      </c>
      <c r="BA221" s="15" t="s">
        <v>78</v>
      </c>
      <c r="BB221" s="128">
        <f t="shared" ref="BB221:BB234" si="5">ROUND(I221*H221,2)</f>
        <v>0</v>
      </c>
      <c r="BC221" s="15" t="s">
        <v>205</v>
      </c>
      <c r="BD221" s="127" t="s">
        <v>2652</v>
      </c>
    </row>
    <row r="222" spans="1:56" s="2" customFormat="1" ht="24.2" customHeight="1">
      <c r="A222" s="29"/>
      <c r="B222" s="119"/>
      <c r="C222" s="129" t="s">
        <v>749</v>
      </c>
      <c r="D222" s="129" t="s">
        <v>369</v>
      </c>
      <c r="E222" s="130"/>
      <c r="F222" s="131" t="s">
        <v>2653</v>
      </c>
      <c r="G222" s="132" t="s">
        <v>149</v>
      </c>
      <c r="H222" s="133">
        <v>31.47</v>
      </c>
      <c r="I222" s="134"/>
      <c r="J222" s="134"/>
      <c r="K222" s="135"/>
      <c r="L222" s="136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AI222" s="127" t="s">
        <v>269</v>
      </c>
      <c r="AK222" s="127" t="s">
        <v>369</v>
      </c>
      <c r="AL222" s="127" t="s">
        <v>78</v>
      </c>
      <c r="AP222" s="15" t="s">
        <v>144</v>
      </c>
      <c r="AV222" s="128" t="e">
        <f>IF(#REF!="základná",J222,0)</f>
        <v>#REF!</v>
      </c>
      <c r="AW222" s="128" t="e">
        <f>IF(#REF!="znížená",J222,0)</f>
        <v>#REF!</v>
      </c>
      <c r="AX222" s="128" t="e">
        <f>IF(#REF!="zákl. prenesená",J222,0)</f>
        <v>#REF!</v>
      </c>
      <c r="AY222" s="128" t="e">
        <f>IF(#REF!="zníž. prenesená",J222,0)</f>
        <v>#REF!</v>
      </c>
      <c r="AZ222" s="128" t="e">
        <f>IF(#REF!="nulová",J222,0)</f>
        <v>#REF!</v>
      </c>
      <c r="BA222" s="15" t="s">
        <v>78</v>
      </c>
      <c r="BB222" s="128">
        <f t="shared" si="5"/>
        <v>0</v>
      </c>
      <c r="BC222" s="15" t="s">
        <v>205</v>
      </c>
      <c r="BD222" s="127" t="s">
        <v>2654</v>
      </c>
    </row>
    <row r="223" spans="1:56" s="2" customFormat="1" ht="33" customHeight="1">
      <c r="A223" s="29"/>
      <c r="B223" s="119"/>
      <c r="C223" s="120" t="s">
        <v>752</v>
      </c>
      <c r="D223" s="120" t="s">
        <v>146</v>
      </c>
      <c r="E223" s="121" t="s">
        <v>2655</v>
      </c>
      <c r="F223" s="122" t="s">
        <v>2656</v>
      </c>
      <c r="G223" s="123" t="s">
        <v>149</v>
      </c>
      <c r="H223" s="124">
        <v>62.463999999999999</v>
      </c>
      <c r="I223" s="125"/>
      <c r="J223" s="125"/>
      <c r="K223" s="126"/>
      <c r="L223" s="30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AI223" s="127" t="s">
        <v>205</v>
      </c>
      <c r="AK223" s="127" t="s">
        <v>146</v>
      </c>
      <c r="AL223" s="127" t="s">
        <v>78</v>
      </c>
      <c r="AP223" s="15" t="s">
        <v>144</v>
      </c>
      <c r="AV223" s="128" t="e">
        <f>IF(#REF!="základná",J223,0)</f>
        <v>#REF!</v>
      </c>
      <c r="AW223" s="128" t="e">
        <f>IF(#REF!="znížená",J223,0)</f>
        <v>#REF!</v>
      </c>
      <c r="AX223" s="128" t="e">
        <f>IF(#REF!="zákl. prenesená",J223,0)</f>
        <v>#REF!</v>
      </c>
      <c r="AY223" s="128" t="e">
        <f>IF(#REF!="zníž. prenesená",J223,0)</f>
        <v>#REF!</v>
      </c>
      <c r="AZ223" s="128" t="e">
        <f>IF(#REF!="nulová",J223,0)</f>
        <v>#REF!</v>
      </c>
      <c r="BA223" s="15" t="s">
        <v>78</v>
      </c>
      <c r="BB223" s="128">
        <f t="shared" si="5"/>
        <v>0</v>
      </c>
      <c r="BC223" s="15" t="s">
        <v>205</v>
      </c>
      <c r="BD223" s="127" t="s">
        <v>2657</v>
      </c>
    </row>
    <row r="224" spans="1:56" s="2" customFormat="1" ht="24.2" customHeight="1">
      <c r="A224" s="29"/>
      <c r="B224" s="119"/>
      <c r="C224" s="129" t="s">
        <v>755</v>
      </c>
      <c r="D224" s="129" t="s">
        <v>369</v>
      </c>
      <c r="E224" s="130"/>
      <c r="F224" s="131" t="s">
        <v>2653</v>
      </c>
      <c r="G224" s="132" t="s">
        <v>149</v>
      </c>
      <c r="H224" s="133">
        <v>63.713000000000001</v>
      </c>
      <c r="I224" s="134"/>
      <c r="J224" s="134"/>
      <c r="K224" s="135"/>
      <c r="L224" s="136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AI224" s="127" t="s">
        <v>269</v>
      </c>
      <c r="AK224" s="127" t="s">
        <v>369</v>
      </c>
      <c r="AL224" s="127" t="s">
        <v>78</v>
      </c>
      <c r="AP224" s="15" t="s">
        <v>144</v>
      </c>
      <c r="AV224" s="128" t="e">
        <f>IF(#REF!="základná",J224,0)</f>
        <v>#REF!</v>
      </c>
      <c r="AW224" s="128" t="e">
        <f>IF(#REF!="znížená",J224,0)</f>
        <v>#REF!</v>
      </c>
      <c r="AX224" s="128" t="e">
        <f>IF(#REF!="zákl. prenesená",J224,0)</f>
        <v>#REF!</v>
      </c>
      <c r="AY224" s="128" t="e">
        <f>IF(#REF!="zníž. prenesená",J224,0)</f>
        <v>#REF!</v>
      </c>
      <c r="AZ224" s="128" t="e">
        <f>IF(#REF!="nulová",J224,0)</f>
        <v>#REF!</v>
      </c>
      <c r="BA224" s="15" t="s">
        <v>78</v>
      </c>
      <c r="BB224" s="128">
        <f t="shared" si="5"/>
        <v>0</v>
      </c>
      <c r="BC224" s="15" t="s">
        <v>205</v>
      </c>
      <c r="BD224" s="127" t="s">
        <v>2658</v>
      </c>
    </row>
    <row r="225" spans="1:56" s="2" customFormat="1" ht="24.2" customHeight="1">
      <c r="A225" s="29"/>
      <c r="B225" s="119"/>
      <c r="C225" s="120" t="s">
        <v>759</v>
      </c>
      <c r="D225" s="120" t="s">
        <v>146</v>
      </c>
      <c r="E225" s="121" t="s">
        <v>2659</v>
      </c>
      <c r="F225" s="122" t="s">
        <v>2660</v>
      </c>
      <c r="G225" s="123" t="s">
        <v>272</v>
      </c>
      <c r="H225" s="124">
        <v>92.26</v>
      </c>
      <c r="I225" s="125"/>
      <c r="J225" s="125"/>
      <c r="K225" s="126"/>
      <c r="L225" s="30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AI225" s="127" t="s">
        <v>205</v>
      </c>
      <c r="AK225" s="127" t="s">
        <v>146</v>
      </c>
      <c r="AL225" s="127" t="s">
        <v>78</v>
      </c>
      <c r="AP225" s="15" t="s">
        <v>144</v>
      </c>
      <c r="AV225" s="128" t="e">
        <f>IF(#REF!="základná",J225,0)</f>
        <v>#REF!</v>
      </c>
      <c r="AW225" s="128" t="e">
        <f>IF(#REF!="znížená",J225,0)</f>
        <v>#REF!</v>
      </c>
      <c r="AX225" s="128" t="e">
        <f>IF(#REF!="zákl. prenesená",J225,0)</f>
        <v>#REF!</v>
      </c>
      <c r="AY225" s="128" t="e">
        <f>IF(#REF!="zníž. prenesená",J225,0)</f>
        <v>#REF!</v>
      </c>
      <c r="AZ225" s="128" t="e">
        <f>IF(#REF!="nulová",J225,0)</f>
        <v>#REF!</v>
      </c>
      <c r="BA225" s="15" t="s">
        <v>78</v>
      </c>
      <c r="BB225" s="128">
        <f t="shared" si="5"/>
        <v>0</v>
      </c>
      <c r="BC225" s="15" t="s">
        <v>205</v>
      </c>
      <c r="BD225" s="127" t="s">
        <v>2661</v>
      </c>
    </row>
    <row r="226" spans="1:56" s="2" customFormat="1" ht="24.2" customHeight="1">
      <c r="A226" s="29"/>
      <c r="B226" s="119"/>
      <c r="C226" s="129" t="s">
        <v>761</v>
      </c>
      <c r="D226" s="129" t="s">
        <v>369</v>
      </c>
      <c r="E226" s="130"/>
      <c r="F226" s="131" t="s">
        <v>2662</v>
      </c>
      <c r="G226" s="132" t="s">
        <v>272</v>
      </c>
      <c r="H226" s="133">
        <v>70.584000000000003</v>
      </c>
      <c r="I226" s="134"/>
      <c r="J226" s="134"/>
      <c r="K226" s="135"/>
      <c r="L226" s="136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AI226" s="127" t="s">
        <v>269</v>
      </c>
      <c r="AK226" s="127" t="s">
        <v>369</v>
      </c>
      <c r="AL226" s="127" t="s">
        <v>78</v>
      </c>
      <c r="AP226" s="15" t="s">
        <v>144</v>
      </c>
      <c r="AV226" s="128" t="e">
        <f>IF(#REF!="základná",J226,0)</f>
        <v>#REF!</v>
      </c>
      <c r="AW226" s="128" t="e">
        <f>IF(#REF!="znížená",J226,0)</f>
        <v>#REF!</v>
      </c>
      <c r="AX226" s="128" t="e">
        <f>IF(#REF!="zákl. prenesená",J226,0)</f>
        <v>#REF!</v>
      </c>
      <c r="AY226" s="128" t="e">
        <f>IF(#REF!="zníž. prenesená",J226,0)</f>
        <v>#REF!</v>
      </c>
      <c r="AZ226" s="128" t="e">
        <f>IF(#REF!="nulová",J226,0)</f>
        <v>#REF!</v>
      </c>
      <c r="BA226" s="15" t="s">
        <v>78</v>
      </c>
      <c r="BB226" s="128">
        <f t="shared" si="5"/>
        <v>0</v>
      </c>
      <c r="BC226" s="15" t="s">
        <v>205</v>
      </c>
      <c r="BD226" s="127" t="s">
        <v>2663</v>
      </c>
    </row>
    <row r="227" spans="1:56" s="2" customFormat="1" ht="24.2" customHeight="1">
      <c r="A227" s="29"/>
      <c r="B227" s="119"/>
      <c r="C227" s="129" t="s">
        <v>765</v>
      </c>
      <c r="D227" s="129" t="s">
        <v>369</v>
      </c>
      <c r="E227" s="130"/>
      <c r="F227" s="131" t="s">
        <v>2664</v>
      </c>
      <c r="G227" s="132" t="s">
        <v>272</v>
      </c>
      <c r="H227" s="133">
        <v>23.521000000000001</v>
      </c>
      <c r="I227" s="134"/>
      <c r="J227" s="134"/>
      <c r="K227" s="135"/>
      <c r="L227" s="136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AI227" s="127" t="s">
        <v>269</v>
      </c>
      <c r="AK227" s="127" t="s">
        <v>369</v>
      </c>
      <c r="AL227" s="127" t="s">
        <v>78</v>
      </c>
      <c r="AP227" s="15" t="s">
        <v>144</v>
      </c>
      <c r="AV227" s="128" t="e">
        <f>IF(#REF!="základná",J227,0)</f>
        <v>#REF!</v>
      </c>
      <c r="AW227" s="128" t="e">
        <f>IF(#REF!="znížená",J227,0)</f>
        <v>#REF!</v>
      </c>
      <c r="AX227" s="128" t="e">
        <f>IF(#REF!="zákl. prenesená",J227,0)</f>
        <v>#REF!</v>
      </c>
      <c r="AY227" s="128" t="e">
        <f>IF(#REF!="zníž. prenesená",J227,0)</f>
        <v>#REF!</v>
      </c>
      <c r="AZ227" s="128" t="e">
        <f>IF(#REF!="nulová",J227,0)</f>
        <v>#REF!</v>
      </c>
      <c r="BA227" s="15" t="s">
        <v>78</v>
      </c>
      <c r="BB227" s="128">
        <f t="shared" si="5"/>
        <v>0</v>
      </c>
      <c r="BC227" s="15" t="s">
        <v>205</v>
      </c>
      <c r="BD227" s="127" t="s">
        <v>2665</v>
      </c>
    </row>
    <row r="228" spans="1:56" s="2" customFormat="1" ht="24.2" customHeight="1">
      <c r="A228" s="29"/>
      <c r="B228" s="119"/>
      <c r="C228" s="120" t="s">
        <v>769</v>
      </c>
      <c r="D228" s="120" t="s">
        <v>146</v>
      </c>
      <c r="E228" s="121" t="s">
        <v>2666</v>
      </c>
      <c r="F228" s="122" t="s">
        <v>2667</v>
      </c>
      <c r="G228" s="123" t="s">
        <v>272</v>
      </c>
      <c r="H228" s="124">
        <v>45.52</v>
      </c>
      <c r="I228" s="125"/>
      <c r="J228" s="125"/>
      <c r="K228" s="126"/>
      <c r="L228" s="30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AI228" s="127" t="s">
        <v>205</v>
      </c>
      <c r="AK228" s="127" t="s">
        <v>146</v>
      </c>
      <c r="AL228" s="127" t="s">
        <v>78</v>
      </c>
      <c r="AP228" s="15" t="s">
        <v>144</v>
      </c>
      <c r="AV228" s="128" t="e">
        <f>IF(#REF!="základná",J228,0)</f>
        <v>#REF!</v>
      </c>
      <c r="AW228" s="128" t="e">
        <f>IF(#REF!="znížená",J228,0)</f>
        <v>#REF!</v>
      </c>
      <c r="AX228" s="128" t="e">
        <f>IF(#REF!="zákl. prenesená",J228,0)</f>
        <v>#REF!</v>
      </c>
      <c r="AY228" s="128" t="e">
        <f>IF(#REF!="zníž. prenesená",J228,0)</f>
        <v>#REF!</v>
      </c>
      <c r="AZ228" s="128" t="e">
        <f>IF(#REF!="nulová",J228,0)</f>
        <v>#REF!</v>
      </c>
      <c r="BA228" s="15" t="s">
        <v>78</v>
      </c>
      <c r="BB228" s="128">
        <f t="shared" si="5"/>
        <v>0</v>
      </c>
      <c r="BC228" s="15" t="s">
        <v>205</v>
      </c>
      <c r="BD228" s="127" t="s">
        <v>2668</v>
      </c>
    </row>
    <row r="229" spans="1:56" s="2" customFormat="1" ht="21.75" customHeight="1">
      <c r="A229" s="29"/>
      <c r="B229" s="119"/>
      <c r="C229" s="129" t="s">
        <v>774</v>
      </c>
      <c r="D229" s="129" t="s">
        <v>369</v>
      </c>
      <c r="E229" s="130"/>
      <c r="F229" s="131" t="s">
        <v>2669</v>
      </c>
      <c r="G229" s="132" t="s">
        <v>272</v>
      </c>
      <c r="H229" s="133">
        <v>46.43</v>
      </c>
      <c r="I229" s="134"/>
      <c r="J229" s="134"/>
      <c r="K229" s="135"/>
      <c r="L229" s="136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AI229" s="127" t="s">
        <v>269</v>
      </c>
      <c r="AK229" s="127" t="s">
        <v>369</v>
      </c>
      <c r="AL229" s="127" t="s">
        <v>78</v>
      </c>
      <c r="AP229" s="15" t="s">
        <v>144</v>
      </c>
      <c r="AV229" s="128" t="e">
        <f>IF(#REF!="základná",J229,0)</f>
        <v>#REF!</v>
      </c>
      <c r="AW229" s="128" t="e">
        <f>IF(#REF!="znížená",J229,0)</f>
        <v>#REF!</v>
      </c>
      <c r="AX229" s="128" t="e">
        <f>IF(#REF!="zákl. prenesená",J229,0)</f>
        <v>#REF!</v>
      </c>
      <c r="AY229" s="128" t="e">
        <f>IF(#REF!="zníž. prenesená",J229,0)</f>
        <v>#REF!</v>
      </c>
      <c r="AZ229" s="128" t="e">
        <f>IF(#REF!="nulová",J229,0)</f>
        <v>#REF!</v>
      </c>
      <c r="BA229" s="15" t="s">
        <v>78</v>
      </c>
      <c r="BB229" s="128">
        <f t="shared" si="5"/>
        <v>0</v>
      </c>
      <c r="BC229" s="15" t="s">
        <v>205</v>
      </c>
      <c r="BD229" s="127" t="s">
        <v>2670</v>
      </c>
    </row>
    <row r="230" spans="1:56" s="2" customFormat="1" ht="24.2" customHeight="1">
      <c r="A230" s="29"/>
      <c r="B230" s="119"/>
      <c r="C230" s="120" t="s">
        <v>778</v>
      </c>
      <c r="D230" s="120" t="s">
        <v>146</v>
      </c>
      <c r="E230" s="121" t="s">
        <v>2671</v>
      </c>
      <c r="F230" s="122" t="s">
        <v>2672</v>
      </c>
      <c r="G230" s="123" t="s">
        <v>272</v>
      </c>
      <c r="H230" s="124">
        <v>3.74</v>
      </c>
      <c r="I230" s="125"/>
      <c r="J230" s="125"/>
      <c r="K230" s="126"/>
      <c r="L230" s="30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AI230" s="127" t="s">
        <v>205</v>
      </c>
      <c r="AK230" s="127" t="s">
        <v>146</v>
      </c>
      <c r="AL230" s="127" t="s">
        <v>78</v>
      </c>
      <c r="AP230" s="15" t="s">
        <v>144</v>
      </c>
      <c r="AV230" s="128" t="e">
        <f>IF(#REF!="základná",J230,0)</f>
        <v>#REF!</v>
      </c>
      <c r="AW230" s="128" t="e">
        <f>IF(#REF!="znížená",J230,0)</f>
        <v>#REF!</v>
      </c>
      <c r="AX230" s="128" t="e">
        <f>IF(#REF!="zákl. prenesená",J230,0)</f>
        <v>#REF!</v>
      </c>
      <c r="AY230" s="128" t="e">
        <f>IF(#REF!="zníž. prenesená",J230,0)</f>
        <v>#REF!</v>
      </c>
      <c r="AZ230" s="128" t="e">
        <f>IF(#REF!="nulová",J230,0)</f>
        <v>#REF!</v>
      </c>
      <c r="BA230" s="15" t="s">
        <v>78</v>
      </c>
      <c r="BB230" s="128">
        <f t="shared" si="5"/>
        <v>0</v>
      </c>
      <c r="BC230" s="15" t="s">
        <v>205</v>
      </c>
      <c r="BD230" s="127" t="s">
        <v>2673</v>
      </c>
    </row>
    <row r="231" spans="1:56" s="2" customFormat="1" ht="24.2" customHeight="1">
      <c r="A231" s="29"/>
      <c r="B231" s="119"/>
      <c r="C231" s="129" t="s">
        <v>782</v>
      </c>
      <c r="D231" s="129" t="s">
        <v>369</v>
      </c>
      <c r="E231" s="130"/>
      <c r="F231" s="131" t="s">
        <v>2653</v>
      </c>
      <c r="G231" s="132" t="s">
        <v>149</v>
      </c>
      <c r="H231" s="133">
        <v>1.3979999999999999</v>
      </c>
      <c r="I231" s="134"/>
      <c r="J231" s="134"/>
      <c r="K231" s="135"/>
      <c r="L231" s="136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AI231" s="127" t="s">
        <v>269</v>
      </c>
      <c r="AK231" s="127" t="s">
        <v>369</v>
      </c>
      <c r="AL231" s="127" t="s">
        <v>78</v>
      </c>
      <c r="AP231" s="15" t="s">
        <v>144</v>
      </c>
      <c r="AV231" s="128" t="e">
        <f>IF(#REF!="základná",J231,0)</f>
        <v>#REF!</v>
      </c>
      <c r="AW231" s="128" t="e">
        <f>IF(#REF!="znížená",J231,0)</f>
        <v>#REF!</v>
      </c>
      <c r="AX231" s="128" t="e">
        <f>IF(#REF!="zákl. prenesená",J231,0)</f>
        <v>#REF!</v>
      </c>
      <c r="AY231" s="128" t="e">
        <f>IF(#REF!="zníž. prenesená",J231,0)</f>
        <v>#REF!</v>
      </c>
      <c r="AZ231" s="128" t="e">
        <f>IF(#REF!="nulová",J231,0)</f>
        <v>#REF!</v>
      </c>
      <c r="BA231" s="15" t="s">
        <v>78</v>
      </c>
      <c r="BB231" s="128">
        <f t="shared" si="5"/>
        <v>0</v>
      </c>
      <c r="BC231" s="15" t="s">
        <v>205</v>
      </c>
      <c r="BD231" s="127" t="s">
        <v>2674</v>
      </c>
    </row>
    <row r="232" spans="1:56" s="2" customFormat="1" ht="24.2" customHeight="1">
      <c r="A232" s="29"/>
      <c r="B232" s="119"/>
      <c r="C232" s="120" t="s">
        <v>786</v>
      </c>
      <c r="D232" s="120" t="s">
        <v>146</v>
      </c>
      <c r="E232" s="121" t="s">
        <v>2675</v>
      </c>
      <c r="F232" s="122" t="s">
        <v>2676</v>
      </c>
      <c r="G232" s="123" t="s">
        <v>272</v>
      </c>
      <c r="H232" s="124">
        <v>18.32</v>
      </c>
      <c r="I232" s="125"/>
      <c r="J232" s="125"/>
      <c r="K232" s="126"/>
      <c r="L232" s="30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AI232" s="127" t="s">
        <v>205</v>
      </c>
      <c r="AK232" s="127" t="s">
        <v>146</v>
      </c>
      <c r="AL232" s="127" t="s">
        <v>78</v>
      </c>
      <c r="AP232" s="15" t="s">
        <v>144</v>
      </c>
      <c r="AV232" s="128" t="e">
        <f>IF(#REF!="základná",J232,0)</f>
        <v>#REF!</v>
      </c>
      <c r="AW232" s="128" t="e">
        <f>IF(#REF!="znížená",J232,0)</f>
        <v>#REF!</v>
      </c>
      <c r="AX232" s="128" t="e">
        <f>IF(#REF!="zákl. prenesená",J232,0)</f>
        <v>#REF!</v>
      </c>
      <c r="AY232" s="128" t="e">
        <f>IF(#REF!="zníž. prenesená",J232,0)</f>
        <v>#REF!</v>
      </c>
      <c r="AZ232" s="128" t="e">
        <f>IF(#REF!="nulová",J232,0)</f>
        <v>#REF!</v>
      </c>
      <c r="BA232" s="15" t="s">
        <v>78</v>
      </c>
      <c r="BB232" s="128">
        <f t="shared" si="5"/>
        <v>0</v>
      </c>
      <c r="BC232" s="15" t="s">
        <v>205</v>
      </c>
      <c r="BD232" s="127" t="s">
        <v>2677</v>
      </c>
    </row>
    <row r="233" spans="1:56" s="2" customFormat="1" ht="24.2" customHeight="1">
      <c r="A233" s="29"/>
      <c r="B233" s="119"/>
      <c r="C233" s="129" t="s">
        <v>790</v>
      </c>
      <c r="D233" s="129" t="s">
        <v>369</v>
      </c>
      <c r="E233" s="130"/>
      <c r="F233" s="131" t="s">
        <v>2653</v>
      </c>
      <c r="G233" s="132" t="s">
        <v>149</v>
      </c>
      <c r="H233" s="133">
        <v>5.8639999999999999</v>
      </c>
      <c r="I233" s="134"/>
      <c r="J233" s="134"/>
      <c r="K233" s="135"/>
      <c r="L233" s="136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AI233" s="127" t="s">
        <v>269</v>
      </c>
      <c r="AK233" s="127" t="s">
        <v>369</v>
      </c>
      <c r="AL233" s="127" t="s">
        <v>78</v>
      </c>
      <c r="AP233" s="15" t="s">
        <v>144</v>
      </c>
      <c r="AV233" s="128" t="e">
        <f>IF(#REF!="základná",J233,0)</f>
        <v>#REF!</v>
      </c>
      <c r="AW233" s="128" t="e">
        <f>IF(#REF!="znížená",J233,0)</f>
        <v>#REF!</v>
      </c>
      <c r="AX233" s="128" t="e">
        <f>IF(#REF!="zákl. prenesená",J233,0)</f>
        <v>#REF!</v>
      </c>
      <c r="AY233" s="128" t="e">
        <f>IF(#REF!="zníž. prenesená",J233,0)</f>
        <v>#REF!</v>
      </c>
      <c r="AZ233" s="128" t="e">
        <f>IF(#REF!="nulová",J233,0)</f>
        <v>#REF!</v>
      </c>
      <c r="BA233" s="15" t="s">
        <v>78</v>
      </c>
      <c r="BB233" s="128">
        <f t="shared" si="5"/>
        <v>0</v>
      </c>
      <c r="BC233" s="15" t="s">
        <v>205</v>
      </c>
      <c r="BD233" s="127" t="s">
        <v>2678</v>
      </c>
    </row>
    <row r="234" spans="1:56" s="2" customFormat="1" ht="24.2" customHeight="1">
      <c r="A234" s="29"/>
      <c r="B234" s="119"/>
      <c r="C234" s="120" t="s">
        <v>794</v>
      </c>
      <c r="D234" s="120" t="s">
        <v>146</v>
      </c>
      <c r="E234" s="121" t="s">
        <v>2679</v>
      </c>
      <c r="F234" s="122" t="s">
        <v>2680</v>
      </c>
      <c r="G234" s="123" t="s">
        <v>328</v>
      </c>
      <c r="H234" s="124">
        <v>2.2530000000000001</v>
      </c>
      <c r="I234" s="125"/>
      <c r="J234" s="125"/>
      <c r="K234" s="126"/>
      <c r="L234" s="30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AI234" s="127" t="s">
        <v>205</v>
      </c>
      <c r="AK234" s="127" t="s">
        <v>146</v>
      </c>
      <c r="AL234" s="127" t="s">
        <v>78</v>
      </c>
      <c r="AP234" s="15" t="s">
        <v>144</v>
      </c>
      <c r="AV234" s="128" t="e">
        <f>IF(#REF!="základná",J234,0)</f>
        <v>#REF!</v>
      </c>
      <c r="AW234" s="128" t="e">
        <f>IF(#REF!="znížená",J234,0)</f>
        <v>#REF!</v>
      </c>
      <c r="AX234" s="128" t="e">
        <f>IF(#REF!="zákl. prenesená",J234,0)</f>
        <v>#REF!</v>
      </c>
      <c r="AY234" s="128" t="e">
        <f>IF(#REF!="zníž. prenesená",J234,0)</f>
        <v>#REF!</v>
      </c>
      <c r="AZ234" s="128" t="e">
        <f>IF(#REF!="nulová",J234,0)</f>
        <v>#REF!</v>
      </c>
      <c r="BA234" s="15" t="s">
        <v>78</v>
      </c>
      <c r="BB234" s="128">
        <f t="shared" si="5"/>
        <v>0</v>
      </c>
      <c r="BC234" s="15" t="s">
        <v>205</v>
      </c>
      <c r="BD234" s="127" t="s">
        <v>2681</v>
      </c>
    </row>
    <row r="235" spans="1:56" s="12" customFormat="1" ht="22.9" customHeight="1">
      <c r="B235" s="111"/>
      <c r="D235" s="112" t="s">
        <v>68</v>
      </c>
      <c r="E235" s="117" t="s">
        <v>587</v>
      </c>
      <c r="F235" s="117" t="s">
        <v>588</v>
      </c>
      <c r="J235" s="118"/>
      <c r="L235" s="111"/>
      <c r="AI235" s="112" t="s">
        <v>78</v>
      </c>
      <c r="AK235" s="115" t="s">
        <v>68</v>
      </c>
      <c r="AL235" s="115" t="s">
        <v>74</v>
      </c>
      <c r="AP235" s="112" t="s">
        <v>144</v>
      </c>
      <c r="BB235" s="116">
        <f>SUM(BB236:BB241)</f>
        <v>0</v>
      </c>
    </row>
    <row r="236" spans="1:56" s="2" customFormat="1" ht="33" customHeight="1">
      <c r="A236" s="29"/>
      <c r="B236" s="119"/>
      <c r="C236" s="120" t="s">
        <v>798</v>
      </c>
      <c r="D236" s="120" t="s">
        <v>146</v>
      </c>
      <c r="E236" s="121" t="s">
        <v>1353</v>
      </c>
      <c r="F236" s="122" t="s">
        <v>1354</v>
      </c>
      <c r="G236" s="123" t="s">
        <v>149</v>
      </c>
      <c r="H236" s="124">
        <v>2.621</v>
      </c>
      <c r="I236" s="125"/>
      <c r="J236" s="125"/>
      <c r="K236" s="126"/>
      <c r="L236" s="30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AI236" s="127" t="s">
        <v>205</v>
      </c>
      <c r="AK236" s="127" t="s">
        <v>146</v>
      </c>
      <c r="AL236" s="127" t="s">
        <v>78</v>
      </c>
      <c r="AP236" s="15" t="s">
        <v>144</v>
      </c>
      <c r="AV236" s="128" t="e">
        <f>IF(#REF!="základná",J236,0)</f>
        <v>#REF!</v>
      </c>
      <c r="AW236" s="128" t="e">
        <f>IF(#REF!="znížená",J236,0)</f>
        <v>#REF!</v>
      </c>
      <c r="AX236" s="128" t="e">
        <f>IF(#REF!="zákl. prenesená",J236,0)</f>
        <v>#REF!</v>
      </c>
      <c r="AY236" s="128" t="e">
        <f>IF(#REF!="zníž. prenesená",J236,0)</f>
        <v>#REF!</v>
      </c>
      <c r="AZ236" s="128" t="e">
        <f>IF(#REF!="nulová",J236,0)</f>
        <v>#REF!</v>
      </c>
      <c r="BA236" s="15" t="s">
        <v>78</v>
      </c>
      <c r="BB236" s="128">
        <f t="shared" ref="BB236:BB241" si="6">ROUND(I236*H236,2)</f>
        <v>0</v>
      </c>
      <c r="BC236" s="15" t="s">
        <v>205</v>
      </c>
      <c r="BD236" s="127" t="s">
        <v>2682</v>
      </c>
    </row>
    <row r="237" spans="1:56" s="2" customFormat="1" ht="37.9" customHeight="1">
      <c r="A237" s="29"/>
      <c r="B237" s="119"/>
      <c r="C237" s="120" t="s">
        <v>802</v>
      </c>
      <c r="D237" s="120" t="s">
        <v>146</v>
      </c>
      <c r="E237" s="121" t="s">
        <v>1356</v>
      </c>
      <c r="F237" s="122" t="s">
        <v>1357</v>
      </c>
      <c r="G237" s="123" t="s">
        <v>149</v>
      </c>
      <c r="H237" s="124">
        <v>2.621</v>
      </c>
      <c r="I237" s="125"/>
      <c r="J237" s="125"/>
      <c r="K237" s="126"/>
      <c r="L237" s="30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AI237" s="127" t="s">
        <v>205</v>
      </c>
      <c r="AK237" s="127" t="s">
        <v>146</v>
      </c>
      <c r="AL237" s="127" t="s">
        <v>78</v>
      </c>
      <c r="AP237" s="15" t="s">
        <v>144</v>
      </c>
      <c r="AV237" s="128" t="e">
        <f>IF(#REF!="základná",J237,0)</f>
        <v>#REF!</v>
      </c>
      <c r="AW237" s="128" t="e">
        <f>IF(#REF!="znížená",J237,0)</f>
        <v>#REF!</v>
      </c>
      <c r="AX237" s="128" t="e">
        <f>IF(#REF!="zákl. prenesená",J237,0)</f>
        <v>#REF!</v>
      </c>
      <c r="AY237" s="128" t="e">
        <f>IF(#REF!="zníž. prenesená",J237,0)</f>
        <v>#REF!</v>
      </c>
      <c r="AZ237" s="128" t="e">
        <f>IF(#REF!="nulová",J237,0)</f>
        <v>#REF!</v>
      </c>
      <c r="BA237" s="15" t="s">
        <v>78</v>
      </c>
      <c r="BB237" s="128">
        <f t="shared" si="6"/>
        <v>0</v>
      </c>
      <c r="BC237" s="15" t="s">
        <v>205</v>
      </c>
      <c r="BD237" s="127" t="s">
        <v>2683</v>
      </c>
    </row>
    <row r="238" spans="1:56" s="2" customFormat="1" ht="33" customHeight="1">
      <c r="A238" s="29"/>
      <c r="B238" s="119"/>
      <c r="C238" s="120" t="s">
        <v>804</v>
      </c>
      <c r="D238" s="120" t="s">
        <v>146</v>
      </c>
      <c r="E238" s="121" t="s">
        <v>791</v>
      </c>
      <c r="F238" s="122" t="s">
        <v>792</v>
      </c>
      <c r="G238" s="123" t="s">
        <v>149</v>
      </c>
      <c r="H238" s="124">
        <v>7.4720000000000004</v>
      </c>
      <c r="I238" s="125"/>
      <c r="J238" s="125"/>
      <c r="K238" s="126"/>
      <c r="L238" s="30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AI238" s="127" t="s">
        <v>205</v>
      </c>
      <c r="AK238" s="127" t="s">
        <v>146</v>
      </c>
      <c r="AL238" s="127" t="s">
        <v>78</v>
      </c>
      <c r="AP238" s="15" t="s">
        <v>144</v>
      </c>
      <c r="AV238" s="128" t="e">
        <f>IF(#REF!="základná",J238,0)</f>
        <v>#REF!</v>
      </c>
      <c r="AW238" s="128" t="e">
        <f>IF(#REF!="znížená",J238,0)</f>
        <v>#REF!</v>
      </c>
      <c r="AX238" s="128" t="e">
        <f>IF(#REF!="zákl. prenesená",J238,0)</f>
        <v>#REF!</v>
      </c>
      <c r="AY238" s="128" t="e">
        <f>IF(#REF!="zníž. prenesená",J238,0)</f>
        <v>#REF!</v>
      </c>
      <c r="AZ238" s="128" t="e">
        <f>IF(#REF!="nulová",J238,0)</f>
        <v>#REF!</v>
      </c>
      <c r="BA238" s="15" t="s">
        <v>78</v>
      </c>
      <c r="BB238" s="128">
        <f t="shared" si="6"/>
        <v>0</v>
      </c>
      <c r="BC238" s="15" t="s">
        <v>205</v>
      </c>
      <c r="BD238" s="127" t="s">
        <v>2684</v>
      </c>
    </row>
    <row r="239" spans="1:56" s="2" customFormat="1" ht="24.2" customHeight="1">
      <c r="A239" s="29"/>
      <c r="B239" s="119"/>
      <c r="C239" s="120" t="s">
        <v>1263</v>
      </c>
      <c r="D239" s="120" t="s">
        <v>146</v>
      </c>
      <c r="E239" s="121" t="s">
        <v>795</v>
      </c>
      <c r="F239" s="122" t="s">
        <v>796</v>
      </c>
      <c r="G239" s="123" t="s">
        <v>149</v>
      </c>
      <c r="H239" s="124">
        <v>7.4720000000000004</v>
      </c>
      <c r="I239" s="125"/>
      <c r="J239" s="125"/>
      <c r="K239" s="126"/>
      <c r="L239" s="30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AI239" s="127" t="s">
        <v>205</v>
      </c>
      <c r="AK239" s="127" t="s">
        <v>146</v>
      </c>
      <c r="AL239" s="127" t="s">
        <v>78</v>
      </c>
      <c r="AP239" s="15" t="s">
        <v>144</v>
      </c>
      <c r="AV239" s="128" t="e">
        <f>IF(#REF!="základná",J239,0)</f>
        <v>#REF!</v>
      </c>
      <c r="AW239" s="128" t="e">
        <f>IF(#REF!="znížená",J239,0)</f>
        <v>#REF!</v>
      </c>
      <c r="AX239" s="128" t="e">
        <f>IF(#REF!="zákl. prenesená",J239,0)</f>
        <v>#REF!</v>
      </c>
      <c r="AY239" s="128" t="e">
        <f>IF(#REF!="zníž. prenesená",J239,0)</f>
        <v>#REF!</v>
      </c>
      <c r="AZ239" s="128" t="e">
        <f>IF(#REF!="nulová",J239,0)</f>
        <v>#REF!</v>
      </c>
      <c r="BA239" s="15" t="s">
        <v>78</v>
      </c>
      <c r="BB239" s="128">
        <f t="shared" si="6"/>
        <v>0</v>
      </c>
      <c r="BC239" s="15" t="s">
        <v>205</v>
      </c>
      <c r="BD239" s="127" t="s">
        <v>2685</v>
      </c>
    </row>
    <row r="240" spans="1:56" s="2" customFormat="1" ht="24.2" customHeight="1">
      <c r="A240" s="29"/>
      <c r="B240" s="119"/>
      <c r="C240" s="120" t="s">
        <v>1267</v>
      </c>
      <c r="D240" s="120" t="s">
        <v>146</v>
      </c>
      <c r="E240" s="121" t="s">
        <v>2686</v>
      </c>
      <c r="F240" s="122" t="s">
        <v>2687</v>
      </c>
      <c r="G240" s="123" t="s">
        <v>149</v>
      </c>
      <c r="H240" s="124">
        <v>7.5510000000000002</v>
      </c>
      <c r="I240" s="125"/>
      <c r="J240" s="125"/>
      <c r="K240" s="126"/>
      <c r="L240" s="30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AI240" s="127" t="s">
        <v>205</v>
      </c>
      <c r="AK240" s="127" t="s">
        <v>146</v>
      </c>
      <c r="AL240" s="127" t="s">
        <v>78</v>
      </c>
      <c r="AP240" s="15" t="s">
        <v>144</v>
      </c>
      <c r="AV240" s="128" t="e">
        <f>IF(#REF!="základná",J240,0)</f>
        <v>#REF!</v>
      </c>
      <c r="AW240" s="128" t="e">
        <f>IF(#REF!="znížená",J240,0)</f>
        <v>#REF!</v>
      </c>
      <c r="AX240" s="128" t="e">
        <f>IF(#REF!="zákl. prenesená",J240,0)</f>
        <v>#REF!</v>
      </c>
      <c r="AY240" s="128" t="e">
        <f>IF(#REF!="zníž. prenesená",J240,0)</f>
        <v>#REF!</v>
      </c>
      <c r="AZ240" s="128" t="e">
        <f>IF(#REF!="nulová",J240,0)</f>
        <v>#REF!</v>
      </c>
      <c r="BA240" s="15" t="s">
        <v>78</v>
      </c>
      <c r="BB240" s="128">
        <f t="shared" si="6"/>
        <v>0</v>
      </c>
      <c r="BC240" s="15" t="s">
        <v>205</v>
      </c>
      <c r="BD240" s="127" t="s">
        <v>2688</v>
      </c>
    </row>
    <row r="241" spans="1:56" s="2" customFormat="1" ht="33" customHeight="1">
      <c r="A241" s="29"/>
      <c r="B241" s="119"/>
      <c r="C241" s="120" t="s">
        <v>1269</v>
      </c>
      <c r="D241" s="120" t="s">
        <v>146</v>
      </c>
      <c r="E241" s="121" t="s">
        <v>2689</v>
      </c>
      <c r="F241" s="122" t="s">
        <v>2690</v>
      </c>
      <c r="G241" s="123" t="s">
        <v>149</v>
      </c>
      <c r="H241" s="124">
        <v>7.5510000000000002</v>
      </c>
      <c r="I241" s="125"/>
      <c r="J241" s="125"/>
      <c r="K241" s="126"/>
      <c r="L241" s="30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AI241" s="127" t="s">
        <v>205</v>
      </c>
      <c r="AK241" s="127" t="s">
        <v>146</v>
      </c>
      <c r="AL241" s="127" t="s">
        <v>78</v>
      </c>
      <c r="AP241" s="15" t="s">
        <v>144</v>
      </c>
      <c r="AV241" s="128" t="e">
        <f>IF(#REF!="základná",J241,0)</f>
        <v>#REF!</v>
      </c>
      <c r="AW241" s="128" t="e">
        <f>IF(#REF!="znížená",J241,0)</f>
        <v>#REF!</v>
      </c>
      <c r="AX241" s="128" t="e">
        <f>IF(#REF!="zákl. prenesená",J241,0)</f>
        <v>#REF!</v>
      </c>
      <c r="AY241" s="128" t="e">
        <f>IF(#REF!="zníž. prenesená",J241,0)</f>
        <v>#REF!</v>
      </c>
      <c r="AZ241" s="128" t="e">
        <f>IF(#REF!="nulová",J241,0)</f>
        <v>#REF!</v>
      </c>
      <c r="BA241" s="15" t="s">
        <v>78</v>
      </c>
      <c r="BB241" s="128">
        <f t="shared" si="6"/>
        <v>0</v>
      </c>
      <c r="BC241" s="15" t="s">
        <v>205</v>
      </c>
      <c r="BD241" s="127" t="s">
        <v>2691</v>
      </c>
    </row>
    <row r="242" spans="1:56" s="12" customFormat="1" ht="22.9" customHeight="1">
      <c r="B242" s="111"/>
      <c r="D242" s="112" t="s">
        <v>68</v>
      </c>
      <c r="E242" s="117" t="s">
        <v>392</v>
      </c>
      <c r="F242" s="117" t="s">
        <v>393</v>
      </c>
      <c r="J242" s="118"/>
      <c r="L242" s="111"/>
      <c r="AI242" s="112" t="s">
        <v>78</v>
      </c>
      <c r="AK242" s="115" t="s">
        <v>68</v>
      </c>
      <c r="AL242" s="115" t="s">
        <v>74</v>
      </c>
      <c r="AP242" s="112" t="s">
        <v>144</v>
      </c>
      <c r="BB242" s="116">
        <f>SUM(BB243:BB250)</f>
        <v>0</v>
      </c>
    </row>
    <row r="243" spans="1:56" s="2" customFormat="1" ht="21.75" customHeight="1">
      <c r="A243" s="29"/>
      <c r="B243" s="119"/>
      <c r="C243" s="120" t="s">
        <v>1273</v>
      </c>
      <c r="D243" s="120" t="s">
        <v>146</v>
      </c>
      <c r="E243" s="121" t="s">
        <v>874</v>
      </c>
      <c r="F243" s="122" t="s">
        <v>875</v>
      </c>
      <c r="G243" s="123" t="s">
        <v>307</v>
      </c>
      <c r="H243" s="124">
        <v>21</v>
      </c>
      <c r="I243" s="125"/>
      <c r="J243" s="125"/>
      <c r="K243" s="126"/>
      <c r="L243" s="30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AI243" s="127" t="s">
        <v>205</v>
      </c>
      <c r="AK243" s="127" t="s">
        <v>146</v>
      </c>
      <c r="AL243" s="127" t="s">
        <v>78</v>
      </c>
      <c r="AP243" s="15" t="s">
        <v>144</v>
      </c>
      <c r="AV243" s="128" t="e">
        <f>IF(#REF!="základná",J243,0)</f>
        <v>#REF!</v>
      </c>
      <c r="AW243" s="128" t="e">
        <f>IF(#REF!="znížená",J243,0)</f>
        <v>#REF!</v>
      </c>
      <c r="AX243" s="128" t="e">
        <f>IF(#REF!="zákl. prenesená",J243,0)</f>
        <v>#REF!</v>
      </c>
      <c r="AY243" s="128" t="e">
        <f>IF(#REF!="zníž. prenesená",J243,0)</f>
        <v>#REF!</v>
      </c>
      <c r="AZ243" s="128" t="e">
        <f>IF(#REF!="nulová",J243,0)</f>
        <v>#REF!</v>
      </c>
      <c r="BA243" s="15" t="s">
        <v>78</v>
      </c>
      <c r="BB243" s="128">
        <f t="shared" ref="BB243:BB250" si="7">ROUND(I243*H243,2)</f>
        <v>0</v>
      </c>
      <c r="BC243" s="15" t="s">
        <v>205</v>
      </c>
      <c r="BD243" s="127" t="s">
        <v>2692</v>
      </c>
    </row>
    <row r="244" spans="1:56" s="2" customFormat="1" ht="24.2" customHeight="1">
      <c r="A244" s="29"/>
      <c r="B244" s="119"/>
      <c r="C244" s="120" t="s">
        <v>1647</v>
      </c>
      <c r="D244" s="120" t="s">
        <v>146</v>
      </c>
      <c r="E244" s="121" t="s">
        <v>799</v>
      </c>
      <c r="F244" s="122" t="s">
        <v>800</v>
      </c>
      <c r="G244" s="123" t="s">
        <v>272</v>
      </c>
      <c r="H244" s="124">
        <v>71.040000000000006</v>
      </c>
      <c r="I244" s="125"/>
      <c r="J244" s="125"/>
      <c r="K244" s="126"/>
      <c r="L244" s="30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AI244" s="127" t="s">
        <v>205</v>
      </c>
      <c r="AK244" s="127" t="s">
        <v>146</v>
      </c>
      <c r="AL244" s="127" t="s">
        <v>78</v>
      </c>
      <c r="AP244" s="15" t="s">
        <v>144</v>
      </c>
      <c r="AV244" s="128" t="e">
        <f>IF(#REF!="základná",J244,0)</f>
        <v>#REF!</v>
      </c>
      <c r="AW244" s="128" t="e">
        <f>IF(#REF!="znížená",J244,0)</f>
        <v>#REF!</v>
      </c>
      <c r="AX244" s="128" t="e">
        <f>IF(#REF!="zákl. prenesená",J244,0)</f>
        <v>#REF!</v>
      </c>
      <c r="AY244" s="128" t="e">
        <f>IF(#REF!="zníž. prenesená",J244,0)</f>
        <v>#REF!</v>
      </c>
      <c r="AZ244" s="128" t="e">
        <f>IF(#REF!="nulová",J244,0)</f>
        <v>#REF!</v>
      </c>
      <c r="BA244" s="15" t="s">
        <v>78</v>
      </c>
      <c r="BB244" s="128">
        <f t="shared" si="7"/>
        <v>0</v>
      </c>
      <c r="BC244" s="15" t="s">
        <v>205</v>
      </c>
      <c r="BD244" s="127" t="s">
        <v>2693</v>
      </c>
    </row>
    <row r="245" spans="1:56" s="2" customFormat="1" ht="24.2" customHeight="1">
      <c r="A245" s="29"/>
      <c r="B245" s="119"/>
      <c r="C245" s="120" t="s">
        <v>1651</v>
      </c>
      <c r="D245" s="120" t="s">
        <v>146</v>
      </c>
      <c r="E245" s="121" t="s">
        <v>395</v>
      </c>
      <c r="F245" s="122" t="s">
        <v>396</v>
      </c>
      <c r="G245" s="123" t="s">
        <v>149</v>
      </c>
      <c r="H245" s="124">
        <v>103.557</v>
      </c>
      <c r="I245" s="125"/>
      <c r="J245" s="125"/>
      <c r="K245" s="126"/>
      <c r="L245" s="30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AI245" s="127" t="s">
        <v>205</v>
      </c>
      <c r="AK245" s="127" t="s">
        <v>146</v>
      </c>
      <c r="AL245" s="127" t="s">
        <v>78</v>
      </c>
      <c r="AP245" s="15" t="s">
        <v>144</v>
      </c>
      <c r="AV245" s="128" t="e">
        <f>IF(#REF!="základná",J245,0)</f>
        <v>#REF!</v>
      </c>
      <c r="AW245" s="128" t="e">
        <f>IF(#REF!="znížená",J245,0)</f>
        <v>#REF!</v>
      </c>
      <c r="AX245" s="128" t="e">
        <f>IF(#REF!="zákl. prenesená",J245,0)</f>
        <v>#REF!</v>
      </c>
      <c r="AY245" s="128" t="e">
        <f>IF(#REF!="zníž. prenesená",J245,0)</f>
        <v>#REF!</v>
      </c>
      <c r="AZ245" s="128" t="e">
        <f>IF(#REF!="nulová",J245,0)</f>
        <v>#REF!</v>
      </c>
      <c r="BA245" s="15" t="s">
        <v>78</v>
      </c>
      <c r="BB245" s="128">
        <f t="shared" si="7"/>
        <v>0</v>
      </c>
      <c r="BC245" s="15" t="s">
        <v>205</v>
      </c>
      <c r="BD245" s="127" t="s">
        <v>2694</v>
      </c>
    </row>
    <row r="246" spans="1:56" s="2" customFormat="1" ht="21.75" customHeight="1">
      <c r="A246" s="29"/>
      <c r="B246" s="119"/>
      <c r="C246" s="120" t="s">
        <v>354</v>
      </c>
      <c r="D246" s="120" t="s">
        <v>146</v>
      </c>
      <c r="E246" s="121" t="s">
        <v>879</v>
      </c>
      <c r="F246" s="122" t="s">
        <v>880</v>
      </c>
      <c r="G246" s="123" t="s">
        <v>149</v>
      </c>
      <c r="H246" s="124">
        <v>70.209999999999994</v>
      </c>
      <c r="I246" s="125"/>
      <c r="J246" s="125"/>
      <c r="K246" s="126"/>
      <c r="L246" s="30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AI246" s="127" t="s">
        <v>205</v>
      </c>
      <c r="AK246" s="127" t="s">
        <v>146</v>
      </c>
      <c r="AL246" s="127" t="s">
        <v>78</v>
      </c>
      <c r="AP246" s="15" t="s">
        <v>144</v>
      </c>
      <c r="AV246" s="128" t="e">
        <f>IF(#REF!="základná",J246,0)</f>
        <v>#REF!</v>
      </c>
      <c r="AW246" s="128" t="e">
        <f>IF(#REF!="znížená",J246,0)</f>
        <v>#REF!</v>
      </c>
      <c r="AX246" s="128" t="e">
        <f>IF(#REF!="zákl. prenesená",J246,0)</f>
        <v>#REF!</v>
      </c>
      <c r="AY246" s="128" t="e">
        <f>IF(#REF!="zníž. prenesená",J246,0)</f>
        <v>#REF!</v>
      </c>
      <c r="AZ246" s="128" t="e">
        <f>IF(#REF!="nulová",J246,0)</f>
        <v>#REF!</v>
      </c>
      <c r="BA246" s="15" t="s">
        <v>78</v>
      </c>
      <c r="BB246" s="128">
        <f t="shared" si="7"/>
        <v>0</v>
      </c>
      <c r="BC246" s="15" t="s">
        <v>205</v>
      </c>
      <c r="BD246" s="127" t="s">
        <v>2695</v>
      </c>
    </row>
    <row r="247" spans="1:56" s="2" customFormat="1" ht="24.2" customHeight="1">
      <c r="A247" s="29"/>
      <c r="B247" s="119"/>
      <c r="C247" s="120" t="s">
        <v>1657</v>
      </c>
      <c r="D247" s="120" t="s">
        <v>146</v>
      </c>
      <c r="E247" s="121" t="s">
        <v>882</v>
      </c>
      <c r="F247" s="122" t="s">
        <v>883</v>
      </c>
      <c r="G247" s="123" t="s">
        <v>149</v>
      </c>
      <c r="H247" s="124">
        <v>70.209999999999994</v>
      </c>
      <c r="I247" s="125"/>
      <c r="J247" s="125"/>
      <c r="K247" s="126"/>
      <c r="L247" s="30"/>
      <c r="M247" s="29"/>
      <c r="N247" s="29"/>
      <c r="O247" s="29"/>
      <c r="P247" s="29"/>
      <c r="Q247" s="29"/>
      <c r="R247" s="29"/>
      <c r="S247" s="29"/>
      <c r="T247" s="29"/>
      <c r="U247" s="29"/>
      <c r="V247" s="29"/>
      <c r="AI247" s="127" t="s">
        <v>205</v>
      </c>
      <c r="AK247" s="127" t="s">
        <v>146</v>
      </c>
      <c r="AL247" s="127" t="s">
        <v>78</v>
      </c>
      <c r="AP247" s="15" t="s">
        <v>144</v>
      </c>
      <c r="AV247" s="128" t="e">
        <f>IF(#REF!="základná",J247,0)</f>
        <v>#REF!</v>
      </c>
      <c r="AW247" s="128" t="e">
        <f>IF(#REF!="znížená",J247,0)</f>
        <v>#REF!</v>
      </c>
      <c r="AX247" s="128" t="e">
        <f>IF(#REF!="zákl. prenesená",J247,0)</f>
        <v>#REF!</v>
      </c>
      <c r="AY247" s="128" t="e">
        <f>IF(#REF!="zníž. prenesená",J247,0)</f>
        <v>#REF!</v>
      </c>
      <c r="AZ247" s="128" t="e">
        <f>IF(#REF!="nulová",J247,0)</f>
        <v>#REF!</v>
      </c>
      <c r="BA247" s="15" t="s">
        <v>78</v>
      </c>
      <c r="BB247" s="128">
        <f t="shared" si="7"/>
        <v>0</v>
      </c>
      <c r="BC247" s="15" t="s">
        <v>205</v>
      </c>
      <c r="BD247" s="127" t="s">
        <v>2696</v>
      </c>
    </row>
    <row r="248" spans="1:56" s="2" customFormat="1" ht="24.2" customHeight="1">
      <c r="A248" s="29"/>
      <c r="B248" s="119"/>
      <c r="C248" s="120" t="s">
        <v>1660</v>
      </c>
      <c r="D248" s="120" t="s">
        <v>146</v>
      </c>
      <c r="E248" s="121" t="s">
        <v>885</v>
      </c>
      <c r="F248" s="122" t="s">
        <v>886</v>
      </c>
      <c r="G248" s="123" t="s">
        <v>149</v>
      </c>
      <c r="H248" s="124">
        <v>70.209999999999994</v>
      </c>
      <c r="I248" s="125"/>
      <c r="J248" s="125"/>
      <c r="K248" s="126"/>
      <c r="L248" s="30"/>
      <c r="M248" s="29"/>
      <c r="N248" s="29"/>
      <c r="O248" s="29"/>
      <c r="P248" s="29"/>
      <c r="Q248" s="29"/>
      <c r="R248" s="29"/>
      <c r="S248" s="29"/>
      <c r="T248" s="29"/>
      <c r="U248" s="29"/>
      <c r="V248" s="29"/>
      <c r="AI248" s="127" t="s">
        <v>205</v>
      </c>
      <c r="AK248" s="127" t="s">
        <v>146</v>
      </c>
      <c r="AL248" s="127" t="s">
        <v>78</v>
      </c>
      <c r="AP248" s="15" t="s">
        <v>144</v>
      </c>
      <c r="AV248" s="128" t="e">
        <f>IF(#REF!="základná",J248,0)</f>
        <v>#REF!</v>
      </c>
      <c r="AW248" s="128" t="e">
        <f>IF(#REF!="znížená",J248,0)</f>
        <v>#REF!</v>
      </c>
      <c r="AX248" s="128" t="e">
        <f>IF(#REF!="zákl. prenesená",J248,0)</f>
        <v>#REF!</v>
      </c>
      <c r="AY248" s="128" t="e">
        <f>IF(#REF!="zníž. prenesená",J248,0)</f>
        <v>#REF!</v>
      </c>
      <c r="AZ248" s="128" t="e">
        <f>IF(#REF!="nulová",J248,0)</f>
        <v>#REF!</v>
      </c>
      <c r="BA248" s="15" t="s">
        <v>78</v>
      </c>
      <c r="BB248" s="128">
        <f t="shared" si="7"/>
        <v>0</v>
      </c>
      <c r="BC248" s="15" t="s">
        <v>205</v>
      </c>
      <c r="BD248" s="127" t="s">
        <v>2697</v>
      </c>
    </row>
    <row r="249" spans="1:56" s="2" customFormat="1" ht="24.2" customHeight="1">
      <c r="A249" s="29"/>
      <c r="B249" s="119"/>
      <c r="C249" s="120" t="s">
        <v>1664</v>
      </c>
      <c r="D249" s="120" t="s">
        <v>146</v>
      </c>
      <c r="E249" s="121" t="s">
        <v>888</v>
      </c>
      <c r="F249" s="122" t="s">
        <v>889</v>
      </c>
      <c r="G249" s="123" t="s">
        <v>149</v>
      </c>
      <c r="H249" s="124">
        <v>43.85</v>
      </c>
      <c r="I249" s="125"/>
      <c r="J249" s="125"/>
      <c r="K249" s="126"/>
      <c r="L249" s="30"/>
      <c r="M249" s="29"/>
      <c r="N249" s="29"/>
      <c r="O249" s="29"/>
      <c r="P249" s="29"/>
      <c r="Q249" s="29"/>
      <c r="R249" s="29"/>
      <c r="S249" s="29"/>
      <c r="T249" s="29"/>
      <c r="U249" s="29"/>
      <c r="V249" s="29"/>
      <c r="AI249" s="127" t="s">
        <v>205</v>
      </c>
      <c r="AK249" s="127" t="s">
        <v>146</v>
      </c>
      <c r="AL249" s="127" t="s">
        <v>78</v>
      </c>
      <c r="AP249" s="15" t="s">
        <v>144</v>
      </c>
      <c r="AV249" s="128" t="e">
        <f>IF(#REF!="základná",J249,0)</f>
        <v>#REF!</v>
      </c>
      <c r="AW249" s="128" t="e">
        <f>IF(#REF!="znížená",J249,0)</f>
        <v>#REF!</v>
      </c>
      <c r="AX249" s="128" t="e">
        <f>IF(#REF!="zákl. prenesená",J249,0)</f>
        <v>#REF!</v>
      </c>
      <c r="AY249" s="128" t="e">
        <f>IF(#REF!="zníž. prenesená",J249,0)</f>
        <v>#REF!</v>
      </c>
      <c r="AZ249" s="128" t="e">
        <f>IF(#REF!="nulová",J249,0)</f>
        <v>#REF!</v>
      </c>
      <c r="BA249" s="15" t="s">
        <v>78</v>
      </c>
      <c r="BB249" s="128">
        <f t="shared" si="7"/>
        <v>0</v>
      </c>
      <c r="BC249" s="15" t="s">
        <v>205</v>
      </c>
      <c r="BD249" s="127" t="s">
        <v>2698</v>
      </c>
    </row>
    <row r="250" spans="1:56" s="2" customFormat="1" ht="37.9" customHeight="1">
      <c r="A250" s="29"/>
      <c r="B250" s="119"/>
      <c r="C250" s="120" t="s">
        <v>1667</v>
      </c>
      <c r="D250" s="120" t="s">
        <v>146</v>
      </c>
      <c r="E250" s="121" t="s">
        <v>891</v>
      </c>
      <c r="F250" s="122" t="s">
        <v>892</v>
      </c>
      <c r="G250" s="123" t="s">
        <v>149</v>
      </c>
      <c r="H250" s="124">
        <v>103.557</v>
      </c>
      <c r="I250" s="125"/>
      <c r="J250" s="125"/>
      <c r="K250" s="126"/>
      <c r="L250" s="30"/>
      <c r="M250" s="29"/>
      <c r="N250" s="29"/>
      <c r="O250" s="29"/>
      <c r="P250" s="29"/>
      <c r="Q250" s="29"/>
      <c r="R250" s="29"/>
      <c r="S250" s="29"/>
      <c r="T250" s="29"/>
      <c r="U250" s="29"/>
      <c r="V250" s="29"/>
      <c r="AI250" s="127" t="s">
        <v>205</v>
      </c>
      <c r="AK250" s="127" t="s">
        <v>146</v>
      </c>
      <c r="AL250" s="127" t="s">
        <v>78</v>
      </c>
      <c r="AP250" s="15" t="s">
        <v>144</v>
      </c>
      <c r="AV250" s="128" t="e">
        <f>IF(#REF!="základná",J250,0)</f>
        <v>#REF!</v>
      </c>
      <c r="AW250" s="128" t="e">
        <f>IF(#REF!="znížená",J250,0)</f>
        <v>#REF!</v>
      </c>
      <c r="AX250" s="128" t="e">
        <f>IF(#REF!="zákl. prenesená",J250,0)</f>
        <v>#REF!</v>
      </c>
      <c r="AY250" s="128" t="e">
        <f>IF(#REF!="zníž. prenesená",J250,0)</f>
        <v>#REF!</v>
      </c>
      <c r="AZ250" s="128" t="e">
        <f>IF(#REF!="nulová",J250,0)</f>
        <v>#REF!</v>
      </c>
      <c r="BA250" s="15" t="s">
        <v>78</v>
      </c>
      <c r="BB250" s="128">
        <f t="shared" si="7"/>
        <v>0</v>
      </c>
      <c r="BC250" s="15" t="s">
        <v>205</v>
      </c>
      <c r="BD250" s="127" t="s">
        <v>2699</v>
      </c>
    </row>
    <row r="251" spans="1:56" s="2" customFormat="1" ht="6.95" customHeight="1">
      <c r="A251" s="29"/>
      <c r="B251" s="47"/>
      <c r="C251" s="48"/>
      <c r="D251" s="48"/>
      <c r="E251" s="48"/>
      <c r="F251" s="48"/>
      <c r="G251" s="48"/>
      <c r="H251" s="48"/>
      <c r="I251" s="48"/>
      <c r="J251" s="48"/>
      <c r="K251" s="48"/>
      <c r="L251" s="30"/>
      <c r="M251" s="29"/>
      <c r="N251" s="29"/>
      <c r="O251" s="29"/>
      <c r="P251" s="29"/>
      <c r="Q251" s="29"/>
      <c r="R251" s="29"/>
      <c r="S251" s="29"/>
      <c r="T251" s="29"/>
      <c r="U251" s="29"/>
      <c r="V251" s="29"/>
    </row>
  </sheetData>
  <autoFilter ref="C134:K250" xr:uid="{00000000-0009-0000-0000-00000D000000}"/>
  <mergeCells count="11">
    <mergeCell ref="E127:H127"/>
    <mergeCell ref="E7:H7"/>
    <mergeCell ref="E9:H9"/>
    <mergeCell ref="E11:H11"/>
    <mergeCell ref="E29:H29"/>
    <mergeCell ref="E84:H84"/>
    <mergeCell ref="L2:M2"/>
    <mergeCell ref="E86:H86"/>
    <mergeCell ref="E88:H88"/>
    <mergeCell ref="E123:H123"/>
    <mergeCell ref="E125:H12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BD216"/>
  <sheetViews>
    <sheetView showGridLines="0" workbookViewId="0">
      <selection activeCell="N33" sqref="N3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2.33203125" style="1" customWidth="1"/>
    <col min="14" max="14" width="16.33203125" style="1" customWidth="1"/>
    <col min="15" max="15" width="12.33203125" style="1" customWidth="1"/>
    <col min="16" max="16" width="15" style="1" customWidth="1"/>
    <col min="17" max="17" width="11" style="1" customWidth="1"/>
    <col min="18" max="18" width="15" style="1" customWidth="1"/>
    <col min="19" max="19" width="16.33203125" style="1" customWidth="1"/>
    <col min="20" max="20" width="11" style="1" customWidth="1"/>
    <col min="21" max="21" width="15" style="1" customWidth="1"/>
    <col min="22" max="22" width="16.33203125" style="1" customWidth="1"/>
    <col min="35" max="56" width="9.33203125" style="1" hidden="1"/>
  </cols>
  <sheetData>
    <row r="1" spans="1:37">
      <c r="A1" s="72"/>
    </row>
    <row r="2" spans="1:37" s="1" customFormat="1" ht="36.950000000000003" customHeight="1">
      <c r="L2" s="147" t="s">
        <v>4</v>
      </c>
      <c r="M2" s="148"/>
      <c r="AK2" s="15" t="s">
        <v>113</v>
      </c>
    </row>
    <row r="3" spans="1:37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K3" s="15" t="s">
        <v>69</v>
      </c>
    </row>
    <row r="4" spans="1:37" s="1" customFormat="1" ht="24.95" customHeight="1">
      <c r="B4" s="18"/>
      <c r="D4" s="19" t="s">
        <v>116</v>
      </c>
      <c r="L4" s="18"/>
      <c r="AK4" s="15" t="s">
        <v>2</v>
      </c>
    </row>
    <row r="5" spans="1:37" s="1" customFormat="1" ht="6.95" customHeight="1">
      <c r="B5" s="18"/>
      <c r="L5" s="18"/>
    </row>
    <row r="6" spans="1:37" s="1" customFormat="1" ht="12" customHeight="1">
      <c r="B6" s="18"/>
      <c r="D6" s="23" t="s">
        <v>11</v>
      </c>
      <c r="L6" s="18"/>
    </row>
    <row r="7" spans="1:37" s="1" customFormat="1" ht="16.5" customHeight="1">
      <c r="B7" s="18"/>
      <c r="E7" s="181" t="str">
        <f>'Rekapitulácia stavby'!K6</f>
        <v>Poltár OO PZ, rekonštrukcia a modernizácia objektu</v>
      </c>
      <c r="F7" s="183"/>
      <c r="G7" s="183"/>
      <c r="H7" s="183"/>
      <c r="L7" s="18"/>
    </row>
    <row r="8" spans="1:37" s="1" customFormat="1" ht="12" customHeight="1">
      <c r="B8" s="18"/>
      <c r="D8" s="23" t="s">
        <v>117</v>
      </c>
      <c r="L8" s="18"/>
    </row>
    <row r="9" spans="1:37" s="2" customFormat="1" ht="16.5" customHeight="1">
      <c r="A9" s="29"/>
      <c r="B9" s="30"/>
      <c r="C9" s="29"/>
      <c r="D9" s="29"/>
      <c r="E9" s="186" t="s">
        <v>110</v>
      </c>
      <c r="F9" s="182"/>
      <c r="G9" s="182"/>
      <c r="H9" s="182"/>
      <c r="I9" s="29"/>
      <c r="J9" s="29"/>
      <c r="K9" s="29"/>
      <c r="L9" s="42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37" s="2" customFormat="1" ht="12" customHeight="1">
      <c r="A10" s="29"/>
      <c r="B10" s="30"/>
      <c r="C10" s="29"/>
      <c r="D10" s="23" t="s">
        <v>118</v>
      </c>
      <c r="E10" s="29"/>
      <c r="F10" s="29"/>
      <c r="G10" s="29"/>
      <c r="H10" s="29"/>
      <c r="I10" s="29"/>
      <c r="J10" s="29"/>
      <c r="K10" s="29"/>
      <c r="L10" s="42"/>
      <c r="M10" s="29"/>
      <c r="N10" s="29"/>
      <c r="O10" s="29"/>
      <c r="P10" s="29"/>
      <c r="Q10" s="29"/>
      <c r="R10" s="29"/>
      <c r="S10" s="29"/>
      <c r="T10" s="29"/>
      <c r="U10" s="29"/>
      <c r="V10" s="29"/>
    </row>
    <row r="11" spans="1:37" s="2" customFormat="1" ht="16.5" customHeight="1">
      <c r="A11" s="29"/>
      <c r="B11" s="30"/>
      <c r="C11" s="29"/>
      <c r="D11" s="29"/>
      <c r="E11" s="187" t="s">
        <v>2928</v>
      </c>
      <c r="F11" s="182"/>
      <c r="G11" s="182"/>
      <c r="H11" s="182"/>
      <c r="I11" s="29"/>
      <c r="J11" s="29"/>
      <c r="K11" s="29"/>
      <c r="L11" s="42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37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42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37" s="2" customFormat="1" ht="12" customHeight="1">
      <c r="A13" s="29"/>
      <c r="B13" s="30"/>
      <c r="C13" s="29"/>
      <c r="D13" s="23" t="s">
        <v>13</v>
      </c>
      <c r="E13" s="29"/>
      <c r="F13" s="21" t="s">
        <v>14</v>
      </c>
      <c r="G13" s="29"/>
      <c r="H13" s="29"/>
      <c r="I13" s="23" t="s">
        <v>15</v>
      </c>
      <c r="J13" s="21" t="s">
        <v>16</v>
      </c>
      <c r="K13" s="29"/>
      <c r="L13" s="42"/>
      <c r="M13" s="29"/>
      <c r="N13" s="29"/>
      <c r="O13" s="29"/>
      <c r="P13" s="29"/>
      <c r="Q13" s="29"/>
      <c r="R13" s="29"/>
      <c r="S13" s="29"/>
      <c r="T13" s="29"/>
      <c r="U13" s="29"/>
      <c r="V13" s="29"/>
    </row>
    <row r="14" spans="1:37" s="2" customFormat="1" ht="12" customHeight="1">
      <c r="A14" s="29"/>
      <c r="B14" s="30"/>
      <c r="C14" s="29"/>
      <c r="D14" s="23" t="s">
        <v>17</v>
      </c>
      <c r="E14" s="29"/>
      <c r="F14" s="21" t="s">
        <v>18</v>
      </c>
      <c r="G14" s="29"/>
      <c r="H14" s="29"/>
      <c r="I14" s="23" t="s">
        <v>19</v>
      </c>
      <c r="J14" s="55" t="str">
        <f>'Rekapitulácia stavby'!AN8</f>
        <v>21. 6. 2023</v>
      </c>
      <c r="K14" s="29"/>
      <c r="L14" s="42"/>
      <c r="M14" s="29"/>
      <c r="N14" s="29"/>
      <c r="O14" s="29"/>
      <c r="P14" s="29"/>
      <c r="Q14" s="29"/>
      <c r="R14" s="29"/>
      <c r="S14" s="29"/>
      <c r="T14" s="29"/>
      <c r="U14" s="29"/>
      <c r="V14" s="29"/>
    </row>
    <row r="15" spans="1:37" s="2" customFormat="1" ht="21.75" customHeight="1">
      <c r="A15" s="29"/>
      <c r="B15" s="30"/>
      <c r="C15" s="29"/>
      <c r="D15" s="20" t="s">
        <v>21</v>
      </c>
      <c r="E15" s="29"/>
      <c r="F15" s="24" t="s">
        <v>22</v>
      </c>
      <c r="G15" s="29"/>
      <c r="H15" s="29"/>
      <c r="I15" s="20" t="s">
        <v>23</v>
      </c>
      <c r="J15" s="24" t="s">
        <v>24</v>
      </c>
      <c r="K15" s="29"/>
      <c r="L15" s="42"/>
      <c r="M15" s="29"/>
      <c r="N15" s="29"/>
      <c r="O15" s="29"/>
      <c r="P15" s="29"/>
      <c r="Q15" s="29"/>
      <c r="R15" s="29"/>
      <c r="S15" s="29"/>
      <c r="T15" s="29"/>
      <c r="U15" s="29"/>
      <c r="V15" s="29"/>
    </row>
    <row r="16" spans="1:37" s="2" customFormat="1" ht="12" customHeight="1">
      <c r="A16" s="29"/>
      <c r="B16" s="30"/>
      <c r="C16" s="29"/>
      <c r="D16" s="23" t="s">
        <v>25</v>
      </c>
      <c r="E16" s="29"/>
      <c r="F16" s="29"/>
      <c r="G16" s="29"/>
      <c r="H16" s="29"/>
      <c r="I16" s="23" t="s">
        <v>26</v>
      </c>
      <c r="J16" s="21" t="s">
        <v>27</v>
      </c>
      <c r="K16" s="29"/>
      <c r="L16" s="42"/>
      <c r="M16" s="29"/>
      <c r="N16" s="29"/>
      <c r="O16" s="29"/>
      <c r="P16" s="29"/>
      <c r="Q16" s="29"/>
      <c r="R16" s="29"/>
      <c r="S16" s="29"/>
      <c r="T16" s="29"/>
      <c r="U16" s="29"/>
      <c r="V16" s="29"/>
    </row>
    <row r="17" spans="1:22" s="2" customFormat="1" ht="18" customHeight="1">
      <c r="A17" s="29"/>
      <c r="B17" s="30"/>
      <c r="C17" s="29"/>
      <c r="D17" s="29"/>
      <c r="E17" s="21" t="s">
        <v>28</v>
      </c>
      <c r="F17" s="29"/>
      <c r="G17" s="29"/>
      <c r="H17" s="29"/>
      <c r="I17" s="23" t="s">
        <v>29</v>
      </c>
      <c r="J17" s="21"/>
      <c r="K17" s="29"/>
      <c r="L17" s="42"/>
      <c r="M17" s="29"/>
      <c r="N17" s="29"/>
      <c r="O17" s="29"/>
      <c r="P17" s="29"/>
      <c r="Q17" s="29"/>
      <c r="R17" s="29"/>
      <c r="S17" s="29"/>
      <c r="T17" s="29"/>
      <c r="U17" s="29"/>
      <c r="V17" s="29"/>
    </row>
    <row r="18" spans="1:22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42"/>
      <c r="M18" s="29"/>
      <c r="N18" s="29"/>
      <c r="O18" s="29"/>
      <c r="P18" s="29"/>
      <c r="Q18" s="29"/>
      <c r="R18" s="29"/>
      <c r="S18" s="29"/>
      <c r="T18" s="29"/>
      <c r="U18" s="29"/>
      <c r="V18" s="29"/>
    </row>
    <row r="19" spans="1:22" s="2" customFormat="1" ht="12" customHeight="1">
      <c r="A19" s="29"/>
      <c r="B19" s="30"/>
      <c r="C19" s="29"/>
      <c r="D19" s="23" t="s">
        <v>30</v>
      </c>
      <c r="E19" s="29"/>
      <c r="F19" s="29"/>
      <c r="G19" s="29"/>
      <c r="H19" s="29"/>
      <c r="I19" s="23" t="s">
        <v>26</v>
      </c>
      <c r="J19" s="21" t="s">
        <v>31</v>
      </c>
      <c r="K19" s="29"/>
      <c r="L19" s="42"/>
      <c r="M19" s="29"/>
      <c r="N19" s="29"/>
      <c r="O19" s="29"/>
      <c r="P19" s="29"/>
      <c r="Q19" s="29"/>
      <c r="R19" s="29"/>
      <c r="S19" s="29"/>
      <c r="T19" s="29"/>
      <c r="U19" s="29"/>
      <c r="V19" s="29"/>
    </row>
    <row r="20" spans="1:22" s="2" customFormat="1" ht="18" customHeight="1">
      <c r="A20" s="29"/>
      <c r="B20" s="30"/>
      <c r="C20" s="29"/>
      <c r="D20" s="29"/>
      <c r="E20" s="21" t="s">
        <v>31</v>
      </c>
      <c r="F20" s="29"/>
      <c r="G20" s="29"/>
      <c r="H20" s="29"/>
      <c r="I20" s="23" t="s">
        <v>29</v>
      </c>
      <c r="J20" s="21" t="s">
        <v>31</v>
      </c>
      <c r="K20" s="29"/>
      <c r="L20" s="42"/>
      <c r="M20" s="29"/>
      <c r="N20" s="29"/>
      <c r="O20" s="29"/>
      <c r="P20" s="29"/>
      <c r="Q20" s="29"/>
      <c r="R20" s="29"/>
      <c r="S20" s="29"/>
      <c r="T20" s="29"/>
      <c r="U20" s="29"/>
      <c r="V20" s="29"/>
    </row>
    <row r="21" spans="1:22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42"/>
      <c r="M21" s="29"/>
      <c r="N21" s="29"/>
      <c r="O21" s="29"/>
      <c r="P21" s="29"/>
      <c r="Q21" s="29"/>
      <c r="R21" s="29"/>
      <c r="S21" s="29"/>
      <c r="T21" s="29"/>
      <c r="U21" s="29"/>
      <c r="V21" s="29"/>
    </row>
    <row r="22" spans="1:22" s="2" customFormat="1" ht="12" customHeight="1">
      <c r="A22" s="29"/>
      <c r="B22" s="30"/>
      <c r="C22" s="29"/>
      <c r="D22" s="23" t="s">
        <v>32</v>
      </c>
      <c r="E22" s="29"/>
      <c r="F22" s="29"/>
      <c r="G22" s="29"/>
      <c r="H22" s="29"/>
      <c r="I22" s="23" t="s">
        <v>26</v>
      </c>
      <c r="J22" s="21" t="s">
        <v>33</v>
      </c>
      <c r="K22" s="29"/>
      <c r="L22" s="42"/>
      <c r="M22" s="29"/>
      <c r="N22" s="29"/>
      <c r="O22" s="29"/>
      <c r="P22" s="29"/>
      <c r="Q22" s="29"/>
      <c r="R22" s="29"/>
      <c r="S22" s="29"/>
      <c r="T22" s="29"/>
      <c r="U22" s="29"/>
      <c r="V22" s="29"/>
    </row>
    <row r="23" spans="1:22" s="2" customFormat="1" ht="18" customHeight="1">
      <c r="A23" s="29"/>
      <c r="B23" s="30"/>
      <c r="C23" s="29"/>
      <c r="D23" s="29"/>
      <c r="E23" s="21" t="s">
        <v>34</v>
      </c>
      <c r="F23" s="29"/>
      <c r="G23" s="29"/>
      <c r="H23" s="29"/>
      <c r="I23" s="23" t="s">
        <v>29</v>
      </c>
      <c r="J23" s="21" t="s">
        <v>35</v>
      </c>
      <c r="K23" s="29"/>
      <c r="L23" s="42"/>
      <c r="M23" s="29"/>
      <c r="N23" s="29"/>
      <c r="O23" s="29"/>
      <c r="P23" s="29"/>
      <c r="Q23" s="29"/>
      <c r="R23" s="29"/>
      <c r="S23" s="29"/>
      <c r="T23" s="29"/>
      <c r="U23" s="29"/>
      <c r="V23" s="29"/>
    </row>
    <row r="24" spans="1:22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42"/>
      <c r="M24" s="29"/>
      <c r="N24" s="29"/>
      <c r="O24" s="29"/>
      <c r="P24" s="29"/>
      <c r="Q24" s="29"/>
      <c r="R24" s="29"/>
      <c r="S24" s="29"/>
      <c r="T24" s="29"/>
      <c r="U24" s="29"/>
      <c r="V24" s="29"/>
    </row>
    <row r="25" spans="1:22" s="2" customFormat="1" ht="12" customHeight="1">
      <c r="A25" s="29"/>
      <c r="B25" s="30"/>
      <c r="C25" s="29"/>
      <c r="D25" s="23" t="s">
        <v>37</v>
      </c>
      <c r="E25" s="29"/>
      <c r="F25" s="29"/>
      <c r="G25" s="29"/>
      <c r="H25" s="29"/>
      <c r="I25" s="23" t="s">
        <v>26</v>
      </c>
      <c r="J25" s="21" t="s">
        <v>31</v>
      </c>
      <c r="K25" s="29"/>
      <c r="L25" s="42"/>
      <c r="M25" s="29"/>
      <c r="N25" s="29"/>
      <c r="O25" s="29"/>
      <c r="P25" s="29"/>
      <c r="Q25" s="29"/>
      <c r="R25" s="29"/>
      <c r="S25" s="29"/>
      <c r="T25" s="29"/>
      <c r="U25" s="29"/>
      <c r="V25" s="29"/>
    </row>
    <row r="26" spans="1:22" s="2" customFormat="1" ht="18" customHeight="1">
      <c r="A26" s="29"/>
      <c r="B26" s="30"/>
      <c r="C26" s="29"/>
      <c r="D26" s="29"/>
      <c r="E26" s="21" t="s">
        <v>38</v>
      </c>
      <c r="F26" s="29"/>
      <c r="G26" s="29"/>
      <c r="H26" s="29"/>
      <c r="I26" s="23" t="s">
        <v>29</v>
      </c>
      <c r="J26" s="21" t="s">
        <v>31</v>
      </c>
      <c r="K26" s="29"/>
      <c r="L26" s="42"/>
      <c r="M26" s="29"/>
      <c r="N26" s="29"/>
      <c r="O26" s="29"/>
      <c r="P26" s="29"/>
      <c r="Q26" s="29"/>
      <c r="R26" s="29"/>
      <c r="S26" s="29"/>
      <c r="T26" s="29"/>
      <c r="U26" s="29"/>
      <c r="V26" s="29"/>
    </row>
    <row r="27" spans="1:22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42"/>
      <c r="M27" s="29"/>
      <c r="N27" s="29"/>
      <c r="O27" s="29"/>
      <c r="P27" s="29"/>
      <c r="Q27" s="29"/>
      <c r="R27" s="29"/>
      <c r="S27" s="29"/>
      <c r="T27" s="29"/>
      <c r="U27" s="29"/>
      <c r="V27" s="29"/>
    </row>
    <row r="28" spans="1:22" s="2" customFormat="1" ht="12" customHeight="1">
      <c r="A28" s="29"/>
      <c r="B28" s="30"/>
      <c r="C28" s="29"/>
      <c r="D28" s="23" t="s">
        <v>39</v>
      </c>
      <c r="E28" s="29"/>
      <c r="F28" s="29"/>
      <c r="G28" s="29"/>
      <c r="H28" s="29"/>
      <c r="I28" s="29"/>
      <c r="J28" s="29"/>
      <c r="K28" s="29"/>
      <c r="L28" s="42"/>
      <c r="M28" s="29"/>
      <c r="N28" s="29"/>
      <c r="O28" s="29"/>
      <c r="P28" s="29"/>
      <c r="Q28" s="29"/>
      <c r="R28" s="29"/>
      <c r="S28" s="29"/>
      <c r="T28" s="29"/>
      <c r="U28" s="29"/>
      <c r="V28" s="29"/>
    </row>
    <row r="29" spans="1:22" s="8" customFormat="1" ht="16.5" customHeight="1">
      <c r="A29" s="73"/>
      <c r="B29" s="74"/>
      <c r="C29" s="73"/>
      <c r="D29" s="73"/>
      <c r="E29" s="171" t="s">
        <v>1</v>
      </c>
      <c r="F29" s="171"/>
      <c r="G29" s="171"/>
      <c r="H29" s="171"/>
      <c r="I29" s="73"/>
      <c r="J29" s="73"/>
      <c r="K29" s="73"/>
      <c r="L29" s="75"/>
      <c r="M29" s="73"/>
      <c r="N29" s="73"/>
      <c r="O29" s="73"/>
      <c r="P29" s="73"/>
      <c r="Q29" s="73"/>
      <c r="R29" s="73"/>
      <c r="S29" s="73"/>
      <c r="T29" s="73"/>
      <c r="U29" s="73"/>
      <c r="V29" s="73"/>
    </row>
    <row r="30" spans="1:22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42"/>
      <c r="M30" s="29"/>
      <c r="N30" s="29"/>
      <c r="O30" s="29"/>
      <c r="P30" s="29"/>
      <c r="Q30" s="29"/>
      <c r="R30" s="29"/>
      <c r="S30" s="29"/>
      <c r="T30" s="29"/>
      <c r="U30" s="29"/>
      <c r="V30" s="29"/>
    </row>
    <row r="31" spans="1:22" s="2" customFormat="1" ht="6.95" customHeight="1">
      <c r="A31" s="29"/>
      <c r="B31" s="30"/>
      <c r="C31" s="29"/>
      <c r="D31" s="57"/>
      <c r="E31" s="57"/>
      <c r="F31" s="57"/>
      <c r="G31" s="57"/>
      <c r="H31" s="57"/>
      <c r="I31" s="57"/>
      <c r="J31" s="57"/>
      <c r="K31" s="57"/>
      <c r="L31" s="42"/>
      <c r="M31" s="29"/>
      <c r="N31" s="29"/>
      <c r="O31" s="29"/>
      <c r="P31" s="29"/>
      <c r="Q31" s="29"/>
      <c r="R31" s="29"/>
      <c r="S31" s="29"/>
      <c r="T31" s="29"/>
      <c r="U31" s="29"/>
      <c r="V31" s="29"/>
    </row>
    <row r="32" spans="1:22" s="2" customFormat="1" ht="14.45" customHeight="1">
      <c r="A32" s="29"/>
      <c r="B32" s="30"/>
      <c r="C32" s="29"/>
      <c r="D32" s="21" t="s">
        <v>119</v>
      </c>
      <c r="E32" s="29"/>
      <c r="F32" s="29"/>
      <c r="G32" s="29"/>
      <c r="H32" s="29"/>
      <c r="I32" s="29"/>
      <c r="J32" s="28"/>
      <c r="K32" s="29"/>
      <c r="L32" s="42"/>
      <c r="M32" s="29"/>
      <c r="N32" s="29"/>
      <c r="O32" s="29"/>
      <c r="P32" s="29"/>
      <c r="Q32" s="29"/>
      <c r="R32" s="29"/>
      <c r="S32" s="29"/>
      <c r="T32" s="29"/>
      <c r="U32" s="29"/>
      <c r="V32" s="29"/>
    </row>
    <row r="33" spans="1:22" s="2" customFormat="1" ht="14.45" customHeight="1">
      <c r="A33" s="29"/>
      <c r="B33" s="30"/>
      <c r="C33" s="29"/>
      <c r="D33" s="27" t="s">
        <v>120</v>
      </c>
      <c r="E33" s="29"/>
      <c r="F33" s="29"/>
      <c r="G33" s="29"/>
      <c r="H33" s="29"/>
      <c r="I33" s="29"/>
      <c r="J33" s="28"/>
      <c r="K33" s="29"/>
      <c r="L33" s="42"/>
      <c r="M33" s="29"/>
      <c r="N33" s="29"/>
      <c r="O33" s="29"/>
      <c r="P33" s="29"/>
      <c r="Q33" s="29"/>
      <c r="R33" s="29"/>
      <c r="S33" s="29"/>
      <c r="T33" s="29"/>
      <c r="U33" s="29"/>
      <c r="V33" s="29"/>
    </row>
    <row r="34" spans="1:22" s="2" customFormat="1" ht="25.35" customHeight="1">
      <c r="A34" s="29"/>
      <c r="B34" s="30"/>
      <c r="C34" s="29"/>
      <c r="D34" s="76" t="s">
        <v>42</v>
      </c>
      <c r="E34" s="29"/>
      <c r="F34" s="29"/>
      <c r="G34" s="29"/>
      <c r="H34" s="29"/>
      <c r="I34" s="29"/>
      <c r="J34" s="61"/>
      <c r="K34" s="29"/>
      <c r="L34" s="42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s="2" customFormat="1" ht="6.95" customHeight="1">
      <c r="A35" s="29"/>
      <c r="B35" s="30"/>
      <c r="C35" s="29"/>
      <c r="D35" s="57"/>
      <c r="E35" s="57"/>
      <c r="F35" s="57"/>
      <c r="G35" s="57"/>
      <c r="H35" s="57"/>
      <c r="I35" s="57"/>
      <c r="J35" s="57"/>
      <c r="K35" s="57"/>
      <c r="L35" s="42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s="2" customFormat="1" ht="14.45" customHeight="1">
      <c r="A36" s="29"/>
      <c r="B36" s="30"/>
      <c r="C36" s="29"/>
      <c r="D36" s="29"/>
      <c r="E36" s="29"/>
      <c r="F36" s="33" t="s">
        <v>44</v>
      </c>
      <c r="G36" s="29"/>
      <c r="H36" s="29"/>
      <c r="I36" s="33" t="s">
        <v>43</v>
      </c>
      <c r="J36" s="33" t="s">
        <v>45</v>
      </c>
      <c r="K36" s="29"/>
      <c r="L36" s="42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s="2" customFormat="1" ht="14.45" customHeight="1">
      <c r="A37" s="29"/>
      <c r="B37" s="30"/>
      <c r="C37" s="29"/>
      <c r="D37" s="77" t="s">
        <v>46</v>
      </c>
      <c r="E37" s="35" t="s">
        <v>47</v>
      </c>
      <c r="F37" s="78" t="e">
        <f>ROUND((SUM(AV106:AV107) + SUM(AV129:AV215)),  2)</f>
        <v>#REF!</v>
      </c>
      <c r="G37" s="79"/>
      <c r="H37" s="79"/>
      <c r="I37" s="80">
        <v>0.2</v>
      </c>
      <c r="J37" s="78" t="e">
        <f>ROUND(((SUM(AV106:AV107) + SUM(AV129:AV215))*I37),  2)</f>
        <v>#REF!</v>
      </c>
      <c r="K37" s="29"/>
      <c r="L37" s="42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s="2" customFormat="1" ht="14.45" customHeight="1">
      <c r="A38" s="29"/>
      <c r="B38" s="30"/>
      <c r="C38" s="29"/>
      <c r="D38" s="29"/>
      <c r="E38" s="35" t="s">
        <v>48</v>
      </c>
      <c r="F38" s="81"/>
      <c r="G38" s="29"/>
      <c r="H38" s="29"/>
      <c r="I38" s="82">
        <v>0.23</v>
      </c>
      <c r="J38" s="81"/>
      <c r="K38" s="29"/>
      <c r="L38" s="42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s="2" customFormat="1" ht="14.45" hidden="1" customHeight="1">
      <c r="A39" s="29"/>
      <c r="B39" s="30"/>
      <c r="C39" s="29"/>
      <c r="D39" s="29"/>
      <c r="E39" s="23" t="s">
        <v>49</v>
      </c>
      <c r="F39" s="81" t="e">
        <f>ROUND((SUM(AX106:AX107) + SUM(AX129:AX215)),  2)</f>
        <v>#REF!</v>
      </c>
      <c r="G39" s="29"/>
      <c r="H39" s="29"/>
      <c r="I39" s="82">
        <v>0.2</v>
      </c>
      <c r="J39" s="81"/>
      <c r="K39" s="29"/>
      <c r="L39" s="42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s="2" customFormat="1" ht="14.45" hidden="1" customHeight="1">
      <c r="A40" s="29"/>
      <c r="B40" s="30"/>
      <c r="C40" s="29"/>
      <c r="D40" s="29"/>
      <c r="E40" s="23" t="s">
        <v>50</v>
      </c>
      <c r="F40" s="81" t="e">
        <f>ROUND((SUM(AY106:AY107) + SUM(AY129:AY215)),  2)</f>
        <v>#REF!</v>
      </c>
      <c r="G40" s="29"/>
      <c r="H40" s="29"/>
      <c r="I40" s="82">
        <v>0.2</v>
      </c>
      <c r="J40" s="81"/>
      <c r="K40" s="29"/>
      <c r="L40" s="42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s="2" customFormat="1" ht="14.45" hidden="1" customHeight="1">
      <c r="A41" s="29"/>
      <c r="B41" s="30"/>
      <c r="C41" s="29"/>
      <c r="D41" s="29"/>
      <c r="E41" s="35" t="s">
        <v>51</v>
      </c>
      <c r="F41" s="78" t="e">
        <f>ROUND((SUM(AZ106:AZ107) + SUM(AZ129:AZ215)),  2)</f>
        <v>#REF!</v>
      </c>
      <c r="G41" s="79"/>
      <c r="H41" s="79"/>
      <c r="I41" s="80">
        <v>0</v>
      </c>
      <c r="J41" s="78"/>
      <c r="K41" s="29"/>
      <c r="L41" s="42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s="2" customFormat="1" ht="6.9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42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s="2" customFormat="1" ht="25.35" customHeight="1">
      <c r="A43" s="29"/>
      <c r="B43" s="30"/>
      <c r="C43" s="70"/>
      <c r="D43" s="83" t="s">
        <v>52</v>
      </c>
      <c r="E43" s="56"/>
      <c r="F43" s="56"/>
      <c r="G43" s="84" t="s">
        <v>53</v>
      </c>
      <c r="H43" s="85" t="s">
        <v>54</v>
      </c>
      <c r="I43" s="56"/>
      <c r="J43" s="86"/>
      <c r="K43" s="87"/>
      <c r="L43" s="42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s="2" customFormat="1" ht="14.45" customHeight="1">
      <c r="A44" s="29"/>
      <c r="B44" s="30"/>
      <c r="C44" s="29"/>
      <c r="D44" s="29"/>
      <c r="E44" s="29"/>
      <c r="F44" s="29"/>
      <c r="G44" s="29"/>
      <c r="H44" s="29"/>
      <c r="I44" s="29"/>
      <c r="J44" s="29"/>
      <c r="K44" s="29"/>
      <c r="L44" s="42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s="1" customFormat="1" ht="14.45" customHeight="1">
      <c r="B45" s="18"/>
      <c r="L45" s="18"/>
    </row>
    <row r="46" spans="1:22" s="1" customFormat="1" ht="14.45" customHeight="1">
      <c r="B46" s="18"/>
      <c r="L46" s="18"/>
    </row>
    <row r="47" spans="1:22" s="1" customFormat="1" ht="14.45" customHeight="1">
      <c r="B47" s="18"/>
      <c r="L47" s="18"/>
    </row>
    <row r="48" spans="1:22" s="1" customFormat="1" ht="14.45" customHeight="1">
      <c r="B48" s="18"/>
      <c r="L48" s="18"/>
    </row>
    <row r="49" spans="1:22" s="2" customFormat="1" ht="14.45" customHeight="1">
      <c r="B49" s="42"/>
      <c r="D49" s="43" t="s">
        <v>55</v>
      </c>
      <c r="E49" s="44"/>
      <c r="F49" s="44"/>
      <c r="G49" s="43" t="s">
        <v>56</v>
      </c>
      <c r="H49" s="44"/>
      <c r="I49" s="44"/>
      <c r="J49" s="44"/>
      <c r="K49" s="44"/>
      <c r="L49" s="42"/>
    </row>
    <row r="50" spans="1:22">
      <c r="B50" s="18"/>
      <c r="L50" s="18"/>
    </row>
    <row r="51" spans="1:22">
      <c r="B51" s="18"/>
      <c r="L51" s="18"/>
    </row>
    <row r="52" spans="1:22">
      <c r="B52" s="18"/>
      <c r="L52" s="18"/>
    </row>
    <row r="53" spans="1:22">
      <c r="B53" s="18"/>
      <c r="L53" s="18"/>
    </row>
    <row r="54" spans="1:22">
      <c r="B54" s="18"/>
      <c r="L54" s="18"/>
    </row>
    <row r="55" spans="1:22">
      <c r="B55" s="18"/>
      <c r="L55" s="18"/>
    </row>
    <row r="56" spans="1:22">
      <c r="B56" s="18"/>
      <c r="L56" s="18"/>
    </row>
    <row r="57" spans="1:22">
      <c r="B57" s="18"/>
      <c r="L57" s="18"/>
    </row>
    <row r="58" spans="1:22">
      <c r="B58" s="18"/>
      <c r="L58" s="18"/>
    </row>
    <row r="59" spans="1:22">
      <c r="B59" s="18"/>
      <c r="L59" s="18"/>
    </row>
    <row r="60" spans="1:22" s="2" customFormat="1" ht="12.75">
      <c r="A60" s="29"/>
      <c r="B60" s="30"/>
      <c r="C60" s="29"/>
      <c r="D60" s="45" t="s">
        <v>57</v>
      </c>
      <c r="E60" s="32"/>
      <c r="F60" s="88" t="s">
        <v>58</v>
      </c>
      <c r="G60" s="45" t="s">
        <v>57</v>
      </c>
      <c r="H60" s="32"/>
      <c r="I60" s="32"/>
      <c r="J60" s="89" t="s">
        <v>58</v>
      </c>
      <c r="K60" s="32"/>
      <c r="L60" s="42"/>
      <c r="M60" s="29"/>
      <c r="N60" s="29"/>
      <c r="O60" s="29"/>
      <c r="P60" s="29"/>
      <c r="Q60" s="29"/>
      <c r="R60" s="29"/>
      <c r="S60" s="29"/>
      <c r="T60" s="29"/>
      <c r="U60" s="29"/>
      <c r="V60" s="29"/>
    </row>
    <row r="61" spans="1:22">
      <c r="B61" s="18"/>
      <c r="L61" s="18"/>
    </row>
    <row r="62" spans="1:22">
      <c r="B62" s="18"/>
      <c r="L62" s="18"/>
    </row>
    <row r="63" spans="1:22">
      <c r="B63" s="18"/>
      <c r="L63" s="18"/>
    </row>
    <row r="64" spans="1:22" s="2" customFormat="1" ht="12.75">
      <c r="A64" s="29"/>
      <c r="B64" s="30"/>
      <c r="C64" s="29"/>
      <c r="D64" s="43" t="s">
        <v>59</v>
      </c>
      <c r="E64" s="46"/>
      <c r="F64" s="46"/>
      <c r="G64" s="43" t="s">
        <v>60</v>
      </c>
      <c r="H64" s="46"/>
      <c r="I64" s="46"/>
      <c r="J64" s="46"/>
      <c r="K64" s="46"/>
      <c r="L64" s="42"/>
      <c r="M64" s="29"/>
      <c r="N64" s="29"/>
      <c r="O64" s="29"/>
      <c r="P64" s="29"/>
      <c r="Q64" s="29"/>
      <c r="R64" s="29"/>
      <c r="S64" s="29"/>
      <c r="T64" s="29"/>
      <c r="U64" s="29"/>
      <c r="V64" s="29"/>
    </row>
    <row r="65" spans="1:22">
      <c r="B65" s="18"/>
      <c r="L65" s="18"/>
    </row>
    <row r="66" spans="1:22">
      <c r="B66" s="18"/>
      <c r="L66" s="18"/>
    </row>
    <row r="67" spans="1:22">
      <c r="B67" s="18"/>
      <c r="L67" s="18"/>
    </row>
    <row r="68" spans="1:22">
      <c r="B68" s="18"/>
      <c r="L68" s="18"/>
    </row>
    <row r="69" spans="1:22">
      <c r="B69" s="18"/>
      <c r="L69" s="18"/>
    </row>
    <row r="70" spans="1:22">
      <c r="B70" s="18"/>
      <c r="L70" s="18"/>
    </row>
    <row r="71" spans="1:22">
      <c r="B71" s="18"/>
      <c r="L71" s="18"/>
    </row>
    <row r="72" spans="1:22">
      <c r="B72" s="18"/>
      <c r="L72" s="18"/>
    </row>
    <row r="73" spans="1:22">
      <c r="B73" s="18"/>
      <c r="L73" s="18"/>
    </row>
    <row r="74" spans="1:22">
      <c r="B74" s="18"/>
      <c r="L74" s="18"/>
    </row>
    <row r="75" spans="1:22" s="2" customFormat="1" ht="12.75">
      <c r="A75" s="29"/>
      <c r="B75" s="30"/>
      <c r="C75" s="29"/>
      <c r="D75" s="45" t="s">
        <v>57</v>
      </c>
      <c r="E75" s="32"/>
      <c r="F75" s="88" t="s">
        <v>58</v>
      </c>
      <c r="G75" s="45" t="s">
        <v>57</v>
      </c>
      <c r="H75" s="32"/>
      <c r="I75" s="32"/>
      <c r="J75" s="89" t="s">
        <v>58</v>
      </c>
      <c r="K75" s="32"/>
      <c r="L75" s="42"/>
      <c r="M75" s="29"/>
      <c r="N75" s="29"/>
      <c r="O75" s="29"/>
      <c r="P75" s="29"/>
      <c r="Q75" s="29"/>
      <c r="R75" s="29"/>
      <c r="S75" s="29"/>
      <c r="T75" s="29"/>
      <c r="U75" s="29"/>
      <c r="V75" s="29"/>
    </row>
    <row r="76" spans="1:22" s="2" customFormat="1" ht="14.45" customHeight="1">
      <c r="A76" s="29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2"/>
      <c r="M76" s="29"/>
      <c r="N76" s="29"/>
      <c r="O76" s="29"/>
      <c r="P76" s="29"/>
      <c r="Q76" s="29"/>
      <c r="R76" s="29"/>
      <c r="S76" s="29"/>
      <c r="T76" s="29"/>
      <c r="U76" s="29"/>
      <c r="V76" s="29"/>
    </row>
    <row r="80" spans="1:22" s="2" customFormat="1" ht="6.95" customHeight="1">
      <c r="A80" s="29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42"/>
      <c r="M80" s="29"/>
      <c r="N80" s="29"/>
      <c r="O80" s="29"/>
      <c r="P80" s="29"/>
      <c r="Q80" s="29"/>
      <c r="R80" s="29"/>
      <c r="S80" s="29"/>
      <c r="T80" s="29"/>
      <c r="U80" s="29"/>
      <c r="V80" s="29"/>
    </row>
    <row r="81" spans="1:22" s="2" customFormat="1" ht="24.95" customHeight="1">
      <c r="A81" s="29"/>
      <c r="B81" s="30"/>
      <c r="C81" s="19" t="s">
        <v>121</v>
      </c>
      <c r="D81" s="29"/>
      <c r="E81" s="29"/>
      <c r="F81" s="29"/>
      <c r="G81" s="29"/>
      <c r="H81" s="29"/>
      <c r="I81" s="29"/>
      <c r="J81" s="29"/>
      <c r="K81" s="29"/>
      <c r="L81" s="42"/>
      <c r="M81" s="29"/>
      <c r="N81" s="29"/>
      <c r="O81" s="29"/>
      <c r="P81" s="29"/>
      <c r="Q81" s="29"/>
      <c r="R81" s="29"/>
      <c r="S81" s="29"/>
      <c r="T81" s="29"/>
      <c r="U81" s="29"/>
      <c r="V81" s="29"/>
    </row>
    <row r="82" spans="1:22" s="2" customFormat="1" ht="6.95" customHeight="1">
      <c r="A82" s="29"/>
      <c r="B82" s="30"/>
      <c r="C82" s="29"/>
      <c r="D82" s="29"/>
      <c r="E82" s="29"/>
      <c r="F82" s="29"/>
      <c r="G82" s="29"/>
      <c r="H82" s="29"/>
      <c r="I82" s="29"/>
      <c r="J82" s="29"/>
      <c r="K82" s="29"/>
      <c r="L82" s="42"/>
      <c r="M82" s="29"/>
      <c r="N82" s="29"/>
      <c r="O82" s="29"/>
      <c r="P82" s="29"/>
      <c r="Q82" s="29"/>
      <c r="R82" s="29"/>
      <c r="S82" s="29"/>
      <c r="T82" s="29"/>
      <c r="U82" s="29"/>
      <c r="V82" s="29"/>
    </row>
    <row r="83" spans="1:22" s="2" customFormat="1" ht="12" customHeight="1">
      <c r="A83" s="29"/>
      <c r="B83" s="30"/>
      <c r="C83" s="23" t="s">
        <v>11</v>
      </c>
      <c r="D83" s="29"/>
      <c r="E83" s="29"/>
      <c r="F83" s="29"/>
      <c r="G83" s="29"/>
      <c r="H83" s="29"/>
      <c r="I83" s="29"/>
      <c r="J83" s="29"/>
      <c r="K83" s="29"/>
      <c r="L83" s="42"/>
      <c r="M83" s="29"/>
      <c r="N83" s="29"/>
      <c r="O83" s="29"/>
      <c r="P83" s="29"/>
      <c r="Q83" s="29"/>
      <c r="R83" s="29"/>
      <c r="S83" s="29"/>
      <c r="T83" s="29"/>
      <c r="U83" s="29"/>
      <c r="V83" s="29"/>
    </row>
    <row r="84" spans="1:22" s="2" customFormat="1" ht="16.5" customHeight="1">
      <c r="A84" s="29"/>
      <c r="B84" s="30"/>
      <c r="C84" s="29"/>
      <c r="D84" s="29"/>
      <c r="E84" s="181" t="str">
        <f>E7</f>
        <v>Poltár OO PZ, rekonštrukcia a modernizácia objektu</v>
      </c>
      <c r="F84" s="183"/>
      <c r="G84" s="183"/>
      <c r="H84" s="183"/>
      <c r="I84" s="29"/>
      <c r="J84" s="29"/>
      <c r="K84" s="29"/>
      <c r="L84" s="42"/>
      <c r="M84" s="29"/>
      <c r="N84" s="29"/>
      <c r="O84" s="29"/>
      <c r="P84" s="29"/>
      <c r="Q84" s="29"/>
      <c r="R84" s="29"/>
      <c r="S84" s="29"/>
      <c r="T84" s="29"/>
      <c r="U84" s="29"/>
      <c r="V84" s="29"/>
    </row>
    <row r="85" spans="1:22" s="1" customFormat="1" ht="12" customHeight="1">
      <c r="B85" s="18"/>
      <c r="C85" s="23" t="s">
        <v>117</v>
      </c>
      <c r="L85" s="18"/>
    </row>
    <row r="86" spans="1:22" s="2" customFormat="1" ht="16.5" customHeight="1">
      <c r="A86" s="29"/>
      <c r="B86" s="30"/>
      <c r="C86" s="29"/>
      <c r="D86" s="29"/>
      <c r="E86" s="186" t="s">
        <v>110</v>
      </c>
      <c r="F86" s="182"/>
      <c r="G86" s="182"/>
      <c r="H86" s="182"/>
      <c r="I86" s="29"/>
      <c r="J86" s="29"/>
      <c r="K86" s="29"/>
      <c r="L86" s="42"/>
      <c r="M86" s="29"/>
      <c r="N86" s="29"/>
      <c r="O86" s="29"/>
      <c r="P86" s="29"/>
      <c r="Q86" s="29"/>
      <c r="R86" s="29"/>
      <c r="S86" s="29"/>
      <c r="T86" s="29"/>
      <c r="U86" s="29"/>
      <c r="V86" s="29"/>
    </row>
    <row r="87" spans="1:22" s="2" customFormat="1" ht="12" customHeight="1">
      <c r="A87" s="29"/>
      <c r="B87" s="30"/>
      <c r="C87" s="23" t="s">
        <v>118</v>
      </c>
      <c r="D87" s="29"/>
      <c r="E87" s="29"/>
      <c r="F87" s="29"/>
      <c r="G87" s="29"/>
      <c r="H87" s="29"/>
      <c r="I87" s="29"/>
      <c r="J87" s="29"/>
      <c r="K87" s="29"/>
      <c r="L87" s="42"/>
      <c r="M87" s="29"/>
      <c r="N87" s="29"/>
      <c r="O87" s="29"/>
      <c r="P87" s="29"/>
      <c r="Q87" s="29"/>
      <c r="R87" s="29"/>
      <c r="S87" s="29"/>
      <c r="T87" s="29"/>
      <c r="U87" s="29"/>
      <c r="V87" s="29"/>
    </row>
    <row r="88" spans="1:22" s="2" customFormat="1" ht="16.5" customHeight="1">
      <c r="A88" s="29"/>
      <c r="B88" s="30"/>
      <c r="C88" s="29"/>
      <c r="D88" s="29"/>
      <c r="E88" s="178" t="str">
        <f>E11</f>
        <v>2.2 - Zdravotechnika</v>
      </c>
      <c r="F88" s="182"/>
      <c r="G88" s="182"/>
      <c r="H88" s="182"/>
      <c r="I88" s="29"/>
      <c r="J88" s="29"/>
      <c r="K88" s="29"/>
      <c r="L88" s="42"/>
      <c r="M88" s="29"/>
      <c r="N88" s="29"/>
      <c r="O88" s="29"/>
      <c r="P88" s="29"/>
      <c r="Q88" s="29"/>
      <c r="R88" s="29"/>
      <c r="S88" s="29"/>
      <c r="T88" s="29"/>
      <c r="U88" s="29"/>
      <c r="V88" s="29"/>
    </row>
    <row r="89" spans="1:22" s="2" customFormat="1" ht="6.95" customHeight="1">
      <c r="A89" s="29"/>
      <c r="B89" s="30"/>
      <c r="C89" s="29"/>
      <c r="D89" s="29"/>
      <c r="E89" s="29"/>
      <c r="F89" s="29"/>
      <c r="G89" s="29"/>
      <c r="H89" s="29"/>
      <c r="I89" s="29"/>
      <c r="J89" s="29"/>
      <c r="K89" s="29"/>
      <c r="L89" s="42"/>
      <c r="M89" s="29"/>
      <c r="N89" s="29"/>
      <c r="O89" s="29"/>
      <c r="P89" s="29"/>
      <c r="Q89" s="29"/>
      <c r="R89" s="29"/>
      <c r="S89" s="29"/>
      <c r="T89" s="29"/>
      <c r="U89" s="29"/>
      <c r="V89" s="29"/>
    </row>
    <row r="90" spans="1:22" s="2" customFormat="1" ht="12" customHeight="1">
      <c r="A90" s="29"/>
      <c r="B90" s="30"/>
      <c r="C90" s="23" t="s">
        <v>17</v>
      </c>
      <c r="D90" s="29"/>
      <c r="E90" s="29"/>
      <c r="F90" s="21" t="str">
        <f>F14</f>
        <v>Poltár</v>
      </c>
      <c r="G90" s="29"/>
      <c r="H90" s="29"/>
      <c r="I90" s="23" t="s">
        <v>19</v>
      </c>
      <c r="J90" s="55" t="str">
        <f>IF(J14="","",J14)</f>
        <v>21. 6. 2023</v>
      </c>
      <c r="K90" s="29"/>
      <c r="L90" s="42"/>
      <c r="M90" s="29"/>
      <c r="N90" s="29"/>
      <c r="O90" s="29"/>
      <c r="P90" s="29"/>
      <c r="Q90" s="29"/>
      <c r="R90" s="29"/>
      <c r="S90" s="29"/>
      <c r="T90" s="29"/>
      <c r="U90" s="29"/>
      <c r="V90" s="29"/>
    </row>
    <row r="91" spans="1:22" s="2" customFormat="1" ht="6.95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42"/>
      <c r="M91" s="29"/>
      <c r="N91" s="29"/>
      <c r="O91" s="29"/>
      <c r="P91" s="29"/>
      <c r="Q91" s="29"/>
      <c r="R91" s="29"/>
      <c r="S91" s="29"/>
      <c r="T91" s="29"/>
      <c r="U91" s="29"/>
      <c r="V91" s="29"/>
    </row>
    <row r="92" spans="1:22" s="2" customFormat="1" ht="15.2" customHeight="1">
      <c r="A92" s="29"/>
      <c r="B92" s="30"/>
      <c r="C92" s="23" t="s">
        <v>25</v>
      </c>
      <c r="D92" s="29"/>
      <c r="E92" s="29"/>
      <c r="F92" s="21" t="str">
        <f>E17</f>
        <v>Ministerstvo vnútra Slovenskej republiky</v>
      </c>
      <c r="G92" s="29"/>
      <c r="H92" s="29"/>
      <c r="I92" s="23" t="s">
        <v>32</v>
      </c>
      <c r="J92" s="25" t="str">
        <f>E23</f>
        <v>PROMOST s.r.o.</v>
      </c>
      <c r="K92" s="29"/>
      <c r="L92" s="42"/>
      <c r="M92" s="29"/>
      <c r="N92" s="29"/>
      <c r="O92" s="29"/>
      <c r="P92" s="29"/>
      <c r="Q92" s="29"/>
      <c r="R92" s="29"/>
      <c r="S92" s="29"/>
      <c r="T92" s="29"/>
      <c r="U92" s="29"/>
      <c r="V92" s="29"/>
    </row>
    <row r="93" spans="1:22" s="2" customFormat="1" ht="15.2" customHeight="1">
      <c r="A93" s="29"/>
      <c r="B93" s="30"/>
      <c r="C93" s="23" t="s">
        <v>30</v>
      </c>
      <c r="D93" s="29"/>
      <c r="E93" s="29"/>
      <c r="F93" s="21" t="str">
        <f>IF(E20="","",E20)</f>
        <v xml:space="preserve"> </v>
      </c>
      <c r="G93" s="29"/>
      <c r="H93" s="29"/>
      <c r="I93" s="23" t="s">
        <v>37</v>
      </c>
      <c r="J93" s="25" t="str">
        <f>E26</f>
        <v>Ing. Michal Slobodník</v>
      </c>
      <c r="K93" s="29"/>
      <c r="L93" s="42"/>
      <c r="M93" s="29"/>
      <c r="N93" s="29"/>
      <c r="O93" s="29"/>
      <c r="P93" s="29"/>
      <c r="Q93" s="29"/>
      <c r="R93" s="29"/>
      <c r="S93" s="29"/>
      <c r="T93" s="29"/>
      <c r="U93" s="29"/>
      <c r="V93" s="29"/>
    </row>
    <row r="94" spans="1:22" s="2" customFormat="1" ht="10.35" customHeight="1">
      <c r="A94" s="29"/>
      <c r="B94" s="30"/>
      <c r="C94" s="29"/>
      <c r="D94" s="29"/>
      <c r="E94" s="29"/>
      <c r="F94" s="29"/>
      <c r="G94" s="29"/>
      <c r="H94" s="29"/>
      <c r="I94" s="29"/>
      <c r="J94" s="29"/>
      <c r="K94" s="29"/>
      <c r="L94" s="42"/>
      <c r="M94" s="29"/>
      <c r="N94" s="29"/>
      <c r="O94" s="29"/>
      <c r="P94" s="29"/>
      <c r="Q94" s="29"/>
      <c r="R94" s="29"/>
      <c r="S94" s="29"/>
      <c r="T94" s="29"/>
      <c r="U94" s="29"/>
      <c r="V94" s="29"/>
    </row>
    <row r="95" spans="1:22" s="2" customFormat="1" ht="29.25" customHeight="1">
      <c r="A95" s="29"/>
      <c r="B95" s="30"/>
      <c r="C95" s="90" t="s">
        <v>122</v>
      </c>
      <c r="D95" s="70"/>
      <c r="E95" s="70"/>
      <c r="F95" s="70"/>
      <c r="G95" s="70"/>
      <c r="H95" s="70"/>
      <c r="I95" s="70"/>
      <c r="J95" s="91" t="s">
        <v>123</v>
      </c>
      <c r="K95" s="70"/>
      <c r="L95" s="42"/>
      <c r="M95" s="29"/>
      <c r="N95" s="29"/>
      <c r="O95" s="29"/>
      <c r="P95" s="29"/>
      <c r="Q95" s="29"/>
      <c r="R95" s="29"/>
      <c r="S95" s="29"/>
      <c r="T95" s="29"/>
      <c r="U95" s="29"/>
      <c r="V95" s="29"/>
    </row>
    <row r="96" spans="1:22" s="2" customFormat="1" ht="10.35" customHeight="1">
      <c r="A96" s="29"/>
      <c r="B96" s="30"/>
      <c r="C96" s="29"/>
      <c r="D96" s="29"/>
      <c r="E96" s="29"/>
      <c r="F96" s="29"/>
      <c r="G96" s="29"/>
      <c r="H96" s="29"/>
      <c r="I96" s="29"/>
      <c r="J96" s="29"/>
      <c r="K96" s="29"/>
      <c r="L96" s="42"/>
      <c r="M96" s="29"/>
      <c r="N96" s="29"/>
      <c r="O96" s="29"/>
      <c r="P96" s="29"/>
      <c r="Q96" s="29"/>
      <c r="R96" s="29"/>
      <c r="S96" s="29"/>
      <c r="T96" s="29"/>
      <c r="U96" s="29"/>
      <c r="V96" s="29"/>
    </row>
    <row r="97" spans="1:38" s="2" customFormat="1" ht="22.9" customHeight="1">
      <c r="A97" s="29"/>
      <c r="B97" s="30"/>
      <c r="C97" s="92" t="s">
        <v>124</v>
      </c>
      <c r="D97" s="29"/>
      <c r="E97" s="29"/>
      <c r="F97" s="29"/>
      <c r="G97" s="29"/>
      <c r="H97" s="29"/>
      <c r="I97" s="29"/>
      <c r="J97" s="61"/>
      <c r="K97" s="29"/>
      <c r="L97" s="42"/>
      <c r="M97" s="29"/>
      <c r="N97" s="29"/>
      <c r="O97" s="29"/>
      <c r="P97" s="29"/>
      <c r="Q97" s="29"/>
      <c r="R97" s="29"/>
      <c r="S97" s="29"/>
      <c r="T97" s="29"/>
      <c r="U97" s="29"/>
      <c r="V97" s="29"/>
      <c r="AL97" s="15" t="s">
        <v>125</v>
      </c>
    </row>
    <row r="98" spans="1:38" s="9" customFormat="1" ht="24.95" customHeight="1">
      <c r="B98" s="93"/>
      <c r="D98" s="94" t="s">
        <v>126</v>
      </c>
      <c r="E98" s="95"/>
      <c r="F98" s="95"/>
      <c r="G98" s="95"/>
      <c r="H98" s="95"/>
      <c r="I98" s="95"/>
      <c r="J98" s="96"/>
      <c r="L98" s="93"/>
    </row>
    <row r="99" spans="1:38" s="10" customFormat="1" ht="19.899999999999999" customHeight="1">
      <c r="B99" s="97"/>
      <c r="D99" s="98" t="s">
        <v>129</v>
      </c>
      <c r="E99" s="99"/>
      <c r="F99" s="99"/>
      <c r="G99" s="99"/>
      <c r="H99" s="99"/>
      <c r="I99" s="99"/>
      <c r="J99" s="100"/>
      <c r="L99" s="97"/>
    </row>
    <row r="100" spans="1:38" s="9" customFormat="1" ht="24.95" customHeight="1">
      <c r="B100" s="93"/>
      <c r="D100" s="94" t="s">
        <v>131</v>
      </c>
      <c r="E100" s="95"/>
      <c r="F100" s="95"/>
      <c r="G100" s="95"/>
      <c r="H100" s="95"/>
      <c r="I100" s="95"/>
      <c r="J100" s="96"/>
      <c r="L100" s="93"/>
    </row>
    <row r="101" spans="1:38" s="10" customFormat="1" ht="19.899999999999999" customHeight="1">
      <c r="B101" s="97"/>
      <c r="D101" s="98" t="s">
        <v>2291</v>
      </c>
      <c r="E101" s="99"/>
      <c r="F101" s="99"/>
      <c r="G101" s="99"/>
      <c r="H101" s="99"/>
      <c r="I101" s="99"/>
      <c r="J101" s="100"/>
      <c r="L101" s="97"/>
    </row>
    <row r="102" spans="1:38" s="10" customFormat="1" ht="19.899999999999999" customHeight="1">
      <c r="B102" s="97"/>
      <c r="D102" s="98" t="s">
        <v>2292</v>
      </c>
      <c r="E102" s="99"/>
      <c r="F102" s="99"/>
      <c r="G102" s="99"/>
      <c r="H102" s="99"/>
      <c r="I102" s="99"/>
      <c r="J102" s="100"/>
      <c r="L102" s="97"/>
    </row>
    <row r="103" spans="1:38" s="10" customFormat="1" ht="19.899999999999999" customHeight="1">
      <c r="B103" s="97"/>
      <c r="D103" s="98" t="s">
        <v>2293</v>
      </c>
      <c r="E103" s="99"/>
      <c r="F103" s="99"/>
      <c r="G103" s="99"/>
      <c r="H103" s="99"/>
      <c r="I103" s="99"/>
      <c r="J103" s="100"/>
      <c r="L103" s="97"/>
    </row>
    <row r="104" spans="1:38" s="2" customFormat="1" ht="21.75" customHeight="1">
      <c r="A104" s="29"/>
      <c r="B104" s="30"/>
      <c r="C104" s="29"/>
      <c r="D104" s="29"/>
      <c r="E104" s="29"/>
      <c r="F104" s="29"/>
      <c r="G104" s="29"/>
      <c r="H104" s="29"/>
      <c r="I104" s="29"/>
      <c r="J104" s="29"/>
      <c r="K104" s="29"/>
      <c r="L104" s="42"/>
      <c r="M104" s="29"/>
      <c r="N104" s="29"/>
      <c r="O104" s="29"/>
      <c r="P104" s="29"/>
      <c r="Q104" s="29"/>
      <c r="R104" s="29"/>
      <c r="S104" s="29"/>
      <c r="T104" s="29"/>
      <c r="U104" s="29"/>
      <c r="V104" s="29"/>
    </row>
    <row r="105" spans="1:38" s="2" customFormat="1" ht="6.95" customHeight="1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42"/>
      <c r="M105" s="29"/>
      <c r="N105" s="29"/>
      <c r="O105" s="29"/>
      <c r="P105" s="29"/>
      <c r="Q105" s="29"/>
      <c r="R105" s="29"/>
      <c r="S105" s="29"/>
      <c r="T105" s="29"/>
      <c r="U105" s="29"/>
      <c r="V105" s="29"/>
    </row>
    <row r="106" spans="1:38" s="2" customFormat="1" ht="29.25" customHeight="1">
      <c r="A106" s="29"/>
      <c r="B106" s="30"/>
      <c r="C106" s="92" t="s">
        <v>135</v>
      </c>
      <c r="D106" s="29"/>
      <c r="E106" s="29"/>
      <c r="F106" s="29"/>
      <c r="G106" s="29"/>
      <c r="H106" s="29"/>
      <c r="I106" s="29"/>
      <c r="J106" s="101"/>
      <c r="K106" s="29"/>
      <c r="L106" s="42"/>
      <c r="M106" s="29"/>
      <c r="N106" s="29"/>
      <c r="O106" s="29"/>
      <c r="P106" s="29"/>
      <c r="Q106" s="29"/>
      <c r="R106" s="29"/>
      <c r="S106" s="29"/>
      <c r="T106" s="29"/>
      <c r="U106" s="29"/>
      <c r="V106" s="29"/>
    </row>
    <row r="107" spans="1:38" s="2" customFormat="1" ht="18" customHeight="1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42"/>
      <c r="M107" s="29"/>
      <c r="N107" s="29"/>
      <c r="O107" s="29"/>
      <c r="P107" s="29"/>
      <c r="Q107" s="29"/>
      <c r="R107" s="29"/>
      <c r="S107" s="29"/>
      <c r="T107" s="29"/>
      <c r="U107" s="29"/>
      <c r="V107" s="29"/>
    </row>
    <row r="108" spans="1:38" s="2" customFormat="1" ht="29.25" customHeight="1">
      <c r="A108" s="29"/>
      <c r="B108" s="30"/>
      <c r="C108" s="69" t="s">
        <v>115</v>
      </c>
      <c r="D108" s="70"/>
      <c r="E108" s="70"/>
      <c r="F108" s="70"/>
      <c r="G108" s="70"/>
      <c r="H108" s="70"/>
      <c r="I108" s="70"/>
      <c r="J108" s="71"/>
      <c r="K108" s="70"/>
      <c r="L108" s="42"/>
      <c r="M108" s="29"/>
      <c r="N108" s="29"/>
      <c r="O108" s="29"/>
      <c r="P108" s="29"/>
      <c r="Q108" s="29"/>
      <c r="R108" s="29"/>
      <c r="S108" s="29"/>
      <c r="T108" s="29"/>
      <c r="U108" s="29"/>
      <c r="V108" s="29"/>
    </row>
    <row r="109" spans="1:38" s="2" customFormat="1" ht="6.95" customHeight="1">
      <c r="A109" s="29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2"/>
      <c r="M109" s="29"/>
      <c r="N109" s="29"/>
      <c r="O109" s="29"/>
      <c r="P109" s="29"/>
      <c r="Q109" s="29"/>
      <c r="R109" s="29"/>
      <c r="S109" s="29"/>
      <c r="T109" s="29"/>
      <c r="U109" s="29"/>
      <c r="V109" s="29"/>
    </row>
    <row r="113" spans="1:22" s="2" customFormat="1" ht="6.95" customHeight="1">
      <c r="A113" s="29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42"/>
      <c r="M113" s="29"/>
      <c r="N113" s="29"/>
      <c r="O113" s="29"/>
      <c r="P113" s="29"/>
      <c r="Q113" s="29"/>
      <c r="R113" s="29"/>
      <c r="S113" s="29"/>
      <c r="T113" s="29"/>
      <c r="U113" s="29"/>
      <c r="V113" s="29"/>
    </row>
    <row r="114" spans="1:22" s="2" customFormat="1" ht="24.95" customHeight="1">
      <c r="A114" s="29"/>
      <c r="B114" s="30"/>
      <c r="C114" s="19" t="s">
        <v>136</v>
      </c>
      <c r="D114" s="29"/>
      <c r="E114" s="29"/>
      <c r="F114" s="29"/>
      <c r="G114" s="29"/>
      <c r="H114" s="29"/>
      <c r="I114" s="29"/>
      <c r="J114" s="29"/>
      <c r="K114" s="29"/>
      <c r="L114" s="42"/>
      <c r="M114" s="29"/>
      <c r="N114" s="29"/>
      <c r="O114" s="29"/>
      <c r="P114" s="29"/>
      <c r="Q114" s="29"/>
      <c r="R114" s="29"/>
      <c r="S114" s="29"/>
      <c r="T114" s="29"/>
      <c r="U114" s="29"/>
      <c r="V114" s="29"/>
    </row>
    <row r="115" spans="1:22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M115" s="29"/>
      <c r="N115" s="29"/>
      <c r="O115" s="29"/>
      <c r="P115" s="29"/>
      <c r="Q115" s="29"/>
      <c r="R115" s="29"/>
      <c r="S115" s="29"/>
      <c r="T115" s="29"/>
      <c r="U115" s="29"/>
      <c r="V115" s="29"/>
    </row>
    <row r="116" spans="1:22" s="2" customFormat="1" ht="12" customHeight="1">
      <c r="A116" s="29"/>
      <c r="B116" s="30"/>
      <c r="C116" s="23" t="s">
        <v>11</v>
      </c>
      <c r="D116" s="29"/>
      <c r="E116" s="29"/>
      <c r="F116" s="29"/>
      <c r="G116" s="29"/>
      <c r="H116" s="29"/>
      <c r="I116" s="29"/>
      <c r="J116" s="29"/>
      <c r="K116" s="29"/>
      <c r="L116" s="42"/>
      <c r="M116" s="29"/>
      <c r="N116" s="29"/>
      <c r="O116" s="29"/>
      <c r="P116" s="29"/>
      <c r="Q116" s="29"/>
      <c r="R116" s="29"/>
      <c r="S116" s="29"/>
      <c r="T116" s="29"/>
      <c r="U116" s="29"/>
      <c r="V116" s="29"/>
    </row>
    <row r="117" spans="1:22" s="2" customFormat="1" ht="16.5" customHeight="1">
      <c r="A117" s="29"/>
      <c r="B117" s="30"/>
      <c r="C117" s="29"/>
      <c r="D117" s="29"/>
      <c r="E117" s="181" t="str">
        <f>E7</f>
        <v>Poltár OO PZ, rekonštrukcia a modernizácia objektu</v>
      </c>
      <c r="F117" s="183"/>
      <c r="G117" s="183"/>
      <c r="H117" s="183"/>
      <c r="I117" s="29"/>
      <c r="J117" s="29"/>
      <c r="K117" s="29"/>
      <c r="L117" s="42"/>
      <c r="M117" s="29"/>
      <c r="N117" s="29"/>
      <c r="O117" s="29"/>
      <c r="P117" s="29"/>
      <c r="Q117" s="29"/>
      <c r="R117" s="29"/>
      <c r="S117" s="29"/>
      <c r="T117" s="29"/>
      <c r="U117" s="29"/>
      <c r="V117" s="29"/>
    </row>
    <row r="118" spans="1:22" s="1" customFormat="1" ht="12" customHeight="1">
      <c r="B118" s="18"/>
      <c r="C118" s="23" t="s">
        <v>117</v>
      </c>
      <c r="L118" s="18"/>
    </row>
    <row r="119" spans="1:22" s="2" customFormat="1" ht="16.5" customHeight="1">
      <c r="A119" s="29"/>
      <c r="B119" s="30"/>
      <c r="C119" s="29"/>
      <c r="D119" s="29"/>
      <c r="E119" s="186" t="s">
        <v>110</v>
      </c>
      <c r="F119" s="182"/>
      <c r="G119" s="182"/>
      <c r="H119" s="182"/>
      <c r="I119" s="29"/>
      <c r="J119" s="29"/>
      <c r="K119" s="29"/>
      <c r="L119" s="42"/>
      <c r="M119" s="29"/>
      <c r="N119" s="29"/>
      <c r="O119" s="29"/>
      <c r="P119" s="29"/>
      <c r="Q119" s="29"/>
      <c r="R119" s="29"/>
      <c r="S119" s="29"/>
      <c r="T119" s="29"/>
      <c r="U119" s="29"/>
      <c r="V119" s="29"/>
    </row>
    <row r="120" spans="1:22" s="2" customFormat="1" ht="12" customHeight="1">
      <c r="A120" s="29"/>
      <c r="B120" s="30"/>
      <c r="C120" s="23" t="s">
        <v>118</v>
      </c>
      <c r="D120" s="29"/>
      <c r="E120" s="29"/>
      <c r="F120" s="29"/>
      <c r="G120" s="29"/>
      <c r="H120" s="29"/>
      <c r="I120" s="29"/>
      <c r="J120" s="29"/>
      <c r="K120" s="29"/>
      <c r="L120" s="42"/>
      <c r="M120" s="29"/>
      <c r="N120" s="29"/>
      <c r="O120" s="29"/>
      <c r="P120" s="29"/>
      <c r="Q120" s="29"/>
      <c r="R120" s="29"/>
      <c r="S120" s="29"/>
      <c r="T120" s="29"/>
      <c r="U120" s="29"/>
      <c r="V120" s="29"/>
    </row>
    <row r="121" spans="1:22" s="2" customFormat="1" ht="16.5" customHeight="1">
      <c r="A121" s="29"/>
      <c r="B121" s="30"/>
      <c r="C121" s="29"/>
      <c r="D121" s="29"/>
      <c r="E121" s="178" t="str">
        <f>E11</f>
        <v>2.2 - Zdravotechnika</v>
      </c>
      <c r="F121" s="182"/>
      <c r="G121" s="182"/>
      <c r="H121" s="182"/>
      <c r="I121" s="29"/>
      <c r="J121" s="29"/>
      <c r="K121" s="29"/>
      <c r="L121" s="42"/>
      <c r="M121" s="29"/>
      <c r="N121" s="29"/>
      <c r="O121" s="29"/>
      <c r="P121" s="29"/>
      <c r="Q121" s="29"/>
      <c r="R121" s="29"/>
      <c r="S121" s="29"/>
      <c r="T121" s="29"/>
      <c r="U121" s="29"/>
      <c r="V121" s="29"/>
    </row>
    <row r="122" spans="1:22" s="2" customFormat="1" ht="6.9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M122" s="29"/>
      <c r="N122" s="29"/>
      <c r="O122" s="29"/>
      <c r="P122" s="29"/>
      <c r="Q122" s="29"/>
      <c r="R122" s="29"/>
      <c r="S122" s="29"/>
      <c r="T122" s="29"/>
      <c r="U122" s="29"/>
      <c r="V122" s="29"/>
    </row>
    <row r="123" spans="1:22" s="2" customFormat="1" ht="12" customHeight="1">
      <c r="A123" s="29"/>
      <c r="B123" s="30"/>
      <c r="C123" s="23" t="s">
        <v>17</v>
      </c>
      <c r="D123" s="29"/>
      <c r="E123" s="29"/>
      <c r="F123" s="21" t="str">
        <f>F14</f>
        <v>Poltár</v>
      </c>
      <c r="G123" s="29"/>
      <c r="H123" s="29"/>
      <c r="I123" s="23" t="s">
        <v>19</v>
      </c>
      <c r="J123" s="55" t="str">
        <f>IF(J14="","",J14)</f>
        <v>21. 6. 2023</v>
      </c>
      <c r="K123" s="29"/>
      <c r="L123" s="42"/>
      <c r="M123" s="29"/>
      <c r="N123" s="29"/>
      <c r="O123" s="29"/>
      <c r="P123" s="29"/>
      <c r="Q123" s="29"/>
      <c r="R123" s="29"/>
      <c r="S123" s="29"/>
      <c r="T123" s="29"/>
      <c r="U123" s="29"/>
      <c r="V123" s="29"/>
    </row>
    <row r="124" spans="1:22" s="2" customFormat="1" ht="6.95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42"/>
      <c r="M124" s="29"/>
      <c r="N124" s="29"/>
      <c r="O124" s="29"/>
      <c r="P124" s="29"/>
      <c r="Q124" s="29"/>
      <c r="R124" s="29"/>
      <c r="S124" s="29"/>
      <c r="T124" s="29"/>
      <c r="U124" s="29"/>
      <c r="V124" s="29"/>
    </row>
    <row r="125" spans="1:22" s="2" customFormat="1" ht="15.2" customHeight="1">
      <c r="A125" s="29"/>
      <c r="B125" s="30"/>
      <c r="C125" s="23" t="s">
        <v>25</v>
      </c>
      <c r="D125" s="29"/>
      <c r="E125" s="29"/>
      <c r="F125" s="21" t="str">
        <f>E17</f>
        <v>Ministerstvo vnútra Slovenskej republiky</v>
      </c>
      <c r="G125" s="29"/>
      <c r="H125" s="29"/>
      <c r="I125" s="23" t="s">
        <v>32</v>
      </c>
      <c r="J125" s="25" t="str">
        <f>E23</f>
        <v>PROMOST s.r.o.</v>
      </c>
      <c r="K125" s="29"/>
      <c r="L125" s="42"/>
      <c r="M125" s="29"/>
      <c r="N125" s="29"/>
      <c r="O125" s="29"/>
      <c r="P125" s="29"/>
      <c r="Q125" s="29"/>
      <c r="R125" s="29"/>
      <c r="S125" s="29"/>
      <c r="T125" s="29"/>
      <c r="U125" s="29"/>
      <c r="V125" s="29"/>
    </row>
    <row r="126" spans="1:22" s="2" customFormat="1" ht="15.2" customHeight="1">
      <c r="A126" s="29"/>
      <c r="B126" s="30"/>
      <c r="C126" s="23" t="s">
        <v>30</v>
      </c>
      <c r="D126" s="29"/>
      <c r="E126" s="29"/>
      <c r="F126" s="21" t="str">
        <f>IF(E20="","",E20)</f>
        <v xml:space="preserve"> </v>
      </c>
      <c r="G126" s="29"/>
      <c r="H126" s="29"/>
      <c r="I126" s="23" t="s">
        <v>37</v>
      </c>
      <c r="J126" s="25" t="str">
        <f>E26</f>
        <v>Ing. Michal Slobodník</v>
      </c>
      <c r="K126" s="29"/>
      <c r="L126" s="42"/>
      <c r="M126" s="29"/>
      <c r="N126" s="29"/>
      <c r="O126" s="29"/>
      <c r="P126" s="29"/>
      <c r="Q126" s="29"/>
      <c r="R126" s="29"/>
      <c r="S126" s="29"/>
      <c r="T126" s="29"/>
      <c r="U126" s="29"/>
      <c r="V126" s="29"/>
    </row>
    <row r="127" spans="1:22" s="2" customFormat="1" ht="10.35" customHeight="1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42"/>
      <c r="M127" s="29"/>
      <c r="N127" s="29"/>
      <c r="O127" s="29"/>
      <c r="P127" s="29"/>
      <c r="Q127" s="29"/>
      <c r="R127" s="29"/>
      <c r="S127" s="29"/>
      <c r="T127" s="29"/>
      <c r="U127" s="29"/>
      <c r="V127" s="29"/>
    </row>
    <row r="128" spans="1:22" s="11" customFormat="1" ht="29.25" customHeight="1">
      <c r="A128" s="102"/>
      <c r="B128" s="103"/>
      <c r="C128" s="104" t="s">
        <v>137</v>
      </c>
      <c r="D128" s="105" t="s">
        <v>66</v>
      </c>
      <c r="E128" s="105" t="s">
        <v>62</v>
      </c>
      <c r="F128" s="105" t="s">
        <v>63</v>
      </c>
      <c r="G128" s="105" t="s">
        <v>138</v>
      </c>
      <c r="H128" s="105" t="s">
        <v>139</v>
      </c>
      <c r="I128" s="105" t="s">
        <v>140</v>
      </c>
      <c r="J128" s="106" t="s">
        <v>123</v>
      </c>
      <c r="K128" s="107" t="s">
        <v>141</v>
      </c>
      <c r="L128" s="108"/>
      <c r="M128" s="102"/>
      <c r="N128" s="102"/>
      <c r="O128" s="102"/>
      <c r="P128" s="102"/>
      <c r="Q128" s="102"/>
      <c r="R128" s="102"/>
      <c r="S128" s="102"/>
      <c r="T128" s="102"/>
      <c r="U128" s="102"/>
      <c r="V128" s="102"/>
    </row>
    <row r="129" spans="1:56" s="2" customFormat="1" ht="22.9" customHeight="1">
      <c r="A129" s="29"/>
      <c r="B129" s="30"/>
      <c r="C129" s="59" t="s">
        <v>119</v>
      </c>
      <c r="D129" s="29"/>
      <c r="E129" s="29"/>
      <c r="F129" s="29"/>
      <c r="G129" s="29"/>
      <c r="H129" s="29"/>
      <c r="I129" s="29"/>
      <c r="J129" s="109"/>
      <c r="K129" s="29"/>
      <c r="L129" s="30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AK129" s="15" t="s">
        <v>68</v>
      </c>
      <c r="AL129" s="15" t="s">
        <v>125</v>
      </c>
      <c r="BB129" s="110">
        <f>BB130+BB138</f>
        <v>0</v>
      </c>
    </row>
    <row r="130" spans="1:56" s="12" customFormat="1" ht="25.9" customHeight="1">
      <c r="B130" s="111"/>
      <c r="D130" s="112" t="s">
        <v>68</v>
      </c>
      <c r="E130" s="113" t="s">
        <v>142</v>
      </c>
      <c r="F130" s="113" t="s">
        <v>143</v>
      </c>
      <c r="J130" s="114"/>
      <c r="L130" s="111"/>
      <c r="AI130" s="112" t="s">
        <v>74</v>
      </c>
      <c r="AK130" s="115" t="s">
        <v>68</v>
      </c>
      <c r="AL130" s="115" t="s">
        <v>69</v>
      </c>
      <c r="AP130" s="112" t="s">
        <v>144</v>
      </c>
      <c r="BB130" s="116">
        <f>BB131</f>
        <v>0</v>
      </c>
    </row>
    <row r="131" spans="1:56" s="12" customFormat="1" ht="22.9" customHeight="1">
      <c r="B131" s="111"/>
      <c r="D131" s="112" t="s">
        <v>68</v>
      </c>
      <c r="E131" s="117" t="s">
        <v>177</v>
      </c>
      <c r="F131" s="117" t="s">
        <v>248</v>
      </c>
      <c r="J131" s="118"/>
      <c r="L131" s="111"/>
      <c r="AI131" s="112" t="s">
        <v>74</v>
      </c>
      <c r="AK131" s="115" t="s">
        <v>68</v>
      </c>
      <c r="AL131" s="115" t="s">
        <v>74</v>
      </c>
      <c r="AP131" s="112" t="s">
        <v>144</v>
      </c>
      <c r="BB131" s="116">
        <f>SUM(BB132:BB137)</f>
        <v>0</v>
      </c>
    </row>
    <row r="132" spans="1:56" s="2" customFormat="1" ht="21.75" customHeight="1">
      <c r="A132" s="29"/>
      <c r="B132" s="119"/>
      <c r="C132" s="120" t="s">
        <v>74</v>
      </c>
      <c r="D132" s="120" t="s">
        <v>146</v>
      </c>
      <c r="E132" s="121" t="s">
        <v>326</v>
      </c>
      <c r="F132" s="122" t="s">
        <v>327</v>
      </c>
      <c r="G132" s="123" t="s">
        <v>328</v>
      </c>
      <c r="H132" s="124">
        <v>0.189</v>
      </c>
      <c r="I132" s="125"/>
      <c r="J132" s="125"/>
      <c r="K132" s="126"/>
      <c r="L132" s="30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AI132" s="127" t="s">
        <v>90</v>
      </c>
      <c r="AK132" s="127" t="s">
        <v>146</v>
      </c>
      <c r="AL132" s="127" t="s">
        <v>78</v>
      </c>
      <c r="AP132" s="15" t="s">
        <v>144</v>
      </c>
      <c r="AV132" s="128" t="e">
        <f>IF(#REF!="základná",J132,0)</f>
        <v>#REF!</v>
      </c>
      <c r="AW132" s="128" t="e">
        <f>IF(#REF!="znížená",J132,0)</f>
        <v>#REF!</v>
      </c>
      <c r="AX132" s="128" t="e">
        <f>IF(#REF!="zákl. prenesená",J132,0)</f>
        <v>#REF!</v>
      </c>
      <c r="AY132" s="128" t="e">
        <f>IF(#REF!="zníž. prenesená",J132,0)</f>
        <v>#REF!</v>
      </c>
      <c r="AZ132" s="128" t="e">
        <f>IF(#REF!="nulová",J132,0)</f>
        <v>#REF!</v>
      </c>
      <c r="BA132" s="15" t="s">
        <v>78</v>
      </c>
      <c r="BB132" s="128">
        <f t="shared" ref="BB132:BB137" si="0">ROUND(I132*H132,2)</f>
        <v>0</v>
      </c>
      <c r="BC132" s="15" t="s">
        <v>90</v>
      </c>
      <c r="BD132" s="127" t="s">
        <v>2700</v>
      </c>
    </row>
    <row r="133" spans="1:56" s="2" customFormat="1" ht="21.75" customHeight="1">
      <c r="A133" s="29"/>
      <c r="B133" s="119"/>
      <c r="C133" s="120" t="s">
        <v>78</v>
      </c>
      <c r="D133" s="120" t="s">
        <v>146</v>
      </c>
      <c r="E133" s="121" t="s">
        <v>335</v>
      </c>
      <c r="F133" s="122" t="s">
        <v>336</v>
      </c>
      <c r="G133" s="123" t="s">
        <v>328</v>
      </c>
      <c r="H133" s="124">
        <v>0.189</v>
      </c>
      <c r="I133" s="125"/>
      <c r="J133" s="125"/>
      <c r="K133" s="126"/>
      <c r="L133" s="30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AI133" s="127" t="s">
        <v>90</v>
      </c>
      <c r="AK133" s="127" t="s">
        <v>146</v>
      </c>
      <c r="AL133" s="127" t="s">
        <v>78</v>
      </c>
      <c r="AP133" s="15" t="s">
        <v>144</v>
      </c>
      <c r="AV133" s="128" t="e">
        <f>IF(#REF!="základná",J133,0)</f>
        <v>#REF!</v>
      </c>
      <c r="AW133" s="128" t="e">
        <f>IF(#REF!="znížená",J133,0)</f>
        <v>#REF!</v>
      </c>
      <c r="AX133" s="128" t="e">
        <f>IF(#REF!="zákl. prenesená",J133,0)</f>
        <v>#REF!</v>
      </c>
      <c r="AY133" s="128" t="e">
        <f>IF(#REF!="zníž. prenesená",J133,0)</f>
        <v>#REF!</v>
      </c>
      <c r="AZ133" s="128" t="e">
        <f>IF(#REF!="nulová",J133,0)</f>
        <v>#REF!</v>
      </c>
      <c r="BA133" s="15" t="s">
        <v>78</v>
      </c>
      <c r="BB133" s="128">
        <f t="shared" si="0"/>
        <v>0</v>
      </c>
      <c r="BC133" s="15" t="s">
        <v>90</v>
      </c>
      <c r="BD133" s="127" t="s">
        <v>2701</v>
      </c>
    </row>
    <row r="134" spans="1:56" s="2" customFormat="1" ht="24.2" customHeight="1">
      <c r="A134" s="29"/>
      <c r="B134" s="119"/>
      <c r="C134" s="120" t="s">
        <v>87</v>
      </c>
      <c r="D134" s="120" t="s">
        <v>146</v>
      </c>
      <c r="E134" s="121" t="s">
        <v>339</v>
      </c>
      <c r="F134" s="122" t="s">
        <v>340</v>
      </c>
      <c r="G134" s="123" t="s">
        <v>328</v>
      </c>
      <c r="H134" s="124">
        <v>2.835</v>
      </c>
      <c r="I134" s="125"/>
      <c r="J134" s="125"/>
      <c r="K134" s="126"/>
      <c r="L134" s="30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AI134" s="127" t="s">
        <v>90</v>
      </c>
      <c r="AK134" s="127" t="s">
        <v>146</v>
      </c>
      <c r="AL134" s="127" t="s">
        <v>78</v>
      </c>
      <c r="AP134" s="15" t="s">
        <v>144</v>
      </c>
      <c r="AV134" s="128" t="e">
        <f>IF(#REF!="základná",J134,0)</f>
        <v>#REF!</v>
      </c>
      <c r="AW134" s="128" t="e">
        <f>IF(#REF!="znížená",J134,0)</f>
        <v>#REF!</v>
      </c>
      <c r="AX134" s="128" t="e">
        <f>IF(#REF!="zákl. prenesená",J134,0)</f>
        <v>#REF!</v>
      </c>
      <c r="AY134" s="128" t="e">
        <f>IF(#REF!="zníž. prenesená",J134,0)</f>
        <v>#REF!</v>
      </c>
      <c r="AZ134" s="128" t="e">
        <f>IF(#REF!="nulová",J134,0)</f>
        <v>#REF!</v>
      </c>
      <c r="BA134" s="15" t="s">
        <v>78</v>
      </c>
      <c r="BB134" s="128">
        <f t="shared" si="0"/>
        <v>0</v>
      </c>
      <c r="BC134" s="15" t="s">
        <v>90</v>
      </c>
      <c r="BD134" s="127" t="s">
        <v>2702</v>
      </c>
    </row>
    <row r="135" spans="1:56" s="2" customFormat="1" ht="24.2" customHeight="1">
      <c r="A135" s="29"/>
      <c r="B135" s="119"/>
      <c r="C135" s="120" t="s">
        <v>90</v>
      </c>
      <c r="D135" s="120" t="s">
        <v>146</v>
      </c>
      <c r="E135" s="121" t="s">
        <v>343</v>
      </c>
      <c r="F135" s="122" t="s">
        <v>344</v>
      </c>
      <c r="G135" s="123" t="s">
        <v>328</v>
      </c>
      <c r="H135" s="124">
        <v>0.189</v>
      </c>
      <c r="I135" s="125"/>
      <c r="J135" s="125"/>
      <c r="K135" s="126"/>
      <c r="L135" s="30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AI135" s="127" t="s">
        <v>90</v>
      </c>
      <c r="AK135" s="127" t="s">
        <v>146</v>
      </c>
      <c r="AL135" s="127" t="s">
        <v>78</v>
      </c>
      <c r="AP135" s="15" t="s">
        <v>144</v>
      </c>
      <c r="AV135" s="128" t="e">
        <f>IF(#REF!="základná",J135,0)</f>
        <v>#REF!</v>
      </c>
      <c r="AW135" s="128" t="e">
        <f>IF(#REF!="znížená",J135,0)</f>
        <v>#REF!</v>
      </c>
      <c r="AX135" s="128" t="e">
        <f>IF(#REF!="zákl. prenesená",J135,0)</f>
        <v>#REF!</v>
      </c>
      <c r="AY135" s="128" t="e">
        <f>IF(#REF!="zníž. prenesená",J135,0)</f>
        <v>#REF!</v>
      </c>
      <c r="AZ135" s="128" t="e">
        <f>IF(#REF!="nulová",J135,0)</f>
        <v>#REF!</v>
      </c>
      <c r="BA135" s="15" t="s">
        <v>78</v>
      </c>
      <c r="BB135" s="128">
        <f t="shared" si="0"/>
        <v>0</v>
      </c>
      <c r="BC135" s="15" t="s">
        <v>90</v>
      </c>
      <c r="BD135" s="127" t="s">
        <v>2703</v>
      </c>
    </row>
    <row r="136" spans="1:56" s="2" customFormat="1" ht="24.2" customHeight="1">
      <c r="A136" s="29"/>
      <c r="B136" s="119"/>
      <c r="C136" s="120" t="s">
        <v>162</v>
      </c>
      <c r="D136" s="120" t="s">
        <v>146</v>
      </c>
      <c r="E136" s="121" t="s">
        <v>347</v>
      </c>
      <c r="F136" s="122" t="s">
        <v>348</v>
      </c>
      <c r="G136" s="123" t="s">
        <v>328</v>
      </c>
      <c r="H136" s="124">
        <v>1.512</v>
      </c>
      <c r="I136" s="125"/>
      <c r="J136" s="125"/>
      <c r="K136" s="126"/>
      <c r="L136" s="30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AI136" s="127" t="s">
        <v>90</v>
      </c>
      <c r="AK136" s="127" t="s">
        <v>146</v>
      </c>
      <c r="AL136" s="127" t="s">
        <v>78</v>
      </c>
      <c r="AP136" s="15" t="s">
        <v>144</v>
      </c>
      <c r="AV136" s="128" t="e">
        <f>IF(#REF!="základná",J136,0)</f>
        <v>#REF!</v>
      </c>
      <c r="AW136" s="128" t="e">
        <f>IF(#REF!="znížená",J136,0)</f>
        <v>#REF!</v>
      </c>
      <c r="AX136" s="128" t="e">
        <f>IF(#REF!="zákl. prenesená",J136,0)</f>
        <v>#REF!</v>
      </c>
      <c r="AY136" s="128" t="e">
        <f>IF(#REF!="zníž. prenesená",J136,0)</f>
        <v>#REF!</v>
      </c>
      <c r="AZ136" s="128" t="e">
        <f>IF(#REF!="nulová",J136,0)</f>
        <v>#REF!</v>
      </c>
      <c r="BA136" s="15" t="s">
        <v>78</v>
      </c>
      <c r="BB136" s="128">
        <f t="shared" si="0"/>
        <v>0</v>
      </c>
      <c r="BC136" s="15" t="s">
        <v>90</v>
      </c>
      <c r="BD136" s="127" t="s">
        <v>2704</v>
      </c>
    </row>
    <row r="137" spans="1:56" s="2" customFormat="1" ht="24.2" customHeight="1">
      <c r="A137" s="29"/>
      <c r="B137" s="119"/>
      <c r="C137" s="120" t="s">
        <v>154</v>
      </c>
      <c r="D137" s="120" t="s">
        <v>146</v>
      </c>
      <c r="E137" s="121" t="s">
        <v>351</v>
      </c>
      <c r="F137" s="122" t="s">
        <v>352</v>
      </c>
      <c r="G137" s="123" t="s">
        <v>328</v>
      </c>
      <c r="H137" s="124">
        <v>0.189</v>
      </c>
      <c r="I137" s="125"/>
      <c r="J137" s="125"/>
      <c r="K137" s="126"/>
      <c r="L137" s="30"/>
      <c r="M137" s="29"/>
      <c r="N137" s="29"/>
      <c r="O137" s="29"/>
      <c r="P137" s="29"/>
      <c r="Q137" s="29"/>
      <c r="R137" s="29"/>
      <c r="S137" s="29"/>
      <c r="T137" s="29"/>
      <c r="U137" s="29"/>
      <c r="V137" s="29"/>
      <c r="AI137" s="127" t="s">
        <v>90</v>
      </c>
      <c r="AK137" s="127" t="s">
        <v>146</v>
      </c>
      <c r="AL137" s="127" t="s">
        <v>78</v>
      </c>
      <c r="AP137" s="15" t="s">
        <v>144</v>
      </c>
      <c r="AV137" s="128" t="e">
        <f>IF(#REF!="základná",J137,0)</f>
        <v>#REF!</v>
      </c>
      <c r="AW137" s="128" t="e">
        <f>IF(#REF!="znížená",J137,0)</f>
        <v>#REF!</v>
      </c>
      <c r="AX137" s="128" t="e">
        <f>IF(#REF!="zákl. prenesená",J137,0)</f>
        <v>#REF!</v>
      </c>
      <c r="AY137" s="128" t="e">
        <f>IF(#REF!="zníž. prenesená",J137,0)</f>
        <v>#REF!</v>
      </c>
      <c r="AZ137" s="128" t="e">
        <f>IF(#REF!="nulová",J137,0)</f>
        <v>#REF!</v>
      </c>
      <c r="BA137" s="15" t="s">
        <v>78</v>
      </c>
      <c r="BB137" s="128">
        <f t="shared" si="0"/>
        <v>0</v>
      </c>
      <c r="BC137" s="15" t="s">
        <v>90</v>
      </c>
      <c r="BD137" s="127" t="s">
        <v>2705</v>
      </c>
    </row>
    <row r="138" spans="1:56" s="12" customFormat="1" ht="25.9" customHeight="1">
      <c r="B138" s="111"/>
      <c r="D138" s="112" t="s">
        <v>68</v>
      </c>
      <c r="E138" s="113" t="s">
        <v>360</v>
      </c>
      <c r="F138" s="113" t="s">
        <v>361</v>
      </c>
      <c r="J138" s="114"/>
      <c r="L138" s="111"/>
      <c r="AI138" s="112" t="s">
        <v>78</v>
      </c>
      <c r="AK138" s="115" t="s">
        <v>68</v>
      </c>
      <c r="AL138" s="115" t="s">
        <v>69</v>
      </c>
      <c r="AP138" s="112" t="s">
        <v>144</v>
      </c>
      <c r="BB138" s="116">
        <f>BB139+BB147+BB153</f>
        <v>0</v>
      </c>
    </row>
    <row r="139" spans="1:56" s="12" customFormat="1" ht="22.9" customHeight="1">
      <c r="B139" s="111"/>
      <c r="D139" s="112" t="s">
        <v>68</v>
      </c>
      <c r="E139" s="117" t="s">
        <v>1230</v>
      </c>
      <c r="F139" s="117" t="s">
        <v>2351</v>
      </c>
      <c r="J139" s="118"/>
      <c r="L139" s="111"/>
      <c r="AI139" s="112" t="s">
        <v>78</v>
      </c>
      <c r="AK139" s="115" t="s">
        <v>68</v>
      </c>
      <c r="AL139" s="115" t="s">
        <v>74</v>
      </c>
      <c r="AP139" s="112" t="s">
        <v>144</v>
      </c>
      <c r="BB139" s="116">
        <f>SUM(BB140:BB146)</f>
        <v>0</v>
      </c>
    </row>
    <row r="140" spans="1:56" s="2" customFormat="1" ht="24.2" customHeight="1">
      <c r="A140" s="29"/>
      <c r="B140" s="119"/>
      <c r="C140" s="120" t="s">
        <v>169</v>
      </c>
      <c r="D140" s="120" t="s">
        <v>146</v>
      </c>
      <c r="E140" s="121" t="s">
        <v>2706</v>
      </c>
      <c r="F140" s="122" t="s">
        <v>2707</v>
      </c>
      <c r="G140" s="123" t="s">
        <v>307</v>
      </c>
      <c r="H140" s="124">
        <v>2</v>
      </c>
      <c r="I140" s="125"/>
      <c r="J140" s="125"/>
      <c r="K140" s="126"/>
      <c r="L140" s="30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AI140" s="127" t="s">
        <v>205</v>
      </c>
      <c r="AK140" s="127" t="s">
        <v>146</v>
      </c>
      <c r="AL140" s="127" t="s">
        <v>78</v>
      </c>
      <c r="AP140" s="15" t="s">
        <v>144</v>
      </c>
      <c r="AV140" s="128" t="e">
        <f>IF(#REF!="základná",J140,0)</f>
        <v>#REF!</v>
      </c>
      <c r="AW140" s="128" t="e">
        <f>IF(#REF!="znížená",J140,0)</f>
        <v>#REF!</v>
      </c>
      <c r="AX140" s="128" t="e">
        <f>IF(#REF!="zákl. prenesená",J140,0)</f>
        <v>#REF!</v>
      </c>
      <c r="AY140" s="128" t="e">
        <f>IF(#REF!="zníž. prenesená",J140,0)</f>
        <v>#REF!</v>
      </c>
      <c r="AZ140" s="128" t="e">
        <f>IF(#REF!="nulová",J140,0)</f>
        <v>#REF!</v>
      </c>
      <c r="BA140" s="15" t="s">
        <v>78</v>
      </c>
      <c r="BB140" s="128">
        <f t="shared" ref="BB140:BB146" si="1">ROUND(I140*H140,2)</f>
        <v>0</v>
      </c>
      <c r="BC140" s="15" t="s">
        <v>205</v>
      </c>
      <c r="BD140" s="127" t="s">
        <v>2708</v>
      </c>
    </row>
    <row r="141" spans="1:56" s="2" customFormat="1" ht="24.2" customHeight="1">
      <c r="A141" s="29"/>
      <c r="B141" s="119"/>
      <c r="C141" s="120" t="s">
        <v>173</v>
      </c>
      <c r="D141" s="120" t="s">
        <v>146</v>
      </c>
      <c r="E141" s="121" t="s">
        <v>2709</v>
      </c>
      <c r="F141" s="122" t="s">
        <v>2710</v>
      </c>
      <c r="G141" s="123" t="s">
        <v>307</v>
      </c>
      <c r="H141" s="124">
        <v>1</v>
      </c>
      <c r="I141" s="125"/>
      <c r="J141" s="125"/>
      <c r="K141" s="126"/>
      <c r="L141" s="30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AI141" s="127" t="s">
        <v>205</v>
      </c>
      <c r="AK141" s="127" t="s">
        <v>146</v>
      </c>
      <c r="AL141" s="127" t="s">
        <v>78</v>
      </c>
      <c r="AP141" s="15" t="s">
        <v>144</v>
      </c>
      <c r="AV141" s="128" t="e">
        <f>IF(#REF!="základná",J141,0)</f>
        <v>#REF!</v>
      </c>
      <c r="AW141" s="128" t="e">
        <f>IF(#REF!="znížená",J141,0)</f>
        <v>#REF!</v>
      </c>
      <c r="AX141" s="128" t="e">
        <f>IF(#REF!="zákl. prenesená",J141,0)</f>
        <v>#REF!</v>
      </c>
      <c r="AY141" s="128" t="e">
        <f>IF(#REF!="zníž. prenesená",J141,0)</f>
        <v>#REF!</v>
      </c>
      <c r="AZ141" s="128" t="e">
        <f>IF(#REF!="nulová",J141,0)</f>
        <v>#REF!</v>
      </c>
      <c r="BA141" s="15" t="s">
        <v>78</v>
      </c>
      <c r="BB141" s="128">
        <f t="shared" si="1"/>
        <v>0</v>
      </c>
      <c r="BC141" s="15" t="s">
        <v>205</v>
      </c>
      <c r="BD141" s="127" t="s">
        <v>2711</v>
      </c>
    </row>
    <row r="142" spans="1:56" s="2" customFormat="1" ht="49.15" customHeight="1">
      <c r="A142" s="29"/>
      <c r="B142" s="119"/>
      <c r="C142" s="129" t="s">
        <v>177</v>
      </c>
      <c r="D142" s="129" t="s">
        <v>369</v>
      </c>
      <c r="E142" s="130"/>
      <c r="F142" s="137" t="s">
        <v>2929</v>
      </c>
      <c r="G142" s="132" t="s">
        <v>307</v>
      </c>
      <c r="H142" s="133">
        <v>1</v>
      </c>
      <c r="I142" s="134"/>
      <c r="J142" s="134"/>
      <c r="K142" s="135"/>
      <c r="L142" s="136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AI142" s="127" t="s">
        <v>269</v>
      </c>
      <c r="AK142" s="127" t="s">
        <v>369</v>
      </c>
      <c r="AL142" s="127" t="s">
        <v>78</v>
      </c>
      <c r="AP142" s="15" t="s">
        <v>144</v>
      </c>
      <c r="AV142" s="128" t="e">
        <f>IF(#REF!="základná",J142,0)</f>
        <v>#REF!</v>
      </c>
      <c r="AW142" s="128" t="e">
        <f>IF(#REF!="znížená",J142,0)</f>
        <v>#REF!</v>
      </c>
      <c r="AX142" s="128" t="e">
        <f>IF(#REF!="zákl. prenesená",J142,0)</f>
        <v>#REF!</v>
      </c>
      <c r="AY142" s="128" t="e">
        <f>IF(#REF!="zníž. prenesená",J142,0)</f>
        <v>#REF!</v>
      </c>
      <c r="AZ142" s="128" t="e">
        <f>IF(#REF!="nulová",J142,0)</f>
        <v>#REF!</v>
      </c>
      <c r="BA142" s="15" t="s">
        <v>78</v>
      </c>
      <c r="BB142" s="128">
        <f t="shared" si="1"/>
        <v>0</v>
      </c>
      <c r="BC142" s="15" t="s">
        <v>205</v>
      </c>
      <c r="BD142" s="127" t="s">
        <v>2712</v>
      </c>
    </row>
    <row r="143" spans="1:56" s="2" customFormat="1" ht="24.2" customHeight="1">
      <c r="A143" s="29"/>
      <c r="B143" s="119"/>
      <c r="C143" s="120" t="s">
        <v>181</v>
      </c>
      <c r="D143" s="120" t="s">
        <v>146</v>
      </c>
      <c r="E143" s="121" t="s">
        <v>2709</v>
      </c>
      <c r="F143" s="122" t="s">
        <v>2710</v>
      </c>
      <c r="G143" s="123" t="s">
        <v>307</v>
      </c>
      <c r="H143" s="124">
        <v>2</v>
      </c>
      <c r="I143" s="125"/>
      <c r="J143" s="125"/>
      <c r="K143" s="126"/>
      <c r="L143" s="30"/>
      <c r="M143" s="29"/>
      <c r="N143" s="29"/>
      <c r="O143" s="29"/>
      <c r="P143" s="29"/>
      <c r="Q143" s="29"/>
      <c r="R143" s="29"/>
      <c r="S143" s="29"/>
      <c r="T143" s="29"/>
      <c r="U143" s="29"/>
      <c r="V143" s="29"/>
      <c r="AI143" s="127" t="s">
        <v>205</v>
      </c>
      <c r="AK143" s="127" t="s">
        <v>146</v>
      </c>
      <c r="AL143" s="127" t="s">
        <v>78</v>
      </c>
      <c r="AP143" s="15" t="s">
        <v>144</v>
      </c>
      <c r="AV143" s="128" t="e">
        <f>IF(#REF!="základná",J143,0)</f>
        <v>#REF!</v>
      </c>
      <c r="AW143" s="128" t="e">
        <f>IF(#REF!="znížená",J143,0)</f>
        <v>#REF!</v>
      </c>
      <c r="AX143" s="128" t="e">
        <f>IF(#REF!="zákl. prenesená",J143,0)</f>
        <v>#REF!</v>
      </c>
      <c r="AY143" s="128" t="e">
        <f>IF(#REF!="zníž. prenesená",J143,0)</f>
        <v>#REF!</v>
      </c>
      <c r="AZ143" s="128" t="e">
        <f>IF(#REF!="nulová",J143,0)</f>
        <v>#REF!</v>
      </c>
      <c r="BA143" s="15" t="s">
        <v>78</v>
      </c>
      <c r="BB143" s="128">
        <f t="shared" si="1"/>
        <v>0</v>
      </c>
      <c r="BC143" s="15" t="s">
        <v>205</v>
      </c>
      <c r="BD143" s="127" t="s">
        <v>2713</v>
      </c>
    </row>
    <row r="144" spans="1:56" s="2" customFormat="1" ht="49.15" customHeight="1">
      <c r="A144" s="29"/>
      <c r="B144" s="119"/>
      <c r="C144" s="129" t="s">
        <v>185</v>
      </c>
      <c r="D144" s="129" t="s">
        <v>369</v>
      </c>
      <c r="E144" s="130"/>
      <c r="F144" s="137" t="s">
        <v>2929</v>
      </c>
      <c r="G144" s="132" t="s">
        <v>307</v>
      </c>
      <c r="H144" s="133">
        <v>2</v>
      </c>
      <c r="I144" s="134"/>
      <c r="J144" s="134"/>
      <c r="K144" s="135"/>
      <c r="L144" s="136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AI144" s="127" t="s">
        <v>269</v>
      </c>
      <c r="AK144" s="127" t="s">
        <v>369</v>
      </c>
      <c r="AL144" s="127" t="s">
        <v>78</v>
      </c>
      <c r="AP144" s="15" t="s">
        <v>144</v>
      </c>
      <c r="AV144" s="128" t="e">
        <f>IF(#REF!="základná",J144,0)</f>
        <v>#REF!</v>
      </c>
      <c r="AW144" s="128" t="e">
        <f>IF(#REF!="znížená",J144,0)</f>
        <v>#REF!</v>
      </c>
      <c r="AX144" s="128" t="e">
        <f>IF(#REF!="zákl. prenesená",J144,0)</f>
        <v>#REF!</v>
      </c>
      <c r="AY144" s="128" t="e">
        <f>IF(#REF!="zníž. prenesená",J144,0)</f>
        <v>#REF!</v>
      </c>
      <c r="AZ144" s="128" t="e">
        <f>IF(#REF!="nulová",J144,0)</f>
        <v>#REF!</v>
      </c>
      <c r="BA144" s="15" t="s">
        <v>78</v>
      </c>
      <c r="BB144" s="128">
        <f t="shared" si="1"/>
        <v>0</v>
      </c>
      <c r="BC144" s="15" t="s">
        <v>205</v>
      </c>
      <c r="BD144" s="127" t="s">
        <v>2714</v>
      </c>
    </row>
    <row r="145" spans="1:56" s="2" customFormat="1" ht="33" customHeight="1">
      <c r="A145" s="29"/>
      <c r="B145" s="119"/>
      <c r="C145" s="120" t="s">
        <v>189</v>
      </c>
      <c r="D145" s="120" t="s">
        <v>146</v>
      </c>
      <c r="E145" s="121" t="s">
        <v>2715</v>
      </c>
      <c r="F145" s="122" t="s">
        <v>2716</v>
      </c>
      <c r="G145" s="123" t="s">
        <v>328</v>
      </c>
      <c r="H145" s="124">
        <v>5.5E-2</v>
      </c>
      <c r="I145" s="125"/>
      <c r="J145" s="125"/>
      <c r="K145" s="126"/>
      <c r="L145" s="30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AI145" s="127" t="s">
        <v>205</v>
      </c>
      <c r="AK145" s="127" t="s">
        <v>146</v>
      </c>
      <c r="AL145" s="127" t="s">
        <v>78</v>
      </c>
      <c r="AP145" s="15" t="s">
        <v>144</v>
      </c>
      <c r="AV145" s="128" t="e">
        <f>IF(#REF!="základná",J145,0)</f>
        <v>#REF!</v>
      </c>
      <c r="AW145" s="128" t="e">
        <f>IF(#REF!="znížená",J145,0)</f>
        <v>#REF!</v>
      </c>
      <c r="AX145" s="128" t="e">
        <f>IF(#REF!="zákl. prenesená",J145,0)</f>
        <v>#REF!</v>
      </c>
      <c r="AY145" s="128" t="e">
        <f>IF(#REF!="zníž. prenesená",J145,0)</f>
        <v>#REF!</v>
      </c>
      <c r="AZ145" s="128" t="e">
        <f>IF(#REF!="nulová",J145,0)</f>
        <v>#REF!</v>
      </c>
      <c r="BA145" s="15" t="s">
        <v>78</v>
      </c>
      <c r="BB145" s="128">
        <f t="shared" si="1"/>
        <v>0</v>
      </c>
      <c r="BC145" s="15" t="s">
        <v>205</v>
      </c>
      <c r="BD145" s="127" t="s">
        <v>2717</v>
      </c>
    </row>
    <row r="146" spans="1:56" s="2" customFormat="1" ht="24.2" customHeight="1">
      <c r="A146" s="29"/>
      <c r="B146" s="119"/>
      <c r="C146" s="120" t="s">
        <v>193</v>
      </c>
      <c r="D146" s="120" t="s">
        <v>146</v>
      </c>
      <c r="E146" s="121" t="s">
        <v>2405</v>
      </c>
      <c r="F146" s="122" t="s">
        <v>2406</v>
      </c>
      <c r="G146" s="123" t="s">
        <v>328</v>
      </c>
      <c r="H146" s="124">
        <v>3.0000000000000001E-3</v>
      </c>
      <c r="I146" s="125"/>
      <c r="J146" s="125"/>
      <c r="K146" s="126"/>
      <c r="L146" s="30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AI146" s="127" t="s">
        <v>205</v>
      </c>
      <c r="AK146" s="127" t="s">
        <v>146</v>
      </c>
      <c r="AL146" s="127" t="s">
        <v>78</v>
      </c>
      <c r="AP146" s="15" t="s">
        <v>144</v>
      </c>
      <c r="AV146" s="128" t="e">
        <f>IF(#REF!="základná",J146,0)</f>
        <v>#REF!</v>
      </c>
      <c r="AW146" s="128" t="e">
        <f>IF(#REF!="znížená",J146,0)</f>
        <v>#REF!</v>
      </c>
      <c r="AX146" s="128" t="e">
        <f>IF(#REF!="zákl. prenesená",J146,0)</f>
        <v>#REF!</v>
      </c>
      <c r="AY146" s="128" t="e">
        <f>IF(#REF!="zníž. prenesená",J146,0)</f>
        <v>#REF!</v>
      </c>
      <c r="AZ146" s="128" t="e">
        <f>IF(#REF!="nulová",J146,0)</f>
        <v>#REF!</v>
      </c>
      <c r="BA146" s="15" t="s">
        <v>78</v>
      </c>
      <c r="BB146" s="128">
        <f t="shared" si="1"/>
        <v>0</v>
      </c>
      <c r="BC146" s="15" t="s">
        <v>205</v>
      </c>
      <c r="BD146" s="127" t="s">
        <v>2718</v>
      </c>
    </row>
    <row r="147" spans="1:56" s="12" customFormat="1" ht="22.9" customHeight="1">
      <c r="B147" s="111"/>
      <c r="D147" s="112" t="s">
        <v>68</v>
      </c>
      <c r="E147" s="117" t="s">
        <v>2408</v>
      </c>
      <c r="F147" s="117" t="s">
        <v>2409</v>
      </c>
      <c r="J147" s="118"/>
      <c r="L147" s="111"/>
      <c r="AI147" s="112" t="s">
        <v>78</v>
      </c>
      <c r="AK147" s="115" t="s">
        <v>68</v>
      </c>
      <c r="AL147" s="115" t="s">
        <v>74</v>
      </c>
      <c r="AP147" s="112" t="s">
        <v>144</v>
      </c>
      <c r="BB147" s="116">
        <f>SUM(BB148:BB152)</f>
        <v>0</v>
      </c>
    </row>
    <row r="148" spans="1:56" s="2" customFormat="1" ht="16.5" customHeight="1">
      <c r="A148" s="29"/>
      <c r="B148" s="119"/>
      <c r="C148" s="120" t="s">
        <v>197</v>
      </c>
      <c r="D148" s="120" t="s">
        <v>146</v>
      </c>
      <c r="E148" s="121" t="s">
        <v>2719</v>
      </c>
      <c r="F148" s="122" t="s">
        <v>2720</v>
      </c>
      <c r="G148" s="123" t="s">
        <v>307</v>
      </c>
      <c r="H148" s="124">
        <v>6</v>
      </c>
      <c r="I148" s="125"/>
      <c r="J148" s="125"/>
      <c r="K148" s="126"/>
      <c r="L148" s="30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AI148" s="127" t="s">
        <v>205</v>
      </c>
      <c r="AK148" s="127" t="s">
        <v>146</v>
      </c>
      <c r="AL148" s="127" t="s">
        <v>78</v>
      </c>
      <c r="AP148" s="15" t="s">
        <v>144</v>
      </c>
      <c r="AV148" s="128" t="e">
        <f>IF(#REF!="základná",J148,0)</f>
        <v>#REF!</v>
      </c>
      <c r="AW148" s="128" t="e">
        <f>IF(#REF!="znížená",J148,0)</f>
        <v>#REF!</v>
      </c>
      <c r="AX148" s="128" t="e">
        <f>IF(#REF!="zákl. prenesená",J148,0)</f>
        <v>#REF!</v>
      </c>
      <c r="AY148" s="128" t="e">
        <f>IF(#REF!="zníž. prenesená",J148,0)</f>
        <v>#REF!</v>
      </c>
      <c r="AZ148" s="128" t="e">
        <f>IF(#REF!="nulová",J148,0)</f>
        <v>#REF!</v>
      </c>
      <c r="BA148" s="15" t="s">
        <v>78</v>
      </c>
      <c r="BB148" s="128">
        <f>ROUND(I148*H148,2)</f>
        <v>0</v>
      </c>
      <c r="BC148" s="15" t="s">
        <v>205</v>
      </c>
      <c r="BD148" s="127" t="s">
        <v>2721</v>
      </c>
    </row>
    <row r="149" spans="1:56" s="2" customFormat="1" ht="33" customHeight="1">
      <c r="A149" s="29"/>
      <c r="B149" s="119"/>
      <c r="C149" s="129" t="s">
        <v>201</v>
      </c>
      <c r="D149" s="129" t="s">
        <v>369</v>
      </c>
      <c r="E149" s="130"/>
      <c r="F149" s="137" t="s">
        <v>2930</v>
      </c>
      <c r="G149" s="132" t="s">
        <v>307</v>
      </c>
      <c r="H149" s="133">
        <v>2</v>
      </c>
      <c r="I149" s="134"/>
      <c r="J149" s="134"/>
      <c r="K149" s="135"/>
      <c r="L149" s="136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AI149" s="127" t="s">
        <v>269</v>
      </c>
      <c r="AK149" s="127" t="s">
        <v>369</v>
      </c>
      <c r="AL149" s="127" t="s">
        <v>78</v>
      </c>
      <c r="AP149" s="15" t="s">
        <v>144</v>
      </c>
      <c r="AV149" s="128" t="e">
        <f>IF(#REF!="základná",J149,0)</f>
        <v>#REF!</v>
      </c>
      <c r="AW149" s="128" t="e">
        <f>IF(#REF!="znížená",J149,0)</f>
        <v>#REF!</v>
      </c>
      <c r="AX149" s="128" t="e">
        <f>IF(#REF!="zákl. prenesená",J149,0)</f>
        <v>#REF!</v>
      </c>
      <c r="AY149" s="128" t="e">
        <f>IF(#REF!="zníž. prenesená",J149,0)</f>
        <v>#REF!</v>
      </c>
      <c r="AZ149" s="128" t="e">
        <f>IF(#REF!="nulová",J149,0)</f>
        <v>#REF!</v>
      </c>
      <c r="BA149" s="15" t="s">
        <v>78</v>
      </c>
      <c r="BB149" s="128">
        <f>ROUND(I149*H149,2)</f>
        <v>0</v>
      </c>
      <c r="BC149" s="15" t="s">
        <v>205</v>
      </c>
      <c r="BD149" s="127" t="s">
        <v>2722</v>
      </c>
    </row>
    <row r="150" spans="1:56" s="2" customFormat="1" ht="33" customHeight="1">
      <c r="A150" s="29"/>
      <c r="B150" s="119"/>
      <c r="C150" s="129" t="s">
        <v>205</v>
      </c>
      <c r="D150" s="129" t="s">
        <v>369</v>
      </c>
      <c r="E150" s="130"/>
      <c r="F150" s="137" t="s">
        <v>2931</v>
      </c>
      <c r="G150" s="132" t="s">
        <v>307</v>
      </c>
      <c r="H150" s="133">
        <v>3</v>
      </c>
      <c r="I150" s="134"/>
      <c r="J150" s="134"/>
      <c r="K150" s="135"/>
      <c r="L150" s="136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AI150" s="127" t="s">
        <v>269</v>
      </c>
      <c r="AK150" s="127" t="s">
        <v>369</v>
      </c>
      <c r="AL150" s="127" t="s">
        <v>78</v>
      </c>
      <c r="AP150" s="15" t="s">
        <v>144</v>
      </c>
      <c r="AV150" s="128" t="e">
        <f>IF(#REF!="základná",J150,0)</f>
        <v>#REF!</v>
      </c>
      <c r="AW150" s="128" t="e">
        <f>IF(#REF!="znížená",J150,0)</f>
        <v>#REF!</v>
      </c>
      <c r="AX150" s="128" t="e">
        <f>IF(#REF!="zákl. prenesená",J150,0)</f>
        <v>#REF!</v>
      </c>
      <c r="AY150" s="128" t="e">
        <f>IF(#REF!="zníž. prenesená",J150,0)</f>
        <v>#REF!</v>
      </c>
      <c r="AZ150" s="128" t="e">
        <f>IF(#REF!="nulová",J150,0)</f>
        <v>#REF!</v>
      </c>
      <c r="BA150" s="15" t="s">
        <v>78</v>
      </c>
      <c r="BB150" s="128">
        <f>ROUND(I150*H150,2)</f>
        <v>0</v>
      </c>
      <c r="BC150" s="15" t="s">
        <v>205</v>
      </c>
      <c r="BD150" s="127" t="s">
        <v>2723</v>
      </c>
    </row>
    <row r="151" spans="1:56" s="2" customFormat="1" ht="33" customHeight="1">
      <c r="A151" s="29"/>
      <c r="B151" s="119"/>
      <c r="C151" s="129" t="s">
        <v>209</v>
      </c>
      <c r="D151" s="129" t="s">
        <v>369</v>
      </c>
      <c r="E151" s="130"/>
      <c r="F151" s="137" t="s">
        <v>2932</v>
      </c>
      <c r="G151" s="132" t="s">
        <v>307</v>
      </c>
      <c r="H151" s="133">
        <v>1</v>
      </c>
      <c r="I151" s="134"/>
      <c r="J151" s="134"/>
      <c r="K151" s="135"/>
      <c r="L151" s="136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AI151" s="127" t="s">
        <v>269</v>
      </c>
      <c r="AK151" s="127" t="s">
        <v>369</v>
      </c>
      <c r="AL151" s="127" t="s">
        <v>78</v>
      </c>
      <c r="AP151" s="15" t="s">
        <v>144</v>
      </c>
      <c r="AV151" s="128" t="e">
        <f>IF(#REF!="základná",J151,0)</f>
        <v>#REF!</v>
      </c>
      <c r="AW151" s="128" t="e">
        <f>IF(#REF!="znížená",J151,0)</f>
        <v>#REF!</v>
      </c>
      <c r="AX151" s="128" t="e">
        <f>IF(#REF!="zákl. prenesená",J151,0)</f>
        <v>#REF!</v>
      </c>
      <c r="AY151" s="128" t="e">
        <f>IF(#REF!="zníž. prenesená",J151,0)</f>
        <v>#REF!</v>
      </c>
      <c r="AZ151" s="128" t="e">
        <f>IF(#REF!="nulová",J151,0)</f>
        <v>#REF!</v>
      </c>
      <c r="BA151" s="15" t="s">
        <v>78</v>
      </c>
      <c r="BB151" s="128">
        <f>ROUND(I151*H151,2)</f>
        <v>0</v>
      </c>
      <c r="BC151" s="15" t="s">
        <v>205</v>
      </c>
      <c r="BD151" s="127" t="s">
        <v>2724</v>
      </c>
    </row>
    <row r="152" spans="1:56" s="2" customFormat="1" ht="24.2" customHeight="1">
      <c r="A152" s="29"/>
      <c r="B152" s="119"/>
      <c r="C152" s="120" t="s">
        <v>213</v>
      </c>
      <c r="D152" s="120" t="s">
        <v>146</v>
      </c>
      <c r="E152" s="121" t="s">
        <v>2440</v>
      </c>
      <c r="F152" s="122" t="s">
        <v>2441</v>
      </c>
      <c r="G152" s="123" t="s">
        <v>328</v>
      </c>
      <c r="H152" s="124">
        <v>1E-3</v>
      </c>
      <c r="I152" s="125"/>
      <c r="J152" s="125"/>
      <c r="K152" s="126"/>
      <c r="L152" s="30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AI152" s="127" t="s">
        <v>205</v>
      </c>
      <c r="AK152" s="127" t="s">
        <v>146</v>
      </c>
      <c r="AL152" s="127" t="s">
        <v>78</v>
      </c>
      <c r="AP152" s="15" t="s">
        <v>144</v>
      </c>
      <c r="AV152" s="128" t="e">
        <f>IF(#REF!="základná",J152,0)</f>
        <v>#REF!</v>
      </c>
      <c r="AW152" s="128" t="e">
        <f>IF(#REF!="znížená",J152,0)</f>
        <v>#REF!</v>
      </c>
      <c r="AX152" s="128" t="e">
        <f>IF(#REF!="zákl. prenesená",J152,0)</f>
        <v>#REF!</v>
      </c>
      <c r="AY152" s="128" t="e">
        <f>IF(#REF!="zníž. prenesená",J152,0)</f>
        <v>#REF!</v>
      </c>
      <c r="AZ152" s="128" t="e">
        <f>IF(#REF!="nulová",J152,0)</f>
        <v>#REF!</v>
      </c>
      <c r="BA152" s="15" t="s">
        <v>78</v>
      </c>
      <c r="BB152" s="128">
        <f>ROUND(I152*H152,2)</f>
        <v>0</v>
      </c>
      <c r="BC152" s="15" t="s">
        <v>205</v>
      </c>
      <c r="BD152" s="127" t="s">
        <v>2725</v>
      </c>
    </row>
    <row r="153" spans="1:56" s="12" customFormat="1" ht="22.9" customHeight="1">
      <c r="B153" s="111"/>
      <c r="D153" s="112" t="s">
        <v>68</v>
      </c>
      <c r="E153" s="117" t="s">
        <v>2443</v>
      </c>
      <c r="F153" s="117" t="s">
        <v>2444</v>
      </c>
      <c r="J153" s="118"/>
      <c r="L153" s="111"/>
      <c r="AI153" s="112" t="s">
        <v>78</v>
      </c>
      <c r="AK153" s="115" t="s">
        <v>68</v>
      </c>
      <c r="AL153" s="115" t="s">
        <v>74</v>
      </c>
      <c r="AP153" s="112" t="s">
        <v>144</v>
      </c>
      <c r="BB153" s="116">
        <f>SUM(BB154:BB215)</f>
        <v>0</v>
      </c>
    </row>
    <row r="154" spans="1:56" s="2" customFormat="1" ht="24.2" customHeight="1">
      <c r="A154" s="29"/>
      <c r="B154" s="119"/>
      <c r="C154" s="120" t="s">
        <v>217</v>
      </c>
      <c r="D154" s="120" t="s">
        <v>146</v>
      </c>
      <c r="E154" s="121" t="s">
        <v>2726</v>
      </c>
      <c r="F154" s="122" t="s">
        <v>2727</v>
      </c>
      <c r="G154" s="123" t="s">
        <v>2116</v>
      </c>
      <c r="H154" s="124">
        <v>2</v>
      </c>
      <c r="I154" s="125"/>
      <c r="J154" s="125"/>
      <c r="K154" s="126"/>
      <c r="L154" s="30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AI154" s="127" t="s">
        <v>205</v>
      </c>
      <c r="AK154" s="127" t="s">
        <v>146</v>
      </c>
      <c r="AL154" s="127" t="s">
        <v>78</v>
      </c>
      <c r="AP154" s="15" t="s">
        <v>144</v>
      </c>
      <c r="AV154" s="128" t="e">
        <f>IF(#REF!="základná",J154,0)</f>
        <v>#REF!</v>
      </c>
      <c r="AW154" s="128" t="e">
        <f>IF(#REF!="znížená",J154,0)</f>
        <v>#REF!</v>
      </c>
      <c r="AX154" s="128" t="e">
        <f>IF(#REF!="zákl. prenesená",J154,0)</f>
        <v>#REF!</v>
      </c>
      <c r="AY154" s="128" t="e">
        <f>IF(#REF!="zníž. prenesená",J154,0)</f>
        <v>#REF!</v>
      </c>
      <c r="AZ154" s="128" t="e">
        <f>IF(#REF!="nulová",J154,0)</f>
        <v>#REF!</v>
      </c>
      <c r="BA154" s="15" t="s">
        <v>78</v>
      </c>
      <c r="BB154" s="128">
        <f t="shared" ref="BB154:BB185" si="2">ROUND(I154*H154,2)</f>
        <v>0</v>
      </c>
      <c r="BC154" s="15" t="s">
        <v>205</v>
      </c>
      <c r="BD154" s="127" t="s">
        <v>2728</v>
      </c>
    </row>
    <row r="155" spans="1:56" s="2" customFormat="1" ht="24.2" customHeight="1">
      <c r="A155" s="29"/>
      <c r="B155" s="119"/>
      <c r="C155" s="120" t="s">
        <v>6</v>
      </c>
      <c r="D155" s="120" t="s">
        <v>146</v>
      </c>
      <c r="E155" s="121" t="s">
        <v>2729</v>
      </c>
      <c r="F155" s="122" t="s">
        <v>2730</v>
      </c>
      <c r="G155" s="123" t="s">
        <v>2116</v>
      </c>
      <c r="H155" s="124">
        <v>2</v>
      </c>
      <c r="I155" s="125"/>
      <c r="J155" s="125"/>
      <c r="K155" s="126"/>
      <c r="L155" s="30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AI155" s="127" t="s">
        <v>205</v>
      </c>
      <c r="AK155" s="127" t="s">
        <v>146</v>
      </c>
      <c r="AL155" s="127" t="s">
        <v>78</v>
      </c>
      <c r="AP155" s="15" t="s">
        <v>144</v>
      </c>
      <c r="AV155" s="128" t="e">
        <f>IF(#REF!="základná",J155,0)</f>
        <v>#REF!</v>
      </c>
      <c r="AW155" s="128" t="e">
        <f>IF(#REF!="znížená",J155,0)</f>
        <v>#REF!</v>
      </c>
      <c r="AX155" s="128" t="e">
        <f>IF(#REF!="zákl. prenesená",J155,0)</f>
        <v>#REF!</v>
      </c>
      <c r="AY155" s="128" t="e">
        <f>IF(#REF!="zníž. prenesená",J155,0)</f>
        <v>#REF!</v>
      </c>
      <c r="AZ155" s="128" t="e">
        <f>IF(#REF!="nulová",J155,0)</f>
        <v>#REF!</v>
      </c>
      <c r="BA155" s="15" t="s">
        <v>78</v>
      </c>
      <c r="BB155" s="128">
        <f t="shared" si="2"/>
        <v>0</v>
      </c>
      <c r="BC155" s="15" t="s">
        <v>205</v>
      </c>
      <c r="BD155" s="127" t="s">
        <v>2731</v>
      </c>
    </row>
    <row r="156" spans="1:56" s="2" customFormat="1" ht="24.2" customHeight="1">
      <c r="A156" s="29"/>
      <c r="B156" s="119"/>
      <c r="C156" s="129" t="s">
        <v>224</v>
      </c>
      <c r="D156" s="129" t="s">
        <v>369</v>
      </c>
      <c r="E156" s="130"/>
      <c r="F156" s="131" t="s">
        <v>2732</v>
      </c>
      <c r="G156" s="132" t="s">
        <v>307</v>
      </c>
      <c r="H156" s="133">
        <v>2</v>
      </c>
      <c r="I156" s="134"/>
      <c r="J156" s="134"/>
      <c r="K156" s="135"/>
      <c r="L156" s="136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AI156" s="127" t="s">
        <v>269</v>
      </c>
      <c r="AK156" s="127" t="s">
        <v>369</v>
      </c>
      <c r="AL156" s="127" t="s">
        <v>78</v>
      </c>
      <c r="AP156" s="15" t="s">
        <v>144</v>
      </c>
      <c r="AV156" s="128" t="e">
        <f>IF(#REF!="základná",J156,0)</f>
        <v>#REF!</v>
      </c>
      <c r="AW156" s="128" t="e">
        <f>IF(#REF!="znížená",J156,0)</f>
        <v>#REF!</v>
      </c>
      <c r="AX156" s="128" t="e">
        <f>IF(#REF!="zákl. prenesená",J156,0)</f>
        <v>#REF!</v>
      </c>
      <c r="AY156" s="128" t="e">
        <f>IF(#REF!="zníž. prenesená",J156,0)</f>
        <v>#REF!</v>
      </c>
      <c r="AZ156" s="128" t="e">
        <f>IF(#REF!="nulová",J156,0)</f>
        <v>#REF!</v>
      </c>
      <c r="BA156" s="15" t="s">
        <v>78</v>
      </c>
      <c r="BB156" s="128">
        <f t="shared" si="2"/>
        <v>0</v>
      </c>
      <c r="BC156" s="15" t="s">
        <v>205</v>
      </c>
      <c r="BD156" s="127" t="s">
        <v>2733</v>
      </c>
    </row>
    <row r="157" spans="1:56" s="2" customFormat="1" ht="24.2" customHeight="1">
      <c r="A157" s="29"/>
      <c r="B157" s="119"/>
      <c r="C157" s="120" t="s">
        <v>228</v>
      </c>
      <c r="D157" s="120" t="s">
        <v>146</v>
      </c>
      <c r="E157" s="121" t="s">
        <v>2729</v>
      </c>
      <c r="F157" s="122" t="s">
        <v>2730</v>
      </c>
      <c r="G157" s="123" t="s">
        <v>2116</v>
      </c>
      <c r="H157" s="124">
        <v>1</v>
      </c>
      <c r="I157" s="125"/>
      <c r="J157" s="125"/>
      <c r="K157" s="126"/>
      <c r="L157" s="30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AI157" s="127" t="s">
        <v>205</v>
      </c>
      <c r="AK157" s="127" t="s">
        <v>146</v>
      </c>
      <c r="AL157" s="127" t="s">
        <v>78</v>
      </c>
      <c r="AP157" s="15" t="s">
        <v>144</v>
      </c>
      <c r="AV157" s="128" t="e">
        <f>IF(#REF!="základná",J157,0)</f>
        <v>#REF!</v>
      </c>
      <c r="AW157" s="128" t="e">
        <f>IF(#REF!="znížená",J157,0)</f>
        <v>#REF!</v>
      </c>
      <c r="AX157" s="128" t="e">
        <f>IF(#REF!="zákl. prenesená",J157,0)</f>
        <v>#REF!</v>
      </c>
      <c r="AY157" s="128" t="e">
        <f>IF(#REF!="zníž. prenesená",J157,0)</f>
        <v>#REF!</v>
      </c>
      <c r="AZ157" s="128" t="e">
        <f>IF(#REF!="nulová",J157,0)</f>
        <v>#REF!</v>
      </c>
      <c r="BA157" s="15" t="s">
        <v>78</v>
      </c>
      <c r="BB157" s="128">
        <f t="shared" si="2"/>
        <v>0</v>
      </c>
      <c r="BC157" s="15" t="s">
        <v>205</v>
      </c>
      <c r="BD157" s="127" t="s">
        <v>2734</v>
      </c>
    </row>
    <row r="158" spans="1:56" s="2" customFormat="1" ht="24.2" customHeight="1">
      <c r="A158" s="29"/>
      <c r="B158" s="119"/>
      <c r="C158" s="129" t="s">
        <v>232</v>
      </c>
      <c r="D158" s="129" t="s">
        <v>369</v>
      </c>
      <c r="E158" s="130"/>
      <c r="F158" s="131" t="s">
        <v>2735</v>
      </c>
      <c r="G158" s="132" t="s">
        <v>307</v>
      </c>
      <c r="H158" s="133">
        <v>1</v>
      </c>
      <c r="I158" s="134"/>
      <c r="J158" s="134"/>
      <c r="K158" s="135"/>
      <c r="L158" s="136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AI158" s="127" t="s">
        <v>269</v>
      </c>
      <c r="AK158" s="127" t="s">
        <v>369</v>
      </c>
      <c r="AL158" s="127" t="s">
        <v>78</v>
      </c>
      <c r="AP158" s="15" t="s">
        <v>144</v>
      </c>
      <c r="AV158" s="128" t="e">
        <f>IF(#REF!="základná",J158,0)</f>
        <v>#REF!</v>
      </c>
      <c r="AW158" s="128" t="e">
        <f>IF(#REF!="znížená",J158,0)</f>
        <v>#REF!</v>
      </c>
      <c r="AX158" s="128" t="e">
        <f>IF(#REF!="zákl. prenesená",J158,0)</f>
        <v>#REF!</v>
      </c>
      <c r="AY158" s="128" t="e">
        <f>IF(#REF!="zníž. prenesená",J158,0)</f>
        <v>#REF!</v>
      </c>
      <c r="AZ158" s="128" t="e">
        <f>IF(#REF!="nulová",J158,0)</f>
        <v>#REF!</v>
      </c>
      <c r="BA158" s="15" t="s">
        <v>78</v>
      </c>
      <c r="BB158" s="128">
        <f t="shared" si="2"/>
        <v>0</v>
      </c>
      <c r="BC158" s="15" t="s">
        <v>205</v>
      </c>
      <c r="BD158" s="127" t="s">
        <v>2736</v>
      </c>
    </row>
    <row r="159" spans="1:56" s="2" customFormat="1" ht="24.2" customHeight="1">
      <c r="A159" s="29"/>
      <c r="B159" s="119"/>
      <c r="C159" s="120" t="s">
        <v>236</v>
      </c>
      <c r="D159" s="120" t="s">
        <v>146</v>
      </c>
      <c r="E159" s="121" t="s">
        <v>2737</v>
      </c>
      <c r="F159" s="122" t="s">
        <v>2738</v>
      </c>
      <c r="G159" s="123" t="s">
        <v>2116</v>
      </c>
      <c r="H159" s="124">
        <v>1</v>
      </c>
      <c r="I159" s="125"/>
      <c r="J159" s="125"/>
      <c r="K159" s="126"/>
      <c r="L159" s="30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AI159" s="127" t="s">
        <v>205</v>
      </c>
      <c r="AK159" s="127" t="s">
        <v>146</v>
      </c>
      <c r="AL159" s="127" t="s">
        <v>78</v>
      </c>
      <c r="AP159" s="15" t="s">
        <v>144</v>
      </c>
      <c r="AV159" s="128" t="e">
        <f>IF(#REF!="základná",J159,0)</f>
        <v>#REF!</v>
      </c>
      <c r="AW159" s="128" t="e">
        <f>IF(#REF!="znížená",J159,0)</f>
        <v>#REF!</v>
      </c>
      <c r="AX159" s="128" t="e">
        <f>IF(#REF!="zákl. prenesená",J159,0)</f>
        <v>#REF!</v>
      </c>
      <c r="AY159" s="128" t="e">
        <f>IF(#REF!="zníž. prenesená",J159,0)</f>
        <v>#REF!</v>
      </c>
      <c r="AZ159" s="128" t="e">
        <f>IF(#REF!="nulová",J159,0)</f>
        <v>#REF!</v>
      </c>
      <c r="BA159" s="15" t="s">
        <v>78</v>
      </c>
      <c r="BB159" s="128">
        <f t="shared" si="2"/>
        <v>0</v>
      </c>
      <c r="BC159" s="15" t="s">
        <v>205</v>
      </c>
      <c r="BD159" s="127" t="s">
        <v>2739</v>
      </c>
    </row>
    <row r="160" spans="1:56" s="2" customFormat="1" ht="21.75" customHeight="1">
      <c r="A160" s="29"/>
      <c r="B160" s="119"/>
      <c r="C160" s="120" t="s">
        <v>240</v>
      </c>
      <c r="D160" s="120" t="s">
        <v>146</v>
      </c>
      <c r="E160" s="121" t="s">
        <v>2740</v>
      </c>
      <c r="F160" s="122" t="s">
        <v>2741</v>
      </c>
      <c r="G160" s="123" t="s">
        <v>2116</v>
      </c>
      <c r="H160" s="124">
        <v>2</v>
      </c>
      <c r="I160" s="125"/>
      <c r="J160" s="125"/>
      <c r="K160" s="126"/>
      <c r="L160" s="30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AI160" s="127" t="s">
        <v>205</v>
      </c>
      <c r="AK160" s="127" t="s">
        <v>146</v>
      </c>
      <c r="AL160" s="127" t="s">
        <v>78</v>
      </c>
      <c r="AP160" s="15" t="s">
        <v>144</v>
      </c>
      <c r="AV160" s="128" t="e">
        <f>IF(#REF!="základná",J160,0)</f>
        <v>#REF!</v>
      </c>
      <c r="AW160" s="128" t="e">
        <f>IF(#REF!="znížená",J160,0)</f>
        <v>#REF!</v>
      </c>
      <c r="AX160" s="128" t="e">
        <f>IF(#REF!="zákl. prenesená",J160,0)</f>
        <v>#REF!</v>
      </c>
      <c r="AY160" s="128" t="e">
        <f>IF(#REF!="zníž. prenesená",J160,0)</f>
        <v>#REF!</v>
      </c>
      <c r="AZ160" s="128" t="e">
        <f>IF(#REF!="nulová",J160,0)</f>
        <v>#REF!</v>
      </c>
      <c r="BA160" s="15" t="s">
        <v>78</v>
      </c>
      <c r="BB160" s="128">
        <f t="shared" si="2"/>
        <v>0</v>
      </c>
      <c r="BC160" s="15" t="s">
        <v>205</v>
      </c>
      <c r="BD160" s="127" t="s">
        <v>2742</v>
      </c>
    </row>
    <row r="161" spans="1:56" s="2" customFormat="1" ht="16.5" customHeight="1">
      <c r="A161" s="29"/>
      <c r="B161" s="119"/>
      <c r="C161" s="129" t="s">
        <v>244</v>
      </c>
      <c r="D161" s="129" t="s">
        <v>369</v>
      </c>
      <c r="E161" s="130"/>
      <c r="F161" s="131" t="s">
        <v>2743</v>
      </c>
      <c r="G161" s="132" t="s">
        <v>307</v>
      </c>
      <c r="H161" s="133">
        <v>2</v>
      </c>
      <c r="I161" s="134"/>
      <c r="J161" s="134"/>
      <c r="K161" s="135"/>
      <c r="L161" s="136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AI161" s="127" t="s">
        <v>269</v>
      </c>
      <c r="AK161" s="127" t="s">
        <v>369</v>
      </c>
      <c r="AL161" s="127" t="s">
        <v>78</v>
      </c>
      <c r="AP161" s="15" t="s">
        <v>144</v>
      </c>
      <c r="AV161" s="128" t="e">
        <f>IF(#REF!="základná",J161,0)</f>
        <v>#REF!</v>
      </c>
      <c r="AW161" s="128" t="e">
        <f>IF(#REF!="znížená",J161,0)</f>
        <v>#REF!</v>
      </c>
      <c r="AX161" s="128" t="e">
        <f>IF(#REF!="zákl. prenesená",J161,0)</f>
        <v>#REF!</v>
      </c>
      <c r="AY161" s="128" t="e">
        <f>IF(#REF!="zníž. prenesená",J161,0)</f>
        <v>#REF!</v>
      </c>
      <c r="AZ161" s="128" t="e">
        <f>IF(#REF!="nulová",J161,0)</f>
        <v>#REF!</v>
      </c>
      <c r="BA161" s="15" t="s">
        <v>78</v>
      </c>
      <c r="BB161" s="128">
        <f t="shared" si="2"/>
        <v>0</v>
      </c>
      <c r="BC161" s="15" t="s">
        <v>205</v>
      </c>
      <c r="BD161" s="127" t="s">
        <v>2744</v>
      </c>
    </row>
    <row r="162" spans="1:56" s="2" customFormat="1" ht="24.2" customHeight="1">
      <c r="A162" s="29"/>
      <c r="B162" s="119"/>
      <c r="C162" s="120" t="s">
        <v>249</v>
      </c>
      <c r="D162" s="120" t="s">
        <v>146</v>
      </c>
      <c r="E162" s="121" t="s">
        <v>2745</v>
      </c>
      <c r="F162" s="122" t="s">
        <v>2746</v>
      </c>
      <c r="G162" s="123" t="s">
        <v>2116</v>
      </c>
      <c r="H162" s="124">
        <v>3</v>
      </c>
      <c r="I162" s="125"/>
      <c r="J162" s="125"/>
      <c r="K162" s="126"/>
      <c r="L162" s="30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AI162" s="127" t="s">
        <v>205</v>
      </c>
      <c r="AK162" s="127" t="s">
        <v>146</v>
      </c>
      <c r="AL162" s="127" t="s">
        <v>78</v>
      </c>
      <c r="AP162" s="15" t="s">
        <v>144</v>
      </c>
      <c r="AV162" s="128" t="e">
        <f>IF(#REF!="základná",J162,0)</f>
        <v>#REF!</v>
      </c>
      <c r="AW162" s="128" t="e">
        <f>IF(#REF!="znížená",J162,0)</f>
        <v>#REF!</v>
      </c>
      <c r="AX162" s="128" t="e">
        <f>IF(#REF!="zákl. prenesená",J162,0)</f>
        <v>#REF!</v>
      </c>
      <c r="AY162" s="128" t="e">
        <f>IF(#REF!="zníž. prenesená",J162,0)</f>
        <v>#REF!</v>
      </c>
      <c r="AZ162" s="128" t="e">
        <f>IF(#REF!="nulová",J162,0)</f>
        <v>#REF!</v>
      </c>
      <c r="BA162" s="15" t="s">
        <v>78</v>
      </c>
      <c r="BB162" s="128">
        <f t="shared" si="2"/>
        <v>0</v>
      </c>
      <c r="BC162" s="15" t="s">
        <v>205</v>
      </c>
      <c r="BD162" s="127" t="s">
        <v>2747</v>
      </c>
    </row>
    <row r="163" spans="1:56" s="2" customFormat="1" ht="24.2" customHeight="1">
      <c r="A163" s="29"/>
      <c r="B163" s="119"/>
      <c r="C163" s="120" t="s">
        <v>253</v>
      </c>
      <c r="D163" s="120" t="s">
        <v>146</v>
      </c>
      <c r="E163" s="121" t="s">
        <v>2748</v>
      </c>
      <c r="F163" s="122" t="s">
        <v>2749</v>
      </c>
      <c r="G163" s="123" t="s">
        <v>2116</v>
      </c>
      <c r="H163" s="124">
        <v>2</v>
      </c>
      <c r="I163" s="125"/>
      <c r="J163" s="125"/>
      <c r="K163" s="126"/>
      <c r="L163" s="30"/>
      <c r="M163" s="29"/>
      <c r="N163" s="29"/>
      <c r="O163" s="29"/>
      <c r="P163" s="29"/>
      <c r="Q163" s="29"/>
      <c r="R163" s="29"/>
      <c r="S163" s="29"/>
      <c r="T163" s="29"/>
      <c r="U163" s="29"/>
      <c r="V163" s="29"/>
      <c r="AI163" s="127" t="s">
        <v>205</v>
      </c>
      <c r="AK163" s="127" t="s">
        <v>146</v>
      </c>
      <c r="AL163" s="127" t="s">
        <v>78</v>
      </c>
      <c r="AP163" s="15" t="s">
        <v>144</v>
      </c>
      <c r="AV163" s="128" t="e">
        <f>IF(#REF!="základná",J163,0)</f>
        <v>#REF!</v>
      </c>
      <c r="AW163" s="128" t="e">
        <f>IF(#REF!="znížená",J163,0)</f>
        <v>#REF!</v>
      </c>
      <c r="AX163" s="128" t="e">
        <f>IF(#REF!="zákl. prenesená",J163,0)</f>
        <v>#REF!</v>
      </c>
      <c r="AY163" s="128" t="e">
        <f>IF(#REF!="zníž. prenesená",J163,0)</f>
        <v>#REF!</v>
      </c>
      <c r="AZ163" s="128" t="e">
        <f>IF(#REF!="nulová",J163,0)</f>
        <v>#REF!</v>
      </c>
      <c r="BA163" s="15" t="s">
        <v>78</v>
      </c>
      <c r="BB163" s="128">
        <f t="shared" si="2"/>
        <v>0</v>
      </c>
      <c r="BC163" s="15" t="s">
        <v>205</v>
      </c>
      <c r="BD163" s="127" t="s">
        <v>2750</v>
      </c>
    </row>
    <row r="164" spans="1:56" s="2" customFormat="1" ht="24.2" customHeight="1">
      <c r="A164" s="29"/>
      <c r="B164" s="119"/>
      <c r="C164" s="129" t="s">
        <v>257</v>
      </c>
      <c r="D164" s="129" t="s">
        <v>369</v>
      </c>
      <c r="E164" s="130"/>
      <c r="F164" s="131" t="s">
        <v>2751</v>
      </c>
      <c r="G164" s="132" t="s">
        <v>307</v>
      </c>
      <c r="H164" s="133">
        <v>2</v>
      </c>
      <c r="I164" s="134"/>
      <c r="J164" s="134"/>
      <c r="K164" s="135"/>
      <c r="L164" s="136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AI164" s="127" t="s">
        <v>269</v>
      </c>
      <c r="AK164" s="127" t="s">
        <v>369</v>
      </c>
      <c r="AL164" s="127" t="s">
        <v>78</v>
      </c>
      <c r="AP164" s="15" t="s">
        <v>144</v>
      </c>
      <c r="AV164" s="128" t="e">
        <f>IF(#REF!="základná",J164,0)</f>
        <v>#REF!</v>
      </c>
      <c r="AW164" s="128" t="e">
        <f>IF(#REF!="znížená",J164,0)</f>
        <v>#REF!</v>
      </c>
      <c r="AX164" s="128" t="e">
        <f>IF(#REF!="zákl. prenesená",J164,0)</f>
        <v>#REF!</v>
      </c>
      <c r="AY164" s="128" t="e">
        <f>IF(#REF!="zníž. prenesená",J164,0)</f>
        <v>#REF!</v>
      </c>
      <c r="AZ164" s="128" t="e">
        <f>IF(#REF!="nulová",J164,0)</f>
        <v>#REF!</v>
      </c>
      <c r="BA164" s="15" t="s">
        <v>78</v>
      </c>
      <c r="BB164" s="128">
        <f t="shared" si="2"/>
        <v>0</v>
      </c>
      <c r="BC164" s="15" t="s">
        <v>205</v>
      </c>
      <c r="BD164" s="127" t="s">
        <v>2752</v>
      </c>
    </row>
    <row r="165" spans="1:56" s="2" customFormat="1" ht="24.2" customHeight="1">
      <c r="A165" s="29"/>
      <c r="B165" s="119"/>
      <c r="C165" s="120" t="s">
        <v>261</v>
      </c>
      <c r="D165" s="120" t="s">
        <v>146</v>
      </c>
      <c r="E165" s="121" t="s">
        <v>2748</v>
      </c>
      <c r="F165" s="122" t="s">
        <v>2749</v>
      </c>
      <c r="G165" s="123" t="s">
        <v>2116</v>
      </c>
      <c r="H165" s="124">
        <v>1</v>
      </c>
      <c r="I165" s="125"/>
      <c r="J165" s="125"/>
      <c r="K165" s="126"/>
      <c r="L165" s="30"/>
      <c r="M165" s="29"/>
      <c r="N165" s="29"/>
      <c r="O165" s="29"/>
      <c r="P165" s="29"/>
      <c r="Q165" s="29"/>
      <c r="R165" s="29"/>
      <c r="S165" s="29"/>
      <c r="T165" s="29"/>
      <c r="U165" s="29"/>
      <c r="V165" s="29"/>
      <c r="AI165" s="127" t="s">
        <v>205</v>
      </c>
      <c r="AK165" s="127" t="s">
        <v>146</v>
      </c>
      <c r="AL165" s="127" t="s">
        <v>78</v>
      </c>
      <c r="AP165" s="15" t="s">
        <v>144</v>
      </c>
      <c r="AV165" s="128" t="e">
        <f>IF(#REF!="základná",J165,0)</f>
        <v>#REF!</v>
      </c>
      <c r="AW165" s="128" t="e">
        <f>IF(#REF!="znížená",J165,0)</f>
        <v>#REF!</v>
      </c>
      <c r="AX165" s="128" t="e">
        <f>IF(#REF!="zákl. prenesená",J165,0)</f>
        <v>#REF!</v>
      </c>
      <c r="AY165" s="128" t="e">
        <f>IF(#REF!="zníž. prenesená",J165,0)</f>
        <v>#REF!</v>
      </c>
      <c r="AZ165" s="128" t="e">
        <f>IF(#REF!="nulová",J165,0)</f>
        <v>#REF!</v>
      </c>
      <c r="BA165" s="15" t="s">
        <v>78</v>
      </c>
      <c r="BB165" s="128">
        <f t="shared" si="2"/>
        <v>0</v>
      </c>
      <c r="BC165" s="15" t="s">
        <v>205</v>
      </c>
      <c r="BD165" s="127" t="s">
        <v>2753</v>
      </c>
    </row>
    <row r="166" spans="1:56" s="2" customFormat="1" ht="21.75" customHeight="1">
      <c r="A166" s="29"/>
      <c r="B166" s="119"/>
      <c r="C166" s="129" t="s">
        <v>265</v>
      </c>
      <c r="D166" s="129" t="s">
        <v>369</v>
      </c>
      <c r="E166" s="130"/>
      <c r="F166" s="131" t="s">
        <v>2754</v>
      </c>
      <c r="G166" s="132" t="s">
        <v>307</v>
      </c>
      <c r="H166" s="133">
        <v>1</v>
      </c>
      <c r="I166" s="134"/>
      <c r="J166" s="134"/>
      <c r="K166" s="135"/>
      <c r="L166" s="136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AI166" s="127" t="s">
        <v>269</v>
      </c>
      <c r="AK166" s="127" t="s">
        <v>369</v>
      </c>
      <c r="AL166" s="127" t="s">
        <v>78</v>
      </c>
      <c r="AP166" s="15" t="s">
        <v>144</v>
      </c>
      <c r="AV166" s="128" t="e">
        <f>IF(#REF!="základná",J166,0)</f>
        <v>#REF!</v>
      </c>
      <c r="AW166" s="128" t="e">
        <f>IF(#REF!="znížená",J166,0)</f>
        <v>#REF!</v>
      </c>
      <c r="AX166" s="128" t="e">
        <f>IF(#REF!="zákl. prenesená",J166,0)</f>
        <v>#REF!</v>
      </c>
      <c r="AY166" s="128" t="e">
        <f>IF(#REF!="zníž. prenesená",J166,0)</f>
        <v>#REF!</v>
      </c>
      <c r="AZ166" s="128" t="e">
        <f>IF(#REF!="nulová",J166,0)</f>
        <v>#REF!</v>
      </c>
      <c r="BA166" s="15" t="s">
        <v>78</v>
      </c>
      <c r="BB166" s="128">
        <f t="shared" si="2"/>
        <v>0</v>
      </c>
      <c r="BC166" s="15" t="s">
        <v>205</v>
      </c>
      <c r="BD166" s="127" t="s">
        <v>2755</v>
      </c>
    </row>
    <row r="167" spans="1:56" s="2" customFormat="1" ht="21.75" customHeight="1">
      <c r="A167" s="29"/>
      <c r="B167" s="119"/>
      <c r="C167" s="120" t="s">
        <v>269</v>
      </c>
      <c r="D167" s="120" t="s">
        <v>146</v>
      </c>
      <c r="E167" s="121" t="s">
        <v>2756</v>
      </c>
      <c r="F167" s="122" t="s">
        <v>2757</v>
      </c>
      <c r="G167" s="123" t="s">
        <v>2116</v>
      </c>
      <c r="H167" s="124">
        <v>3</v>
      </c>
      <c r="I167" s="125"/>
      <c r="J167" s="125"/>
      <c r="K167" s="126"/>
      <c r="L167" s="30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AI167" s="127" t="s">
        <v>205</v>
      </c>
      <c r="AK167" s="127" t="s">
        <v>146</v>
      </c>
      <c r="AL167" s="127" t="s">
        <v>78</v>
      </c>
      <c r="AP167" s="15" t="s">
        <v>144</v>
      </c>
      <c r="AV167" s="128" t="e">
        <f>IF(#REF!="základná",J167,0)</f>
        <v>#REF!</v>
      </c>
      <c r="AW167" s="128" t="e">
        <f>IF(#REF!="znížená",J167,0)</f>
        <v>#REF!</v>
      </c>
      <c r="AX167" s="128" t="e">
        <f>IF(#REF!="zákl. prenesená",J167,0)</f>
        <v>#REF!</v>
      </c>
      <c r="AY167" s="128" t="e">
        <f>IF(#REF!="zníž. prenesená",J167,0)</f>
        <v>#REF!</v>
      </c>
      <c r="AZ167" s="128" t="e">
        <f>IF(#REF!="nulová",J167,0)</f>
        <v>#REF!</v>
      </c>
      <c r="BA167" s="15" t="s">
        <v>78</v>
      </c>
      <c r="BB167" s="128">
        <f t="shared" si="2"/>
        <v>0</v>
      </c>
      <c r="BC167" s="15" t="s">
        <v>205</v>
      </c>
      <c r="BD167" s="127" t="s">
        <v>2758</v>
      </c>
    </row>
    <row r="168" spans="1:56" s="2" customFormat="1" ht="24.2" customHeight="1">
      <c r="A168" s="29"/>
      <c r="B168" s="119"/>
      <c r="C168" s="129" t="s">
        <v>274</v>
      </c>
      <c r="D168" s="129" t="s">
        <v>369</v>
      </c>
      <c r="E168" s="130"/>
      <c r="F168" s="131" t="s">
        <v>2759</v>
      </c>
      <c r="G168" s="132" t="s">
        <v>307</v>
      </c>
      <c r="H168" s="133">
        <v>1</v>
      </c>
      <c r="I168" s="134"/>
      <c r="J168" s="134"/>
      <c r="K168" s="135"/>
      <c r="L168" s="136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AI168" s="127" t="s">
        <v>269</v>
      </c>
      <c r="AK168" s="127" t="s">
        <v>369</v>
      </c>
      <c r="AL168" s="127" t="s">
        <v>78</v>
      </c>
      <c r="AP168" s="15" t="s">
        <v>144</v>
      </c>
      <c r="AV168" s="128" t="e">
        <f>IF(#REF!="základná",J168,0)</f>
        <v>#REF!</v>
      </c>
      <c r="AW168" s="128" t="e">
        <f>IF(#REF!="znížená",J168,0)</f>
        <v>#REF!</v>
      </c>
      <c r="AX168" s="128" t="e">
        <f>IF(#REF!="zákl. prenesená",J168,0)</f>
        <v>#REF!</v>
      </c>
      <c r="AY168" s="128" t="e">
        <f>IF(#REF!="zníž. prenesená",J168,0)</f>
        <v>#REF!</v>
      </c>
      <c r="AZ168" s="128" t="e">
        <f>IF(#REF!="nulová",J168,0)</f>
        <v>#REF!</v>
      </c>
      <c r="BA168" s="15" t="s">
        <v>78</v>
      </c>
      <c r="BB168" s="128">
        <f t="shared" si="2"/>
        <v>0</v>
      </c>
      <c r="BC168" s="15" t="s">
        <v>205</v>
      </c>
      <c r="BD168" s="127" t="s">
        <v>2760</v>
      </c>
    </row>
    <row r="169" spans="1:56" s="2" customFormat="1" ht="21.75" customHeight="1">
      <c r="A169" s="29"/>
      <c r="B169" s="119"/>
      <c r="C169" s="129" t="s">
        <v>278</v>
      </c>
      <c r="D169" s="129" t="s">
        <v>369</v>
      </c>
      <c r="E169" s="130"/>
      <c r="F169" s="131" t="s">
        <v>2761</v>
      </c>
      <c r="G169" s="132" t="s">
        <v>307</v>
      </c>
      <c r="H169" s="133">
        <v>2</v>
      </c>
      <c r="I169" s="134"/>
      <c r="J169" s="134"/>
      <c r="K169" s="135"/>
      <c r="L169" s="136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AI169" s="127" t="s">
        <v>269</v>
      </c>
      <c r="AK169" s="127" t="s">
        <v>369</v>
      </c>
      <c r="AL169" s="127" t="s">
        <v>78</v>
      </c>
      <c r="AP169" s="15" t="s">
        <v>144</v>
      </c>
      <c r="AV169" s="128" t="e">
        <f>IF(#REF!="základná",J169,0)</f>
        <v>#REF!</v>
      </c>
      <c r="AW169" s="128" t="e">
        <f>IF(#REF!="znížená",J169,0)</f>
        <v>#REF!</v>
      </c>
      <c r="AX169" s="128" t="e">
        <f>IF(#REF!="zákl. prenesená",J169,0)</f>
        <v>#REF!</v>
      </c>
      <c r="AY169" s="128" t="e">
        <f>IF(#REF!="zníž. prenesená",J169,0)</f>
        <v>#REF!</v>
      </c>
      <c r="AZ169" s="128" t="e">
        <f>IF(#REF!="nulová",J169,0)</f>
        <v>#REF!</v>
      </c>
      <c r="BA169" s="15" t="s">
        <v>78</v>
      </c>
      <c r="BB169" s="128">
        <f t="shared" si="2"/>
        <v>0</v>
      </c>
      <c r="BC169" s="15" t="s">
        <v>205</v>
      </c>
      <c r="BD169" s="127" t="s">
        <v>2762</v>
      </c>
    </row>
    <row r="170" spans="1:56" s="2" customFormat="1" ht="24.2" customHeight="1">
      <c r="A170" s="29"/>
      <c r="B170" s="119"/>
      <c r="C170" s="120" t="s">
        <v>282</v>
      </c>
      <c r="D170" s="120" t="s">
        <v>146</v>
      </c>
      <c r="E170" s="121" t="s">
        <v>2763</v>
      </c>
      <c r="F170" s="122" t="s">
        <v>2764</v>
      </c>
      <c r="G170" s="123" t="s">
        <v>2116</v>
      </c>
      <c r="H170" s="124">
        <v>2</v>
      </c>
      <c r="I170" s="125"/>
      <c r="J170" s="125"/>
      <c r="K170" s="126"/>
      <c r="L170" s="30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AI170" s="127" t="s">
        <v>205</v>
      </c>
      <c r="AK170" s="127" t="s">
        <v>146</v>
      </c>
      <c r="AL170" s="127" t="s">
        <v>78</v>
      </c>
      <c r="AP170" s="15" t="s">
        <v>144</v>
      </c>
      <c r="AV170" s="128" t="e">
        <f>IF(#REF!="základná",J170,0)</f>
        <v>#REF!</v>
      </c>
      <c r="AW170" s="128" t="e">
        <f>IF(#REF!="znížená",J170,0)</f>
        <v>#REF!</v>
      </c>
      <c r="AX170" s="128" t="e">
        <f>IF(#REF!="zákl. prenesená",J170,0)</f>
        <v>#REF!</v>
      </c>
      <c r="AY170" s="128" t="e">
        <f>IF(#REF!="zníž. prenesená",J170,0)</f>
        <v>#REF!</v>
      </c>
      <c r="AZ170" s="128" t="e">
        <f>IF(#REF!="nulová",J170,0)</f>
        <v>#REF!</v>
      </c>
      <c r="BA170" s="15" t="s">
        <v>78</v>
      </c>
      <c r="BB170" s="128">
        <f t="shared" si="2"/>
        <v>0</v>
      </c>
      <c r="BC170" s="15" t="s">
        <v>205</v>
      </c>
      <c r="BD170" s="127" t="s">
        <v>2765</v>
      </c>
    </row>
    <row r="171" spans="1:56" s="2" customFormat="1" ht="33" customHeight="1">
      <c r="A171" s="29"/>
      <c r="B171" s="119"/>
      <c r="C171" s="129" t="s">
        <v>286</v>
      </c>
      <c r="D171" s="129" t="s">
        <v>369</v>
      </c>
      <c r="E171" s="130"/>
      <c r="F171" s="131" t="s">
        <v>2766</v>
      </c>
      <c r="G171" s="132" t="s">
        <v>307</v>
      </c>
      <c r="H171" s="133">
        <v>2</v>
      </c>
      <c r="I171" s="134"/>
      <c r="J171" s="134"/>
      <c r="K171" s="135"/>
      <c r="L171" s="136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AI171" s="127" t="s">
        <v>269</v>
      </c>
      <c r="AK171" s="127" t="s">
        <v>369</v>
      </c>
      <c r="AL171" s="127" t="s">
        <v>78</v>
      </c>
      <c r="AP171" s="15" t="s">
        <v>144</v>
      </c>
      <c r="AV171" s="128" t="e">
        <f>IF(#REF!="základná",J171,0)</f>
        <v>#REF!</v>
      </c>
      <c r="AW171" s="128" t="e">
        <f>IF(#REF!="znížená",J171,0)</f>
        <v>#REF!</v>
      </c>
      <c r="AX171" s="128" t="e">
        <f>IF(#REF!="zákl. prenesená",J171,0)</f>
        <v>#REF!</v>
      </c>
      <c r="AY171" s="128" t="e">
        <f>IF(#REF!="zníž. prenesená",J171,0)</f>
        <v>#REF!</v>
      </c>
      <c r="AZ171" s="128" t="e">
        <f>IF(#REF!="nulová",J171,0)</f>
        <v>#REF!</v>
      </c>
      <c r="BA171" s="15" t="s">
        <v>78</v>
      </c>
      <c r="BB171" s="128">
        <f t="shared" si="2"/>
        <v>0</v>
      </c>
      <c r="BC171" s="15" t="s">
        <v>205</v>
      </c>
      <c r="BD171" s="127" t="s">
        <v>2767</v>
      </c>
    </row>
    <row r="172" spans="1:56" s="2" customFormat="1" ht="24.2" customHeight="1">
      <c r="A172" s="29"/>
      <c r="B172" s="119"/>
      <c r="C172" s="120" t="s">
        <v>290</v>
      </c>
      <c r="D172" s="120" t="s">
        <v>146</v>
      </c>
      <c r="E172" s="121" t="s">
        <v>2768</v>
      </c>
      <c r="F172" s="122" t="s">
        <v>2769</v>
      </c>
      <c r="G172" s="123" t="s">
        <v>2116</v>
      </c>
      <c r="H172" s="124">
        <v>1</v>
      </c>
      <c r="I172" s="125"/>
      <c r="J172" s="125"/>
      <c r="K172" s="126"/>
      <c r="L172" s="30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AI172" s="127" t="s">
        <v>205</v>
      </c>
      <c r="AK172" s="127" t="s">
        <v>146</v>
      </c>
      <c r="AL172" s="127" t="s">
        <v>78</v>
      </c>
      <c r="AP172" s="15" t="s">
        <v>144</v>
      </c>
      <c r="AV172" s="128" t="e">
        <f>IF(#REF!="základná",J172,0)</f>
        <v>#REF!</v>
      </c>
      <c r="AW172" s="128" t="e">
        <f>IF(#REF!="znížená",J172,0)</f>
        <v>#REF!</v>
      </c>
      <c r="AX172" s="128" t="e">
        <f>IF(#REF!="zákl. prenesená",J172,0)</f>
        <v>#REF!</v>
      </c>
      <c r="AY172" s="128" t="e">
        <f>IF(#REF!="zníž. prenesená",J172,0)</f>
        <v>#REF!</v>
      </c>
      <c r="AZ172" s="128" t="e">
        <f>IF(#REF!="nulová",J172,0)</f>
        <v>#REF!</v>
      </c>
      <c r="BA172" s="15" t="s">
        <v>78</v>
      </c>
      <c r="BB172" s="128">
        <f t="shared" si="2"/>
        <v>0</v>
      </c>
      <c r="BC172" s="15" t="s">
        <v>205</v>
      </c>
      <c r="BD172" s="127" t="s">
        <v>2770</v>
      </c>
    </row>
    <row r="173" spans="1:56" s="2" customFormat="1" ht="24.2" customHeight="1">
      <c r="A173" s="29"/>
      <c r="B173" s="119"/>
      <c r="C173" s="129" t="s">
        <v>292</v>
      </c>
      <c r="D173" s="129" t="s">
        <v>369</v>
      </c>
      <c r="E173" s="130"/>
      <c r="F173" s="131" t="s">
        <v>2771</v>
      </c>
      <c r="G173" s="132" t="s">
        <v>307</v>
      </c>
      <c r="H173" s="133">
        <v>1</v>
      </c>
      <c r="I173" s="134"/>
      <c r="J173" s="134"/>
      <c r="K173" s="135"/>
      <c r="L173" s="136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AI173" s="127" t="s">
        <v>269</v>
      </c>
      <c r="AK173" s="127" t="s">
        <v>369</v>
      </c>
      <c r="AL173" s="127" t="s">
        <v>78</v>
      </c>
      <c r="AP173" s="15" t="s">
        <v>144</v>
      </c>
      <c r="AV173" s="128" t="e">
        <f>IF(#REF!="základná",J173,0)</f>
        <v>#REF!</v>
      </c>
      <c r="AW173" s="128" t="e">
        <f>IF(#REF!="znížená",J173,0)</f>
        <v>#REF!</v>
      </c>
      <c r="AX173" s="128" t="e">
        <f>IF(#REF!="zákl. prenesená",J173,0)</f>
        <v>#REF!</v>
      </c>
      <c r="AY173" s="128" t="e">
        <f>IF(#REF!="zníž. prenesená",J173,0)</f>
        <v>#REF!</v>
      </c>
      <c r="AZ173" s="128" t="e">
        <f>IF(#REF!="nulová",J173,0)</f>
        <v>#REF!</v>
      </c>
      <c r="BA173" s="15" t="s">
        <v>78</v>
      </c>
      <c r="BB173" s="128">
        <f t="shared" si="2"/>
        <v>0</v>
      </c>
      <c r="BC173" s="15" t="s">
        <v>205</v>
      </c>
      <c r="BD173" s="127" t="s">
        <v>2772</v>
      </c>
    </row>
    <row r="174" spans="1:56" s="2" customFormat="1" ht="33" customHeight="1">
      <c r="A174" s="29"/>
      <c r="B174" s="119"/>
      <c r="C174" s="120" t="s">
        <v>296</v>
      </c>
      <c r="D174" s="120" t="s">
        <v>146</v>
      </c>
      <c r="E174" s="121" t="s">
        <v>2467</v>
      </c>
      <c r="F174" s="122" t="s">
        <v>2468</v>
      </c>
      <c r="G174" s="123" t="s">
        <v>328</v>
      </c>
      <c r="H174" s="124">
        <v>0.13400000000000001</v>
      </c>
      <c r="I174" s="125"/>
      <c r="J174" s="125"/>
      <c r="K174" s="126"/>
      <c r="L174" s="30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AI174" s="127" t="s">
        <v>205</v>
      </c>
      <c r="AK174" s="127" t="s">
        <v>146</v>
      </c>
      <c r="AL174" s="127" t="s">
        <v>78</v>
      </c>
      <c r="AP174" s="15" t="s">
        <v>144</v>
      </c>
      <c r="AV174" s="128" t="e">
        <f>IF(#REF!="základná",J174,0)</f>
        <v>#REF!</v>
      </c>
      <c r="AW174" s="128" t="e">
        <f>IF(#REF!="znížená",J174,0)</f>
        <v>#REF!</v>
      </c>
      <c r="AX174" s="128" t="e">
        <f>IF(#REF!="zákl. prenesená",J174,0)</f>
        <v>#REF!</v>
      </c>
      <c r="AY174" s="128" t="e">
        <f>IF(#REF!="zníž. prenesená",J174,0)</f>
        <v>#REF!</v>
      </c>
      <c r="AZ174" s="128" t="e">
        <f>IF(#REF!="nulová",J174,0)</f>
        <v>#REF!</v>
      </c>
      <c r="BA174" s="15" t="s">
        <v>78</v>
      </c>
      <c r="BB174" s="128">
        <f t="shared" si="2"/>
        <v>0</v>
      </c>
      <c r="BC174" s="15" t="s">
        <v>205</v>
      </c>
      <c r="BD174" s="127" t="s">
        <v>2773</v>
      </c>
    </row>
    <row r="175" spans="1:56" s="2" customFormat="1" ht="21.75" customHeight="1">
      <c r="A175" s="29"/>
      <c r="B175" s="119"/>
      <c r="C175" s="120" t="s">
        <v>300</v>
      </c>
      <c r="D175" s="120" t="s">
        <v>146</v>
      </c>
      <c r="E175" s="121" t="s">
        <v>2774</v>
      </c>
      <c r="F175" s="122" t="s">
        <v>2775</v>
      </c>
      <c r="G175" s="123" t="s">
        <v>307</v>
      </c>
      <c r="H175" s="124">
        <v>2</v>
      </c>
      <c r="I175" s="125"/>
      <c r="J175" s="125"/>
      <c r="K175" s="126"/>
      <c r="L175" s="30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AI175" s="127" t="s">
        <v>205</v>
      </c>
      <c r="AK175" s="127" t="s">
        <v>146</v>
      </c>
      <c r="AL175" s="127" t="s">
        <v>78</v>
      </c>
      <c r="AP175" s="15" t="s">
        <v>144</v>
      </c>
      <c r="AV175" s="128" t="e">
        <f>IF(#REF!="základná",J175,0)</f>
        <v>#REF!</v>
      </c>
      <c r="AW175" s="128" t="e">
        <f>IF(#REF!="znížená",J175,0)</f>
        <v>#REF!</v>
      </c>
      <c r="AX175" s="128" t="e">
        <f>IF(#REF!="zákl. prenesená",J175,0)</f>
        <v>#REF!</v>
      </c>
      <c r="AY175" s="128" t="e">
        <f>IF(#REF!="zníž. prenesená",J175,0)</f>
        <v>#REF!</v>
      </c>
      <c r="AZ175" s="128" t="e">
        <f>IF(#REF!="nulová",J175,0)</f>
        <v>#REF!</v>
      </c>
      <c r="BA175" s="15" t="s">
        <v>78</v>
      </c>
      <c r="BB175" s="128">
        <f t="shared" si="2"/>
        <v>0</v>
      </c>
      <c r="BC175" s="15" t="s">
        <v>205</v>
      </c>
      <c r="BD175" s="127" t="s">
        <v>2776</v>
      </c>
    </row>
    <row r="176" spans="1:56" s="2" customFormat="1" ht="21.75" customHeight="1">
      <c r="A176" s="29"/>
      <c r="B176" s="119"/>
      <c r="C176" s="120" t="s">
        <v>304</v>
      </c>
      <c r="D176" s="120" t="s">
        <v>146</v>
      </c>
      <c r="E176" s="121" t="s">
        <v>2774</v>
      </c>
      <c r="F176" s="122" t="s">
        <v>2775</v>
      </c>
      <c r="G176" s="123" t="s">
        <v>307</v>
      </c>
      <c r="H176" s="124">
        <v>1</v>
      </c>
      <c r="I176" s="125"/>
      <c r="J176" s="125"/>
      <c r="K176" s="126"/>
      <c r="L176" s="30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AI176" s="127" t="s">
        <v>205</v>
      </c>
      <c r="AK176" s="127" t="s">
        <v>146</v>
      </c>
      <c r="AL176" s="127" t="s">
        <v>78</v>
      </c>
      <c r="AP176" s="15" t="s">
        <v>144</v>
      </c>
      <c r="AV176" s="128" t="e">
        <f>IF(#REF!="základná",J176,0)</f>
        <v>#REF!</v>
      </c>
      <c r="AW176" s="128" t="e">
        <f>IF(#REF!="znížená",J176,0)</f>
        <v>#REF!</v>
      </c>
      <c r="AX176" s="128" t="e">
        <f>IF(#REF!="zákl. prenesená",J176,0)</f>
        <v>#REF!</v>
      </c>
      <c r="AY176" s="128" t="e">
        <f>IF(#REF!="zníž. prenesená",J176,0)</f>
        <v>#REF!</v>
      </c>
      <c r="AZ176" s="128" t="e">
        <f>IF(#REF!="nulová",J176,0)</f>
        <v>#REF!</v>
      </c>
      <c r="BA176" s="15" t="s">
        <v>78</v>
      </c>
      <c r="BB176" s="128">
        <f t="shared" si="2"/>
        <v>0</v>
      </c>
      <c r="BC176" s="15" t="s">
        <v>205</v>
      </c>
      <c r="BD176" s="127" t="s">
        <v>2777</v>
      </c>
    </row>
    <row r="177" spans="1:56" s="2" customFormat="1" ht="21.75" customHeight="1">
      <c r="A177" s="29"/>
      <c r="B177" s="119"/>
      <c r="C177" s="120" t="s">
        <v>309</v>
      </c>
      <c r="D177" s="120" t="s">
        <v>146</v>
      </c>
      <c r="E177" s="121" t="s">
        <v>2778</v>
      </c>
      <c r="F177" s="122" t="s">
        <v>2779</v>
      </c>
      <c r="G177" s="123" t="s">
        <v>2116</v>
      </c>
      <c r="H177" s="124">
        <v>2</v>
      </c>
      <c r="I177" s="125"/>
      <c r="J177" s="125"/>
      <c r="K177" s="126"/>
      <c r="L177" s="30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AI177" s="127" t="s">
        <v>205</v>
      </c>
      <c r="AK177" s="127" t="s">
        <v>146</v>
      </c>
      <c r="AL177" s="127" t="s">
        <v>78</v>
      </c>
      <c r="AP177" s="15" t="s">
        <v>144</v>
      </c>
      <c r="AV177" s="128" t="e">
        <f>IF(#REF!="základná",J177,0)</f>
        <v>#REF!</v>
      </c>
      <c r="AW177" s="128" t="e">
        <f>IF(#REF!="znížená",J177,0)</f>
        <v>#REF!</v>
      </c>
      <c r="AX177" s="128" t="e">
        <f>IF(#REF!="zákl. prenesená",J177,0)</f>
        <v>#REF!</v>
      </c>
      <c r="AY177" s="128" t="e">
        <f>IF(#REF!="zníž. prenesená",J177,0)</f>
        <v>#REF!</v>
      </c>
      <c r="AZ177" s="128" t="e">
        <f>IF(#REF!="nulová",J177,0)</f>
        <v>#REF!</v>
      </c>
      <c r="BA177" s="15" t="s">
        <v>78</v>
      </c>
      <c r="BB177" s="128">
        <f t="shared" si="2"/>
        <v>0</v>
      </c>
      <c r="BC177" s="15" t="s">
        <v>205</v>
      </c>
      <c r="BD177" s="127" t="s">
        <v>2780</v>
      </c>
    </row>
    <row r="178" spans="1:56" s="2" customFormat="1" ht="24.2" customHeight="1">
      <c r="A178" s="29"/>
      <c r="B178" s="119"/>
      <c r="C178" s="129" t="s">
        <v>313</v>
      </c>
      <c r="D178" s="129" t="s">
        <v>369</v>
      </c>
      <c r="E178" s="130"/>
      <c r="F178" s="131" t="s">
        <v>2781</v>
      </c>
      <c r="G178" s="132" t="s">
        <v>307</v>
      </c>
      <c r="H178" s="133">
        <v>2</v>
      </c>
      <c r="I178" s="134"/>
      <c r="J178" s="134"/>
      <c r="K178" s="135"/>
      <c r="L178" s="136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AI178" s="127" t="s">
        <v>269</v>
      </c>
      <c r="AK178" s="127" t="s">
        <v>369</v>
      </c>
      <c r="AL178" s="127" t="s">
        <v>78</v>
      </c>
      <c r="AP178" s="15" t="s">
        <v>144</v>
      </c>
      <c r="AV178" s="128" t="e">
        <f>IF(#REF!="základná",J178,0)</f>
        <v>#REF!</v>
      </c>
      <c r="AW178" s="128" t="e">
        <f>IF(#REF!="znížená",J178,0)</f>
        <v>#REF!</v>
      </c>
      <c r="AX178" s="128" t="e">
        <f>IF(#REF!="zákl. prenesená",J178,0)</f>
        <v>#REF!</v>
      </c>
      <c r="AY178" s="128" t="e">
        <f>IF(#REF!="zníž. prenesená",J178,0)</f>
        <v>#REF!</v>
      </c>
      <c r="AZ178" s="128" t="e">
        <f>IF(#REF!="nulová",J178,0)</f>
        <v>#REF!</v>
      </c>
      <c r="BA178" s="15" t="s">
        <v>78</v>
      </c>
      <c r="BB178" s="128">
        <f t="shared" si="2"/>
        <v>0</v>
      </c>
      <c r="BC178" s="15" t="s">
        <v>205</v>
      </c>
      <c r="BD178" s="127" t="s">
        <v>2782</v>
      </c>
    </row>
    <row r="179" spans="1:56" s="2" customFormat="1" ht="33" customHeight="1">
      <c r="A179" s="29"/>
      <c r="B179" s="119"/>
      <c r="C179" s="129" t="s">
        <v>317</v>
      </c>
      <c r="D179" s="129" t="s">
        <v>369</v>
      </c>
      <c r="E179" s="130"/>
      <c r="F179" s="131" t="s">
        <v>2783</v>
      </c>
      <c r="G179" s="132" t="s">
        <v>307</v>
      </c>
      <c r="H179" s="133">
        <v>2</v>
      </c>
      <c r="I179" s="134"/>
      <c r="J179" s="134"/>
      <c r="K179" s="135"/>
      <c r="L179" s="136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AI179" s="127" t="s">
        <v>269</v>
      </c>
      <c r="AK179" s="127" t="s">
        <v>369</v>
      </c>
      <c r="AL179" s="127" t="s">
        <v>78</v>
      </c>
      <c r="AP179" s="15" t="s">
        <v>144</v>
      </c>
      <c r="AV179" s="128" t="e">
        <f>IF(#REF!="základná",J179,0)</f>
        <v>#REF!</v>
      </c>
      <c r="AW179" s="128" t="e">
        <f>IF(#REF!="znížená",J179,0)</f>
        <v>#REF!</v>
      </c>
      <c r="AX179" s="128" t="e">
        <f>IF(#REF!="zákl. prenesená",J179,0)</f>
        <v>#REF!</v>
      </c>
      <c r="AY179" s="128" t="e">
        <f>IF(#REF!="zníž. prenesená",J179,0)</f>
        <v>#REF!</v>
      </c>
      <c r="AZ179" s="128" t="e">
        <f>IF(#REF!="nulová",J179,0)</f>
        <v>#REF!</v>
      </c>
      <c r="BA179" s="15" t="s">
        <v>78</v>
      </c>
      <c r="BB179" s="128">
        <f t="shared" si="2"/>
        <v>0</v>
      </c>
      <c r="BC179" s="15" t="s">
        <v>205</v>
      </c>
      <c r="BD179" s="127" t="s">
        <v>2784</v>
      </c>
    </row>
    <row r="180" spans="1:56" s="2" customFormat="1" ht="21.75" customHeight="1">
      <c r="A180" s="29"/>
      <c r="B180" s="119"/>
      <c r="C180" s="120" t="s">
        <v>321</v>
      </c>
      <c r="D180" s="120" t="s">
        <v>146</v>
      </c>
      <c r="E180" s="121" t="s">
        <v>2778</v>
      </c>
      <c r="F180" s="122" t="s">
        <v>2779</v>
      </c>
      <c r="G180" s="123" t="s">
        <v>2116</v>
      </c>
      <c r="H180" s="124">
        <v>1</v>
      </c>
      <c r="I180" s="125"/>
      <c r="J180" s="125"/>
      <c r="K180" s="126"/>
      <c r="L180" s="30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AI180" s="127" t="s">
        <v>205</v>
      </c>
      <c r="AK180" s="127" t="s">
        <v>146</v>
      </c>
      <c r="AL180" s="127" t="s">
        <v>78</v>
      </c>
      <c r="AP180" s="15" t="s">
        <v>144</v>
      </c>
      <c r="AV180" s="128" t="e">
        <f>IF(#REF!="základná",J180,0)</f>
        <v>#REF!</v>
      </c>
      <c r="AW180" s="128" t="e">
        <f>IF(#REF!="znížená",J180,0)</f>
        <v>#REF!</v>
      </c>
      <c r="AX180" s="128" t="e">
        <f>IF(#REF!="zákl. prenesená",J180,0)</f>
        <v>#REF!</v>
      </c>
      <c r="AY180" s="128" t="e">
        <f>IF(#REF!="zníž. prenesená",J180,0)</f>
        <v>#REF!</v>
      </c>
      <c r="AZ180" s="128" t="e">
        <f>IF(#REF!="nulová",J180,0)</f>
        <v>#REF!</v>
      </c>
      <c r="BA180" s="15" t="s">
        <v>78</v>
      </c>
      <c r="BB180" s="128">
        <f t="shared" si="2"/>
        <v>0</v>
      </c>
      <c r="BC180" s="15" t="s">
        <v>205</v>
      </c>
      <c r="BD180" s="127" t="s">
        <v>2785</v>
      </c>
    </row>
    <row r="181" spans="1:56" s="2" customFormat="1" ht="24.2" customHeight="1">
      <c r="A181" s="29"/>
      <c r="B181" s="119"/>
      <c r="C181" s="129" t="s">
        <v>325</v>
      </c>
      <c r="D181" s="129" t="s">
        <v>369</v>
      </c>
      <c r="E181" s="130"/>
      <c r="F181" s="131" t="s">
        <v>2781</v>
      </c>
      <c r="G181" s="132" t="s">
        <v>307</v>
      </c>
      <c r="H181" s="133">
        <v>1</v>
      </c>
      <c r="I181" s="134"/>
      <c r="J181" s="134"/>
      <c r="K181" s="135"/>
      <c r="L181" s="136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AI181" s="127" t="s">
        <v>269</v>
      </c>
      <c r="AK181" s="127" t="s">
        <v>369</v>
      </c>
      <c r="AL181" s="127" t="s">
        <v>78</v>
      </c>
      <c r="AP181" s="15" t="s">
        <v>144</v>
      </c>
      <c r="AV181" s="128" t="e">
        <f>IF(#REF!="základná",J181,0)</f>
        <v>#REF!</v>
      </c>
      <c r="AW181" s="128" t="e">
        <f>IF(#REF!="znížená",J181,0)</f>
        <v>#REF!</v>
      </c>
      <c r="AX181" s="128" t="e">
        <f>IF(#REF!="zákl. prenesená",J181,0)</f>
        <v>#REF!</v>
      </c>
      <c r="AY181" s="128" t="e">
        <f>IF(#REF!="zníž. prenesená",J181,0)</f>
        <v>#REF!</v>
      </c>
      <c r="AZ181" s="128" t="e">
        <f>IF(#REF!="nulová",J181,0)</f>
        <v>#REF!</v>
      </c>
      <c r="BA181" s="15" t="s">
        <v>78</v>
      </c>
      <c r="BB181" s="128">
        <f t="shared" si="2"/>
        <v>0</v>
      </c>
      <c r="BC181" s="15" t="s">
        <v>205</v>
      </c>
      <c r="BD181" s="127" t="s">
        <v>2786</v>
      </c>
    </row>
    <row r="182" spans="1:56" s="2" customFormat="1" ht="33" customHeight="1">
      <c r="A182" s="29"/>
      <c r="B182" s="119"/>
      <c r="C182" s="129" t="s">
        <v>330</v>
      </c>
      <c r="D182" s="129" t="s">
        <v>369</v>
      </c>
      <c r="E182" s="130"/>
      <c r="F182" s="131" t="s">
        <v>2783</v>
      </c>
      <c r="G182" s="132" t="s">
        <v>307</v>
      </c>
      <c r="H182" s="133">
        <v>1</v>
      </c>
      <c r="I182" s="134"/>
      <c r="J182" s="134"/>
      <c r="K182" s="135"/>
      <c r="L182" s="136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AI182" s="127" t="s">
        <v>269</v>
      </c>
      <c r="AK182" s="127" t="s">
        <v>369</v>
      </c>
      <c r="AL182" s="127" t="s">
        <v>78</v>
      </c>
      <c r="AP182" s="15" t="s">
        <v>144</v>
      </c>
      <c r="AV182" s="128" t="e">
        <f>IF(#REF!="základná",J182,0)</f>
        <v>#REF!</v>
      </c>
      <c r="AW182" s="128" t="e">
        <f>IF(#REF!="znížená",J182,0)</f>
        <v>#REF!</v>
      </c>
      <c r="AX182" s="128" t="e">
        <f>IF(#REF!="zákl. prenesená",J182,0)</f>
        <v>#REF!</v>
      </c>
      <c r="AY182" s="128" t="e">
        <f>IF(#REF!="zníž. prenesená",J182,0)</f>
        <v>#REF!</v>
      </c>
      <c r="AZ182" s="128" t="e">
        <f>IF(#REF!="nulová",J182,0)</f>
        <v>#REF!</v>
      </c>
      <c r="BA182" s="15" t="s">
        <v>78</v>
      </c>
      <c r="BB182" s="128">
        <f t="shared" si="2"/>
        <v>0</v>
      </c>
      <c r="BC182" s="15" t="s">
        <v>205</v>
      </c>
      <c r="BD182" s="127" t="s">
        <v>2787</v>
      </c>
    </row>
    <row r="183" spans="1:56" s="2" customFormat="1" ht="21.75" customHeight="1">
      <c r="A183" s="29"/>
      <c r="B183" s="119"/>
      <c r="C183" s="120" t="s">
        <v>334</v>
      </c>
      <c r="D183" s="120" t="s">
        <v>146</v>
      </c>
      <c r="E183" s="121" t="s">
        <v>2778</v>
      </c>
      <c r="F183" s="122" t="s">
        <v>2779</v>
      </c>
      <c r="G183" s="123" t="s">
        <v>2116</v>
      </c>
      <c r="H183" s="124">
        <v>4</v>
      </c>
      <c r="I183" s="125"/>
      <c r="J183" s="125"/>
      <c r="K183" s="126"/>
      <c r="L183" s="30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AI183" s="127" t="s">
        <v>205</v>
      </c>
      <c r="AK183" s="127" t="s">
        <v>146</v>
      </c>
      <c r="AL183" s="127" t="s">
        <v>78</v>
      </c>
      <c r="AP183" s="15" t="s">
        <v>144</v>
      </c>
      <c r="AV183" s="128" t="e">
        <f>IF(#REF!="základná",J183,0)</f>
        <v>#REF!</v>
      </c>
      <c r="AW183" s="128" t="e">
        <f>IF(#REF!="znížená",J183,0)</f>
        <v>#REF!</v>
      </c>
      <c r="AX183" s="128" t="e">
        <f>IF(#REF!="zákl. prenesená",J183,0)</f>
        <v>#REF!</v>
      </c>
      <c r="AY183" s="128" t="e">
        <f>IF(#REF!="zníž. prenesená",J183,0)</f>
        <v>#REF!</v>
      </c>
      <c r="AZ183" s="128" t="e">
        <f>IF(#REF!="nulová",J183,0)</f>
        <v>#REF!</v>
      </c>
      <c r="BA183" s="15" t="s">
        <v>78</v>
      </c>
      <c r="BB183" s="128">
        <f t="shared" si="2"/>
        <v>0</v>
      </c>
      <c r="BC183" s="15" t="s">
        <v>205</v>
      </c>
      <c r="BD183" s="127" t="s">
        <v>2788</v>
      </c>
    </row>
    <row r="184" spans="1:56" s="2" customFormat="1" ht="24.2" customHeight="1">
      <c r="A184" s="29"/>
      <c r="B184" s="119"/>
      <c r="C184" s="129" t="s">
        <v>338</v>
      </c>
      <c r="D184" s="129" t="s">
        <v>369</v>
      </c>
      <c r="E184" s="130"/>
      <c r="F184" s="131" t="s">
        <v>2781</v>
      </c>
      <c r="G184" s="132" t="s">
        <v>307</v>
      </c>
      <c r="H184" s="133">
        <v>4</v>
      </c>
      <c r="I184" s="134"/>
      <c r="J184" s="134"/>
      <c r="K184" s="135"/>
      <c r="L184" s="136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AI184" s="127" t="s">
        <v>269</v>
      </c>
      <c r="AK184" s="127" t="s">
        <v>369</v>
      </c>
      <c r="AL184" s="127" t="s">
        <v>78</v>
      </c>
      <c r="AP184" s="15" t="s">
        <v>144</v>
      </c>
      <c r="AV184" s="128" t="e">
        <f>IF(#REF!="základná",J184,0)</f>
        <v>#REF!</v>
      </c>
      <c r="AW184" s="128" t="e">
        <f>IF(#REF!="znížená",J184,0)</f>
        <v>#REF!</v>
      </c>
      <c r="AX184" s="128" t="e">
        <f>IF(#REF!="zákl. prenesená",J184,0)</f>
        <v>#REF!</v>
      </c>
      <c r="AY184" s="128" t="e">
        <f>IF(#REF!="zníž. prenesená",J184,0)</f>
        <v>#REF!</v>
      </c>
      <c r="AZ184" s="128" t="e">
        <f>IF(#REF!="nulová",J184,0)</f>
        <v>#REF!</v>
      </c>
      <c r="BA184" s="15" t="s">
        <v>78</v>
      </c>
      <c r="BB184" s="128">
        <f t="shared" si="2"/>
        <v>0</v>
      </c>
      <c r="BC184" s="15" t="s">
        <v>205</v>
      </c>
      <c r="BD184" s="127" t="s">
        <v>2789</v>
      </c>
    </row>
    <row r="185" spans="1:56" s="2" customFormat="1" ht="33" customHeight="1">
      <c r="A185" s="29"/>
      <c r="B185" s="119"/>
      <c r="C185" s="129" t="s">
        <v>342</v>
      </c>
      <c r="D185" s="129" t="s">
        <v>369</v>
      </c>
      <c r="E185" s="130"/>
      <c r="F185" s="131" t="s">
        <v>2783</v>
      </c>
      <c r="G185" s="132" t="s">
        <v>307</v>
      </c>
      <c r="H185" s="133">
        <v>4</v>
      </c>
      <c r="I185" s="134"/>
      <c r="J185" s="134"/>
      <c r="K185" s="135"/>
      <c r="L185" s="136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AI185" s="127" t="s">
        <v>269</v>
      </c>
      <c r="AK185" s="127" t="s">
        <v>369</v>
      </c>
      <c r="AL185" s="127" t="s">
        <v>78</v>
      </c>
      <c r="AP185" s="15" t="s">
        <v>144</v>
      </c>
      <c r="AV185" s="128" t="e">
        <f>IF(#REF!="základná",J185,0)</f>
        <v>#REF!</v>
      </c>
      <c r="AW185" s="128" t="e">
        <f>IF(#REF!="znížená",J185,0)</f>
        <v>#REF!</v>
      </c>
      <c r="AX185" s="128" t="e">
        <f>IF(#REF!="zákl. prenesená",J185,0)</f>
        <v>#REF!</v>
      </c>
      <c r="AY185" s="128" t="e">
        <f>IF(#REF!="zníž. prenesená",J185,0)</f>
        <v>#REF!</v>
      </c>
      <c r="AZ185" s="128" t="e">
        <f>IF(#REF!="nulová",J185,0)</f>
        <v>#REF!</v>
      </c>
      <c r="BA185" s="15" t="s">
        <v>78</v>
      </c>
      <c r="BB185" s="128">
        <f t="shared" si="2"/>
        <v>0</v>
      </c>
      <c r="BC185" s="15" t="s">
        <v>205</v>
      </c>
      <c r="BD185" s="127" t="s">
        <v>2790</v>
      </c>
    </row>
    <row r="186" spans="1:56" s="2" customFormat="1" ht="21.75" customHeight="1">
      <c r="A186" s="29"/>
      <c r="B186" s="119"/>
      <c r="C186" s="120" t="s">
        <v>346</v>
      </c>
      <c r="D186" s="120" t="s">
        <v>146</v>
      </c>
      <c r="E186" s="121" t="s">
        <v>2778</v>
      </c>
      <c r="F186" s="122" t="s">
        <v>2779</v>
      </c>
      <c r="G186" s="123" t="s">
        <v>2116</v>
      </c>
      <c r="H186" s="124">
        <v>2</v>
      </c>
      <c r="I186" s="125"/>
      <c r="J186" s="125"/>
      <c r="K186" s="126"/>
      <c r="L186" s="30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AI186" s="127" t="s">
        <v>205</v>
      </c>
      <c r="AK186" s="127" t="s">
        <v>146</v>
      </c>
      <c r="AL186" s="127" t="s">
        <v>78</v>
      </c>
      <c r="AP186" s="15" t="s">
        <v>144</v>
      </c>
      <c r="AV186" s="128" t="e">
        <f>IF(#REF!="základná",J186,0)</f>
        <v>#REF!</v>
      </c>
      <c r="AW186" s="128" t="e">
        <f>IF(#REF!="znížená",J186,0)</f>
        <v>#REF!</v>
      </c>
      <c r="AX186" s="128" t="e">
        <f>IF(#REF!="zákl. prenesená",J186,0)</f>
        <v>#REF!</v>
      </c>
      <c r="AY186" s="128" t="e">
        <f>IF(#REF!="zníž. prenesená",J186,0)</f>
        <v>#REF!</v>
      </c>
      <c r="AZ186" s="128" t="e">
        <f>IF(#REF!="nulová",J186,0)</f>
        <v>#REF!</v>
      </c>
      <c r="BA186" s="15" t="s">
        <v>78</v>
      </c>
      <c r="BB186" s="128">
        <f t="shared" ref="BB186:BB215" si="3">ROUND(I186*H186,2)</f>
        <v>0</v>
      </c>
      <c r="BC186" s="15" t="s">
        <v>205</v>
      </c>
      <c r="BD186" s="127" t="s">
        <v>2791</v>
      </c>
    </row>
    <row r="187" spans="1:56" s="2" customFormat="1" ht="24.2" customHeight="1">
      <c r="A187" s="29"/>
      <c r="B187" s="119"/>
      <c r="C187" s="129" t="s">
        <v>350</v>
      </c>
      <c r="D187" s="129" t="s">
        <v>369</v>
      </c>
      <c r="E187" s="130"/>
      <c r="F187" s="131" t="s">
        <v>2781</v>
      </c>
      <c r="G187" s="132" t="s">
        <v>307</v>
      </c>
      <c r="H187" s="133">
        <v>2</v>
      </c>
      <c r="I187" s="134"/>
      <c r="J187" s="134"/>
      <c r="K187" s="135"/>
      <c r="L187" s="136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AI187" s="127" t="s">
        <v>269</v>
      </c>
      <c r="AK187" s="127" t="s">
        <v>369</v>
      </c>
      <c r="AL187" s="127" t="s">
        <v>78</v>
      </c>
      <c r="AP187" s="15" t="s">
        <v>144</v>
      </c>
      <c r="AV187" s="128" t="e">
        <f>IF(#REF!="základná",J187,0)</f>
        <v>#REF!</v>
      </c>
      <c r="AW187" s="128" t="e">
        <f>IF(#REF!="znížená",J187,0)</f>
        <v>#REF!</v>
      </c>
      <c r="AX187" s="128" t="e">
        <f>IF(#REF!="zákl. prenesená",J187,0)</f>
        <v>#REF!</v>
      </c>
      <c r="AY187" s="128" t="e">
        <f>IF(#REF!="zníž. prenesená",J187,0)</f>
        <v>#REF!</v>
      </c>
      <c r="AZ187" s="128" t="e">
        <f>IF(#REF!="nulová",J187,0)</f>
        <v>#REF!</v>
      </c>
      <c r="BA187" s="15" t="s">
        <v>78</v>
      </c>
      <c r="BB187" s="128">
        <f t="shared" si="3"/>
        <v>0</v>
      </c>
      <c r="BC187" s="15" t="s">
        <v>205</v>
      </c>
      <c r="BD187" s="127" t="s">
        <v>2792</v>
      </c>
    </row>
    <row r="188" spans="1:56" s="2" customFormat="1" ht="33" customHeight="1">
      <c r="A188" s="29"/>
      <c r="B188" s="119"/>
      <c r="C188" s="129" t="s">
        <v>356</v>
      </c>
      <c r="D188" s="129" t="s">
        <v>369</v>
      </c>
      <c r="E188" s="130"/>
      <c r="F188" s="131" t="s">
        <v>2783</v>
      </c>
      <c r="G188" s="132" t="s">
        <v>307</v>
      </c>
      <c r="H188" s="133">
        <v>2</v>
      </c>
      <c r="I188" s="134"/>
      <c r="J188" s="134"/>
      <c r="K188" s="135"/>
      <c r="L188" s="136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AI188" s="127" t="s">
        <v>269</v>
      </c>
      <c r="AK188" s="127" t="s">
        <v>369</v>
      </c>
      <c r="AL188" s="127" t="s">
        <v>78</v>
      </c>
      <c r="AP188" s="15" t="s">
        <v>144</v>
      </c>
      <c r="AV188" s="128" t="e">
        <f>IF(#REF!="základná",J188,0)</f>
        <v>#REF!</v>
      </c>
      <c r="AW188" s="128" t="e">
        <f>IF(#REF!="znížená",J188,0)</f>
        <v>#REF!</v>
      </c>
      <c r="AX188" s="128" t="e">
        <f>IF(#REF!="zákl. prenesená",J188,0)</f>
        <v>#REF!</v>
      </c>
      <c r="AY188" s="128" t="e">
        <f>IF(#REF!="zníž. prenesená",J188,0)</f>
        <v>#REF!</v>
      </c>
      <c r="AZ188" s="128" t="e">
        <f>IF(#REF!="nulová",J188,0)</f>
        <v>#REF!</v>
      </c>
      <c r="BA188" s="15" t="s">
        <v>78</v>
      </c>
      <c r="BB188" s="128">
        <f t="shared" si="3"/>
        <v>0</v>
      </c>
      <c r="BC188" s="15" t="s">
        <v>205</v>
      </c>
      <c r="BD188" s="127" t="s">
        <v>2793</v>
      </c>
    </row>
    <row r="189" spans="1:56" s="2" customFormat="1" ht="21.75" customHeight="1">
      <c r="A189" s="29"/>
      <c r="B189" s="119"/>
      <c r="C189" s="120" t="s">
        <v>364</v>
      </c>
      <c r="D189" s="120" t="s">
        <v>146</v>
      </c>
      <c r="E189" s="121" t="s">
        <v>2778</v>
      </c>
      <c r="F189" s="122" t="s">
        <v>2779</v>
      </c>
      <c r="G189" s="123" t="s">
        <v>2116</v>
      </c>
      <c r="H189" s="124">
        <v>2</v>
      </c>
      <c r="I189" s="125"/>
      <c r="J189" s="125"/>
      <c r="K189" s="126"/>
      <c r="L189" s="30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AI189" s="127" t="s">
        <v>205</v>
      </c>
      <c r="AK189" s="127" t="s">
        <v>146</v>
      </c>
      <c r="AL189" s="127" t="s">
        <v>78</v>
      </c>
      <c r="AP189" s="15" t="s">
        <v>144</v>
      </c>
      <c r="AV189" s="128" t="e">
        <f>IF(#REF!="základná",J189,0)</f>
        <v>#REF!</v>
      </c>
      <c r="AW189" s="128" t="e">
        <f>IF(#REF!="znížená",J189,0)</f>
        <v>#REF!</v>
      </c>
      <c r="AX189" s="128" t="e">
        <f>IF(#REF!="zákl. prenesená",J189,0)</f>
        <v>#REF!</v>
      </c>
      <c r="AY189" s="128" t="e">
        <f>IF(#REF!="zníž. prenesená",J189,0)</f>
        <v>#REF!</v>
      </c>
      <c r="AZ189" s="128" t="e">
        <f>IF(#REF!="nulová",J189,0)</f>
        <v>#REF!</v>
      </c>
      <c r="BA189" s="15" t="s">
        <v>78</v>
      </c>
      <c r="BB189" s="128">
        <f t="shared" si="3"/>
        <v>0</v>
      </c>
      <c r="BC189" s="15" t="s">
        <v>205</v>
      </c>
      <c r="BD189" s="127" t="s">
        <v>2794</v>
      </c>
    </row>
    <row r="190" spans="1:56" s="2" customFormat="1" ht="21.75" customHeight="1">
      <c r="A190" s="29"/>
      <c r="B190" s="119"/>
      <c r="C190" s="129" t="s">
        <v>368</v>
      </c>
      <c r="D190" s="129" t="s">
        <v>369</v>
      </c>
      <c r="E190" s="130"/>
      <c r="F190" s="131" t="s">
        <v>2795</v>
      </c>
      <c r="G190" s="132" t="s">
        <v>307</v>
      </c>
      <c r="H190" s="133">
        <v>2</v>
      </c>
      <c r="I190" s="134"/>
      <c r="J190" s="134"/>
      <c r="K190" s="135"/>
      <c r="L190" s="136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AI190" s="127" t="s">
        <v>269</v>
      </c>
      <c r="AK190" s="127" t="s">
        <v>369</v>
      </c>
      <c r="AL190" s="127" t="s">
        <v>78</v>
      </c>
      <c r="AP190" s="15" t="s">
        <v>144</v>
      </c>
      <c r="AV190" s="128" t="e">
        <f>IF(#REF!="základná",J190,0)</f>
        <v>#REF!</v>
      </c>
      <c r="AW190" s="128" t="e">
        <f>IF(#REF!="znížená",J190,0)</f>
        <v>#REF!</v>
      </c>
      <c r="AX190" s="128" t="e">
        <f>IF(#REF!="zákl. prenesená",J190,0)</f>
        <v>#REF!</v>
      </c>
      <c r="AY190" s="128" t="e">
        <f>IF(#REF!="zníž. prenesená",J190,0)</f>
        <v>#REF!</v>
      </c>
      <c r="AZ190" s="128" t="e">
        <f>IF(#REF!="nulová",J190,0)</f>
        <v>#REF!</v>
      </c>
      <c r="BA190" s="15" t="s">
        <v>78</v>
      </c>
      <c r="BB190" s="128">
        <f t="shared" si="3"/>
        <v>0</v>
      </c>
      <c r="BC190" s="15" t="s">
        <v>205</v>
      </c>
      <c r="BD190" s="127" t="s">
        <v>2796</v>
      </c>
    </row>
    <row r="191" spans="1:56" s="2" customFormat="1" ht="33" customHeight="1">
      <c r="A191" s="29"/>
      <c r="B191" s="119"/>
      <c r="C191" s="129" t="s">
        <v>371</v>
      </c>
      <c r="D191" s="129" t="s">
        <v>369</v>
      </c>
      <c r="E191" s="130"/>
      <c r="F191" s="131" t="s">
        <v>2797</v>
      </c>
      <c r="G191" s="132" t="s">
        <v>307</v>
      </c>
      <c r="H191" s="133">
        <v>2</v>
      </c>
      <c r="I191" s="134"/>
      <c r="J191" s="134"/>
      <c r="K191" s="135"/>
      <c r="L191" s="136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AI191" s="127" t="s">
        <v>269</v>
      </c>
      <c r="AK191" s="127" t="s">
        <v>369</v>
      </c>
      <c r="AL191" s="127" t="s">
        <v>78</v>
      </c>
      <c r="AP191" s="15" t="s">
        <v>144</v>
      </c>
      <c r="AV191" s="128" t="e">
        <f>IF(#REF!="základná",J191,0)</f>
        <v>#REF!</v>
      </c>
      <c r="AW191" s="128" t="e">
        <f>IF(#REF!="znížená",J191,0)</f>
        <v>#REF!</v>
      </c>
      <c r="AX191" s="128" t="e">
        <f>IF(#REF!="zákl. prenesená",J191,0)</f>
        <v>#REF!</v>
      </c>
      <c r="AY191" s="128" t="e">
        <f>IF(#REF!="zníž. prenesená",J191,0)</f>
        <v>#REF!</v>
      </c>
      <c r="AZ191" s="128" t="e">
        <f>IF(#REF!="nulová",J191,0)</f>
        <v>#REF!</v>
      </c>
      <c r="BA191" s="15" t="s">
        <v>78</v>
      </c>
      <c r="BB191" s="128">
        <f t="shared" si="3"/>
        <v>0</v>
      </c>
      <c r="BC191" s="15" t="s">
        <v>205</v>
      </c>
      <c r="BD191" s="127" t="s">
        <v>2798</v>
      </c>
    </row>
    <row r="192" spans="1:56" s="2" customFormat="1" ht="24.2" customHeight="1">
      <c r="A192" s="29"/>
      <c r="B192" s="119"/>
      <c r="C192" s="120" t="s">
        <v>377</v>
      </c>
      <c r="D192" s="120" t="s">
        <v>146</v>
      </c>
      <c r="E192" s="121" t="s">
        <v>2470</v>
      </c>
      <c r="F192" s="122" t="s">
        <v>2471</v>
      </c>
      <c r="G192" s="123" t="s">
        <v>2116</v>
      </c>
      <c r="H192" s="124">
        <v>3</v>
      </c>
      <c r="I192" s="125"/>
      <c r="J192" s="125"/>
      <c r="K192" s="126"/>
      <c r="L192" s="30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AI192" s="127" t="s">
        <v>205</v>
      </c>
      <c r="AK192" s="127" t="s">
        <v>146</v>
      </c>
      <c r="AL192" s="127" t="s">
        <v>78</v>
      </c>
      <c r="AP192" s="15" t="s">
        <v>144</v>
      </c>
      <c r="AV192" s="128" t="e">
        <f>IF(#REF!="základná",J192,0)</f>
        <v>#REF!</v>
      </c>
      <c r="AW192" s="128" t="e">
        <f>IF(#REF!="znížená",J192,0)</f>
        <v>#REF!</v>
      </c>
      <c r="AX192" s="128" t="e">
        <f>IF(#REF!="zákl. prenesená",J192,0)</f>
        <v>#REF!</v>
      </c>
      <c r="AY192" s="128" t="e">
        <f>IF(#REF!="zníž. prenesená",J192,0)</f>
        <v>#REF!</v>
      </c>
      <c r="AZ192" s="128" t="e">
        <f>IF(#REF!="nulová",J192,0)</f>
        <v>#REF!</v>
      </c>
      <c r="BA192" s="15" t="s">
        <v>78</v>
      </c>
      <c r="BB192" s="128">
        <f t="shared" si="3"/>
        <v>0</v>
      </c>
      <c r="BC192" s="15" t="s">
        <v>205</v>
      </c>
      <c r="BD192" s="127" t="s">
        <v>2799</v>
      </c>
    </row>
    <row r="193" spans="1:56" s="2" customFormat="1" ht="24.2" customHeight="1">
      <c r="A193" s="29"/>
      <c r="B193" s="119"/>
      <c r="C193" s="120" t="s">
        <v>381</v>
      </c>
      <c r="D193" s="120" t="s">
        <v>146</v>
      </c>
      <c r="E193" s="121" t="s">
        <v>2800</v>
      </c>
      <c r="F193" s="122" t="s">
        <v>2801</v>
      </c>
      <c r="G193" s="123" t="s">
        <v>307</v>
      </c>
      <c r="H193" s="124">
        <v>2</v>
      </c>
      <c r="I193" s="125"/>
      <c r="J193" s="125"/>
      <c r="K193" s="126"/>
      <c r="L193" s="30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AI193" s="127" t="s">
        <v>205</v>
      </c>
      <c r="AK193" s="127" t="s">
        <v>146</v>
      </c>
      <c r="AL193" s="127" t="s">
        <v>78</v>
      </c>
      <c r="AP193" s="15" t="s">
        <v>144</v>
      </c>
      <c r="AV193" s="128" t="e">
        <f>IF(#REF!="základná",J193,0)</f>
        <v>#REF!</v>
      </c>
      <c r="AW193" s="128" t="e">
        <f>IF(#REF!="znížená",J193,0)</f>
        <v>#REF!</v>
      </c>
      <c r="AX193" s="128" t="e">
        <f>IF(#REF!="zákl. prenesená",J193,0)</f>
        <v>#REF!</v>
      </c>
      <c r="AY193" s="128" t="e">
        <f>IF(#REF!="zníž. prenesená",J193,0)</f>
        <v>#REF!</v>
      </c>
      <c r="AZ193" s="128" t="e">
        <f>IF(#REF!="nulová",J193,0)</f>
        <v>#REF!</v>
      </c>
      <c r="BA193" s="15" t="s">
        <v>78</v>
      </c>
      <c r="BB193" s="128">
        <f t="shared" si="3"/>
        <v>0</v>
      </c>
      <c r="BC193" s="15" t="s">
        <v>205</v>
      </c>
      <c r="BD193" s="127" t="s">
        <v>2802</v>
      </c>
    </row>
    <row r="194" spans="1:56" s="2" customFormat="1" ht="24.2" customHeight="1">
      <c r="A194" s="29"/>
      <c r="B194" s="119"/>
      <c r="C194" s="129" t="s">
        <v>385</v>
      </c>
      <c r="D194" s="129" t="s">
        <v>369</v>
      </c>
      <c r="E194" s="130"/>
      <c r="F194" s="131" t="s">
        <v>2803</v>
      </c>
      <c r="G194" s="132" t="s">
        <v>307</v>
      </c>
      <c r="H194" s="133">
        <v>2</v>
      </c>
      <c r="I194" s="134"/>
      <c r="J194" s="134"/>
      <c r="K194" s="135"/>
      <c r="L194" s="136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AI194" s="127" t="s">
        <v>269</v>
      </c>
      <c r="AK194" s="127" t="s">
        <v>369</v>
      </c>
      <c r="AL194" s="127" t="s">
        <v>78</v>
      </c>
      <c r="AP194" s="15" t="s">
        <v>144</v>
      </c>
      <c r="AV194" s="128" t="e">
        <f>IF(#REF!="základná",J194,0)</f>
        <v>#REF!</v>
      </c>
      <c r="AW194" s="128" t="e">
        <f>IF(#REF!="znížená",J194,0)</f>
        <v>#REF!</v>
      </c>
      <c r="AX194" s="128" t="e">
        <f>IF(#REF!="zákl. prenesená",J194,0)</f>
        <v>#REF!</v>
      </c>
      <c r="AY194" s="128" t="e">
        <f>IF(#REF!="zníž. prenesená",J194,0)</f>
        <v>#REF!</v>
      </c>
      <c r="AZ194" s="128" t="e">
        <f>IF(#REF!="nulová",J194,0)</f>
        <v>#REF!</v>
      </c>
      <c r="BA194" s="15" t="s">
        <v>78</v>
      </c>
      <c r="BB194" s="128">
        <f t="shared" si="3"/>
        <v>0</v>
      </c>
      <c r="BC194" s="15" t="s">
        <v>205</v>
      </c>
      <c r="BD194" s="127" t="s">
        <v>2804</v>
      </c>
    </row>
    <row r="195" spans="1:56" s="2" customFormat="1" ht="24.2" customHeight="1">
      <c r="A195" s="29"/>
      <c r="B195" s="119"/>
      <c r="C195" s="120" t="s">
        <v>388</v>
      </c>
      <c r="D195" s="120" t="s">
        <v>146</v>
      </c>
      <c r="E195" s="121" t="s">
        <v>2800</v>
      </c>
      <c r="F195" s="122" t="s">
        <v>2801</v>
      </c>
      <c r="G195" s="123" t="s">
        <v>307</v>
      </c>
      <c r="H195" s="124">
        <v>1</v>
      </c>
      <c r="I195" s="125"/>
      <c r="J195" s="125"/>
      <c r="K195" s="126"/>
      <c r="L195" s="30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AI195" s="127" t="s">
        <v>205</v>
      </c>
      <c r="AK195" s="127" t="s">
        <v>146</v>
      </c>
      <c r="AL195" s="127" t="s">
        <v>78</v>
      </c>
      <c r="AP195" s="15" t="s">
        <v>144</v>
      </c>
      <c r="AV195" s="128" t="e">
        <f>IF(#REF!="základná",J195,0)</f>
        <v>#REF!</v>
      </c>
      <c r="AW195" s="128" t="e">
        <f>IF(#REF!="znížená",J195,0)</f>
        <v>#REF!</v>
      </c>
      <c r="AX195" s="128" t="e">
        <f>IF(#REF!="zákl. prenesená",J195,0)</f>
        <v>#REF!</v>
      </c>
      <c r="AY195" s="128" t="e">
        <f>IF(#REF!="zníž. prenesená",J195,0)</f>
        <v>#REF!</v>
      </c>
      <c r="AZ195" s="128" t="e">
        <f>IF(#REF!="nulová",J195,0)</f>
        <v>#REF!</v>
      </c>
      <c r="BA195" s="15" t="s">
        <v>78</v>
      </c>
      <c r="BB195" s="128">
        <f t="shared" si="3"/>
        <v>0</v>
      </c>
      <c r="BC195" s="15" t="s">
        <v>205</v>
      </c>
      <c r="BD195" s="127" t="s">
        <v>2805</v>
      </c>
    </row>
    <row r="196" spans="1:56" s="2" customFormat="1" ht="24.2" customHeight="1">
      <c r="A196" s="29"/>
      <c r="B196" s="119"/>
      <c r="C196" s="129" t="s">
        <v>394</v>
      </c>
      <c r="D196" s="129" t="s">
        <v>369</v>
      </c>
      <c r="E196" s="130"/>
      <c r="F196" s="131" t="s">
        <v>2803</v>
      </c>
      <c r="G196" s="132" t="s">
        <v>307</v>
      </c>
      <c r="H196" s="133">
        <v>1</v>
      </c>
      <c r="I196" s="134"/>
      <c r="J196" s="134"/>
      <c r="K196" s="135"/>
      <c r="L196" s="136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AI196" s="127" t="s">
        <v>269</v>
      </c>
      <c r="AK196" s="127" t="s">
        <v>369</v>
      </c>
      <c r="AL196" s="127" t="s">
        <v>78</v>
      </c>
      <c r="AP196" s="15" t="s">
        <v>144</v>
      </c>
      <c r="AV196" s="128" t="e">
        <f>IF(#REF!="základná",J196,0)</f>
        <v>#REF!</v>
      </c>
      <c r="AW196" s="128" t="e">
        <f>IF(#REF!="znížená",J196,0)</f>
        <v>#REF!</v>
      </c>
      <c r="AX196" s="128" t="e">
        <f>IF(#REF!="zákl. prenesená",J196,0)</f>
        <v>#REF!</v>
      </c>
      <c r="AY196" s="128" t="e">
        <f>IF(#REF!="zníž. prenesená",J196,0)</f>
        <v>#REF!</v>
      </c>
      <c r="AZ196" s="128" t="e">
        <f>IF(#REF!="nulová",J196,0)</f>
        <v>#REF!</v>
      </c>
      <c r="BA196" s="15" t="s">
        <v>78</v>
      </c>
      <c r="BB196" s="128">
        <f t="shared" si="3"/>
        <v>0</v>
      </c>
      <c r="BC196" s="15" t="s">
        <v>205</v>
      </c>
      <c r="BD196" s="127" t="s">
        <v>2806</v>
      </c>
    </row>
    <row r="197" spans="1:56" s="2" customFormat="1" ht="24.2" customHeight="1">
      <c r="A197" s="29"/>
      <c r="B197" s="119"/>
      <c r="C197" s="120" t="s">
        <v>398</v>
      </c>
      <c r="D197" s="120" t="s">
        <v>146</v>
      </c>
      <c r="E197" s="121" t="s">
        <v>2800</v>
      </c>
      <c r="F197" s="122" t="s">
        <v>2801</v>
      </c>
      <c r="G197" s="123" t="s">
        <v>307</v>
      </c>
      <c r="H197" s="124">
        <v>1</v>
      </c>
      <c r="I197" s="125"/>
      <c r="J197" s="125"/>
      <c r="K197" s="126"/>
      <c r="L197" s="30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AI197" s="127" t="s">
        <v>205</v>
      </c>
      <c r="AK197" s="127" t="s">
        <v>146</v>
      </c>
      <c r="AL197" s="127" t="s">
        <v>78</v>
      </c>
      <c r="AP197" s="15" t="s">
        <v>144</v>
      </c>
      <c r="AV197" s="128" t="e">
        <f>IF(#REF!="základná",J197,0)</f>
        <v>#REF!</v>
      </c>
      <c r="AW197" s="128" t="e">
        <f>IF(#REF!="znížená",J197,0)</f>
        <v>#REF!</v>
      </c>
      <c r="AX197" s="128" t="e">
        <f>IF(#REF!="zákl. prenesená",J197,0)</f>
        <v>#REF!</v>
      </c>
      <c r="AY197" s="128" t="e">
        <f>IF(#REF!="zníž. prenesená",J197,0)</f>
        <v>#REF!</v>
      </c>
      <c r="AZ197" s="128" t="e">
        <f>IF(#REF!="nulová",J197,0)</f>
        <v>#REF!</v>
      </c>
      <c r="BA197" s="15" t="s">
        <v>78</v>
      </c>
      <c r="BB197" s="128">
        <f t="shared" si="3"/>
        <v>0</v>
      </c>
      <c r="BC197" s="15" t="s">
        <v>205</v>
      </c>
      <c r="BD197" s="127" t="s">
        <v>2807</v>
      </c>
    </row>
    <row r="198" spans="1:56" s="2" customFormat="1" ht="33" customHeight="1">
      <c r="A198" s="29"/>
      <c r="B198" s="119"/>
      <c r="C198" s="129" t="s">
        <v>559</v>
      </c>
      <c r="D198" s="129" t="s">
        <v>369</v>
      </c>
      <c r="E198" s="130"/>
      <c r="F198" s="131" t="s">
        <v>2808</v>
      </c>
      <c r="G198" s="132" t="s">
        <v>307</v>
      </c>
      <c r="H198" s="133">
        <v>1</v>
      </c>
      <c r="I198" s="134"/>
      <c r="J198" s="134"/>
      <c r="K198" s="135"/>
      <c r="L198" s="136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AI198" s="127" t="s">
        <v>269</v>
      </c>
      <c r="AK198" s="127" t="s">
        <v>369</v>
      </c>
      <c r="AL198" s="127" t="s">
        <v>78</v>
      </c>
      <c r="AP198" s="15" t="s">
        <v>144</v>
      </c>
      <c r="AV198" s="128" t="e">
        <f>IF(#REF!="základná",J198,0)</f>
        <v>#REF!</v>
      </c>
      <c r="AW198" s="128" t="e">
        <f>IF(#REF!="znížená",J198,0)</f>
        <v>#REF!</v>
      </c>
      <c r="AX198" s="128" t="e">
        <f>IF(#REF!="zákl. prenesená",J198,0)</f>
        <v>#REF!</v>
      </c>
      <c r="AY198" s="128" t="e">
        <f>IF(#REF!="zníž. prenesená",J198,0)</f>
        <v>#REF!</v>
      </c>
      <c r="AZ198" s="128" t="e">
        <f>IF(#REF!="nulová",J198,0)</f>
        <v>#REF!</v>
      </c>
      <c r="BA198" s="15" t="s">
        <v>78</v>
      </c>
      <c r="BB198" s="128">
        <f t="shared" si="3"/>
        <v>0</v>
      </c>
      <c r="BC198" s="15" t="s">
        <v>205</v>
      </c>
      <c r="BD198" s="127" t="s">
        <v>2809</v>
      </c>
    </row>
    <row r="199" spans="1:56" s="2" customFormat="1" ht="24.2" customHeight="1">
      <c r="A199" s="29"/>
      <c r="B199" s="119"/>
      <c r="C199" s="120" t="s">
        <v>563</v>
      </c>
      <c r="D199" s="120" t="s">
        <v>146</v>
      </c>
      <c r="E199" s="121" t="s">
        <v>2810</v>
      </c>
      <c r="F199" s="122" t="s">
        <v>2811</v>
      </c>
      <c r="G199" s="123" t="s">
        <v>307</v>
      </c>
      <c r="H199" s="124">
        <v>2</v>
      </c>
      <c r="I199" s="125"/>
      <c r="J199" s="125"/>
      <c r="K199" s="126"/>
      <c r="L199" s="30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AI199" s="127" t="s">
        <v>205</v>
      </c>
      <c r="AK199" s="127" t="s">
        <v>146</v>
      </c>
      <c r="AL199" s="127" t="s">
        <v>78</v>
      </c>
      <c r="AP199" s="15" t="s">
        <v>144</v>
      </c>
      <c r="AV199" s="128" t="e">
        <f>IF(#REF!="základná",J199,0)</f>
        <v>#REF!</v>
      </c>
      <c r="AW199" s="128" t="e">
        <f>IF(#REF!="znížená",J199,0)</f>
        <v>#REF!</v>
      </c>
      <c r="AX199" s="128" t="e">
        <f>IF(#REF!="zákl. prenesená",J199,0)</f>
        <v>#REF!</v>
      </c>
      <c r="AY199" s="128" t="e">
        <f>IF(#REF!="zníž. prenesená",J199,0)</f>
        <v>#REF!</v>
      </c>
      <c r="AZ199" s="128" t="e">
        <f>IF(#REF!="nulová",J199,0)</f>
        <v>#REF!</v>
      </c>
      <c r="BA199" s="15" t="s">
        <v>78</v>
      </c>
      <c r="BB199" s="128">
        <f t="shared" si="3"/>
        <v>0</v>
      </c>
      <c r="BC199" s="15" t="s">
        <v>205</v>
      </c>
      <c r="BD199" s="127" t="s">
        <v>2812</v>
      </c>
    </row>
    <row r="200" spans="1:56" s="2" customFormat="1" ht="24.2" customHeight="1">
      <c r="A200" s="29"/>
      <c r="B200" s="119"/>
      <c r="C200" s="120" t="s">
        <v>567</v>
      </c>
      <c r="D200" s="120" t="s">
        <v>146</v>
      </c>
      <c r="E200" s="121" t="s">
        <v>2813</v>
      </c>
      <c r="F200" s="122" t="s">
        <v>2814</v>
      </c>
      <c r="G200" s="123" t="s">
        <v>307</v>
      </c>
      <c r="H200" s="124">
        <v>2</v>
      </c>
      <c r="I200" s="125"/>
      <c r="J200" s="125"/>
      <c r="K200" s="126"/>
      <c r="L200" s="30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AI200" s="127" t="s">
        <v>205</v>
      </c>
      <c r="AK200" s="127" t="s">
        <v>146</v>
      </c>
      <c r="AL200" s="127" t="s">
        <v>78</v>
      </c>
      <c r="AP200" s="15" t="s">
        <v>144</v>
      </c>
      <c r="AV200" s="128" t="e">
        <f>IF(#REF!="základná",J200,0)</f>
        <v>#REF!</v>
      </c>
      <c r="AW200" s="128" t="e">
        <f>IF(#REF!="znížená",J200,0)</f>
        <v>#REF!</v>
      </c>
      <c r="AX200" s="128" t="e">
        <f>IF(#REF!="zákl. prenesená",J200,0)</f>
        <v>#REF!</v>
      </c>
      <c r="AY200" s="128" t="e">
        <f>IF(#REF!="zníž. prenesená",J200,0)</f>
        <v>#REF!</v>
      </c>
      <c r="AZ200" s="128" t="e">
        <f>IF(#REF!="nulová",J200,0)</f>
        <v>#REF!</v>
      </c>
      <c r="BA200" s="15" t="s">
        <v>78</v>
      </c>
      <c r="BB200" s="128">
        <f t="shared" si="3"/>
        <v>0</v>
      </c>
      <c r="BC200" s="15" t="s">
        <v>205</v>
      </c>
      <c r="BD200" s="127" t="s">
        <v>2815</v>
      </c>
    </row>
    <row r="201" spans="1:56" s="2" customFormat="1" ht="21.75" customHeight="1">
      <c r="A201" s="29"/>
      <c r="B201" s="119"/>
      <c r="C201" s="120" t="s">
        <v>571</v>
      </c>
      <c r="D201" s="120" t="s">
        <v>146</v>
      </c>
      <c r="E201" s="121" t="s">
        <v>2816</v>
      </c>
      <c r="F201" s="122" t="s">
        <v>2817</v>
      </c>
      <c r="G201" s="123" t="s">
        <v>307</v>
      </c>
      <c r="H201" s="124">
        <v>2</v>
      </c>
      <c r="I201" s="125"/>
      <c r="J201" s="125"/>
      <c r="K201" s="126"/>
      <c r="L201" s="30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AI201" s="127" t="s">
        <v>205</v>
      </c>
      <c r="AK201" s="127" t="s">
        <v>146</v>
      </c>
      <c r="AL201" s="127" t="s">
        <v>78</v>
      </c>
      <c r="AP201" s="15" t="s">
        <v>144</v>
      </c>
      <c r="AV201" s="128" t="e">
        <f>IF(#REF!="základná",J201,0)</f>
        <v>#REF!</v>
      </c>
      <c r="AW201" s="128" t="e">
        <f>IF(#REF!="znížená",J201,0)</f>
        <v>#REF!</v>
      </c>
      <c r="AX201" s="128" t="e">
        <f>IF(#REF!="zákl. prenesená",J201,0)</f>
        <v>#REF!</v>
      </c>
      <c r="AY201" s="128" t="e">
        <f>IF(#REF!="zníž. prenesená",J201,0)</f>
        <v>#REF!</v>
      </c>
      <c r="AZ201" s="128" t="e">
        <f>IF(#REF!="nulová",J201,0)</f>
        <v>#REF!</v>
      </c>
      <c r="BA201" s="15" t="s">
        <v>78</v>
      </c>
      <c r="BB201" s="128">
        <f t="shared" si="3"/>
        <v>0</v>
      </c>
      <c r="BC201" s="15" t="s">
        <v>205</v>
      </c>
      <c r="BD201" s="127" t="s">
        <v>2818</v>
      </c>
    </row>
    <row r="202" spans="1:56" s="2" customFormat="1" ht="24.2" customHeight="1">
      <c r="A202" s="29"/>
      <c r="B202" s="119"/>
      <c r="C202" s="129" t="s">
        <v>575</v>
      </c>
      <c r="D202" s="129" t="s">
        <v>369</v>
      </c>
      <c r="E202" s="130"/>
      <c r="F202" s="131" t="s">
        <v>2819</v>
      </c>
      <c r="G202" s="132" t="s">
        <v>307</v>
      </c>
      <c r="H202" s="133">
        <v>2</v>
      </c>
      <c r="I202" s="134"/>
      <c r="J202" s="134"/>
      <c r="K202" s="135"/>
      <c r="L202" s="136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AI202" s="127" t="s">
        <v>269</v>
      </c>
      <c r="AK202" s="127" t="s">
        <v>369</v>
      </c>
      <c r="AL202" s="127" t="s">
        <v>78</v>
      </c>
      <c r="AP202" s="15" t="s">
        <v>144</v>
      </c>
      <c r="AV202" s="128" t="e">
        <f>IF(#REF!="základná",J202,0)</f>
        <v>#REF!</v>
      </c>
      <c r="AW202" s="128" t="e">
        <f>IF(#REF!="znížená",J202,0)</f>
        <v>#REF!</v>
      </c>
      <c r="AX202" s="128" t="e">
        <f>IF(#REF!="zákl. prenesená",J202,0)</f>
        <v>#REF!</v>
      </c>
      <c r="AY202" s="128" t="e">
        <f>IF(#REF!="zníž. prenesená",J202,0)</f>
        <v>#REF!</v>
      </c>
      <c r="AZ202" s="128" t="e">
        <f>IF(#REF!="nulová",J202,0)</f>
        <v>#REF!</v>
      </c>
      <c r="BA202" s="15" t="s">
        <v>78</v>
      </c>
      <c r="BB202" s="128">
        <f t="shared" si="3"/>
        <v>0</v>
      </c>
      <c r="BC202" s="15" t="s">
        <v>205</v>
      </c>
      <c r="BD202" s="127" t="s">
        <v>2820</v>
      </c>
    </row>
    <row r="203" spans="1:56" s="2" customFormat="1" ht="24.2" customHeight="1">
      <c r="A203" s="29"/>
      <c r="B203" s="119"/>
      <c r="C203" s="120" t="s">
        <v>579</v>
      </c>
      <c r="D203" s="120" t="s">
        <v>146</v>
      </c>
      <c r="E203" s="121" t="s">
        <v>2821</v>
      </c>
      <c r="F203" s="122" t="s">
        <v>2822</v>
      </c>
      <c r="G203" s="123" t="s">
        <v>307</v>
      </c>
      <c r="H203" s="124">
        <v>2</v>
      </c>
      <c r="I203" s="125"/>
      <c r="J203" s="125"/>
      <c r="K203" s="126"/>
      <c r="L203" s="30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AI203" s="127" t="s">
        <v>205</v>
      </c>
      <c r="AK203" s="127" t="s">
        <v>146</v>
      </c>
      <c r="AL203" s="127" t="s">
        <v>78</v>
      </c>
      <c r="AP203" s="15" t="s">
        <v>144</v>
      </c>
      <c r="AV203" s="128" t="e">
        <f>IF(#REF!="základná",J203,0)</f>
        <v>#REF!</v>
      </c>
      <c r="AW203" s="128" t="e">
        <f>IF(#REF!="znížená",J203,0)</f>
        <v>#REF!</v>
      </c>
      <c r="AX203" s="128" t="e">
        <f>IF(#REF!="zákl. prenesená",J203,0)</f>
        <v>#REF!</v>
      </c>
      <c r="AY203" s="128" t="e">
        <f>IF(#REF!="zníž. prenesená",J203,0)</f>
        <v>#REF!</v>
      </c>
      <c r="AZ203" s="128" t="e">
        <f>IF(#REF!="nulová",J203,0)</f>
        <v>#REF!</v>
      </c>
      <c r="BA203" s="15" t="s">
        <v>78</v>
      </c>
      <c r="BB203" s="128">
        <f t="shared" si="3"/>
        <v>0</v>
      </c>
      <c r="BC203" s="15" t="s">
        <v>205</v>
      </c>
      <c r="BD203" s="127" t="s">
        <v>2823</v>
      </c>
    </row>
    <row r="204" spans="1:56" s="2" customFormat="1" ht="24.2" customHeight="1">
      <c r="A204" s="29"/>
      <c r="B204" s="119"/>
      <c r="C204" s="129" t="s">
        <v>583</v>
      </c>
      <c r="D204" s="129" t="s">
        <v>369</v>
      </c>
      <c r="E204" s="130"/>
      <c r="F204" s="131" t="s">
        <v>2824</v>
      </c>
      <c r="G204" s="132" t="s">
        <v>307</v>
      </c>
      <c r="H204" s="133">
        <v>2</v>
      </c>
      <c r="I204" s="134"/>
      <c r="J204" s="134"/>
      <c r="K204" s="135"/>
      <c r="L204" s="136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AI204" s="127" t="s">
        <v>269</v>
      </c>
      <c r="AK204" s="127" t="s">
        <v>369</v>
      </c>
      <c r="AL204" s="127" t="s">
        <v>78</v>
      </c>
      <c r="AP204" s="15" t="s">
        <v>144</v>
      </c>
      <c r="AV204" s="128" t="e">
        <f>IF(#REF!="základná",J204,0)</f>
        <v>#REF!</v>
      </c>
      <c r="AW204" s="128" t="e">
        <f>IF(#REF!="znížená",J204,0)</f>
        <v>#REF!</v>
      </c>
      <c r="AX204" s="128" t="e">
        <f>IF(#REF!="zákl. prenesená",J204,0)</f>
        <v>#REF!</v>
      </c>
      <c r="AY204" s="128" t="e">
        <f>IF(#REF!="zníž. prenesená",J204,0)</f>
        <v>#REF!</v>
      </c>
      <c r="AZ204" s="128" t="e">
        <f>IF(#REF!="nulová",J204,0)</f>
        <v>#REF!</v>
      </c>
      <c r="BA204" s="15" t="s">
        <v>78</v>
      </c>
      <c r="BB204" s="128">
        <f t="shared" si="3"/>
        <v>0</v>
      </c>
      <c r="BC204" s="15" t="s">
        <v>205</v>
      </c>
      <c r="BD204" s="127" t="s">
        <v>2825</v>
      </c>
    </row>
    <row r="205" spans="1:56" s="2" customFormat="1" ht="37.9" customHeight="1">
      <c r="A205" s="29"/>
      <c r="B205" s="119"/>
      <c r="C205" s="120" t="s">
        <v>589</v>
      </c>
      <c r="D205" s="120" t="s">
        <v>146</v>
      </c>
      <c r="E205" s="121" t="s">
        <v>2826</v>
      </c>
      <c r="F205" s="122" t="s">
        <v>2827</v>
      </c>
      <c r="G205" s="123" t="s">
        <v>307</v>
      </c>
      <c r="H205" s="124">
        <v>1</v>
      </c>
      <c r="I205" s="125"/>
      <c r="J205" s="125"/>
      <c r="K205" s="126"/>
      <c r="L205" s="30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AI205" s="127" t="s">
        <v>205</v>
      </c>
      <c r="AK205" s="127" t="s">
        <v>146</v>
      </c>
      <c r="AL205" s="127" t="s">
        <v>78</v>
      </c>
      <c r="AP205" s="15" t="s">
        <v>144</v>
      </c>
      <c r="AV205" s="128" t="e">
        <f>IF(#REF!="základná",J205,0)</f>
        <v>#REF!</v>
      </c>
      <c r="AW205" s="128" t="e">
        <f>IF(#REF!="znížená",J205,0)</f>
        <v>#REF!</v>
      </c>
      <c r="AX205" s="128" t="e">
        <f>IF(#REF!="zákl. prenesená",J205,0)</f>
        <v>#REF!</v>
      </c>
      <c r="AY205" s="128" t="e">
        <f>IF(#REF!="zníž. prenesená",J205,0)</f>
        <v>#REF!</v>
      </c>
      <c r="AZ205" s="128" t="e">
        <f>IF(#REF!="nulová",J205,0)</f>
        <v>#REF!</v>
      </c>
      <c r="BA205" s="15" t="s">
        <v>78</v>
      </c>
      <c r="BB205" s="128">
        <f t="shared" si="3"/>
        <v>0</v>
      </c>
      <c r="BC205" s="15" t="s">
        <v>205</v>
      </c>
      <c r="BD205" s="127" t="s">
        <v>2828</v>
      </c>
    </row>
    <row r="206" spans="1:56" s="2" customFormat="1" ht="37.9" customHeight="1">
      <c r="A206" s="29"/>
      <c r="B206" s="119"/>
      <c r="C206" s="120" t="s">
        <v>731</v>
      </c>
      <c r="D206" s="120" t="s">
        <v>146</v>
      </c>
      <c r="E206" s="121" t="s">
        <v>2826</v>
      </c>
      <c r="F206" s="122" t="s">
        <v>2827</v>
      </c>
      <c r="G206" s="123" t="s">
        <v>307</v>
      </c>
      <c r="H206" s="124">
        <v>3</v>
      </c>
      <c r="I206" s="125"/>
      <c r="J206" s="125"/>
      <c r="K206" s="126"/>
      <c r="L206" s="30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AI206" s="127" t="s">
        <v>205</v>
      </c>
      <c r="AK206" s="127" t="s">
        <v>146</v>
      </c>
      <c r="AL206" s="127" t="s">
        <v>78</v>
      </c>
      <c r="AP206" s="15" t="s">
        <v>144</v>
      </c>
      <c r="AV206" s="128" t="e">
        <f>IF(#REF!="základná",J206,0)</f>
        <v>#REF!</v>
      </c>
      <c r="AW206" s="128" t="e">
        <f>IF(#REF!="znížená",J206,0)</f>
        <v>#REF!</v>
      </c>
      <c r="AX206" s="128" t="e">
        <f>IF(#REF!="zákl. prenesená",J206,0)</f>
        <v>#REF!</v>
      </c>
      <c r="AY206" s="128" t="e">
        <f>IF(#REF!="zníž. prenesená",J206,0)</f>
        <v>#REF!</v>
      </c>
      <c r="AZ206" s="128" t="e">
        <f>IF(#REF!="nulová",J206,0)</f>
        <v>#REF!</v>
      </c>
      <c r="BA206" s="15" t="s">
        <v>78</v>
      </c>
      <c r="BB206" s="128">
        <f t="shared" si="3"/>
        <v>0</v>
      </c>
      <c r="BC206" s="15" t="s">
        <v>205</v>
      </c>
      <c r="BD206" s="127" t="s">
        <v>2829</v>
      </c>
    </row>
    <row r="207" spans="1:56" s="2" customFormat="1" ht="24.2" customHeight="1">
      <c r="A207" s="29"/>
      <c r="B207" s="119"/>
      <c r="C207" s="120" t="s">
        <v>734</v>
      </c>
      <c r="D207" s="120" t="s">
        <v>146</v>
      </c>
      <c r="E207" s="121" t="s">
        <v>2830</v>
      </c>
      <c r="F207" s="122" t="s">
        <v>2831</v>
      </c>
      <c r="G207" s="123" t="s">
        <v>307</v>
      </c>
      <c r="H207" s="124">
        <v>2</v>
      </c>
      <c r="I207" s="125"/>
      <c r="J207" s="125"/>
      <c r="K207" s="126"/>
      <c r="L207" s="30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AI207" s="127" t="s">
        <v>205</v>
      </c>
      <c r="AK207" s="127" t="s">
        <v>146</v>
      </c>
      <c r="AL207" s="127" t="s">
        <v>78</v>
      </c>
      <c r="AP207" s="15" t="s">
        <v>144</v>
      </c>
      <c r="AV207" s="128" t="e">
        <f>IF(#REF!="základná",J207,0)</f>
        <v>#REF!</v>
      </c>
      <c r="AW207" s="128" t="e">
        <f>IF(#REF!="znížená",J207,0)</f>
        <v>#REF!</v>
      </c>
      <c r="AX207" s="128" t="e">
        <f>IF(#REF!="zákl. prenesená",J207,0)</f>
        <v>#REF!</v>
      </c>
      <c r="AY207" s="128" t="e">
        <f>IF(#REF!="zníž. prenesená",J207,0)</f>
        <v>#REF!</v>
      </c>
      <c r="AZ207" s="128" t="e">
        <f>IF(#REF!="nulová",J207,0)</f>
        <v>#REF!</v>
      </c>
      <c r="BA207" s="15" t="s">
        <v>78</v>
      </c>
      <c r="BB207" s="128">
        <f t="shared" si="3"/>
        <v>0</v>
      </c>
      <c r="BC207" s="15" t="s">
        <v>205</v>
      </c>
      <c r="BD207" s="127" t="s">
        <v>2832</v>
      </c>
    </row>
    <row r="208" spans="1:56" s="2" customFormat="1" ht="44.25" customHeight="1">
      <c r="A208" s="29"/>
      <c r="B208" s="119"/>
      <c r="C208" s="129" t="s">
        <v>738</v>
      </c>
      <c r="D208" s="129" t="s">
        <v>369</v>
      </c>
      <c r="E208" s="130"/>
      <c r="F208" s="131" t="s">
        <v>2833</v>
      </c>
      <c r="G208" s="132" t="s">
        <v>307</v>
      </c>
      <c r="H208" s="133">
        <v>2</v>
      </c>
      <c r="I208" s="134"/>
      <c r="J208" s="134"/>
      <c r="K208" s="135"/>
      <c r="L208" s="136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AI208" s="127" t="s">
        <v>269</v>
      </c>
      <c r="AK208" s="127" t="s">
        <v>369</v>
      </c>
      <c r="AL208" s="127" t="s">
        <v>78</v>
      </c>
      <c r="AP208" s="15" t="s">
        <v>144</v>
      </c>
      <c r="AV208" s="128" t="e">
        <f>IF(#REF!="základná",J208,0)</f>
        <v>#REF!</v>
      </c>
      <c r="AW208" s="128" t="e">
        <f>IF(#REF!="znížená",J208,0)</f>
        <v>#REF!</v>
      </c>
      <c r="AX208" s="128" t="e">
        <f>IF(#REF!="zákl. prenesená",J208,0)</f>
        <v>#REF!</v>
      </c>
      <c r="AY208" s="128" t="e">
        <f>IF(#REF!="zníž. prenesená",J208,0)</f>
        <v>#REF!</v>
      </c>
      <c r="AZ208" s="128" t="e">
        <f>IF(#REF!="nulová",J208,0)</f>
        <v>#REF!</v>
      </c>
      <c r="BA208" s="15" t="s">
        <v>78</v>
      </c>
      <c r="BB208" s="128">
        <f t="shared" si="3"/>
        <v>0</v>
      </c>
      <c r="BC208" s="15" t="s">
        <v>205</v>
      </c>
      <c r="BD208" s="127" t="s">
        <v>2834</v>
      </c>
    </row>
    <row r="209" spans="1:56" s="2" customFormat="1" ht="24.2" customHeight="1">
      <c r="A209" s="29"/>
      <c r="B209" s="119"/>
      <c r="C209" s="120" t="s">
        <v>740</v>
      </c>
      <c r="D209" s="120" t="s">
        <v>146</v>
      </c>
      <c r="E209" s="121" t="s">
        <v>2830</v>
      </c>
      <c r="F209" s="122" t="s">
        <v>2831</v>
      </c>
      <c r="G209" s="123" t="s">
        <v>307</v>
      </c>
      <c r="H209" s="124">
        <v>1</v>
      </c>
      <c r="I209" s="125"/>
      <c r="J209" s="125"/>
      <c r="K209" s="126"/>
      <c r="L209" s="30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AI209" s="127" t="s">
        <v>205</v>
      </c>
      <c r="AK209" s="127" t="s">
        <v>146</v>
      </c>
      <c r="AL209" s="127" t="s">
        <v>78</v>
      </c>
      <c r="AP209" s="15" t="s">
        <v>144</v>
      </c>
      <c r="AV209" s="128" t="e">
        <f>IF(#REF!="základná",J209,0)</f>
        <v>#REF!</v>
      </c>
      <c r="AW209" s="128" t="e">
        <f>IF(#REF!="znížená",J209,0)</f>
        <v>#REF!</v>
      </c>
      <c r="AX209" s="128" t="e">
        <f>IF(#REF!="zákl. prenesená",J209,0)</f>
        <v>#REF!</v>
      </c>
      <c r="AY209" s="128" t="e">
        <f>IF(#REF!="zníž. prenesená",J209,0)</f>
        <v>#REF!</v>
      </c>
      <c r="AZ209" s="128" t="e">
        <f>IF(#REF!="nulová",J209,0)</f>
        <v>#REF!</v>
      </c>
      <c r="BA209" s="15" t="s">
        <v>78</v>
      </c>
      <c r="BB209" s="128">
        <f t="shared" si="3"/>
        <v>0</v>
      </c>
      <c r="BC209" s="15" t="s">
        <v>205</v>
      </c>
      <c r="BD209" s="127" t="s">
        <v>2835</v>
      </c>
    </row>
    <row r="210" spans="1:56" s="2" customFormat="1" ht="44.25" customHeight="1">
      <c r="A210" s="29"/>
      <c r="B210" s="119"/>
      <c r="C210" s="129" t="s">
        <v>742</v>
      </c>
      <c r="D210" s="129" t="s">
        <v>369</v>
      </c>
      <c r="E210" s="130"/>
      <c r="F210" s="131" t="s">
        <v>2833</v>
      </c>
      <c r="G210" s="132" t="s">
        <v>307</v>
      </c>
      <c r="H210" s="133">
        <v>1</v>
      </c>
      <c r="I210" s="134"/>
      <c r="J210" s="134"/>
      <c r="K210" s="135"/>
      <c r="L210" s="136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AI210" s="127" t="s">
        <v>269</v>
      </c>
      <c r="AK210" s="127" t="s">
        <v>369</v>
      </c>
      <c r="AL210" s="127" t="s">
        <v>78</v>
      </c>
      <c r="AP210" s="15" t="s">
        <v>144</v>
      </c>
      <c r="AV210" s="128" t="e">
        <f>IF(#REF!="základná",J210,0)</f>
        <v>#REF!</v>
      </c>
      <c r="AW210" s="128" t="e">
        <f>IF(#REF!="znížená",J210,0)</f>
        <v>#REF!</v>
      </c>
      <c r="AX210" s="128" t="e">
        <f>IF(#REF!="zákl. prenesená",J210,0)</f>
        <v>#REF!</v>
      </c>
      <c r="AY210" s="128" t="e">
        <f>IF(#REF!="zníž. prenesená",J210,0)</f>
        <v>#REF!</v>
      </c>
      <c r="AZ210" s="128" t="e">
        <f>IF(#REF!="nulová",J210,0)</f>
        <v>#REF!</v>
      </c>
      <c r="BA210" s="15" t="s">
        <v>78</v>
      </c>
      <c r="BB210" s="128">
        <f t="shared" si="3"/>
        <v>0</v>
      </c>
      <c r="BC210" s="15" t="s">
        <v>205</v>
      </c>
      <c r="BD210" s="127" t="s">
        <v>2836</v>
      </c>
    </row>
    <row r="211" spans="1:56" s="2" customFormat="1" ht="24.2" customHeight="1">
      <c r="A211" s="29"/>
      <c r="B211" s="119"/>
      <c r="C211" s="120" t="s">
        <v>745</v>
      </c>
      <c r="D211" s="120" t="s">
        <v>146</v>
      </c>
      <c r="E211" s="121" t="s">
        <v>2837</v>
      </c>
      <c r="F211" s="122" t="s">
        <v>2838</v>
      </c>
      <c r="G211" s="123" t="s">
        <v>307</v>
      </c>
      <c r="H211" s="124">
        <v>1</v>
      </c>
      <c r="I211" s="125"/>
      <c r="J211" s="125"/>
      <c r="K211" s="126"/>
      <c r="L211" s="30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AI211" s="127" t="s">
        <v>205</v>
      </c>
      <c r="AK211" s="127" t="s">
        <v>146</v>
      </c>
      <c r="AL211" s="127" t="s">
        <v>78</v>
      </c>
      <c r="AP211" s="15" t="s">
        <v>144</v>
      </c>
      <c r="AV211" s="128" t="e">
        <f>IF(#REF!="základná",J211,0)</f>
        <v>#REF!</v>
      </c>
      <c r="AW211" s="128" t="e">
        <f>IF(#REF!="znížená",J211,0)</f>
        <v>#REF!</v>
      </c>
      <c r="AX211" s="128" t="e">
        <f>IF(#REF!="zákl. prenesená",J211,0)</f>
        <v>#REF!</v>
      </c>
      <c r="AY211" s="128" t="e">
        <f>IF(#REF!="zníž. prenesená",J211,0)</f>
        <v>#REF!</v>
      </c>
      <c r="AZ211" s="128" t="e">
        <f>IF(#REF!="nulová",J211,0)</f>
        <v>#REF!</v>
      </c>
      <c r="BA211" s="15" t="s">
        <v>78</v>
      </c>
      <c r="BB211" s="128">
        <f t="shared" si="3"/>
        <v>0</v>
      </c>
      <c r="BC211" s="15" t="s">
        <v>205</v>
      </c>
      <c r="BD211" s="127" t="s">
        <v>2839</v>
      </c>
    </row>
    <row r="212" spans="1:56" s="2" customFormat="1" ht="33" customHeight="1">
      <c r="A212" s="29"/>
      <c r="B212" s="119"/>
      <c r="C212" s="129" t="s">
        <v>749</v>
      </c>
      <c r="D212" s="129" t="s">
        <v>369</v>
      </c>
      <c r="E212" s="130"/>
      <c r="F212" s="131" t="s">
        <v>2840</v>
      </c>
      <c r="G212" s="132" t="s">
        <v>307</v>
      </c>
      <c r="H212" s="133">
        <v>1</v>
      </c>
      <c r="I212" s="134"/>
      <c r="J212" s="134"/>
      <c r="K212" s="135"/>
      <c r="L212" s="136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AI212" s="127" t="s">
        <v>269</v>
      </c>
      <c r="AK212" s="127" t="s">
        <v>369</v>
      </c>
      <c r="AL212" s="127" t="s">
        <v>78</v>
      </c>
      <c r="AP212" s="15" t="s">
        <v>144</v>
      </c>
      <c r="AV212" s="128" t="e">
        <f>IF(#REF!="základná",J212,0)</f>
        <v>#REF!</v>
      </c>
      <c r="AW212" s="128" t="e">
        <f>IF(#REF!="znížená",J212,0)</f>
        <v>#REF!</v>
      </c>
      <c r="AX212" s="128" t="e">
        <f>IF(#REF!="zákl. prenesená",J212,0)</f>
        <v>#REF!</v>
      </c>
      <c r="AY212" s="128" t="e">
        <f>IF(#REF!="zníž. prenesená",J212,0)</f>
        <v>#REF!</v>
      </c>
      <c r="AZ212" s="128" t="e">
        <f>IF(#REF!="nulová",J212,0)</f>
        <v>#REF!</v>
      </c>
      <c r="BA212" s="15" t="s">
        <v>78</v>
      </c>
      <c r="BB212" s="128">
        <f t="shared" si="3"/>
        <v>0</v>
      </c>
      <c r="BC212" s="15" t="s">
        <v>205</v>
      </c>
      <c r="BD212" s="127" t="s">
        <v>2841</v>
      </c>
    </row>
    <row r="213" spans="1:56" s="2" customFormat="1" ht="24.2" customHeight="1">
      <c r="A213" s="29"/>
      <c r="B213" s="119"/>
      <c r="C213" s="120" t="s">
        <v>752</v>
      </c>
      <c r="D213" s="120" t="s">
        <v>146</v>
      </c>
      <c r="E213" s="121" t="s">
        <v>2842</v>
      </c>
      <c r="F213" s="122" t="s">
        <v>2843</v>
      </c>
      <c r="G213" s="123" t="s">
        <v>307</v>
      </c>
      <c r="H213" s="124">
        <v>2</v>
      </c>
      <c r="I213" s="125"/>
      <c r="J213" s="125"/>
      <c r="K213" s="126"/>
      <c r="L213" s="30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AI213" s="127" t="s">
        <v>205</v>
      </c>
      <c r="AK213" s="127" t="s">
        <v>146</v>
      </c>
      <c r="AL213" s="127" t="s">
        <v>78</v>
      </c>
      <c r="AP213" s="15" t="s">
        <v>144</v>
      </c>
      <c r="AV213" s="128" t="e">
        <f>IF(#REF!="základná",J213,0)</f>
        <v>#REF!</v>
      </c>
      <c r="AW213" s="128" t="e">
        <f>IF(#REF!="znížená",J213,0)</f>
        <v>#REF!</v>
      </c>
      <c r="AX213" s="128" t="e">
        <f>IF(#REF!="zákl. prenesená",J213,0)</f>
        <v>#REF!</v>
      </c>
      <c r="AY213" s="128" t="e">
        <f>IF(#REF!="zníž. prenesená",J213,0)</f>
        <v>#REF!</v>
      </c>
      <c r="AZ213" s="128" t="e">
        <f>IF(#REF!="nulová",J213,0)</f>
        <v>#REF!</v>
      </c>
      <c r="BA213" s="15" t="s">
        <v>78</v>
      </c>
      <c r="BB213" s="128">
        <f t="shared" si="3"/>
        <v>0</v>
      </c>
      <c r="BC213" s="15" t="s">
        <v>205</v>
      </c>
      <c r="BD213" s="127" t="s">
        <v>2844</v>
      </c>
    </row>
    <row r="214" spans="1:56" s="2" customFormat="1" ht="37.9" customHeight="1">
      <c r="A214" s="29"/>
      <c r="B214" s="119"/>
      <c r="C214" s="129" t="s">
        <v>755</v>
      </c>
      <c r="D214" s="129" t="s">
        <v>369</v>
      </c>
      <c r="E214" s="130"/>
      <c r="F214" s="131" t="s">
        <v>2845</v>
      </c>
      <c r="G214" s="132" t="s">
        <v>307</v>
      </c>
      <c r="H214" s="133">
        <v>2</v>
      </c>
      <c r="I214" s="134"/>
      <c r="J214" s="134"/>
      <c r="K214" s="135"/>
      <c r="L214" s="136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AI214" s="127" t="s">
        <v>269</v>
      </c>
      <c r="AK214" s="127" t="s">
        <v>369</v>
      </c>
      <c r="AL214" s="127" t="s">
        <v>78</v>
      </c>
      <c r="AP214" s="15" t="s">
        <v>144</v>
      </c>
      <c r="AV214" s="128" t="e">
        <f>IF(#REF!="základná",J214,0)</f>
        <v>#REF!</v>
      </c>
      <c r="AW214" s="128" t="e">
        <f>IF(#REF!="znížená",J214,0)</f>
        <v>#REF!</v>
      </c>
      <c r="AX214" s="128" t="e">
        <f>IF(#REF!="zákl. prenesená",J214,0)</f>
        <v>#REF!</v>
      </c>
      <c r="AY214" s="128" t="e">
        <f>IF(#REF!="zníž. prenesená",J214,0)</f>
        <v>#REF!</v>
      </c>
      <c r="AZ214" s="128" t="e">
        <f>IF(#REF!="nulová",J214,0)</f>
        <v>#REF!</v>
      </c>
      <c r="BA214" s="15" t="s">
        <v>78</v>
      </c>
      <c r="BB214" s="128">
        <f t="shared" si="3"/>
        <v>0</v>
      </c>
      <c r="BC214" s="15" t="s">
        <v>205</v>
      </c>
      <c r="BD214" s="127" t="s">
        <v>2846</v>
      </c>
    </row>
    <row r="215" spans="1:56" s="2" customFormat="1" ht="24.2" customHeight="1">
      <c r="A215" s="29"/>
      <c r="B215" s="119"/>
      <c r="C215" s="120" t="s">
        <v>759</v>
      </c>
      <c r="D215" s="120" t="s">
        <v>146</v>
      </c>
      <c r="E215" s="121" t="s">
        <v>2473</v>
      </c>
      <c r="F215" s="122" t="s">
        <v>2474</v>
      </c>
      <c r="G215" s="123" t="s">
        <v>328</v>
      </c>
      <c r="H215" s="124">
        <v>0.15</v>
      </c>
      <c r="I215" s="125"/>
      <c r="J215" s="125"/>
      <c r="K215" s="126"/>
      <c r="L215" s="30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AI215" s="127" t="s">
        <v>205</v>
      </c>
      <c r="AK215" s="127" t="s">
        <v>146</v>
      </c>
      <c r="AL215" s="127" t="s">
        <v>78</v>
      </c>
      <c r="AP215" s="15" t="s">
        <v>144</v>
      </c>
      <c r="AV215" s="128" t="e">
        <f>IF(#REF!="základná",J215,0)</f>
        <v>#REF!</v>
      </c>
      <c r="AW215" s="128" t="e">
        <f>IF(#REF!="znížená",J215,0)</f>
        <v>#REF!</v>
      </c>
      <c r="AX215" s="128" t="e">
        <f>IF(#REF!="zákl. prenesená",J215,0)</f>
        <v>#REF!</v>
      </c>
      <c r="AY215" s="128" t="e">
        <f>IF(#REF!="zníž. prenesená",J215,0)</f>
        <v>#REF!</v>
      </c>
      <c r="AZ215" s="128" t="e">
        <f>IF(#REF!="nulová",J215,0)</f>
        <v>#REF!</v>
      </c>
      <c r="BA215" s="15" t="s">
        <v>78</v>
      </c>
      <c r="BB215" s="128">
        <f t="shared" si="3"/>
        <v>0</v>
      </c>
      <c r="BC215" s="15" t="s">
        <v>205</v>
      </c>
      <c r="BD215" s="127" t="s">
        <v>2847</v>
      </c>
    </row>
    <row r="216" spans="1:56" s="2" customFormat="1" ht="6.95" customHeight="1">
      <c r="A216" s="29"/>
      <c r="B216" s="47"/>
      <c r="C216" s="48"/>
      <c r="D216" s="48"/>
      <c r="E216" s="48"/>
      <c r="F216" s="48"/>
      <c r="G216" s="48"/>
      <c r="H216" s="48"/>
      <c r="I216" s="48"/>
      <c r="J216" s="48"/>
      <c r="K216" s="48"/>
      <c r="L216" s="30"/>
      <c r="M216" s="29"/>
      <c r="N216" s="29"/>
      <c r="O216" s="29"/>
      <c r="P216" s="29"/>
      <c r="Q216" s="29"/>
      <c r="R216" s="29"/>
      <c r="S216" s="29"/>
      <c r="T216" s="29"/>
      <c r="U216" s="29"/>
      <c r="V216" s="29"/>
    </row>
  </sheetData>
  <autoFilter ref="C128:K215" xr:uid="{00000000-0009-0000-0000-00000E000000}"/>
  <mergeCells count="11">
    <mergeCell ref="E121:H121"/>
    <mergeCell ref="E7:H7"/>
    <mergeCell ref="E9:H9"/>
    <mergeCell ref="E11:H11"/>
    <mergeCell ref="E29:H29"/>
    <mergeCell ref="E84:H84"/>
    <mergeCell ref="L2:M2"/>
    <mergeCell ref="E86:H86"/>
    <mergeCell ref="E88:H88"/>
    <mergeCell ref="E117:H117"/>
    <mergeCell ref="E119:H11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E204"/>
  <sheetViews>
    <sheetView showGridLines="0" topLeftCell="A213" workbookViewId="0">
      <selection activeCell="M23" sqref="M2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6.33203125" style="1" customWidth="1"/>
    <col min="14" max="14" width="12.33203125" style="1" customWidth="1"/>
    <col min="15" max="15" width="16.33203125" style="1" customWidth="1"/>
    <col min="16" max="16" width="12.33203125" style="1" customWidth="1"/>
    <col min="17" max="17" width="15" style="1" customWidth="1"/>
    <col min="18" max="18" width="11" style="1" customWidth="1"/>
    <col min="19" max="19" width="15" style="1" customWidth="1"/>
    <col min="20" max="20" width="16.33203125" style="1" customWidth="1"/>
    <col min="21" max="21" width="11" style="1" customWidth="1"/>
    <col min="22" max="22" width="15" style="1" customWidth="1"/>
    <col min="23" max="23" width="16.33203125" style="1" customWidth="1"/>
    <col min="36" max="57" width="9.33203125" style="1" hidden="1"/>
  </cols>
  <sheetData>
    <row r="1" spans="1:38">
      <c r="A1" s="72"/>
    </row>
    <row r="2" spans="1:38" s="1" customFormat="1" ht="36.950000000000003" customHeight="1">
      <c r="L2" s="147" t="s">
        <v>4</v>
      </c>
      <c r="M2" s="148"/>
      <c r="N2" s="148"/>
      <c r="AL2" s="15" t="s">
        <v>79</v>
      </c>
    </row>
    <row r="3" spans="1:38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L3" s="15" t="s">
        <v>69</v>
      </c>
    </row>
    <row r="4" spans="1:38" s="1" customFormat="1" ht="24.95" customHeight="1">
      <c r="B4" s="18"/>
      <c r="D4" s="19" t="s">
        <v>116</v>
      </c>
      <c r="L4" s="18"/>
      <c r="AL4" s="15" t="s">
        <v>2</v>
      </c>
    </row>
    <row r="5" spans="1:38" s="1" customFormat="1" ht="6.95" customHeight="1">
      <c r="B5" s="18"/>
      <c r="L5" s="18"/>
    </row>
    <row r="6" spans="1:38" s="1" customFormat="1" ht="12" customHeight="1">
      <c r="B6" s="18"/>
      <c r="D6" s="23" t="s">
        <v>11</v>
      </c>
      <c r="L6" s="18"/>
    </row>
    <row r="7" spans="1:38" s="1" customFormat="1" ht="16.5" customHeight="1">
      <c r="B7" s="18"/>
      <c r="E7" s="181" t="str">
        <f>'Rekapitulácia stavby'!K6</f>
        <v>Poltár OO PZ, rekonštrukcia a modernizácia objektu</v>
      </c>
      <c r="F7" s="183"/>
      <c r="G7" s="183"/>
      <c r="H7" s="183"/>
      <c r="L7" s="18"/>
    </row>
    <row r="8" spans="1:38" s="1" customFormat="1" ht="12" customHeight="1">
      <c r="B8" s="18"/>
      <c r="D8" s="23" t="s">
        <v>117</v>
      </c>
      <c r="L8" s="18"/>
    </row>
    <row r="9" spans="1:38" s="2" customFormat="1" ht="16.5" customHeight="1">
      <c r="A9" s="29"/>
      <c r="B9" s="30"/>
      <c r="C9" s="29"/>
      <c r="D9" s="29"/>
      <c r="E9" s="181" t="s">
        <v>73</v>
      </c>
      <c r="F9" s="182"/>
      <c r="G9" s="182"/>
      <c r="H9" s="182"/>
      <c r="I9" s="29"/>
      <c r="J9" s="29"/>
      <c r="K9" s="29"/>
      <c r="L9" s="42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</row>
    <row r="10" spans="1:38" s="2" customFormat="1" ht="12" customHeight="1">
      <c r="A10" s="29"/>
      <c r="B10" s="30"/>
      <c r="C10" s="29"/>
      <c r="D10" s="23" t="s">
        <v>118</v>
      </c>
      <c r="E10" s="29"/>
      <c r="F10" s="29"/>
      <c r="G10" s="29"/>
      <c r="H10" s="29"/>
      <c r="I10" s="29"/>
      <c r="J10" s="29"/>
      <c r="K10" s="29"/>
      <c r="L10" s="42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</row>
    <row r="11" spans="1:38" s="2" customFormat="1" ht="16.5" customHeight="1">
      <c r="A11" s="29"/>
      <c r="B11" s="30"/>
      <c r="C11" s="29"/>
      <c r="D11" s="29"/>
      <c r="E11" s="178" t="s">
        <v>77</v>
      </c>
      <c r="F11" s="182"/>
      <c r="G11" s="182"/>
      <c r="H11" s="182"/>
      <c r="I11" s="29"/>
      <c r="J11" s="29"/>
      <c r="K11" s="29"/>
      <c r="L11" s="42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</row>
    <row r="12" spans="1:38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42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</row>
    <row r="13" spans="1:38" s="2" customFormat="1" ht="12" customHeight="1">
      <c r="A13" s="29"/>
      <c r="B13" s="30"/>
      <c r="C13" s="29"/>
      <c r="D13" s="23" t="s">
        <v>13</v>
      </c>
      <c r="E13" s="29"/>
      <c r="F13" s="21" t="s">
        <v>14</v>
      </c>
      <c r="G13" s="29"/>
      <c r="H13" s="29"/>
      <c r="I13" s="23" t="s">
        <v>15</v>
      </c>
      <c r="J13" s="21" t="s">
        <v>16</v>
      </c>
      <c r="K13" s="29"/>
      <c r="L13" s="42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</row>
    <row r="14" spans="1:38" s="2" customFormat="1" ht="12" customHeight="1">
      <c r="A14" s="29"/>
      <c r="B14" s="30"/>
      <c r="C14" s="29"/>
      <c r="D14" s="23" t="s">
        <v>17</v>
      </c>
      <c r="E14" s="29"/>
      <c r="F14" s="21" t="s">
        <v>18</v>
      </c>
      <c r="G14" s="29"/>
      <c r="H14" s="29"/>
      <c r="I14" s="23" t="s">
        <v>19</v>
      </c>
      <c r="J14" s="55" t="str">
        <f>'Rekapitulácia stavby'!AN8</f>
        <v>21. 6. 2023</v>
      </c>
      <c r="K14" s="29"/>
      <c r="L14" s="42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</row>
    <row r="15" spans="1:38" s="2" customFormat="1" ht="21.75" customHeight="1">
      <c r="A15" s="29"/>
      <c r="B15" s="30"/>
      <c r="C15" s="29"/>
      <c r="D15" s="20" t="s">
        <v>21</v>
      </c>
      <c r="E15" s="29"/>
      <c r="F15" s="24" t="s">
        <v>22</v>
      </c>
      <c r="G15" s="29"/>
      <c r="H15" s="29"/>
      <c r="I15" s="20" t="s">
        <v>23</v>
      </c>
      <c r="J15" s="24" t="s">
        <v>24</v>
      </c>
      <c r="K15" s="29"/>
      <c r="L15" s="42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</row>
    <row r="16" spans="1:38" s="2" customFormat="1" ht="12" customHeight="1">
      <c r="A16" s="29"/>
      <c r="B16" s="30"/>
      <c r="C16" s="29"/>
      <c r="D16" s="23" t="s">
        <v>25</v>
      </c>
      <c r="E16" s="29"/>
      <c r="F16" s="29"/>
      <c r="G16" s="29"/>
      <c r="H16" s="29"/>
      <c r="I16" s="23" t="s">
        <v>26</v>
      </c>
      <c r="J16" s="21" t="s">
        <v>27</v>
      </c>
      <c r="K16" s="29"/>
      <c r="L16" s="42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</row>
    <row r="17" spans="1:23" s="2" customFormat="1" ht="18" customHeight="1">
      <c r="A17" s="29"/>
      <c r="B17" s="30"/>
      <c r="C17" s="29"/>
      <c r="D17" s="29"/>
      <c r="E17" s="21" t="s">
        <v>28</v>
      </c>
      <c r="F17" s="29"/>
      <c r="G17" s="29"/>
      <c r="H17" s="29"/>
      <c r="I17" s="23" t="s">
        <v>29</v>
      </c>
      <c r="J17" s="21"/>
      <c r="K17" s="29"/>
      <c r="L17" s="42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</row>
    <row r="18" spans="1:23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42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</row>
    <row r="19" spans="1:23" s="2" customFormat="1" ht="12" customHeight="1">
      <c r="A19" s="29"/>
      <c r="B19" s="30"/>
      <c r="C19" s="29"/>
      <c r="D19" s="23" t="s">
        <v>30</v>
      </c>
      <c r="E19" s="29"/>
      <c r="F19" s="29"/>
      <c r="G19" s="29"/>
      <c r="H19" s="29"/>
      <c r="I19" s="23" t="s">
        <v>26</v>
      </c>
      <c r="J19" s="21" t="s">
        <v>31</v>
      </c>
      <c r="K19" s="29"/>
      <c r="L19" s="42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</row>
    <row r="20" spans="1:23" s="2" customFormat="1" ht="18" customHeight="1">
      <c r="A20" s="29"/>
      <c r="B20" s="30"/>
      <c r="C20" s="29"/>
      <c r="D20" s="29"/>
      <c r="E20" s="21" t="s">
        <v>31</v>
      </c>
      <c r="F20" s="29"/>
      <c r="G20" s="29"/>
      <c r="H20" s="29"/>
      <c r="I20" s="23" t="s">
        <v>29</v>
      </c>
      <c r="J20" s="21" t="s">
        <v>31</v>
      </c>
      <c r="K20" s="29"/>
      <c r="L20" s="42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</row>
    <row r="21" spans="1:23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42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</row>
    <row r="22" spans="1:23" s="2" customFormat="1" ht="12" customHeight="1">
      <c r="A22" s="29"/>
      <c r="B22" s="30"/>
      <c r="C22" s="29"/>
      <c r="D22" s="23" t="s">
        <v>32</v>
      </c>
      <c r="E22" s="29"/>
      <c r="F22" s="29"/>
      <c r="G22" s="29"/>
      <c r="H22" s="29"/>
      <c r="I22" s="23" t="s">
        <v>26</v>
      </c>
      <c r="J22" s="21" t="s">
        <v>33</v>
      </c>
      <c r="K22" s="29"/>
      <c r="L22" s="42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</row>
    <row r="23" spans="1:23" s="2" customFormat="1" ht="18" customHeight="1">
      <c r="A23" s="29"/>
      <c r="B23" s="30"/>
      <c r="C23" s="29"/>
      <c r="D23" s="29"/>
      <c r="E23" s="21" t="s">
        <v>34</v>
      </c>
      <c r="F23" s="29"/>
      <c r="G23" s="29"/>
      <c r="H23" s="29"/>
      <c r="I23" s="23" t="s">
        <v>29</v>
      </c>
      <c r="J23" s="21" t="s">
        <v>35</v>
      </c>
      <c r="K23" s="29"/>
      <c r="L23" s="42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</row>
    <row r="24" spans="1:23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42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</row>
    <row r="25" spans="1:23" s="2" customFormat="1" ht="12" customHeight="1">
      <c r="A25" s="29"/>
      <c r="B25" s="30"/>
      <c r="C25" s="29"/>
      <c r="D25" s="23" t="s">
        <v>37</v>
      </c>
      <c r="E25" s="29"/>
      <c r="F25" s="29"/>
      <c r="G25" s="29"/>
      <c r="H25" s="29"/>
      <c r="I25" s="23" t="s">
        <v>26</v>
      </c>
      <c r="J25" s="21" t="s">
        <v>31</v>
      </c>
      <c r="K25" s="29"/>
      <c r="L25" s="42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</row>
    <row r="26" spans="1:23" s="2" customFormat="1" ht="18" customHeight="1">
      <c r="A26" s="29"/>
      <c r="B26" s="30"/>
      <c r="C26" s="29"/>
      <c r="D26" s="29"/>
      <c r="E26" s="21" t="s">
        <v>38</v>
      </c>
      <c r="F26" s="29"/>
      <c r="G26" s="29"/>
      <c r="H26" s="29"/>
      <c r="I26" s="23" t="s">
        <v>29</v>
      </c>
      <c r="J26" s="21" t="s">
        <v>31</v>
      </c>
      <c r="K26" s="29"/>
      <c r="L26" s="42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</row>
    <row r="27" spans="1:23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42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</row>
    <row r="28" spans="1:23" s="2" customFormat="1" ht="12" customHeight="1">
      <c r="A28" s="29"/>
      <c r="B28" s="30"/>
      <c r="C28" s="29"/>
      <c r="D28" s="23" t="s">
        <v>39</v>
      </c>
      <c r="E28" s="29"/>
      <c r="F28" s="29"/>
      <c r="G28" s="29"/>
      <c r="H28" s="29"/>
      <c r="I28" s="29"/>
      <c r="J28" s="29"/>
      <c r="K28" s="29"/>
      <c r="L28" s="42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</row>
    <row r="29" spans="1:23" s="8" customFormat="1" ht="16.5" customHeight="1">
      <c r="A29" s="73"/>
      <c r="B29" s="74"/>
      <c r="C29" s="73"/>
      <c r="D29" s="73"/>
      <c r="E29" s="171" t="s">
        <v>1</v>
      </c>
      <c r="F29" s="171"/>
      <c r="G29" s="171"/>
      <c r="H29" s="171"/>
      <c r="I29" s="73"/>
      <c r="J29" s="73"/>
      <c r="K29" s="73"/>
      <c r="L29" s="75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</row>
    <row r="30" spans="1:23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42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</row>
    <row r="31" spans="1:23" s="2" customFormat="1" ht="6.95" customHeight="1">
      <c r="A31" s="29"/>
      <c r="B31" s="30"/>
      <c r="C31" s="29"/>
      <c r="D31" s="57"/>
      <c r="E31" s="57"/>
      <c r="F31" s="57"/>
      <c r="G31" s="57"/>
      <c r="H31" s="57"/>
      <c r="I31" s="57"/>
      <c r="J31" s="57"/>
      <c r="K31" s="57"/>
      <c r="L31" s="42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</row>
    <row r="32" spans="1:23" s="2" customFormat="1" ht="14.45" customHeight="1">
      <c r="A32" s="29"/>
      <c r="B32" s="30"/>
      <c r="C32" s="29"/>
      <c r="D32" s="21" t="s">
        <v>119</v>
      </c>
      <c r="E32" s="29"/>
      <c r="F32" s="29"/>
      <c r="G32" s="29"/>
      <c r="H32" s="29"/>
      <c r="I32" s="29"/>
      <c r="J32" s="28"/>
      <c r="K32" s="29"/>
      <c r="L32" s="42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</row>
    <row r="33" spans="1:23" s="2" customFormat="1" ht="14.45" customHeight="1">
      <c r="A33" s="29"/>
      <c r="B33" s="30"/>
      <c r="C33" s="29"/>
      <c r="D33" s="27" t="s">
        <v>120</v>
      </c>
      <c r="E33" s="29"/>
      <c r="F33" s="29"/>
      <c r="G33" s="29"/>
      <c r="H33" s="29"/>
      <c r="I33" s="29"/>
      <c r="J33" s="28"/>
      <c r="K33" s="29"/>
      <c r="L33" s="42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</row>
    <row r="34" spans="1:23" s="2" customFormat="1" ht="25.35" customHeight="1">
      <c r="A34" s="29"/>
      <c r="B34" s="30"/>
      <c r="C34" s="29"/>
      <c r="D34" s="76" t="s">
        <v>42</v>
      </c>
      <c r="E34" s="29"/>
      <c r="F34" s="29"/>
      <c r="G34" s="29"/>
      <c r="H34" s="29"/>
      <c r="I34" s="29"/>
      <c r="J34" s="61"/>
      <c r="K34" s="29"/>
      <c r="L34" s="42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</row>
    <row r="35" spans="1:23" s="2" customFormat="1" ht="6.95" customHeight="1">
      <c r="A35" s="29"/>
      <c r="B35" s="30"/>
      <c r="C35" s="29"/>
      <c r="D35" s="57"/>
      <c r="E35" s="57"/>
      <c r="F35" s="57"/>
      <c r="G35" s="57"/>
      <c r="H35" s="57"/>
      <c r="I35" s="57"/>
      <c r="J35" s="57"/>
      <c r="K35" s="57"/>
      <c r="L35" s="42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</row>
    <row r="36" spans="1:23" s="2" customFormat="1" ht="14.45" customHeight="1">
      <c r="A36" s="29"/>
      <c r="B36" s="30"/>
      <c r="C36" s="29"/>
      <c r="D36" s="29"/>
      <c r="E36" s="29"/>
      <c r="F36" s="33" t="s">
        <v>44</v>
      </c>
      <c r="G36" s="29"/>
      <c r="H36" s="29"/>
      <c r="I36" s="33" t="s">
        <v>43</v>
      </c>
      <c r="J36" s="33" t="s">
        <v>45</v>
      </c>
      <c r="K36" s="29"/>
      <c r="L36" s="42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</row>
    <row r="37" spans="1:23" s="2" customFormat="1" ht="14.45" customHeight="1">
      <c r="A37" s="29"/>
      <c r="B37" s="30"/>
      <c r="C37" s="29"/>
      <c r="D37" s="77" t="s">
        <v>46</v>
      </c>
      <c r="E37" s="35" t="s">
        <v>47</v>
      </c>
      <c r="F37" s="78" t="e">
        <f>ROUND((SUM(AW109:AW110) + SUM(AW132:AW203)),  2)</f>
        <v>#REF!</v>
      </c>
      <c r="G37" s="79"/>
      <c r="H37" s="79"/>
      <c r="I37" s="80">
        <v>0.2</v>
      </c>
      <c r="J37" s="78"/>
      <c r="K37" s="29"/>
      <c r="L37" s="42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</row>
    <row r="38" spans="1:23" s="2" customFormat="1" ht="14.45" customHeight="1">
      <c r="A38" s="29"/>
      <c r="B38" s="30"/>
      <c r="C38" s="29"/>
      <c r="D38" s="29"/>
      <c r="E38" s="35" t="s">
        <v>48</v>
      </c>
      <c r="F38" s="81"/>
      <c r="G38" s="29"/>
      <c r="H38" s="29"/>
      <c r="I38" s="82">
        <v>0.23</v>
      </c>
      <c r="J38" s="81"/>
      <c r="K38" s="29"/>
      <c r="L38" s="42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</row>
    <row r="39" spans="1:23" s="2" customFormat="1" ht="14.45" hidden="1" customHeight="1">
      <c r="A39" s="29"/>
      <c r="B39" s="30"/>
      <c r="C39" s="29"/>
      <c r="D39" s="29"/>
      <c r="E39" s="23" t="s">
        <v>49</v>
      </c>
      <c r="F39" s="81" t="e">
        <f>ROUND((SUM(AY109:AY110) + SUM(AY132:AY203)),  2)</f>
        <v>#REF!</v>
      </c>
      <c r="G39" s="29"/>
      <c r="H39" s="29"/>
      <c r="I39" s="82">
        <v>0.2</v>
      </c>
      <c r="J39" s="81">
        <f>0</f>
        <v>0</v>
      </c>
      <c r="K39" s="29"/>
      <c r="L39" s="42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</row>
    <row r="40" spans="1:23" s="2" customFormat="1" ht="14.45" hidden="1" customHeight="1">
      <c r="A40" s="29"/>
      <c r="B40" s="30"/>
      <c r="C40" s="29"/>
      <c r="D40" s="29"/>
      <c r="E40" s="23" t="s">
        <v>50</v>
      </c>
      <c r="F40" s="81" t="e">
        <f>ROUND((SUM(AZ109:AZ110) + SUM(AZ132:AZ203)),  2)</f>
        <v>#REF!</v>
      </c>
      <c r="G40" s="29"/>
      <c r="H40" s="29"/>
      <c r="I40" s="82">
        <v>0.2</v>
      </c>
      <c r="J40" s="81">
        <f>0</f>
        <v>0</v>
      </c>
      <c r="K40" s="29"/>
      <c r="L40" s="42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</row>
    <row r="41" spans="1:23" s="2" customFormat="1" ht="14.45" hidden="1" customHeight="1">
      <c r="A41" s="29"/>
      <c r="B41" s="30"/>
      <c r="C41" s="29"/>
      <c r="D41" s="29"/>
      <c r="E41" s="35" t="s">
        <v>51</v>
      </c>
      <c r="F41" s="78" t="e">
        <f>ROUND((SUM(BA109:BA110) + SUM(BA132:BA203)),  2)</f>
        <v>#REF!</v>
      </c>
      <c r="G41" s="79"/>
      <c r="H41" s="79"/>
      <c r="I41" s="80">
        <v>0</v>
      </c>
      <c r="J41" s="78">
        <f>0</f>
        <v>0</v>
      </c>
      <c r="K41" s="29"/>
      <c r="L41" s="42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</row>
    <row r="42" spans="1:23" s="2" customFormat="1" ht="6.9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42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</row>
    <row r="43" spans="1:23" s="2" customFormat="1" ht="25.35" customHeight="1">
      <c r="A43" s="29"/>
      <c r="B43" s="30"/>
      <c r="C43" s="70"/>
      <c r="D43" s="83" t="s">
        <v>52</v>
      </c>
      <c r="E43" s="56"/>
      <c r="F43" s="56"/>
      <c r="G43" s="84" t="s">
        <v>53</v>
      </c>
      <c r="H43" s="85" t="s">
        <v>54</v>
      </c>
      <c r="I43" s="56"/>
      <c r="J43" s="86"/>
      <c r="K43" s="87"/>
      <c r="L43" s="42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</row>
    <row r="44" spans="1:23" s="2" customFormat="1" ht="14.45" customHeight="1">
      <c r="A44" s="29"/>
      <c r="B44" s="30"/>
      <c r="C44" s="29"/>
      <c r="D44" s="29"/>
      <c r="E44" s="29"/>
      <c r="F44" s="29"/>
      <c r="G44" s="29"/>
      <c r="H44" s="29"/>
      <c r="I44" s="29"/>
      <c r="J44" s="29"/>
      <c r="K44" s="29"/>
      <c r="L44" s="42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</row>
    <row r="45" spans="1:23" s="1" customFormat="1" ht="14.45" customHeight="1">
      <c r="B45" s="18"/>
      <c r="L45" s="18"/>
    </row>
    <row r="46" spans="1:23" s="1" customFormat="1" ht="14.45" customHeight="1">
      <c r="B46" s="18"/>
      <c r="L46" s="18"/>
    </row>
    <row r="47" spans="1:23" s="1" customFormat="1" ht="14.45" customHeight="1">
      <c r="B47" s="18"/>
      <c r="L47" s="18"/>
    </row>
    <row r="48" spans="1:23" s="1" customFormat="1" ht="14.45" customHeight="1">
      <c r="B48" s="18"/>
      <c r="L48" s="18"/>
    </row>
    <row r="49" spans="1:23" s="2" customFormat="1" ht="14.45" customHeight="1">
      <c r="B49" s="42"/>
      <c r="D49" s="43" t="s">
        <v>55</v>
      </c>
      <c r="E49" s="44"/>
      <c r="F49" s="44"/>
      <c r="G49" s="43" t="s">
        <v>56</v>
      </c>
      <c r="H49" s="44"/>
      <c r="I49" s="44"/>
      <c r="J49" s="44"/>
      <c r="K49" s="44"/>
      <c r="L49" s="42"/>
    </row>
    <row r="50" spans="1:23">
      <c r="B50" s="18"/>
      <c r="L50" s="18"/>
    </row>
    <row r="51" spans="1:23">
      <c r="B51" s="18"/>
      <c r="L51" s="18"/>
    </row>
    <row r="52" spans="1:23">
      <c r="B52" s="18"/>
      <c r="L52" s="18"/>
    </row>
    <row r="53" spans="1:23">
      <c r="B53" s="18"/>
      <c r="L53" s="18"/>
    </row>
    <row r="54" spans="1:23">
      <c r="B54" s="18"/>
      <c r="L54" s="18"/>
    </row>
    <row r="55" spans="1:23">
      <c r="B55" s="18"/>
      <c r="L55" s="18"/>
    </row>
    <row r="56" spans="1:23">
      <c r="B56" s="18"/>
      <c r="L56" s="18"/>
    </row>
    <row r="57" spans="1:23">
      <c r="B57" s="18"/>
      <c r="L57" s="18"/>
    </row>
    <row r="58" spans="1:23">
      <c r="B58" s="18"/>
      <c r="L58" s="18"/>
    </row>
    <row r="59" spans="1:23">
      <c r="B59" s="18"/>
      <c r="L59" s="18"/>
    </row>
    <row r="60" spans="1:23" s="2" customFormat="1" ht="12.75">
      <c r="A60" s="29"/>
      <c r="B60" s="30"/>
      <c r="C60" s="29"/>
      <c r="D60" s="45" t="s">
        <v>57</v>
      </c>
      <c r="E60" s="32"/>
      <c r="F60" s="88" t="s">
        <v>58</v>
      </c>
      <c r="G60" s="45" t="s">
        <v>57</v>
      </c>
      <c r="H60" s="32"/>
      <c r="I60" s="32"/>
      <c r="J60" s="89" t="s">
        <v>58</v>
      </c>
      <c r="K60" s="32"/>
      <c r="L60" s="42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</row>
    <row r="61" spans="1:23">
      <c r="B61" s="18"/>
      <c r="L61" s="18"/>
    </row>
    <row r="62" spans="1:23">
      <c r="B62" s="18"/>
      <c r="L62" s="18"/>
    </row>
    <row r="63" spans="1:23">
      <c r="B63" s="18"/>
      <c r="L63" s="18"/>
    </row>
    <row r="64" spans="1:23" s="2" customFormat="1" ht="12.75">
      <c r="A64" s="29"/>
      <c r="B64" s="30"/>
      <c r="C64" s="29"/>
      <c r="D64" s="43" t="s">
        <v>59</v>
      </c>
      <c r="E64" s="46"/>
      <c r="F64" s="46"/>
      <c r="G64" s="43" t="s">
        <v>60</v>
      </c>
      <c r="H64" s="46"/>
      <c r="I64" s="46"/>
      <c r="J64" s="46"/>
      <c r="K64" s="46"/>
      <c r="L64" s="42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</row>
    <row r="65" spans="1:23">
      <c r="B65" s="18"/>
      <c r="L65" s="18"/>
    </row>
    <row r="66" spans="1:23">
      <c r="B66" s="18"/>
      <c r="L66" s="18"/>
    </row>
    <row r="67" spans="1:23">
      <c r="B67" s="18"/>
      <c r="L67" s="18"/>
    </row>
    <row r="68" spans="1:23">
      <c r="B68" s="18"/>
      <c r="L68" s="18"/>
    </row>
    <row r="69" spans="1:23">
      <c r="B69" s="18"/>
      <c r="L69" s="18"/>
    </row>
    <row r="70" spans="1:23">
      <c r="B70" s="18"/>
      <c r="L70" s="18"/>
    </row>
    <row r="71" spans="1:23">
      <c r="B71" s="18"/>
      <c r="L71" s="18"/>
    </row>
    <row r="72" spans="1:23">
      <c r="B72" s="18"/>
      <c r="L72" s="18"/>
    </row>
    <row r="73" spans="1:23">
      <c r="B73" s="18"/>
      <c r="L73" s="18"/>
    </row>
    <row r="74" spans="1:23">
      <c r="B74" s="18"/>
      <c r="L74" s="18"/>
    </row>
    <row r="75" spans="1:23" s="2" customFormat="1" ht="12.75">
      <c r="A75" s="29"/>
      <c r="B75" s="30"/>
      <c r="C75" s="29"/>
      <c r="D75" s="45" t="s">
        <v>57</v>
      </c>
      <c r="E75" s="32"/>
      <c r="F75" s="88" t="s">
        <v>58</v>
      </c>
      <c r="G75" s="45" t="s">
        <v>57</v>
      </c>
      <c r="H75" s="32"/>
      <c r="I75" s="32"/>
      <c r="J75" s="89" t="s">
        <v>58</v>
      </c>
      <c r="K75" s="32"/>
      <c r="L75" s="42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</row>
    <row r="76" spans="1:23" s="2" customFormat="1" ht="14.45" customHeight="1">
      <c r="A76" s="29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2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</row>
    <row r="80" spans="1:23" s="2" customFormat="1" ht="6.95" customHeight="1">
      <c r="A80" s="29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42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</row>
    <row r="81" spans="1:23" s="2" customFormat="1" ht="24.95" customHeight="1">
      <c r="A81" s="29"/>
      <c r="B81" s="30"/>
      <c r="C81" s="19" t="s">
        <v>121</v>
      </c>
      <c r="D81" s="29"/>
      <c r="E81" s="29"/>
      <c r="F81" s="29"/>
      <c r="G81" s="29"/>
      <c r="H81" s="29"/>
      <c r="I81" s="29"/>
      <c r="J81" s="29"/>
      <c r="K81" s="29"/>
      <c r="L81" s="42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</row>
    <row r="82" spans="1:23" s="2" customFormat="1" ht="6.95" customHeight="1">
      <c r="A82" s="29"/>
      <c r="B82" s="30"/>
      <c r="C82" s="29"/>
      <c r="D82" s="29"/>
      <c r="E82" s="29"/>
      <c r="F82" s="29"/>
      <c r="G82" s="29"/>
      <c r="H82" s="29"/>
      <c r="I82" s="29"/>
      <c r="J82" s="29"/>
      <c r="K82" s="29"/>
      <c r="L82" s="42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</row>
    <row r="83" spans="1:23" s="2" customFormat="1" ht="12" customHeight="1">
      <c r="A83" s="29"/>
      <c r="B83" s="30"/>
      <c r="C83" s="23" t="s">
        <v>11</v>
      </c>
      <c r="D83" s="29"/>
      <c r="E83" s="29"/>
      <c r="F83" s="29"/>
      <c r="G83" s="29"/>
      <c r="H83" s="29"/>
      <c r="I83" s="29"/>
      <c r="J83" s="29"/>
      <c r="K83" s="29"/>
      <c r="L83" s="42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</row>
    <row r="84" spans="1:23" s="2" customFormat="1" ht="16.5" customHeight="1">
      <c r="A84" s="29"/>
      <c r="B84" s="30"/>
      <c r="C84" s="29"/>
      <c r="D84" s="29"/>
      <c r="E84" s="181" t="str">
        <f>E7</f>
        <v>Poltár OO PZ, rekonštrukcia a modernizácia objektu</v>
      </c>
      <c r="F84" s="183"/>
      <c r="G84" s="183"/>
      <c r="H84" s="183"/>
      <c r="I84" s="29"/>
      <c r="J84" s="29"/>
      <c r="K84" s="29"/>
      <c r="L84" s="42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</row>
    <row r="85" spans="1:23" s="1" customFormat="1" ht="12" customHeight="1">
      <c r="B85" s="18"/>
      <c r="C85" s="23" t="s">
        <v>117</v>
      </c>
      <c r="L85" s="18"/>
    </row>
    <row r="86" spans="1:23" s="2" customFormat="1" ht="16.5" customHeight="1">
      <c r="A86" s="29"/>
      <c r="B86" s="30"/>
      <c r="C86" s="29"/>
      <c r="D86" s="29"/>
      <c r="E86" s="181" t="s">
        <v>73</v>
      </c>
      <c r="F86" s="182"/>
      <c r="G86" s="182"/>
      <c r="H86" s="182"/>
      <c r="I86" s="29"/>
      <c r="J86" s="29"/>
      <c r="K86" s="29"/>
      <c r="L86" s="42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</row>
    <row r="87" spans="1:23" s="2" customFormat="1" ht="12" customHeight="1">
      <c r="A87" s="29"/>
      <c r="B87" s="30"/>
      <c r="C87" s="23" t="s">
        <v>118</v>
      </c>
      <c r="D87" s="29"/>
      <c r="E87" s="29"/>
      <c r="F87" s="29"/>
      <c r="G87" s="29"/>
      <c r="H87" s="29"/>
      <c r="I87" s="29"/>
      <c r="J87" s="29"/>
      <c r="K87" s="29"/>
      <c r="L87" s="42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</row>
    <row r="88" spans="1:23" s="2" customFormat="1" ht="16.5" customHeight="1">
      <c r="A88" s="29"/>
      <c r="B88" s="30"/>
      <c r="C88" s="29"/>
      <c r="D88" s="29"/>
      <c r="E88" s="178" t="str">
        <f>E11</f>
        <v>SO 01.1.1 Zateplenie obvodového plášťa</v>
      </c>
      <c r="F88" s="182"/>
      <c r="G88" s="182"/>
      <c r="H88" s="182"/>
      <c r="I88" s="29"/>
      <c r="J88" s="29"/>
      <c r="K88" s="29"/>
      <c r="L88" s="42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</row>
    <row r="89" spans="1:23" s="2" customFormat="1" ht="6.95" customHeight="1">
      <c r="A89" s="29"/>
      <c r="B89" s="30"/>
      <c r="C89" s="29"/>
      <c r="D89" s="29"/>
      <c r="E89" s="29"/>
      <c r="F89" s="29"/>
      <c r="G89" s="29"/>
      <c r="H89" s="29"/>
      <c r="I89" s="29"/>
      <c r="J89" s="29"/>
      <c r="K89" s="29"/>
      <c r="L89" s="42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</row>
    <row r="90" spans="1:23" s="2" customFormat="1" ht="12" customHeight="1">
      <c r="A90" s="29"/>
      <c r="B90" s="30"/>
      <c r="C90" s="23" t="s">
        <v>17</v>
      </c>
      <c r="D90" s="29"/>
      <c r="E90" s="29"/>
      <c r="F90" s="21" t="str">
        <f>F14</f>
        <v>Poltár</v>
      </c>
      <c r="G90" s="29"/>
      <c r="H90" s="29"/>
      <c r="I90" s="23" t="s">
        <v>19</v>
      </c>
      <c r="J90" s="55" t="str">
        <f>IF(J14="","",J14)</f>
        <v>21. 6. 2023</v>
      </c>
      <c r="K90" s="29"/>
      <c r="L90" s="42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</row>
    <row r="91" spans="1:23" s="2" customFormat="1" ht="6.95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42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</row>
    <row r="92" spans="1:23" s="2" customFormat="1" ht="15.2" customHeight="1">
      <c r="A92" s="29"/>
      <c r="B92" s="30"/>
      <c r="C92" s="23" t="s">
        <v>25</v>
      </c>
      <c r="D92" s="29"/>
      <c r="E92" s="29"/>
      <c r="F92" s="21" t="str">
        <f>E17</f>
        <v>Ministerstvo vnútra Slovenskej republiky</v>
      </c>
      <c r="G92" s="29"/>
      <c r="H92" s="29"/>
      <c r="I92" s="23" t="s">
        <v>32</v>
      </c>
      <c r="J92" s="25" t="str">
        <f>E23</f>
        <v>PROMOST s.r.o.</v>
      </c>
      <c r="K92" s="29"/>
      <c r="L92" s="42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</row>
    <row r="93" spans="1:23" s="2" customFormat="1" ht="15.2" customHeight="1">
      <c r="A93" s="29"/>
      <c r="B93" s="30"/>
      <c r="C93" s="23" t="s">
        <v>30</v>
      </c>
      <c r="D93" s="29"/>
      <c r="E93" s="29"/>
      <c r="F93" s="21" t="str">
        <f>IF(E20="","",E20)</f>
        <v xml:space="preserve"> </v>
      </c>
      <c r="G93" s="29"/>
      <c r="H93" s="29"/>
      <c r="I93" s="23" t="s">
        <v>37</v>
      </c>
      <c r="J93" s="25" t="str">
        <f>E26</f>
        <v>Ing. Michal Slobodník</v>
      </c>
      <c r="K93" s="29"/>
      <c r="L93" s="42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</row>
    <row r="94" spans="1:23" s="2" customFormat="1" ht="10.35" customHeight="1">
      <c r="A94" s="29"/>
      <c r="B94" s="30"/>
      <c r="C94" s="29"/>
      <c r="D94" s="29"/>
      <c r="E94" s="29"/>
      <c r="F94" s="29"/>
      <c r="G94" s="29"/>
      <c r="H94" s="29"/>
      <c r="I94" s="29"/>
      <c r="J94" s="29"/>
      <c r="K94" s="29"/>
      <c r="L94" s="42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</row>
    <row r="95" spans="1:23" s="2" customFormat="1" ht="29.25" customHeight="1">
      <c r="A95" s="29"/>
      <c r="B95" s="30"/>
      <c r="C95" s="90" t="s">
        <v>122</v>
      </c>
      <c r="D95" s="70"/>
      <c r="E95" s="70"/>
      <c r="F95" s="70"/>
      <c r="G95" s="70"/>
      <c r="H95" s="70"/>
      <c r="I95" s="70"/>
      <c r="J95" s="91" t="s">
        <v>123</v>
      </c>
      <c r="K95" s="70"/>
      <c r="L95" s="42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</row>
    <row r="96" spans="1:23" s="2" customFormat="1" ht="10.35" customHeight="1">
      <c r="A96" s="29"/>
      <c r="B96" s="30"/>
      <c r="C96" s="29"/>
      <c r="D96" s="29"/>
      <c r="E96" s="29"/>
      <c r="F96" s="29"/>
      <c r="G96" s="29"/>
      <c r="H96" s="29"/>
      <c r="I96" s="29"/>
      <c r="J96" s="29"/>
      <c r="K96" s="29"/>
      <c r="L96" s="42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</row>
    <row r="97" spans="1:39" s="2" customFormat="1" ht="22.9" customHeight="1">
      <c r="A97" s="29"/>
      <c r="B97" s="30"/>
      <c r="C97" s="92" t="s">
        <v>124</v>
      </c>
      <c r="D97" s="29"/>
      <c r="E97" s="29"/>
      <c r="F97" s="29"/>
      <c r="G97" s="29"/>
      <c r="H97" s="29"/>
      <c r="I97" s="29"/>
      <c r="J97" s="61"/>
      <c r="K97" s="29"/>
      <c r="L97" s="42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AM97" s="15" t="s">
        <v>125</v>
      </c>
    </row>
    <row r="98" spans="1:39" s="9" customFormat="1" ht="24.95" customHeight="1">
      <c r="B98" s="93"/>
      <c r="D98" s="94" t="s">
        <v>126</v>
      </c>
      <c r="E98" s="95"/>
      <c r="F98" s="95"/>
      <c r="G98" s="95"/>
      <c r="H98" s="95"/>
      <c r="I98" s="95"/>
      <c r="J98" s="96"/>
      <c r="L98" s="93"/>
    </row>
    <row r="99" spans="1:39" s="10" customFormat="1" ht="19.899999999999999" customHeight="1">
      <c r="B99" s="97"/>
      <c r="D99" s="98" t="s">
        <v>127</v>
      </c>
      <c r="E99" s="99"/>
      <c r="F99" s="99"/>
      <c r="G99" s="99"/>
      <c r="H99" s="99"/>
      <c r="I99" s="99"/>
      <c r="J99" s="100"/>
      <c r="L99" s="97"/>
    </row>
    <row r="100" spans="1:39" s="10" customFormat="1" ht="19.899999999999999" customHeight="1">
      <c r="B100" s="97"/>
      <c r="D100" s="98" t="s">
        <v>128</v>
      </c>
      <c r="E100" s="99"/>
      <c r="F100" s="99"/>
      <c r="G100" s="99"/>
      <c r="H100" s="99"/>
      <c r="I100" s="99"/>
      <c r="J100" s="100"/>
      <c r="L100" s="97"/>
    </row>
    <row r="101" spans="1:39" s="10" customFormat="1" ht="19.899999999999999" customHeight="1">
      <c r="B101" s="97"/>
      <c r="D101" s="98" t="s">
        <v>129</v>
      </c>
      <c r="E101" s="99"/>
      <c r="F101" s="99"/>
      <c r="G101" s="99"/>
      <c r="H101" s="99"/>
      <c r="I101" s="99"/>
      <c r="J101" s="100"/>
      <c r="L101" s="97"/>
    </row>
    <row r="102" spans="1:39" s="10" customFormat="1" ht="19.899999999999999" customHeight="1">
      <c r="B102" s="97"/>
      <c r="D102" s="98" t="s">
        <v>130</v>
      </c>
      <c r="E102" s="99"/>
      <c r="F102" s="99"/>
      <c r="G102" s="99"/>
      <c r="H102" s="99"/>
      <c r="I102" s="99"/>
      <c r="J102" s="100"/>
      <c r="L102" s="97"/>
    </row>
    <row r="103" spans="1:39" s="9" customFormat="1" ht="24.95" customHeight="1">
      <c r="B103" s="93"/>
      <c r="D103" s="94" t="s">
        <v>131</v>
      </c>
      <c r="E103" s="95"/>
      <c r="F103" s="95"/>
      <c r="G103" s="95"/>
      <c r="H103" s="95"/>
      <c r="I103" s="95"/>
      <c r="J103" s="96"/>
      <c r="L103" s="93"/>
    </row>
    <row r="104" spans="1:39" s="10" customFormat="1" ht="19.899999999999999" customHeight="1">
      <c r="B104" s="97"/>
      <c r="D104" s="98" t="s">
        <v>132</v>
      </c>
      <c r="E104" s="99"/>
      <c r="F104" s="99"/>
      <c r="G104" s="99"/>
      <c r="H104" s="99"/>
      <c r="I104" s="99"/>
      <c r="J104" s="100"/>
      <c r="L104" s="97"/>
    </row>
    <row r="105" spans="1:39" s="10" customFormat="1" ht="19.899999999999999" customHeight="1">
      <c r="B105" s="97"/>
      <c r="D105" s="98" t="s">
        <v>133</v>
      </c>
      <c r="E105" s="99"/>
      <c r="F105" s="99"/>
      <c r="G105" s="99"/>
      <c r="H105" s="99"/>
      <c r="I105" s="99"/>
      <c r="J105" s="100"/>
      <c r="L105" s="97"/>
    </row>
    <row r="106" spans="1:39" s="10" customFormat="1" ht="19.899999999999999" customHeight="1">
      <c r="B106" s="97"/>
      <c r="D106" s="98" t="s">
        <v>134</v>
      </c>
      <c r="E106" s="99"/>
      <c r="F106" s="99"/>
      <c r="G106" s="99"/>
      <c r="H106" s="99"/>
      <c r="I106" s="99"/>
      <c r="J106" s="100"/>
      <c r="L106" s="97"/>
    </row>
    <row r="107" spans="1:39" s="2" customFormat="1" ht="21.75" customHeight="1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42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</row>
    <row r="108" spans="1:39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42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</row>
    <row r="109" spans="1:39" s="2" customFormat="1" ht="29.25" customHeight="1">
      <c r="A109" s="29"/>
      <c r="B109" s="30"/>
      <c r="C109" s="92" t="s">
        <v>135</v>
      </c>
      <c r="D109" s="29"/>
      <c r="E109" s="29"/>
      <c r="F109" s="29"/>
      <c r="G109" s="29"/>
      <c r="H109" s="29"/>
      <c r="I109" s="29"/>
      <c r="J109" s="101"/>
      <c r="K109" s="29"/>
      <c r="L109" s="42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</row>
    <row r="110" spans="1:39" s="2" customFormat="1" ht="18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</row>
    <row r="111" spans="1:39" s="2" customFormat="1" ht="29.25" customHeight="1">
      <c r="A111" s="29"/>
      <c r="B111" s="30"/>
      <c r="C111" s="69" t="s">
        <v>115</v>
      </c>
      <c r="D111" s="70"/>
      <c r="E111" s="70"/>
      <c r="F111" s="70"/>
      <c r="G111" s="70"/>
      <c r="H111" s="70"/>
      <c r="I111" s="70"/>
      <c r="J111" s="71"/>
      <c r="K111" s="70"/>
      <c r="L111" s="42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/>
    </row>
    <row r="112" spans="1:39" s="2" customFormat="1" ht="6.95" customHeight="1">
      <c r="A112" s="29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2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</row>
    <row r="116" spans="1:23" s="2" customFormat="1" ht="6.95" customHeight="1">
      <c r="A116" s="29"/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42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</row>
    <row r="117" spans="1:23" s="2" customFormat="1" ht="24.95" customHeight="1">
      <c r="A117" s="29"/>
      <c r="B117" s="30"/>
      <c r="C117" s="19" t="s">
        <v>136</v>
      </c>
      <c r="D117" s="29"/>
      <c r="E117" s="29"/>
      <c r="F117" s="29"/>
      <c r="G117" s="29"/>
      <c r="H117" s="29"/>
      <c r="I117" s="29"/>
      <c r="J117" s="29"/>
      <c r="K117" s="29"/>
      <c r="L117" s="42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</row>
    <row r="118" spans="1:23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</row>
    <row r="119" spans="1:23" s="2" customFormat="1" ht="12" customHeight="1">
      <c r="A119" s="29"/>
      <c r="B119" s="30"/>
      <c r="C119" s="23" t="s">
        <v>11</v>
      </c>
      <c r="D119" s="29"/>
      <c r="E119" s="29"/>
      <c r="F119" s="29"/>
      <c r="G119" s="29"/>
      <c r="H119" s="29"/>
      <c r="I119" s="29"/>
      <c r="J119" s="29"/>
      <c r="K119" s="29"/>
      <c r="L119" s="42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</row>
    <row r="120" spans="1:23" s="2" customFormat="1" ht="16.5" customHeight="1">
      <c r="A120" s="29"/>
      <c r="B120" s="30"/>
      <c r="C120" s="29"/>
      <c r="D120" s="29"/>
      <c r="E120" s="181" t="str">
        <f>E7</f>
        <v>Poltár OO PZ, rekonštrukcia a modernizácia objektu</v>
      </c>
      <c r="F120" s="183"/>
      <c r="G120" s="183"/>
      <c r="H120" s="183"/>
      <c r="I120" s="29"/>
      <c r="J120" s="29"/>
      <c r="K120" s="29"/>
      <c r="L120" s="42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</row>
    <row r="121" spans="1:23" s="1" customFormat="1" ht="12" customHeight="1">
      <c r="B121" s="18"/>
      <c r="C121" s="23" t="s">
        <v>117</v>
      </c>
      <c r="L121" s="18"/>
    </row>
    <row r="122" spans="1:23" s="2" customFormat="1" ht="16.5" customHeight="1">
      <c r="A122" s="29"/>
      <c r="B122" s="30"/>
      <c r="C122" s="29"/>
      <c r="D122" s="29"/>
      <c r="E122" s="181" t="s">
        <v>73</v>
      </c>
      <c r="F122" s="182"/>
      <c r="G122" s="182"/>
      <c r="H122" s="182"/>
      <c r="I122" s="29"/>
      <c r="J122" s="29"/>
      <c r="K122" s="29"/>
      <c r="L122" s="42"/>
      <c r="M122" s="29"/>
      <c r="N122" s="29"/>
      <c r="O122" s="29"/>
      <c r="P122" s="29"/>
      <c r="Q122" s="29"/>
      <c r="R122" s="29"/>
      <c r="S122" s="29"/>
      <c r="T122" s="29"/>
      <c r="U122" s="29"/>
      <c r="V122" s="29"/>
      <c r="W122" s="29"/>
    </row>
    <row r="123" spans="1:23" s="2" customFormat="1" ht="12" customHeight="1">
      <c r="A123" s="29"/>
      <c r="B123" s="30"/>
      <c r="C123" s="23" t="s">
        <v>118</v>
      </c>
      <c r="D123" s="29"/>
      <c r="E123" s="29"/>
      <c r="F123" s="29"/>
      <c r="G123" s="29"/>
      <c r="H123" s="29"/>
      <c r="I123" s="29"/>
      <c r="J123" s="29"/>
      <c r="K123" s="29"/>
      <c r="L123" s="42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</row>
    <row r="124" spans="1:23" s="2" customFormat="1" ht="16.5" customHeight="1">
      <c r="A124" s="29"/>
      <c r="B124" s="30"/>
      <c r="C124" s="29"/>
      <c r="D124" s="29"/>
      <c r="E124" s="178" t="str">
        <f>E11</f>
        <v>SO 01.1.1 Zateplenie obvodového plášťa</v>
      </c>
      <c r="F124" s="182"/>
      <c r="G124" s="182"/>
      <c r="H124" s="182"/>
      <c r="I124" s="29"/>
      <c r="J124" s="29"/>
      <c r="K124" s="29"/>
      <c r="L124" s="42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</row>
    <row r="125" spans="1:23" s="2" customFormat="1" ht="6.9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</row>
    <row r="126" spans="1:23" s="2" customFormat="1" ht="12" customHeight="1">
      <c r="A126" s="29"/>
      <c r="B126" s="30"/>
      <c r="C126" s="23" t="s">
        <v>17</v>
      </c>
      <c r="D126" s="29"/>
      <c r="E126" s="29"/>
      <c r="F126" s="21" t="str">
        <f>F14</f>
        <v>Poltár</v>
      </c>
      <c r="G126" s="29"/>
      <c r="H126" s="29"/>
      <c r="I126" s="23" t="s">
        <v>19</v>
      </c>
      <c r="J126" s="55" t="str">
        <f>IF(J14="","",J14)</f>
        <v>21. 6. 2023</v>
      </c>
      <c r="K126" s="29"/>
      <c r="L126" s="42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</row>
    <row r="127" spans="1:23" s="2" customFormat="1" ht="6.95" customHeight="1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42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</row>
    <row r="128" spans="1:23" s="2" customFormat="1" ht="15.2" customHeight="1">
      <c r="A128" s="29"/>
      <c r="B128" s="30"/>
      <c r="C128" s="23" t="s">
        <v>25</v>
      </c>
      <c r="D128" s="29"/>
      <c r="E128" s="29"/>
      <c r="F128" s="21" t="str">
        <f>E17</f>
        <v>Ministerstvo vnútra Slovenskej republiky</v>
      </c>
      <c r="G128" s="29"/>
      <c r="H128" s="29"/>
      <c r="I128" s="23" t="s">
        <v>32</v>
      </c>
      <c r="J128" s="25" t="str">
        <f>E23</f>
        <v>PROMOST s.r.o.</v>
      </c>
      <c r="K128" s="29"/>
      <c r="L128" s="42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</row>
    <row r="129" spans="1:57" s="2" customFormat="1" ht="15.2" customHeight="1">
      <c r="A129" s="29"/>
      <c r="B129" s="30"/>
      <c r="C129" s="23" t="s">
        <v>30</v>
      </c>
      <c r="D129" s="29"/>
      <c r="E129" s="29"/>
      <c r="F129" s="21" t="str">
        <f>IF(E20="","",E20)</f>
        <v xml:space="preserve"> </v>
      </c>
      <c r="G129" s="29"/>
      <c r="H129" s="29"/>
      <c r="I129" s="23" t="s">
        <v>37</v>
      </c>
      <c r="J129" s="25" t="str">
        <f>E26</f>
        <v>Ing. Michal Slobodník</v>
      </c>
      <c r="K129" s="29"/>
      <c r="L129" s="42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</row>
    <row r="130" spans="1:57" s="2" customFormat="1" ht="10.35" customHeight="1">
      <c r="A130" s="29"/>
      <c r="B130" s="30"/>
      <c r="C130" s="29"/>
      <c r="D130" s="29"/>
      <c r="E130" s="29"/>
      <c r="F130" s="29"/>
      <c r="G130" s="29"/>
      <c r="H130" s="29"/>
      <c r="I130" s="29"/>
      <c r="J130" s="29"/>
      <c r="K130" s="29"/>
      <c r="L130" s="42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</row>
    <row r="131" spans="1:57" s="11" customFormat="1" ht="29.25" customHeight="1">
      <c r="A131" s="102"/>
      <c r="B131" s="103"/>
      <c r="C131" s="104" t="s">
        <v>137</v>
      </c>
      <c r="D131" s="105" t="s">
        <v>66</v>
      </c>
      <c r="E131" s="105" t="s">
        <v>62</v>
      </c>
      <c r="F131" s="105" t="s">
        <v>63</v>
      </c>
      <c r="G131" s="105" t="s">
        <v>138</v>
      </c>
      <c r="H131" s="105" t="s">
        <v>139</v>
      </c>
      <c r="I131" s="105" t="s">
        <v>140</v>
      </c>
      <c r="J131" s="106" t="s">
        <v>123</v>
      </c>
      <c r="K131" s="107" t="s">
        <v>141</v>
      </c>
      <c r="L131" s="108"/>
      <c r="M131" s="102"/>
      <c r="N131" s="102"/>
      <c r="O131" s="102"/>
      <c r="P131" s="102"/>
      <c r="Q131" s="102"/>
      <c r="R131" s="102"/>
      <c r="S131" s="102"/>
      <c r="T131" s="102"/>
      <c r="U131" s="102"/>
      <c r="V131" s="102"/>
      <c r="W131" s="102"/>
    </row>
    <row r="132" spans="1:57" s="2" customFormat="1" ht="22.9" customHeight="1">
      <c r="A132" s="29"/>
      <c r="B132" s="30"/>
      <c r="C132" s="59" t="s">
        <v>119</v>
      </c>
      <c r="D132" s="29"/>
      <c r="E132" s="29"/>
      <c r="F132" s="29"/>
      <c r="G132" s="29"/>
      <c r="H132" s="29"/>
      <c r="I132" s="29"/>
      <c r="J132" s="109"/>
      <c r="K132" s="29"/>
      <c r="L132" s="30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AL132" s="15" t="s">
        <v>68</v>
      </c>
      <c r="AM132" s="15" t="s">
        <v>125</v>
      </c>
      <c r="BC132" s="110">
        <f>BC133+BC191</f>
        <v>0</v>
      </c>
    </row>
    <row r="133" spans="1:57" s="12" customFormat="1" ht="25.9" customHeight="1">
      <c r="B133" s="111"/>
      <c r="D133" s="112" t="s">
        <v>68</v>
      </c>
      <c r="E133" s="113" t="s">
        <v>142</v>
      </c>
      <c r="F133" s="113" t="s">
        <v>143</v>
      </c>
      <c r="J133" s="114"/>
      <c r="L133" s="111"/>
      <c r="AJ133" s="112" t="s">
        <v>74</v>
      </c>
      <c r="AL133" s="115" t="s">
        <v>68</v>
      </c>
      <c r="AM133" s="115" t="s">
        <v>69</v>
      </c>
      <c r="AQ133" s="112" t="s">
        <v>144</v>
      </c>
      <c r="BC133" s="116">
        <f>BC134+BC137+BC162+BC189</f>
        <v>0</v>
      </c>
    </row>
    <row r="134" spans="1:57" s="12" customFormat="1" ht="22.9" customHeight="1">
      <c r="B134" s="111"/>
      <c r="D134" s="112" t="s">
        <v>68</v>
      </c>
      <c r="E134" s="117" t="s">
        <v>87</v>
      </c>
      <c r="F134" s="117" t="s">
        <v>145</v>
      </c>
      <c r="J134" s="118"/>
      <c r="L134" s="111"/>
      <c r="AJ134" s="112" t="s">
        <v>74</v>
      </c>
      <c r="AL134" s="115" t="s">
        <v>68</v>
      </c>
      <c r="AM134" s="115" t="s">
        <v>74</v>
      </c>
      <c r="AQ134" s="112" t="s">
        <v>144</v>
      </c>
      <c r="BC134" s="116">
        <f>SUM(BC135:BC136)</f>
        <v>0</v>
      </c>
    </row>
    <row r="135" spans="1:57" s="2" customFormat="1" ht="33" customHeight="1">
      <c r="A135" s="29"/>
      <c r="B135" s="119"/>
      <c r="C135" s="120" t="s">
        <v>74</v>
      </c>
      <c r="D135" s="120" t="s">
        <v>146</v>
      </c>
      <c r="E135" s="121" t="s">
        <v>147</v>
      </c>
      <c r="F135" s="122" t="s">
        <v>148</v>
      </c>
      <c r="G135" s="123" t="s">
        <v>149</v>
      </c>
      <c r="H135" s="124">
        <v>0.78500000000000003</v>
      </c>
      <c r="I135" s="125"/>
      <c r="J135" s="125"/>
      <c r="K135" s="126"/>
      <c r="L135" s="30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AJ135" s="127" t="s">
        <v>90</v>
      </c>
      <c r="AL135" s="127" t="s">
        <v>146</v>
      </c>
      <c r="AM135" s="127" t="s">
        <v>78</v>
      </c>
      <c r="AQ135" s="15" t="s">
        <v>144</v>
      </c>
      <c r="AW135" s="128" t="e">
        <f>IF(#REF!="základná",J135,0)</f>
        <v>#REF!</v>
      </c>
      <c r="AX135" s="128" t="e">
        <f>IF(#REF!="znížená",J135,0)</f>
        <v>#REF!</v>
      </c>
      <c r="AY135" s="128" t="e">
        <f>IF(#REF!="zákl. prenesená",J135,0)</f>
        <v>#REF!</v>
      </c>
      <c r="AZ135" s="128" t="e">
        <f>IF(#REF!="zníž. prenesená",J135,0)</f>
        <v>#REF!</v>
      </c>
      <c r="BA135" s="128" t="e">
        <f>IF(#REF!="nulová",J135,0)</f>
        <v>#REF!</v>
      </c>
      <c r="BB135" s="15" t="s">
        <v>78</v>
      </c>
      <c r="BC135" s="128">
        <f>ROUND(I135*H135,2)</f>
        <v>0</v>
      </c>
      <c r="BD135" s="15" t="s">
        <v>90</v>
      </c>
      <c r="BE135" s="127" t="s">
        <v>150</v>
      </c>
    </row>
    <row r="136" spans="1:57" s="2" customFormat="1" ht="16.5" customHeight="1">
      <c r="A136" s="29"/>
      <c r="B136" s="119"/>
      <c r="C136" s="120" t="s">
        <v>78</v>
      </c>
      <c r="D136" s="120" t="s">
        <v>146</v>
      </c>
      <c r="E136" s="121" t="s">
        <v>151</v>
      </c>
      <c r="F136" s="122" t="s">
        <v>152</v>
      </c>
      <c r="G136" s="123" t="s">
        <v>149</v>
      </c>
      <c r="H136" s="124">
        <v>755.59500000000003</v>
      </c>
      <c r="I136" s="125"/>
      <c r="J136" s="125"/>
      <c r="K136" s="126"/>
      <c r="L136" s="30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AJ136" s="127" t="s">
        <v>90</v>
      </c>
      <c r="AL136" s="127" t="s">
        <v>146</v>
      </c>
      <c r="AM136" s="127" t="s">
        <v>78</v>
      </c>
      <c r="AQ136" s="15" t="s">
        <v>144</v>
      </c>
      <c r="AW136" s="128" t="e">
        <f>IF(#REF!="základná",J136,0)</f>
        <v>#REF!</v>
      </c>
      <c r="AX136" s="128" t="e">
        <f>IF(#REF!="znížená",J136,0)</f>
        <v>#REF!</v>
      </c>
      <c r="AY136" s="128" t="e">
        <f>IF(#REF!="zákl. prenesená",J136,0)</f>
        <v>#REF!</v>
      </c>
      <c r="AZ136" s="128" t="e">
        <f>IF(#REF!="zníž. prenesená",J136,0)</f>
        <v>#REF!</v>
      </c>
      <c r="BA136" s="128" t="e">
        <f>IF(#REF!="nulová",J136,0)</f>
        <v>#REF!</v>
      </c>
      <c r="BB136" s="15" t="s">
        <v>78</v>
      </c>
      <c r="BC136" s="128">
        <f>ROUND(I136*H136,2)</f>
        <v>0</v>
      </c>
      <c r="BD136" s="15" t="s">
        <v>90</v>
      </c>
      <c r="BE136" s="127" t="s">
        <v>153</v>
      </c>
    </row>
    <row r="137" spans="1:57" s="12" customFormat="1" ht="22.9" customHeight="1">
      <c r="B137" s="111"/>
      <c r="D137" s="112" t="s">
        <v>68</v>
      </c>
      <c r="E137" s="117" t="s">
        <v>154</v>
      </c>
      <c r="F137" s="117" t="s">
        <v>155</v>
      </c>
      <c r="J137" s="118"/>
      <c r="L137" s="111"/>
      <c r="AJ137" s="112" t="s">
        <v>74</v>
      </c>
      <c r="AL137" s="115" t="s">
        <v>68</v>
      </c>
      <c r="AM137" s="115" t="s">
        <v>74</v>
      </c>
      <c r="AQ137" s="112" t="s">
        <v>144</v>
      </c>
      <c r="BC137" s="116">
        <f>SUM(BC138:BC161)</f>
        <v>0</v>
      </c>
    </row>
    <row r="138" spans="1:57" s="2" customFormat="1" ht="33" customHeight="1">
      <c r="A138" s="29"/>
      <c r="B138" s="119"/>
      <c r="C138" s="120" t="s">
        <v>87</v>
      </c>
      <c r="D138" s="120" t="s">
        <v>146</v>
      </c>
      <c r="E138" s="121" t="s">
        <v>156</v>
      </c>
      <c r="F138" s="122" t="s">
        <v>157</v>
      </c>
      <c r="G138" s="123" t="s">
        <v>149</v>
      </c>
      <c r="H138" s="124">
        <v>13.068</v>
      </c>
      <c r="I138" s="125"/>
      <c r="J138" s="125"/>
      <c r="K138" s="126"/>
      <c r="L138" s="30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AJ138" s="127" t="s">
        <v>90</v>
      </c>
      <c r="AL138" s="127" t="s">
        <v>146</v>
      </c>
      <c r="AM138" s="127" t="s">
        <v>78</v>
      </c>
      <c r="AQ138" s="15" t="s">
        <v>144</v>
      </c>
      <c r="AW138" s="128" t="e">
        <f>IF(#REF!="základná",J138,0)</f>
        <v>#REF!</v>
      </c>
      <c r="AX138" s="128" t="e">
        <f>IF(#REF!="znížená",J138,0)</f>
        <v>#REF!</v>
      </c>
      <c r="AY138" s="128" t="e">
        <f>IF(#REF!="zákl. prenesená",J138,0)</f>
        <v>#REF!</v>
      </c>
      <c r="AZ138" s="128" t="e">
        <f>IF(#REF!="zníž. prenesená",J138,0)</f>
        <v>#REF!</v>
      </c>
      <c r="BA138" s="128" t="e">
        <f>IF(#REF!="nulová",J138,0)</f>
        <v>#REF!</v>
      </c>
      <c r="BB138" s="15" t="s">
        <v>78</v>
      </c>
      <c r="BC138" s="128">
        <f t="shared" ref="BC138:BC161" si="0">ROUND(I138*H138,2)</f>
        <v>0</v>
      </c>
      <c r="BD138" s="15" t="s">
        <v>90</v>
      </c>
      <c r="BE138" s="127" t="s">
        <v>158</v>
      </c>
    </row>
    <row r="139" spans="1:57" s="2" customFormat="1" ht="37.9" customHeight="1">
      <c r="A139" s="29"/>
      <c r="B139" s="119"/>
      <c r="C139" s="120" t="s">
        <v>90</v>
      </c>
      <c r="D139" s="120" t="s">
        <v>146</v>
      </c>
      <c r="E139" s="121" t="s">
        <v>159</v>
      </c>
      <c r="F139" s="122" t="s">
        <v>160</v>
      </c>
      <c r="G139" s="123" t="s">
        <v>149</v>
      </c>
      <c r="H139" s="124">
        <v>0.78500000000000003</v>
      </c>
      <c r="I139" s="125"/>
      <c r="J139" s="125"/>
      <c r="K139" s="126"/>
      <c r="L139" s="30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AJ139" s="127" t="s">
        <v>90</v>
      </c>
      <c r="AL139" s="127" t="s">
        <v>146</v>
      </c>
      <c r="AM139" s="127" t="s">
        <v>78</v>
      </c>
      <c r="AQ139" s="15" t="s">
        <v>144</v>
      </c>
      <c r="AW139" s="128" t="e">
        <f>IF(#REF!="základná",J139,0)</f>
        <v>#REF!</v>
      </c>
      <c r="AX139" s="128" t="e">
        <f>IF(#REF!="znížená",J139,0)</f>
        <v>#REF!</v>
      </c>
      <c r="AY139" s="128" t="e">
        <f>IF(#REF!="zákl. prenesená",J139,0)</f>
        <v>#REF!</v>
      </c>
      <c r="AZ139" s="128" t="e">
        <f>IF(#REF!="zníž. prenesená",J139,0)</f>
        <v>#REF!</v>
      </c>
      <c r="BA139" s="128" t="e">
        <f>IF(#REF!="nulová",J139,0)</f>
        <v>#REF!</v>
      </c>
      <c r="BB139" s="15" t="s">
        <v>78</v>
      </c>
      <c r="BC139" s="128">
        <f t="shared" si="0"/>
        <v>0</v>
      </c>
      <c r="BD139" s="15" t="s">
        <v>90</v>
      </c>
      <c r="BE139" s="127" t="s">
        <v>161</v>
      </c>
    </row>
    <row r="140" spans="1:57" s="2" customFormat="1" ht="24.2" customHeight="1">
      <c r="A140" s="29"/>
      <c r="B140" s="119"/>
      <c r="C140" s="120" t="s">
        <v>162</v>
      </c>
      <c r="D140" s="120" t="s">
        <v>146</v>
      </c>
      <c r="E140" s="121" t="s">
        <v>163</v>
      </c>
      <c r="F140" s="122" t="s">
        <v>164</v>
      </c>
      <c r="G140" s="123" t="s">
        <v>149</v>
      </c>
      <c r="H140" s="124">
        <v>0.78500000000000003</v>
      </c>
      <c r="I140" s="125"/>
      <c r="J140" s="125"/>
      <c r="K140" s="126"/>
      <c r="L140" s="30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AJ140" s="127" t="s">
        <v>90</v>
      </c>
      <c r="AL140" s="127" t="s">
        <v>146</v>
      </c>
      <c r="AM140" s="127" t="s">
        <v>78</v>
      </c>
      <c r="AQ140" s="15" t="s">
        <v>144</v>
      </c>
      <c r="AW140" s="128" t="e">
        <f>IF(#REF!="základná",J140,0)</f>
        <v>#REF!</v>
      </c>
      <c r="AX140" s="128" t="e">
        <f>IF(#REF!="znížená",J140,0)</f>
        <v>#REF!</v>
      </c>
      <c r="AY140" s="128" t="e">
        <f>IF(#REF!="zákl. prenesená",J140,0)</f>
        <v>#REF!</v>
      </c>
      <c r="AZ140" s="128" t="e">
        <f>IF(#REF!="zníž. prenesená",J140,0)</f>
        <v>#REF!</v>
      </c>
      <c r="BA140" s="128" t="e">
        <f>IF(#REF!="nulová",J140,0)</f>
        <v>#REF!</v>
      </c>
      <c r="BB140" s="15" t="s">
        <v>78</v>
      </c>
      <c r="BC140" s="128">
        <f t="shared" si="0"/>
        <v>0</v>
      </c>
      <c r="BD140" s="15" t="s">
        <v>90</v>
      </c>
      <c r="BE140" s="127" t="s">
        <v>165</v>
      </c>
    </row>
    <row r="141" spans="1:57" s="2" customFormat="1" ht="24.2" customHeight="1">
      <c r="A141" s="29"/>
      <c r="B141" s="119"/>
      <c r="C141" s="120" t="s">
        <v>154</v>
      </c>
      <c r="D141" s="120" t="s">
        <v>146</v>
      </c>
      <c r="E141" s="121" t="s">
        <v>166</v>
      </c>
      <c r="F141" s="122" t="s">
        <v>167</v>
      </c>
      <c r="G141" s="123" t="s">
        <v>149</v>
      </c>
      <c r="H141" s="124">
        <v>0.78500000000000003</v>
      </c>
      <c r="I141" s="125"/>
      <c r="J141" s="125"/>
      <c r="K141" s="126"/>
      <c r="L141" s="30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AJ141" s="127" t="s">
        <v>90</v>
      </c>
      <c r="AL141" s="127" t="s">
        <v>146</v>
      </c>
      <c r="AM141" s="127" t="s">
        <v>78</v>
      </c>
      <c r="AQ141" s="15" t="s">
        <v>144</v>
      </c>
      <c r="AW141" s="128" t="e">
        <f>IF(#REF!="základná",J141,0)</f>
        <v>#REF!</v>
      </c>
      <c r="AX141" s="128" t="e">
        <f>IF(#REF!="znížená",J141,0)</f>
        <v>#REF!</v>
      </c>
      <c r="AY141" s="128" t="e">
        <f>IF(#REF!="zákl. prenesená",J141,0)</f>
        <v>#REF!</v>
      </c>
      <c r="AZ141" s="128" t="e">
        <f>IF(#REF!="zníž. prenesená",J141,0)</f>
        <v>#REF!</v>
      </c>
      <c r="BA141" s="128" t="e">
        <f>IF(#REF!="nulová",J141,0)</f>
        <v>#REF!</v>
      </c>
      <c r="BB141" s="15" t="s">
        <v>78</v>
      </c>
      <c r="BC141" s="128">
        <f t="shared" si="0"/>
        <v>0</v>
      </c>
      <c r="BD141" s="15" t="s">
        <v>90</v>
      </c>
      <c r="BE141" s="127" t="s">
        <v>168</v>
      </c>
    </row>
    <row r="142" spans="1:57" s="2" customFormat="1" ht="24.2" customHeight="1">
      <c r="A142" s="29"/>
      <c r="B142" s="119"/>
      <c r="C142" s="120" t="s">
        <v>169</v>
      </c>
      <c r="D142" s="120" t="s">
        <v>146</v>
      </c>
      <c r="E142" s="121" t="s">
        <v>170</v>
      </c>
      <c r="F142" s="122" t="s">
        <v>171</v>
      </c>
      <c r="G142" s="123" t="s">
        <v>149</v>
      </c>
      <c r="H142" s="124">
        <v>0.78500000000000003</v>
      </c>
      <c r="I142" s="125"/>
      <c r="J142" s="125"/>
      <c r="K142" s="126"/>
      <c r="L142" s="30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AJ142" s="127" t="s">
        <v>90</v>
      </c>
      <c r="AL142" s="127" t="s">
        <v>146</v>
      </c>
      <c r="AM142" s="127" t="s">
        <v>78</v>
      </c>
      <c r="AQ142" s="15" t="s">
        <v>144</v>
      </c>
      <c r="AW142" s="128" t="e">
        <f>IF(#REF!="základná",J142,0)</f>
        <v>#REF!</v>
      </c>
      <c r="AX142" s="128" t="e">
        <f>IF(#REF!="znížená",J142,0)</f>
        <v>#REF!</v>
      </c>
      <c r="AY142" s="128" t="e">
        <f>IF(#REF!="zákl. prenesená",J142,0)</f>
        <v>#REF!</v>
      </c>
      <c r="AZ142" s="128" t="e">
        <f>IF(#REF!="zníž. prenesená",J142,0)</f>
        <v>#REF!</v>
      </c>
      <c r="BA142" s="128" t="e">
        <f>IF(#REF!="nulová",J142,0)</f>
        <v>#REF!</v>
      </c>
      <c r="BB142" s="15" t="s">
        <v>78</v>
      </c>
      <c r="BC142" s="128">
        <f t="shared" si="0"/>
        <v>0</v>
      </c>
      <c r="BD142" s="15" t="s">
        <v>90</v>
      </c>
      <c r="BE142" s="127" t="s">
        <v>172</v>
      </c>
    </row>
    <row r="143" spans="1:57" s="2" customFormat="1" ht="24.2" customHeight="1">
      <c r="A143" s="29"/>
      <c r="B143" s="119"/>
      <c r="C143" s="120" t="s">
        <v>173</v>
      </c>
      <c r="D143" s="120" t="s">
        <v>146</v>
      </c>
      <c r="E143" s="121" t="s">
        <v>174</v>
      </c>
      <c r="F143" s="122" t="s">
        <v>175</v>
      </c>
      <c r="G143" s="123" t="s">
        <v>149</v>
      </c>
      <c r="H143" s="124">
        <v>0.78500000000000003</v>
      </c>
      <c r="I143" s="125"/>
      <c r="J143" s="125"/>
      <c r="K143" s="126"/>
      <c r="L143" s="30"/>
      <c r="M143" s="29"/>
      <c r="N143" s="29"/>
      <c r="O143" s="29"/>
      <c r="P143" s="29"/>
      <c r="Q143" s="29"/>
      <c r="R143" s="29"/>
      <c r="S143" s="29"/>
      <c r="T143" s="29"/>
      <c r="U143" s="29"/>
      <c r="V143" s="29"/>
      <c r="W143" s="29"/>
      <c r="AJ143" s="127" t="s">
        <v>90</v>
      </c>
      <c r="AL143" s="127" t="s">
        <v>146</v>
      </c>
      <c r="AM143" s="127" t="s">
        <v>78</v>
      </c>
      <c r="AQ143" s="15" t="s">
        <v>144</v>
      </c>
      <c r="AW143" s="128" t="e">
        <f>IF(#REF!="základná",J143,0)</f>
        <v>#REF!</v>
      </c>
      <c r="AX143" s="128" t="e">
        <f>IF(#REF!="znížená",J143,0)</f>
        <v>#REF!</v>
      </c>
      <c r="AY143" s="128" t="e">
        <f>IF(#REF!="zákl. prenesená",J143,0)</f>
        <v>#REF!</v>
      </c>
      <c r="AZ143" s="128" t="e">
        <f>IF(#REF!="zníž. prenesená",J143,0)</f>
        <v>#REF!</v>
      </c>
      <c r="BA143" s="128" t="e">
        <f>IF(#REF!="nulová",J143,0)</f>
        <v>#REF!</v>
      </c>
      <c r="BB143" s="15" t="s">
        <v>78</v>
      </c>
      <c r="BC143" s="128">
        <f t="shared" si="0"/>
        <v>0</v>
      </c>
      <c r="BD143" s="15" t="s">
        <v>90</v>
      </c>
      <c r="BE143" s="127" t="s">
        <v>176</v>
      </c>
    </row>
    <row r="144" spans="1:57" s="2" customFormat="1" ht="24.2" customHeight="1">
      <c r="A144" s="29"/>
      <c r="B144" s="119"/>
      <c r="C144" s="120" t="s">
        <v>177</v>
      </c>
      <c r="D144" s="120" t="s">
        <v>146</v>
      </c>
      <c r="E144" s="121" t="s">
        <v>178</v>
      </c>
      <c r="F144" s="122" t="s">
        <v>179</v>
      </c>
      <c r="G144" s="123" t="s">
        <v>149</v>
      </c>
      <c r="H144" s="124">
        <v>13.068</v>
      </c>
      <c r="I144" s="125"/>
      <c r="J144" s="125"/>
      <c r="K144" s="126"/>
      <c r="L144" s="30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AJ144" s="127" t="s">
        <v>90</v>
      </c>
      <c r="AL144" s="127" t="s">
        <v>146</v>
      </c>
      <c r="AM144" s="127" t="s">
        <v>78</v>
      </c>
      <c r="AQ144" s="15" t="s">
        <v>144</v>
      </c>
      <c r="AW144" s="128" t="e">
        <f>IF(#REF!="základná",J144,0)</f>
        <v>#REF!</v>
      </c>
      <c r="AX144" s="128" t="e">
        <f>IF(#REF!="znížená",J144,0)</f>
        <v>#REF!</v>
      </c>
      <c r="AY144" s="128" t="e">
        <f>IF(#REF!="zákl. prenesená",J144,0)</f>
        <v>#REF!</v>
      </c>
      <c r="AZ144" s="128" t="e">
        <f>IF(#REF!="zníž. prenesená",J144,0)</f>
        <v>#REF!</v>
      </c>
      <c r="BA144" s="128" t="e">
        <f>IF(#REF!="nulová",J144,0)</f>
        <v>#REF!</v>
      </c>
      <c r="BB144" s="15" t="s">
        <v>78</v>
      </c>
      <c r="BC144" s="128">
        <f t="shared" si="0"/>
        <v>0</v>
      </c>
      <c r="BD144" s="15" t="s">
        <v>90</v>
      </c>
      <c r="BE144" s="127" t="s">
        <v>180</v>
      </c>
    </row>
    <row r="145" spans="1:57" s="2" customFormat="1" ht="24.2" customHeight="1">
      <c r="A145" s="29"/>
      <c r="B145" s="119"/>
      <c r="C145" s="120" t="s">
        <v>181</v>
      </c>
      <c r="D145" s="120" t="s">
        <v>146</v>
      </c>
      <c r="E145" s="121" t="s">
        <v>182</v>
      </c>
      <c r="F145" s="122" t="s">
        <v>183</v>
      </c>
      <c r="G145" s="123" t="s">
        <v>149</v>
      </c>
      <c r="H145" s="124">
        <v>13.068</v>
      </c>
      <c r="I145" s="125"/>
      <c r="J145" s="125"/>
      <c r="K145" s="126"/>
      <c r="L145" s="30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W145" s="29"/>
      <c r="AJ145" s="127" t="s">
        <v>90</v>
      </c>
      <c r="AL145" s="127" t="s">
        <v>146</v>
      </c>
      <c r="AM145" s="127" t="s">
        <v>78</v>
      </c>
      <c r="AQ145" s="15" t="s">
        <v>144</v>
      </c>
      <c r="AW145" s="128" t="e">
        <f>IF(#REF!="základná",J145,0)</f>
        <v>#REF!</v>
      </c>
      <c r="AX145" s="128" t="e">
        <f>IF(#REF!="znížená",J145,0)</f>
        <v>#REF!</v>
      </c>
      <c r="AY145" s="128" t="e">
        <f>IF(#REF!="zákl. prenesená",J145,0)</f>
        <v>#REF!</v>
      </c>
      <c r="AZ145" s="128" t="e">
        <f>IF(#REF!="zníž. prenesená",J145,0)</f>
        <v>#REF!</v>
      </c>
      <c r="BA145" s="128" t="e">
        <f>IF(#REF!="nulová",J145,0)</f>
        <v>#REF!</v>
      </c>
      <c r="BB145" s="15" t="s">
        <v>78</v>
      </c>
      <c r="BC145" s="128">
        <f t="shared" si="0"/>
        <v>0</v>
      </c>
      <c r="BD145" s="15" t="s">
        <v>90</v>
      </c>
      <c r="BE145" s="127" t="s">
        <v>184</v>
      </c>
    </row>
    <row r="146" spans="1:57" s="2" customFormat="1" ht="24.2" customHeight="1">
      <c r="A146" s="29"/>
      <c r="B146" s="119"/>
      <c r="C146" s="120" t="s">
        <v>185</v>
      </c>
      <c r="D146" s="120" t="s">
        <v>146</v>
      </c>
      <c r="E146" s="121" t="s">
        <v>186</v>
      </c>
      <c r="F146" s="122" t="s">
        <v>187</v>
      </c>
      <c r="G146" s="123" t="s">
        <v>149</v>
      </c>
      <c r="H146" s="124">
        <v>13.068</v>
      </c>
      <c r="I146" s="125"/>
      <c r="J146" s="125"/>
      <c r="K146" s="126"/>
      <c r="L146" s="30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W146" s="29"/>
      <c r="AJ146" s="127" t="s">
        <v>90</v>
      </c>
      <c r="AL146" s="127" t="s">
        <v>146</v>
      </c>
      <c r="AM146" s="127" t="s">
        <v>78</v>
      </c>
      <c r="AQ146" s="15" t="s">
        <v>144</v>
      </c>
      <c r="AW146" s="128" t="e">
        <f>IF(#REF!="základná",J146,0)</f>
        <v>#REF!</v>
      </c>
      <c r="AX146" s="128" t="e">
        <f>IF(#REF!="znížená",J146,0)</f>
        <v>#REF!</v>
      </c>
      <c r="AY146" s="128" t="e">
        <f>IF(#REF!="zákl. prenesená",J146,0)</f>
        <v>#REF!</v>
      </c>
      <c r="AZ146" s="128" t="e">
        <f>IF(#REF!="zníž. prenesená",J146,0)</f>
        <v>#REF!</v>
      </c>
      <c r="BA146" s="128" t="e">
        <f>IF(#REF!="nulová",J146,0)</f>
        <v>#REF!</v>
      </c>
      <c r="BB146" s="15" t="s">
        <v>78</v>
      </c>
      <c r="BC146" s="128">
        <f t="shared" si="0"/>
        <v>0</v>
      </c>
      <c r="BD146" s="15" t="s">
        <v>90</v>
      </c>
      <c r="BE146" s="127" t="s">
        <v>188</v>
      </c>
    </row>
    <row r="147" spans="1:57" s="2" customFormat="1" ht="24.2" customHeight="1">
      <c r="A147" s="29"/>
      <c r="B147" s="119"/>
      <c r="C147" s="120" t="s">
        <v>189</v>
      </c>
      <c r="D147" s="120" t="s">
        <v>146</v>
      </c>
      <c r="E147" s="121" t="s">
        <v>190</v>
      </c>
      <c r="F147" s="122" t="s">
        <v>191</v>
      </c>
      <c r="G147" s="123" t="s">
        <v>149</v>
      </c>
      <c r="H147" s="124">
        <v>87.421999999999997</v>
      </c>
      <c r="I147" s="125"/>
      <c r="J147" s="125"/>
      <c r="K147" s="126"/>
      <c r="L147" s="30"/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W147" s="29"/>
      <c r="AJ147" s="127" t="s">
        <v>90</v>
      </c>
      <c r="AL147" s="127" t="s">
        <v>146</v>
      </c>
      <c r="AM147" s="127" t="s">
        <v>78</v>
      </c>
      <c r="AQ147" s="15" t="s">
        <v>144</v>
      </c>
      <c r="AW147" s="128" t="e">
        <f>IF(#REF!="základná",J147,0)</f>
        <v>#REF!</v>
      </c>
      <c r="AX147" s="128" t="e">
        <f>IF(#REF!="znížená",J147,0)</f>
        <v>#REF!</v>
      </c>
      <c r="AY147" s="128" t="e">
        <f>IF(#REF!="zákl. prenesená",J147,0)</f>
        <v>#REF!</v>
      </c>
      <c r="AZ147" s="128" t="e">
        <f>IF(#REF!="zníž. prenesená",J147,0)</f>
        <v>#REF!</v>
      </c>
      <c r="BA147" s="128" t="e">
        <f>IF(#REF!="nulová",J147,0)</f>
        <v>#REF!</v>
      </c>
      <c r="BB147" s="15" t="s">
        <v>78</v>
      </c>
      <c r="BC147" s="128">
        <f t="shared" si="0"/>
        <v>0</v>
      </c>
      <c r="BD147" s="15" t="s">
        <v>90</v>
      </c>
      <c r="BE147" s="127" t="s">
        <v>192</v>
      </c>
    </row>
    <row r="148" spans="1:57" s="2" customFormat="1" ht="24.2" customHeight="1">
      <c r="A148" s="29"/>
      <c r="B148" s="119"/>
      <c r="C148" s="120" t="s">
        <v>193</v>
      </c>
      <c r="D148" s="120" t="s">
        <v>146</v>
      </c>
      <c r="E148" s="121" t="s">
        <v>194</v>
      </c>
      <c r="F148" s="122" t="s">
        <v>195</v>
      </c>
      <c r="G148" s="123" t="s">
        <v>149</v>
      </c>
      <c r="H148" s="124">
        <v>668.173</v>
      </c>
      <c r="I148" s="125"/>
      <c r="J148" s="125"/>
      <c r="K148" s="126"/>
      <c r="L148" s="30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AJ148" s="127" t="s">
        <v>90</v>
      </c>
      <c r="AL148" s="127" t="s">
        <v>146</v>
      </c>
      <c r="AM148" s="127" t="s">
        <v>78</v>
      </c>
      <c r="AQ148" s="15" t="s">
        <v>144</v>
      </c>
      <c r="AW148" s="128" t="e">
        <f>IF(#REF!="základná",J148,0)</f>
        <v>#REF!</v>
      </c>
      <c r="AX148" s="128" t="e">
        <f>IF(#REF!="znížená",J148,0)</f>
        <v>#REF!</v>
      </c>
      <c r="AY148" s="128" t="e">
        <f>IF(#REF!="zákl. prenesená",J148,0)</f>
        <v>#REF!</v>
      </c>
      <c r="AZ148" s="128" t="e">
        <f>IF(#REF!="zníž. prenesená",J148,0)</f>
        <v>#REF!</v>
      </c>
      <c r="BA148" s="128" t="e">
        <f>IF(#REF!="nulová",J148,0)</f>
        <v>#REF!</v>
      </c>
      <c r="BB148" s="15" t="s">
        <v>78</v>
      </c>
      <c r="BC148" s="128">
        <f t="shared" si="0"/>
        <v>0</v>
      </c>
      <c r="BD148" s="15" t="s">
        <v>90</v>
      </c>
      <c r="BE148" s="127" t="s">
        <v>196</v>
      </c>
    </row>
    <row r="149" spans="1:57" s="2" customFormat="1" ht="24.2" customHeight="1">
      <c r="A149" s="29"/>
      <c r="B149" s="119"/>
      <c r="C149" s="120" t="s">
        <v>197</v>
      </c>
      <c r="D149" s="120" t="s">
        <v>146</v>
      </c>
      <c r="E149" s="121" t="s">
        <v>198</v>
      </c>
      <c r="F149" s="122" t="s">
        <v>199</v>
      </c>
      <c r="G149" s="123" t="s">
        <v>149</v>
      </c>
      <c r="H149" s="124">
        <v>755.59500000000003</v>
      </c>
      <c r="I149" s="125"/>
      <c r="J149" s="125"/>
      <c r="K149" s="126"/>
      <c r="L149" s="30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AJ149" s="127" t="s">
        <v>90</v>
      </c>
      <c r="AL149" s="127" t="s">
        <v>146</v>
      </c>
      <c r="AM149" s="127" t="s">
        <v>78</v>
      </c>
      <c r="AQ149" s="15" t="s">
        <v>144</v>
      </c>
      <c r="AW149" s="128" t="e">
        <f>IF(#REF!="základná",J149,0)</f>
        <v>#REF!</v>
      </c>
      <c r="AX149" s="128" t="e">
        <f>IF(#REF!="znížená",J149,0)</f>
        <v>#REF!</v>
      </c>
      <c r="AY149" s="128" t="e">
        <f>IF(#REF!="zákl. prenesená",J149,0)</f>
        <v>#REF!</v>
      </c>
      <c r="AZ149" s="128" t="e">
        <f>IF(#REF!="zníž. prenesená",J149,0)</f>
        <v>#REF!</v>
      </c>
      <c r="BA149" s="128" t="e">
        <f>IF(#REF!="nulová",J149,0)</f>
        <v>#REF!</v>
      </c>
      <c r="BB149" s="15" t="s">
        <v>78</v>
      </c>
      <c r="BC149" s="128">
        <f t="shared" si="0"/>
        <v>0</v>
      </c>
      <c r="BD149" s="15" t="s">
        <v>90</v>
      </c>
      <c r="BE149" s="127" t="s">
        <v>200</v>
      </c>
    </row>
    <row r="150" spans="1:57" s="2" customFormat="1" ht="24.2" customHeight="1">
      <c r="A150" s="29"/>
      <c r="B150" s="119"/>
      <c r="C150" s="120" t="s">
        <v>201</v>
      </c>
      <c r="D150" s="120" t="s">
        <v>146</v>
      </c>
      <c r="E150" s="121" t="s">
        <v>202</v>
      </c>
      <c r="F150" s="122" t="s">
        <v>203</v>
      </c>
      <c r="G150" s="123" t="s">
        <v>149</v>
      </c>
      <c r="H150" s="124">
        <v>117.64</v>
      </c>
      <c r="I150" s="125"/>
      <c r="J150" s="125"/>
      <c r="K150" s="126"/>
      <c r="L150" s="30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AJ150" s="127" t="s">
        <v>90</v>
      </c>
      <c r="AL150" s="127" t="s">
        <v>146</v>
      </c>
      <c r="AM150" s="127" t="s">
        <v>78</v>
      </c>
      <c r="AQ150" s="15" t="s">
        <v>144</v>
      </c>
      <c r="AW150" s="128" t="e">
        <f>IF(#REF!="základná",J150,0)</f>
        <v>#REF!</v>
      </c>
      <c r="AX150" s="128" t="e">
        <f>IF(#REF!="znížená",J150,0)</f>
        <v>#REF!</v>
      </c>
      <c r="AY150" s="128" t="e">
        <f>IF(#REF!="zákl. prenesená",J150,0)</f>
        <v>#REF!</v>
      </c>
      <c r="AZ150" s="128" t="e">
        <f>IF(#REF!="zníž. prenesená",J150,0)</f>
        <v>#REF!</v>
      </c>
      <c r="BA150" s="128" t="e">
        <f>IF(#REF!="nulová",J150,0)</f>
        <v>#REF!</v>
      </c>
      <c r="BB150" s="15" t="s">
        <v>78</v>
      </c>
      <c r="BC150" s="128">
        <f t="shared" si="0"/>
        <v>0</v>
      </c>
      <c r="BD150" s="15" t="s">
        <v>90</v>
      </c>
      <c r="BE150" s="127" t="s">
        <v>204</v>
      </c>
    </row>
    <row r="151" spans="1:57" s="2" customFormat="1" ht="37.9" customHeight="1">
      <c r="A151" s="29"/>
      <c r="B151" s="119"/>
      <c r="C151" s="120" t="s">
        <v>205</v>
      </c>
      <c r="D151" s="120" t="s">
        <v>146</v>
      </c>
      <c r="E151" s="121" t="s">
        <v>206</v>
      </c>
      <c r="F151" s="122" t="s">
        <v>207</v>
      </c>
      <c r="G151" s="123" t="s">
        <v>149</v>
      </c>
      <c r="H151" s="124">
        <v>117.64</v>
      </c>
      <c r="I151" s="125"/>
      <c r="J151" s="125"/>
      <c r="K151" s="126"/>
      <c r="L151" s="30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AJ151" s="127" t="s">
        <v>90</v>
      </c>
      <c r="AL151" s="127" t="s">
        <v>146</v>
      </c>
      <c r="AM151" s="127" t="s">
        <v>78</v>
      </c>
      <c r="AQ151" s="15" t="s">
        <v>144</v>
      </c>
      <c r="AW151" s="128" t="e">
        <f>IF(#REF!="základná",J151,0)</f>
        <v>#REF!</v>
      </c>
      <c r="AX151" s="128" t="e">
        <f>IF(#REF!="znížená",J151,0)</f>
        <v>#REF!</v>
      </c>
      <c r="AY151" s="128" t="e">
        <f>IF(#REF!="zákl. prenesená",J151,0)</f>
        <v>#REF!</v>
      </c>
      <c r="AZ151" s="128" t="e">
        <f>IF(#REF!="zníž. prenesená",J151,0)</f>
        <v>#REF!</v>
      </c>
      <c r="BA151" s="128" t="e">
        <f>IF(#REF!="nulová",J151,0)</f>
        <v>#REF!</v>
      </c>
      <c r="BB151" s="15" t="s">
        <v>78</v>
      </c>
      <c r="BC151" s="128">
        <f t="shared" si="0"/>
        <v>0</v>
      </c>
      <c r="BD151" s="15" t="s">
        <v>90</v>
      </c>
      <c r="BE151" s="127" t="s">
        <v>208</v>
      </c>
    </row>
    <row r="152" spans="1:57" s="2" customFormat="1" ht="24.2" customHeight="1">
      <c r="A152" s="29"/>
      <c r="B152" s="119"/>
      <c r="C152" s="120" t="s">
        <v>209</v>
      </c>
      <c r="D152" s="120" t="s">
        <v>146</v>
      </c>
      <c r="E152" s="121" t="s">
        <v>210</v>
      </c>
      <c r="F152" s="122" t="s">
        <v>211</v>
      </c>
      <c r="G152" s="123" t="s">
        <v>149</v>
      </c>
      <c r="H152" s="124">
        <v>637.95500000000004</v>
      </c>
      <c r="I152" s="125"/>
      <c r="J152" s="125"/>
      <c r="K152" s="126"/>
      <c r="L152" s="30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AJ152" s="127" t="s">
        <v>90</v>
      </c>
      <c r="AL152" s="127" t="s">
        <v>146</v>
      </c>
      <c r="AM152" s="127" t="s">
        <v>78</v>
      </c>
      <c r="AQ152" s="15" t="s">
        <v>144</v>
      </c>
      <c r="AW152" s="128" t="e">
        <f>IF(#REF!="základná",J152,0)</f>
        <v>#REF!</v>
      </c>
      <c r="AX152" s="128" t="e">
        <f>IF(#REF!="znížená",J152,0)</f>
        <v>#REF!</v>
      </c>
      <c r="AY152" s="128" t="e">
        <f>IF(#REF!="zákl. prenesená",J152,0)</f>
        <v>#REF!</v>
      </c>
      <c r="AZ152" s="128" t="e">
        <f>IF(#REF!="zníž. prenesená",J152,0)</f>
        <v>#REF!</v>
      </c>
      <c r="BA152" s="128" t="e">
        <f>IF(#REF!="nulová",J152,0)</f>
        <v>#REF!</v>
      </c>
      <c r="BB152" s="15" t="s">
        <v>78</v>
      </c>
      <c r="BC152" s="128">
        <f t="shared" si="0"/>
        <v>0</v>
      </c>
      <c r="BD152" s="15" t="s">
        <v>90</v>
      </c>
      <c r="BE152" s="127" t="s">
        <v>212</v>
      </c>
    </row>
    <row r="153" spans="1:57" s="2" customFormat="1" ht="37.9" customHeight="1">
      <c r="A153" s="29"/>
      <c r="B153" s="119"/>
      <c r="C153" s="120" t="s">
        <v>213</v>
      </c>
      <c r="D153" s="120" t="s">
        <v>146</v>
      </c>
      <c r="E153" s="121" t="s">
        <v>214</v>
      </c>
      <c r="F153" s="122" t="s">
        <v>215</v>
      </c>
      <c r="G153" s="123" t="s">
        <v>149</v>
      </c>
      <c r="H153" s="124">
        <v>31.34</v>
      </c>
      <c r="I153" s="125"/>
      <c r="J153" s="125"/>
      <c r="K153" s="126"/>
      <c r="L153" s="30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AJ153" s="127" t="s">
        <v>90</v>
      </c>
      <c r="AL153" s="127" t="s">
        <v>146</v>
      </c>
      <c r="AM153" s="127" t="s">
        <v>78</v>
      </c>
      <c r="AQ153" s="15" t="s">
        <v>144</v>
      </c>
      <c r="AW153" s="128" t="e">
        <f>IF(#REF!="základná",J153,0)</f>
        <v>#REF!</v>
      </c>
      <c r="AX153" s="128" t="e">
        <f>IF(#REF!="znížená",J153,0)</f>
        <v>#REF!</v>
      </c>
      <c r="AY153" s="128" t="e">
        <f>IF(#REF!="zákl. prenesená",J153,0)</f>
        <v>#REF!</v>
      </c>
      <c r="AZ153" s="128" t="e">
        <f>IF(#REF!="zníž. prenesená",J153,0)</f>
        <v>#REF!</v>
      </c>
      <c r="BA153" s="128" t="e">
        <f>IF(#REF!="nulová",J153,0)</f>
        <v>#REF!</v>
      </c>
      <c r="BB153" s="15" t="s">
        <v>78</v>
      </c>
      <c r="BC153" s="128">
        <f t="shared" si="0"/>
        <v>0</v>
      </c>
      <c r="BD153" s="15" t="s">
        <v>90</v>
      </c>
      <c r="BE153" s="127" t="s">
        <v>216</v>
      </c>
    </row>
    <row r="154" spans="1:57" s="2" customFormat="1" ht="24.2" customHeight="1">
      <c r="A154" s="29"/>
      <c r="B154" s="119"/>
      <c r="C154" s="120" t="s">
        <v>217</v>
      </c>
      <c r="D154" s="120" t="s">
        <v>146</v>
      </c>
      <c r="E154" s="121" t="s">
        <v>218</v>
      </c>
      <c r="F154" s="122" t="s">
        <v>219</v>
      </c>
      <c r="G154" s="123" t="s">
        <v>149</v>
      </c>
      <c r="H154" s="124">
        <v>234.42099999999999</v>
      </c>
      <c r="I154" s="125"/>
      <c r="J154" s="125"/>
      <c r="K154" s="126"/>
      <c r="L154" s="30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AJ154" s="127" t="s">
        <v>90</v>
      </c>
      <c r="AL154" s="127" t="s">
        <v>146</v>
      </c>
      <c r="AM154" s="127" t="s">
        <v>78</v>
      </c>
      <c r="AQ154" s="15" t="s">
        <v>144</v>
      </c>
      <c r="AW154" s="128" t="e">
        <f>IF(#REF!="základná",J154,0)</f>
        <v>#REF!</v>
      </c>
      <c r="AX154" s="128" t="e">
        <f>IF(#REF!="znížená",J154,0)</f>
        <v>#REF!</v>
      </c>
      <c r="AY154" s="128" t="e">
        <f>IF(#REF!="zákl. prenesená",J154,0)</f>
        <v>#REF!</v>
      </c>
      <c r="AZ154" s="128" t="e">
        <f>IF(#REF!="zníž. prenesená",J154,0)</f>
        <v>#REF!</v>
      </c>
      <c r="BA154" s="128" t="e">
        <f>IF(#REF!="nulová",J154,0)</f>
        <v>#REF!</v>
      </c>
      <c r="BB154" s="15" t="s">
        <v>78</v>
      </c>
      <c r="BC154" s="128">
        <f t="shared" si="0"/>
        <v>0</v>
      </c>
      <c r="BD154" s="15" t="s">
        <v>90</v>
      </c>
      <c r="BE154" s="127" t="s">
        <v>220</v>
      </c>
    </row>
    <row r="155" spans="1:57" s="2" customFormat="1" ht="24.2" customHeight="1">
      <c r="A155" s="29"/>
      <c r="B155" s="119"/>
      <c r="C155" s="120" t="s">
        <v>6</v>
      </c>
      <c r="D155" s="120" t="s">
        <v>146</v>
      </c>
      <c r="E155" s="121" t="s">
        <v>221</v>
      </c>
      <c r="F155" s="122" t="s">
        <v>222</v>
      </c>
      <c r="G155" s="123" t="s">
        <v>149</v>
      </c>
      <c r="H155" s="124">
        <v>31.14</v>
      </c>
      <c r="I155" s="125"/>
      <c r="J155" s="125"/>
      <c r="K155" s="126"/>
      <c r="L155" s="30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AJ155" s="127" t="s">
        <v>90</v>
      </c>
      <c r="AL155" s="127" t="s">
        <v>146</v>
      </c>
      <c r="AM155" s="127" t="s">
        <v>78</v>
      </c>
      <c r="AQ155" s="15" t="s">
        <v>144</v>
      </c>
      <c r="AW155" s="128" t="e">
        <f>IF(#REF!="základná",J155,0)</f>
        <v>#REF!</v>
      </c>
      <c r="AX155" s="128" t="e">
        <f>IF(#REF!="znížená",J155,0)</f>
        <v>#REF!</v>
      </c>
      <c r="AY155" s="128" t="e">
        <f>IF(#REF!="zákl. prenesená",J155,0)</f>
        <v>#REF!</v>
      </c>
      <c r="AZ155" s="128" t="e">
        <f>IF(#REF!="zníž. prenesená",J155,0)</f>
        <v>#REF!</v>
      </c>
      <c r="BA155" s="128" t="e">
        <f>IF(#REF!="nulová",J155,0)</f>
        <v>#REF!</v>
      </c>
      <c r="BB155" s="15" t="s">
        <v>78</v>
      </c>
      <c r="BC155" s="128">
        <f t="shared" si="0"/>
        <v>0</v>
      </c>
      <c r="BD155" s="15" t="s">
        <v>90</v>
      </c>
      <c r="BE155" s="127" t="s">
        <v>223</v>
      </c>
    </row>
    <row r="156" spans="1:57" s="2" customFormat="1" ht="24.2" customHeight="1">
      <c r="A156" s="29"/>
      <c r="B156" s="119"/>
      <c r="C156" s="120" t="s">
        <v>224</v>
      </c>
      <c r="D156" s="120" t="s">
        <v>146</v>
      </c>
      <c r="E156" s="121" t="s">
        <v>225</v>
      </c>
      <c r="F156" s="122" t="s">
        <v>226</v>
      </c>
      <c r="G156" s="123" t="s">
        <v>149</v>
      </c>
      <c r="H156" s="124">
        <v>35.585000000000001</v>
      </c>
      <c r="I156" s="125"/>
      <c r="J156" s="125"/>
      <c r="K156" s="126"/>
      <c r="L156" s="30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AJ156" s="127" t="s">
        <v>90</v>
      </c>
      <c r="AL156" s="127" t="s">
        <v>146</v>
      </c>
      <c r="AM156" s="127" t="s">
        <v>78</v>
      </c>
      <c r="AQ156" s="15" t="s">
        <v>144</v>
      </c>
      <c r="AW156" s="128" t="e">
        <f>IF(#REF!="základná",J156,0)</f>
        <v>#REF!</v>
      </c>
      <c r="AX156" s="128" t="e">
        <f>IF(#REF!="znížená",J156,0)</f>
        <v>#REF!</v>
      </c>
      <c r="AY156" s="128" t="e">
        <f>IF(#REF!="zákl. prenesená",J156,0)</f>
        <v>#REF!</v>
      </c>
      <c r="AZ156" s="128" t="e">
        <f>IF(#REF!="zníž. prenesená",J156,0)</f>
        <v>#REF!</v>
      </c>
      <c r="BA156" s="128" t="e">
        <f>IF(#REF!="nulová",J156,0)</f>
        <v>#REF!</v>
      </c>
      <c r="BB156" s="15" t="s">
        <v>78</v>
      </c>
      <c r="BC156" s="128">
        <f t="shared" si="0"/>
        <v>0</v>
      </c>
      <c r="BD156" s="15" t="s">
        <v>90</v>
      </c>
      <c r="BE156" s="127" t="s">
        <v>227</v>
      </c>
    </row>
    <row r="157" spans="1:57" s="2" customFormat="1" ht="24.2" customHeight="1">
      <c r="A157" s="29"/>
      <c r="B157" s="119"/>
      <c r="C157" s="120" t="s">
        <v>228</v>
      </c>
      <c r="D157" s="120" t="s">
        <v>146</v>
      </c>
      <c r="E157" s="121" t="s">
        <v>229</v>
      </c>
      <c r="F157" s="122" t="s">
        <v>230</v>
      </c>
      <c r="G157" s="123" t="s">
        <v>149</v>
      </c>
      <c r="H157" s="124">
        <v>1.1200000000000001</v>
      </c>
      <c r="I157" s="125"/>
      <c r="J157" s="125"/>
      <c r="K157" s="126"/>
      <c r="L157" s="30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AJ157" s="127" t="s">
        <v>90</v>
      </c>
      <c r="AL157" s="127" t="s">
        <v>146</v>
      </c>
      <c r="AM157" s="127" t="s">
        <v>78</v>
      </c>
      <c r="AQ157" s="15" t="s">
        <v>144</v>
      </c>
      <c r="AW157" s="128" t="e">
        <f>IF(#REF!="základná",J157,0)</f>
        <v>#REF!</v>
      </c>
      <c r="AX157" s="128" t="e">
        <f>IF(#REF!="znížená",J157,0)</f>
        <v>#REF!</v>
      </c>
      <c r="AY157" s="128" t="e">
        <f>IF(#REF!="zákl. prenesená",J157,0)</f>
        <v>#REF!</v>
      </c>
      <c r="AZ157" s="128" t="e">
        <f>IF(#REF!="zníž. prenesená",J157,0)</f>
        <v>#REF!</v>
      </c>
      <c r="BA157" s="128" t="e">
        <f>IF(#REF!="nulová",J157,0)</f>
        <v>#REF!</v>
      </c>
      <c r="BB157" s="15" t="s">
        <v>78</v>
      </c>
      <c r="BC157" s="128">
        <f t="shared" si="0"/>
        <v>0</v>
      </c>
      <c r="BD157" s="15" t="s">
        <v>90</v>
      </c>
      <c r="BE157" s="127" t="s">
        <v>231</v>
      </c>
    </row>
    <row r="158" spans="1:57" s="2" customFormat="1" ht="24.2" customHeight="1">
      <c r="A158" s="29"/>
      <c r="B158" s="119"/>
      <c r="C158" s="120" t="s">
        <v>232</v>
      </c>
      <c r="D158" s="120" t="s">
        <v>146</v>
      </c>
      <c r="E158" s="121" t="s">
        <v>233</v>
      </c>
      <c r="F158" s="122" t="s">
        <v>234</v>
      </c>
      <c r="G158" s="123" t="s">
        <v>149</v>
      </c>
      <c r="H158" s="124">
        <v>620.25</v>
      </c>
      <c r="I158" s="125"/>
      <c r="J158" s="125"/>
      <c r="K158" s="126"/>
      <c r="L158" s="30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AJ158" s="127" t="s">
        <v>90</v>
      </c>
      <c r="AL158" s="127" t="s">
        <v>146</v>
      </c>
      <c r="AM158" s="127" t="s">
        <v>78</v>
      </c>
      <c r="AQ158" s="15" t="s">
        <v>144</v>
      </c>
      <c r="AW158" s="128" t="e">
        <f>IF(#REF!="základná",J158,0)</f>
        <v>#REF!</v>
      </c>
      <c r="AX158" s="128" t="e">
        <f>IF(#REF!="znížená",J158,0)</f>
        <v>#REF!</v>
      </c>
      <c r="AY158" s="128" t="e">
        <f>IF(#REF!="zákl. prenesená",J158,0)</f>
        <v>#REF!</v>
      </c>
      <c r="AZ158" s="128" t="e">
        <f>IF(#REF!="zníž. prenesená",J158,0)</f>
        <v>#REF!</v>
      </c>
      <c r="BA158" s="128" t="e">
        <f>IF(#REF!="nulová",J158,0)</f>
        <v>#REF!</v>
      </c>
      <c r="BB158" s="15" t="s">
        <v>78</v>
      </c>
      <c r="BC158" s="128">
        <f t="shared" si="0"/>
        <v>0</v>
      </c>
      <c r="BD158" s="15" t="s">
        <v>90</v>
      </c>
      <c r="BE158" s="127" t="s">
        <v>235</v>
      </c>
    </row>
    <row r="159" spans="1:57" s="2" customFormat="1" ht="24.2" customHeight="1">
      <c r="A159" s="29"/>
      <c r="B159" s="119"/>
      <c r="C159" s="120" t="s">
        <v>236</v>
      </c>
      <c r="D159" s="120" t="s">
        <v>146</v>
      </c>
      <c r="E159" s="121" t="s">
        <v>237</v>
      </c>
      <c r="F159" s="122" t="s">
        <v>238</v>
      </c>
      <c r="G159" s="123" t="s">
        <v>149</v>
      </c>
      <c r="H159" s="124">
        <v>6.02</v>
      </c>
      <c r="I159" s="125"/>
      <c r="J159" s="125"/>
      <c r="K159" s="126"/>
      <c r="L159" s="30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AJ159" s="127" t="s">
        <v>90</v>
      </c>
      <c r="AL159" s="127" t="s">
        <v>146</v>
      </c>
      <c r="AM159" s="127" t="s">
        <v>78</v>
      </c>
      <c r="AQ159" s="15" t="s">
        <v>144</v>
      </c>
      <c r="AW159" s="128" t="e">
        <f>IF(#REF!="základná",J159,0)</f>
        <v>#REF!</v>
      </c>
      <c r="AX159" s="128" t="e">
        <f>IF(#REF!="znížená",J159,0)</f>
        <v>#REF!</v>
      </c>
      <c r="AY159" s="128" t="e">
        <f>IF(#REF!="zákl. prenesená",J159,0)</f>
        <v>#REF!</v>
      </c>
      <c r="AZ159" s="128" t="e">
        <f>IF(#REF!="zníž. prenesená",J159,0)</f>
        <v>#REF!</v>
      </c>
      <c r="BA159" s="128" t="e">
        <f>IF(#REF!="nulová",J159,0)</f>
        <v>#REF!</v>
      </c>
      <c r="BB159" s="15" t="s">
        <v>78</v>
      </c>
      <c r="BC159" s="128">
        <f t="shared" si="0"/>
        <v>0</v>
      </c>
      <c r="BD159" s="15" t="s">
        <v>90</v>
      </c>
      <c r="BE159" s="127" t="s">
        <v>239</v>
      </c>
    </row>
    <row r="160" spans="1:57" s="2" customFormat="1" ht="24.2" customHeight="1">
      <c r="A160" s="29"/>
      <c r="B160" s="119"/>
      <c r="C160" s="120" t="s">
        <v>240</v>
      </c>
      <c r="D160" s="120" t="s">
        <v>146</v>
      </c>
      <c r="E160" s="121" t="s">
        <v>241</v>
      </c>
      <c r="F160" s="122" t="s">
        <v>242</v>
      </c>
      <c r="G160" s="123" t="s">
        <v>149</v>
      </c>
      <c r="H160" s="124">
        <v>6.0049999999999999</v>
      </c>
      <c r="I160" s="125"/>
      <c r="J160" s="125"/>
      <c r="K160" s="126"/>
      <c r="L160" s="30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AJ160" s="127" t="s">
        <v>90</v>
      </c>
      <c r="AL160" s="127" t="s">
        <v>146</v>
      </c>
      <c r="AM160" s="127" t="s">
        <v>78</v>
      </c>
      <c r="AQ160" s="15" t="s">
        <v>144</v>
      </c>
      <c r="AW160" s="128" t="e">
        <f>IF(#REF!="základná",J160,0)</f>
        <v>#REF!</v>
      </c>
      <c r="AX160" s="128" t="e">
        <f>IF(#REF!="znížená",J160,0)</f>
        <v>#REF!</v>
      </c>
      <c r="AY160" s="128" t="e">
        <f>IF(#REF!="zákl. prenesená",J160,0)</f>
        <v>#REF!</v>
      </c>
      <c r="AZ160" s="128" t="e">
        <f>IF(#REF!="zníž. prenesená",J160,0)</f>
        <v>#REF!</v>
      </c>
      <c r="BA160" s="128" t="e">
        <f>IF(#REF!="nulová",J160,0)</f>
        <v>#REF!</v>
      </c>
      <c r="BB160" s="15" t="s">
        <v>78</v>
      </c>
      <c r="BC160" s="128">
        <f t="shared" si="0"/>
        <v>0</v>
      </c>
      <c r="BD160" s="15" t="s">
        <v>90</v>
      </c>
      <c r="BE160" s="127" t="s">
        <v>243</v>
      </c>
    </row>
    <row r="161" spans="1:57" s="2" customFormat="1" ht="24.2" customHeight="1">
      <c r="A161" s="29"/>
      <c r="B161" s="119"/>
      <c r="C161" s="120" t="s">
        <v>244</v>
      </c>
      <c r="D161" s="120" t="s">
        <v>146</v>
      </c>
      <c r="E161" s="121" t="s">
        <v>245</v>
      </c>
      <c r="F161" s="122" t="s">
        <v>246</v>
      </c>
      <c r="G161" s="123" t="s">
        <v>149</v>
      </c>
      <c r="H161" s="124">
        <v>61.48</v>
      </c>
      <c r="I161" s="125"/>
      <c r="J161" s="125"/>
      <c r="K161" s="126"/>
      <c r="L161" s="30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W161" s="29"/>
      <c r="AJ161" s="127" t="s">
        <v>90</v>
      </c>
      <c r="AL161" s="127" t="s">
        <v>146</v>
      </c>
      <c r="AM161" s="127" t="s">
        <v>78</v>
      </c>
      <c r="AQ161" s="15" t="s">
        <v>144</v>
      </c>
      <c r="AW161" s="128" t="e">
        <f>IF(#REF!="základná",J161,0)</f>
        <v>#REF!</v>
      </c>
      <c r="AX161" s="128" t="e">
        <f>IF(#REF!="znížená",J161,0)</f>
        <v>#REF!</v>
      </c>
      <c r="AY161" s="128" t="e">
        <f>IF(#REF!="zákl. prenesená",J161,0)</f>
        <v>#REF!</v>
      </c>
      <c r="AZ161" s="128" t="e">
        <f>IF(#REF!="zníž. prenesená",J161,0)</f>
        <v>#REF!</v>
      </c>
      <c r="BA161" s="128" t="e">
        <f>IF(#REF!="nulová",J161,0)</f>
        <v>#REF!</v>
      </c>
      <c r="BB161" s="15" t="s">
        <v>78</v>
      </c>
      <c r="BC161" s="128">
        <f t="shared" si="0"/>
        <v>0</v>
      </c>
      <c r="BD161" s="15" t="s">
        <v>90</v>
      </c>
      <c r="BE161" s="127" t="s">
        <v>247</v>
      </c>
    </row>
    <row r="162" spans="1:57" s="12" customFormat="1" ht="22.9" customHeight="1">
      <c r="B162" s="111"/>
      <c r="D162" s="112" t="s">
        <v>68</v>
      </c>
      <c r="E162" s="117" t="s">
        <v>177</v>
      </c>
      <c r="F162" s="117" t="s">
        <v>248</v>
      </c>
      <c r="J162" s="118"/>
      <c r="L162" s="111"/>
      <c r="AJ162" s="112" t="s">
        <v>74</v>
      </c>
      <c r="AL162" s="115" t="s">
        <v>68</v>
      </c>
      <c r="AM162" s="115" t="s">
        <v>74</v>
      </c>
      <c r="AQ162" s="112" t="s">
        <v>144</v>
      </c>
      <c r="BC162" s="116">
        <f>SUM(BC163:BC188)</f>
        <v>0</v>
      </c>
    </row>
    <row r="163" spans="1:57" s="2" customFormat="1" ht="33" customHeight="1">
      <c r="A163" s="29"/>
      <c r="B163" s="119"/>
      <c r="C163" s="120" t="s">
        <v>249</v>
      </c>
      <c r="D163" s="120" t="s">
        <v>146</v>
      </c>
      <c r="E163" s="121" t="s">
        <v>250</v>
      </c>
      <c r="F163" s="122" t="s">
        <v>251</v>
      </c>
      <c r="G163" s="123" t="s">
        <v>149</v>
      </c>
      <c r="H163" s="124">
        <v>868.93399999999997</v>
      </c>
      <c r="I163" s="125"/>
      <c r="J163" s="125"/>
      <c r="K163" s="126"/>
      <c r="L163" s="30"/>
      <c r="M163" s="29"/>
      <c r="N163" s="29"/>
      <c r="O163" s="29"/>
      <c r="P163" s="29"/>
      <c r="Q163" s="29"/>
      <c r="R163" s="29"/>
      <c r="S163" s="29"/>
      <c r="T163" s="29"/>
      <c r="U163" s="29"/>
      <c r="V163" s="29"/>
      <c r="W163" s="29"/>
      <c r="AJ163" s="127" t="s">
        <v>90</v>
      </c>
      <c r="AL163" s="127" t="s">
        <v>146</v>
      </c>
      <c r="AM163" s="127" t="s">
        <v>78</v>
      </c>
      <c r="AQ163" s="15" t="s">
        <v>144</v>
      </c>
      <c r="AW163" s="128" t="e">
        <f>IF(#REF!="základná",J163,0)</f>
        <v>#REF!</v>
      </c>
      <c r="AX163" s="128" t="e">
        <f>IF(#REF!="znížená",J163,0)</f>
        <v>#REF!</v>
      </c>
      <c r="AY163" s="128" t="e">
        <f>IF(#REF!="zákl. prenesená",J163,0)</f>
        <v>#REF!</v>
      </c>
      <c r="AZ163" s="128" t="e">
        <f>IF(#REF!="zníž. prenesená",J163,0)</f>
        <v>#REF!</v>
      </c>
      <c r="BA163" s="128" t="e">
        <f>IF(#REF!="nulová",J163,0)</f>
        <v>#REF!</v>
      </c>
      <c r="BB163" s="15" t="s">
        <v>78</v>
      </c>
      <c r="BC163" s="128">
        <f t="shared" ref="BC163:BC188" si="1">ROUND(I163*H163,2)</f>
        <v>0</v>
      </c>
      <c r="BD163" s="15" t="s">
        <v>90</v>
      </c>
      <c r="BE163" s="127" t="s">
        <v>252</v>
      </c>
    </row>
    <row r="164" spans="1:57" s="2" customFormat="1" ht="33" customHeight="1">
      <c r="A164" s="29"/>
      <c r="B164" s="119"/>
      <c r="C164" s="120" t="s">
        <v>253</v>
      </c>
      <c r="D164" s="120" t="s">
        <v>146</v>
      </c>
      <c r="E164" s="121" t="s">
        <v>254</v>
      </c>
      <c r="F164" s="122" t="s">
        <v>255</v>
      </c>
      <c r="G164" s="123" t="s">
        <v>149</v>
      </c>
      <c r="H164" s="124">
        <v>868.93399999999997</v>
      </c>
      <c r="I164" s="125"/>
      <c r="J164" s="125"/>
      <c r="K164" s="126"/>
      <c r="L164" s="30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AJ164" s="127" t="s">
        <v>90</v>
      </c>
      <c r="AL164" s="127" t="s">
        <v>146</v>
      </c>
      <c r="AM164" s="127" t="s">
        <v>78</v>
      </c>
      <c r="AQ164" s="15" t="s">
        <v>144</v>
      </c>
      <c r="AW164" s="128" t="e">
        <f>IF(#REF!="základná",J164,0)</f>
        <v>#REF!</v>
      </c>
      <c r="AX164" s="128" t="e">
        <f>IF(#REF!="znížená",J164,0)</f>
        <v>#REF!</v>
      </c>
      <c r="AY164" s="128" t="e">
        <f>IF(#REF!="zákl. prenesená",J164,0)</f>
        <v>#REF!</v>
      </c>
      <c r="AZ164" s="128" t="e">
        <f>IF(#REF!="zníž. prenesená",J164,0)</f>
        <v>#REF!</v>
      </c>
      <c r="BA164" s="128" t="e">
        <f>IF(#REF!="nulová",J164,0)</f>
        <v>#REF!</v>
      </c>
      <c r="BB164" s="15" t="s">
        <v>78</v>
      </c>
      <c r="BC164" s="128">
        <f t="shared" si="1"/>
        <v>0</v>
      </c>
      <c r="BD164" s="15" t="s">
        <v>90</v>
      </c>
      <c r="BE164" s="127" t="s">
        <v>256</v>
      </c>
    </row>
    <row r="165" spans="1:57" s="2" customFormat="1" ht="37.9" customHeight="1">
      <c r="A165" s="29"/>
      <c r="B165" s="119"/>
      <c r="C165" s="120" t="s">
        <v>257</v>
      </c>
      <c r="D165" s="120" t="s">
        <v>146</v>
      </c>
      <c r="E165" s="121" t="s">
        <v>258</v>
      </c>
      <c r="F165" s="122" t="s">
        <v>259</v>
      </c>
      <c r="G165" s="123" t="s">
        <v>149</v>
      </c>
      <c r="H165" s="124">
        <v>8689.34</v>
      </c>
      <c r="I165" s="125"/>
      <c r="J165" s="125"/>
      <c r="K165" s="126"/>
      <c r="L165" s="30"/>
      <c r="M165" s="29"/>
      <c r="N165" s="29"/>
      <c r="O165" s="29"/>
      <c r="P165" s="29"/>
      <c r="Q165" s="29"/>
      <c r="R165" s="29"/>
      <c r="S165" s="29"/>
      <c r="T165" s="29"/>
      <c r="U165" s="29"/>
      <c r="V165" s="29"/>
      <c r="W165" s="29"/>
      <c r="AJ165" s="127" t="s">
        <v>90</v>
      </c>
      <c r="AL165" s="127" t="s">
        <v>146</v>
      </c>
      <c r="AM165" s="127" t="s">
        <v>78</v>
      </c>
      <c r="AQ165" s="15" t="s">
        <v>144</v>
      </c>
      <c r="AW165" s="128" t="e">
        <f>IF(#REF!="základná",J165,0)</f>
        <v>#REF!</v>
      </c>
      <c r="AX165" s="128" t="e">
        <f>IF(#REF!="znížená",J165,0)</f>
        <v>#REF!</v>
      </c>
      <c r="AY165" s="128" t="e">
        <f>IF(#REF!="zákl. prenesená",J165,0)</f>
        <v>#REF!</v>
      </c>
      <c r="AZ165" s="128" t="e">
        <f>IF(#REF!="zníž. prenesená",J165,0)</f>
        <v>#REF!</v>
      </c>
      <c r="BA165" s="128" t="e">
        <f>IF(#REF!="nulová",J165,0)</f>
        <v>#REF!</v>
      </c>
      <c r="BB165" s="15" t="s">
        <v>78</v>
      </c>
      <c r="BC165" s="128">
        <f t="shared" si="1"/>
        <v>0</v>
      </c>
      <c r="BD165" s="15" t="s">
        <v>90</v>
      </c>
      <c r="BE165" s="127" t="s">
        <v>260</v>
      </c>
    </row>
    <row r="166" spans="1:57" s="2" customFormat="1" ht="16.5" customHeight="1">
      <c r="A166" s="29"/>
      <c r="B166" s="119"/>
      <c r="C166" s="120" t="s">
        <v>261</v>
      </c>
      <c r="D166" s="120" t="s">
        <v>146</v>
      </c>
      <c r="E166" s="121" t="s">
        <v>262</v>
      </c>
      <c r="F166" s="122" t="s">
        <v>263</v>
      </c>
      <c r="G166" s="123" t="s">
        <v>149</v>
      </c>
      <c r="H166" s="124">
        <v>653.798</v>
      </c>
      <c r="I166" s="125"/>
      <c r="J166" s="125"/>
      <c r="K166" s="126"/>
      <c r="L166" s="30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AJ166" s="127" t="s">
        <v>90</v>
      </c>
      <c r="AL166" s="127" t="s">
        <v>146</v>
      </c>
      <c r="AM166" s="127" t="s">
        <v>78</v>
      </c>
      <c r="AQ166" s="15" t="s">
        <v>144</v>
      </c>
      <c r="AW166" s="128" t="e">
        <f>IF(#REF!="základná",J166,0)</f>
        <v>#REF!</v>
      </c>
      <c r="AX166" s="128" t="e">
        <f>IF(#REF!="znížená",J166,0)</f>
        <v>#REF!</v>
      </c>
      <c r="AY166" s="128" t="e">
        <f>IF(#REF!="zákl. prenesená",J166,0)</f>
        <v>#REF!</v>
      </c>
      <c r="AZ166" s="128" t="e">
        <f>IF(#REF!="zníž. prenesená",J166,0)</f>
        <v>#REF!</v>
      </c>
      <c r="BA166" s="128" t="e">
        <f>IF(#REF!="nulová",J166,0)</f>
        <v>#REF!</v>
      </c>
      <c r="BB166" s="15" t="s">
        <v>78</v>
      </c>
      <c r="BC166" s="128">
        <f t="shared" si="1"/>
        <v>0</v>
      </c>
      <c r="BD166" s="15" t="s">
        <v>90</v>
      </c>
      <c r="BE166" s="127" t="s">
        <v>264</v>
      </c>
    </row>
    <row r="167" spans="1:57" s="2" customFormat="1" ht="21.75" customHeight="1">
      <c r="A167" s="29"/>
      <c r="B167" s="119"/>
      <c r="C167" s="120" t="s">
        <v>265</v>
      </c>
      <c r="D167" s="120" t="s">
        <v>146</v>
      </c>
      <c r="E167" s="121" t="s">
        <v>266</v>
      </c>
      <c r="F167" s="122" t="s">
        <v>267</v>
      </c>
      <c r="G167" s="123" t="s">
        <v>149</v>
      </c>
      <c r="H167" s="124">
        <v>653.798</v>
      </c>
      <c r="I167" s="125"/>
      <c r="J167" s="125"/>
      <c r="K167" s="126"/>
      <c r="L167" s="30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AJ167" s="127" t="s">
        <v>90</v>
      </c>
      <c r="AL167" s="127" t="s">
        <v>146</v>
      </c>
      <c r="AM167" s="127" t="s">
        <v>78</v>
      </c>
      <c r="AQ167" s="15" t="s">
        <v>144</v>
      </c>
      <c r="AW167" s="128" t="e">
        <f>IF(#REF!="základná",J167,0)</f>
        <v>#REF!</v>
      </c>
      <c r="AX167" s="128" t="e">
        <f>IF(#REF!="znížená",J167,0)</f>
        <v>#REF!</v>
      </c>
      <c r="AY167" s="128" t="e">
        <f>IF(#REF!="zákl. prenesená",J167,0)</f>
        <v>#REF!</v>
      </c>
      <c r="AZ167" s="128" t="e">
        <f>IF(#REF!="zníž. prenesená",J167,0)</f>
        <v>#REF!</v>
      </c>
      <c r="BA167" s="128" t="e">
        <f>IF(#REF!="nulová",J167,0)</f>
        <v>#REF!</v>
      </c>
      <c r="BB167" s="15" t="s">
        <v>78</v>
      </c>
      <c r="BC167" s="128">
        <f t="shared" si="1"/>
        <v>0</v>
      </c>
      <c r="BD167" s="15" t="s">
        <v>90</v>
      </c>
      <c r="BE167" s="127" t="s">
        <v>268</v>
      </c>
    </row>
    <row r="168" spans="1:57" s="2" customFormat="1" ht="24.2" customHeight="1">
      <c r="A168" s="29"/>
      <c r="B168" s="119"/>
      <c r="C168" s="120" t="s">
        <v>269</v>
      </c>
      <c r="D168" s="120" t="s">
        <v>146</v>
      </c>
      <c r="E168" s="121" t="s">
        <v>270</v>
      </c>
      <c r="F168" s="122" t="s">
        <v>271</v>
      </c>
      <c r="G168" s="123" t="s">
        <v>272</v>
      </c>
      <c r="H168" s="124">
        <v>9.3000000000000007</v>
      </c>
      <c r="I168" s="125"/>
      <c r="J168" s="125"/>
      <c r="K168" s="126"/>
      <c r="L168" s="30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AJ168" s="127" t="s">
        <v>90</v>
      </c>
      <c r="AL168" s="127" t="s">
        <v>146</v>
      </c>
      <c r="AM168" s="127" t="s">
        <v>78</v>
      </c>
      <c r="AQ168" s="15" t="s">
        <v>144</v>
      </c>
      <c r="AW168" s="128" t="e">
        <f>IF(#REF!="základná",J168,0)</f>
        <v>#REF!</v>
      </c>
      <c r="AX168" s="128" t="e">
        <f>IF(#REF!="znížená",J168,0)</f>
        <v>#REF!</v>
      </c>
      <c r="AY168" s="128" t="e">
        <f>IF(#REF!="zákl. prenesená",J168,0)</f>
        <v>#REF!</v>
      </c>
      <c r="AZ168" s="128" t="e">
        <f>IF(#REF!="zníž. prenesená",J168,0)</f>
        <v>#REF!</v>
      </c>
      <c r="BA168" s="128" t="e">
        <f>IF(#REF!="nulová",J168,0)</f>
        <v>#REF!</v>
      </c>
      <c r="BB168" s="15" t="s">
        <v>78</v>
      </c>
      <c r="BC168" s="128">
        <f t="shared" si="1"/>
        <v>0</v>
      </c>
      <c r="BD168" s="15" t="s">
        <v>90</v>
      </c>
      <c r="BE168" s="127" t="s">
        <v>273</v>
      </c>
    </row>
    <row r="169" spans="1:57" s="2" customFormat="1" ht="24.2" customHeight="1">
      <c r="A169" s="29"/>
      <c r="B169" s="119"/>
      <c r="C169" s="120" t="s">
        <v>274</v>
      </c>
      <c r="D169" s="120" t="s">
        <v>146</v>
      </c>
      <c r="E169" s="121" t="s">
        <v>275</v>
      </c>
      <c r="F169" s="122" t="s">
        <v>276</v>
      </c>
      <c r="G169" s="123" t="s">
        <v>272</v>
      </c>
      <c r="H169" s="124">
        <v>9.3000000000000007</v>
      </c>
      <c r="I169" s="125"/>
      <c r="J169" s="125"/>
      <c r="K169" s="126"/>
      <c r="L169" s="30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AJ169" s="127" t="s">
        <v>90</v>
      </c>
      <c r="AL169" s="127" t="s">
        <v>146</v>
      </c>
      <c r="AM169" s="127" t="s">
        <v>78</v>
      </c>
      <c r="AQ169" s="15" t="s">
        <v>144</v>
      </c>
      <c r="AW169" s="128" t="e">
        <f>IF(#REF!="základná",J169,0)</f>
        <v>#REF!</v>
      </c>
      <c r="AX169" s="128" t="e">
        <f>IF(#REF!="znížená",J169,0)</f>
        <v>#REF!</v>
      </c>
      <c r="AY169" s="128" t="e">
        <f>IF(#REF!="zákl. prenesená",J169,0)</f>
        <v>#REF!</v>
      </c>
      <c r="AZ169" s="128" t="e">
        <f>IF(#REF!="zníž. prenesená",J169,0)</f>
        <v>#REF!</v>
      </c>
      <c r="BA169" s="128" t="e">
        <f>IF(#REF!="nulová",J169,0)</f>
        <v>#REF!</v>
      </c>
      <c r="BB169" s="15" t="s">
        <v>78</v>
      </c>
      <c r="BC169" s="128">
        <f t="shared" si="1"/>
        <v>0</v>
      </c>
      <c r="BD169" s="15" t="s">
        <v>90</v>
      </c>
      <c r="BE169" s="127" t="s">
        <v>277</v>
      </c>
    </row>
    <row r="170" spans="1:57" s="2" customFormat="1" ht="24.2" customHeight="1">
      <c r="A170" s="29"/>
      <c r="B170" s="119"/>
      <c r="C170" s="120" t="s">
        <v>278</v>
      </c>
      <c r="D170" s="120" t="s">
        <v>146</v>
      </c>
      <c r="E170" s="121" t="s">
        <v>279</v>
      </c>
      <c r="F170" s="122" t="s">
        <v>280</v>
      </c>
      <c r="G170" s="123" t="s">
        <v>272</v>
      </c>
      <c r="H170" s="124">
        <v>9.3000000000000007</v>
      </c>
      <c r="I170" s="125"/>
      <c r="J170" s="125"/>
      <c r="K170" s="126"/>
      <c r="L170" s="30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AJ170" s="127" t="s">
        <v>90</v>
      </c>
      <c r="AL170" s="127" t="s">
        <v>146</v>
      </c>
      <c r="AM170" s="127" t="s">
        <v>78</v>
      </c>
      <c r="AQ170" s="15" t="s">
        <v>144</v>
      </c>
      <c r="AW170" s="128" t="e">
        <f>IF(#REF!="základná",J170,0)</f>
        <v>#REF!</v>
      </c>
      <c r="AX170" s="128" t="e">
        <f>IF(#REF!="znížená",J170,0)</f>
        <v>#REF!</v>
      </c>
      <c r="AY170" s="128" t="e">
        <f>IF(#REF!="zákl. prenesená",J170,0)</f>
        <v>#REF!</v>
      </c>
      <c r="AZ170" s="128" t="e">
        <f>IF(#REF!="zníž. prenesená",J170,0)</f>
        <v>#REF!</v>
      </c>
      <c r="BA170" s="128" t="e">
        <f>IF(#REF!="nulová",J170,0)</f>
        <v>#REF!</v>
      </c>
      <c r="BB170" s="15" t="s">
        <v>78</v>
      </c>
      <c r="BC170" s="128">
        <f t="shared" si="1"/>
        <v>0</v>
      </c>
      <c r="BD170" s="15" t="s">
        <v>90</v>
      </c>
      <c r="BE170" s="127" t="s">
        <v>281</v>
      </c>
    </row>
    <row r="171" spans="1:57" s="2" customFormat="1" ht="16.5" customHeight="1">
      <c r="A171" s="29"/>
      <c r="B171" s="119"/>
      <c r="C171" s="120" t="s">
        <v>282</v>
      </c>
      <c r="D171" s="120" t="s">
        <v>146</v>
      </c>
      <c r="E171" s="121" t="s">
        <v>283</v>
      </c>
      <c r="F171" s="122" t="s">
        <v>284</v>
      </c>
      <c r="G171" s="123" t="s">
        <v>272</v>
      </c>
      <c r="H171" s="124">
        <v>119.52</v>
      </c>
      <c r="I171" s="125"/>
      <c r="J171" s="125"/>
      <c r="K171" s="126"/>
      <c r="L171" s="30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AJ171" s="127" t="s">
        <v>90</v>
      </c>
      <c r="AL171" s="127" t="s">
        <v>146</v>
      </c>
      <c r="AM171" s="127" t="s">
        <v>78</v>
      </c>
      <c r="AQ171" s="15" t="s">
        <v>144</v>
      </c>
      <c r="AW171" s="128" t="e">
        <f>IF(#REF!="základná",J171,0)</f>
        <v>#REF!</v>
      </c>
      <c r="AX171" s="128" t="e">
        <f>IF(#REF!="znížená",J171,0)</f>
        <v>#REF!</v>
      </c>
      <c r="AY171" s="128" t="e">
        <f>IF(#REF!="zákl. prenesená",J171,0)</f>
        <v>#REF!</v>
      </c>
      <c r="AZ171" s="128" t="e">
        <f>IF(#REF!="zníž. prenesená",J171,0)</f>
        <v>#REF!</v>
      </c>
      <c r="BA171" s="128" t="e">
        <f>IF(#REF!="nulová",J171,0)</f>
        <v>#REF!</v>
      </c>
      <c r="BB171" s="15" t="s">
        <v>78</v>
      </c>
      <c r="BC171" s="128">
        <f t="shared" si="1"/>
        <v>0</v>
      </c>
      <c r="BD171" s="15" t="s">
        <v>90</v>
      </c>
      <c r="BE171" s="127" t="s">
        <v>285</v>
      </c>
    </row>
    <row r="172" spans="1:57" s="2" customFormat="1" ht="24.2" customHeight="1">
      <c r="A172" s="29"/>
      <c r="B172" s="119"/>
      <c r="C172" s="120" t="s">
        <v>286</v>
      </c>
      <c r="D172" s="120" t="s">
        <v>146</v>
      </c>
      <c r="E172" s="121" t="s">
        <v>287</v>
      </c>
      <c r="F172" s="122" t="s">
        <v>288</v>
      </c>
      <c r="G172" s="123" t="s">
        <v>272</v>
      </c>
      <c r="H172" s="124">
        <v>65.3</v>
      </c>
      <c r="I172" s="125"/>
      <c r="J172" s="125"/>
      <c r="K172" s="126"/>
      <c r="L172" s="30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AJ172" s="127" t="s">
        <v>90</v>
      </c>
      <c r="AL172" s="127" t="s">
        <v>146</v>
      </c>
      <c r="AM172" s="127" t="s">
        <v>78</v>
      </c>
      <c r="AQ172" s="15" t="s">
        <v>144</v>
      </c>
      <c r="AW172" s="128" t="e">
        <f>IF(#REF!="základná",J172,0)</f>
        <v>#REF!</v>
      </c>
      <c r="AX172" s="128" t="e">
        <f>IF(#REF!="znížená",J172,0)</f>
        <v>#REF!</v>
      </c>
      <c r="AY172" s="128" t="e">
        <f>IF(#REF!="zákl. prenesená",J172,0)</f>
        <v>#REF!</v>
      </c>
      <c r="AZ172" s="128" t="e">
        <f>IF(#REF!="zníž. prenesená",J172,0)</f>
        <v>#REF!</v>
      </c>
      <c r="BA172" s="128" t="e">
        <f>IF(#REF!="nulová",J172,0)</f>
        <v>#REF!</v>
      </c>
      <c r="BB172" s="15" t="s">
        <v>78</v>
      </c>
      <c r="BC172" s="128">
        <f t="shared" si="1"/>
        <v>0</v>
      </c>
      <c r="BD172" s="15" t="s">
        <v>90</v>
      </c>
      <c r="BE172" s="127" t="s">
        <v>289</v>
      </c>
    </row>
    <row r="173" spans="1:57" s="2" customFormat="1" ht="24.2" customHeight="1">
      <c r="A173" s="29"/>
      <c r="B173" s="119"/>
      <c r="C173" s="120" t="s">
        <v>290</v>
      </c>
      <c r="D173" s="120" t="s">
        <v>146</v>
      </c>
      <c r="E173" s="121" t="s">
        <v>287</v>
      </c>
      <c r="F173" s="122" t="s">
        <v>288</v>
      </c>
      <c r="G173" s="123" t="s">
        <v>272</v>
      </c>
      <c r="H173" s="124">
        <v>256.64</v>
      </c>
      <c r="I173" s="125"/>
      <c r="J173" s="125"/>
      <c r="K173" s="126"/>
      <c r="L173" s="30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AJ173" s="127" t="s">
        <v>90</v>
      </c>
      <c r="AL173" s="127" t="s">
        <v>146</v>
      </c>
      <c r="AM173" s="127" t="s">
        <v>78</v>
      </c>
      <c r="AQ173" s="15" t="s">
        <v>144</v>
      </c>
      <c r="AW173" s="128" t="e">
        <f>IF(#REF!="základná",J173,0)</f>
        <v>#REF!</v>
      </c>
      <c r="AX173" s="128" t="e">
        <f>IF(#REF!="znížená",J173,0)</f>
        <v>#REF!</v>
      </c>
      <c r="AY173" s="128" t="e">
        <f>IF(#REF!="zákl. prenesená",J173,0)</f>
        <v>#REF!</v>
      </c>
      <c r="AZ173" s="128" t="e">
        <f>IF(#REF!="zníž. prenesená",J173,0)</f>
        <v>#REF!</v>
      </c>
      <c r="BA173" s="128" t="e">
        <f>IF(#REF!="nulová",J173,0)</f>
        <v>#REF!</v>
      </c>
      <c r="BB173" s="15" t="s">
        <v>78</v>
      </c>
      <c r="BC173" s="128">
        <f t="shared" si="1"/>
        <v>0</v>
      </c>
      <c r="BD173" s="15" t="s">
        <v>90</v>
      </c>
      <c r="BE173" s="127" t="s">
        <v>291</v>
      </c>
    </row>
    <row r="174" spans="1:57" s="2" customFormat="1" ht="21.75" customHeight="1">
      <c r="A174" s="29"/>
      <c r="B174" s="119"/>
      <c r="C174" s="120" t="s">
        <v>292</v>
      </c>
      <c r="D174" s="120" t="s">
        <v>146</v>
      </c>
      <c r="E174" s="121" t="s">
        <v>293</v>
      </c>
      <c r="F174" s="122" t="s">
        <v>294</v>
      </c>
      <c r="G174" s="123" t="s">
        <v>272</v>
      </c>
      <c r="H174" s="124">
        <v>358.93</v>
      </c>
      <c r="I174" s="125"/>
      <c r="J174" s="125"/>
      <c r="K174" s="126"/>
      <c r="L174" s="30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AJ174" s="127" t="s">
        <v>90</v>
      </c>
      <c r="AL174" s="127" t="s">
        <v>146</v>
      </c>
      <c r="AM174" s="127" t="s">
        <v>78</v>
      </c>
      <c r="AQ174" s="15" t="s">
        <v>144</v>
      </c>
      <c r="AW174" s="128" t="e">
        <f>IF(#REF!="základná",J174,0)</f>
        <v>#REF!</v>
      </c>
      <c r="AX174" s="128" t="e">
        <f>IF(#REF!="znížená",J174,0)</f>
        <v>#REF!</v>
      </c>
      <c r="AY174" s="128" t="e">
        <f>IF(#REF!="zákl. prenesená",J174,0)</f>
        <v>#REF!</v>
      </c>
      <c r="AZ174" s="128" t="e">
        <f>IF(#REF!="zníž. prenesená",J174,0)</f>
        <v>#REF!</v>
      </c>
      <c r="BA174" s="128" t="e">
        <f>IF(#REF!="nulová",J174,0)</f>
        <v>#REF!</v>
      </c>
      <c r="BB174" s="15" t="s">
        <v>78</v>
      </c>
      <c r="BC174" s="128">
        <f t="shared" si="1"/>
        <v>0</v>
      </c>
      <c r="BD174" s="15" t="s">
        <v>90</v>
      </c>
      <c r="BE174" s="127" t="s">
        <v>295</v>
      </c>
    </row>
    <row r="175" spans="1:57" s="2" customFormat="1" ht="16.5" customHeight="1">
      <c r="A175" s="29"/>
      <c r="B175" s="119"/>
      <c r="C175" s="120" t="s">
        <v>296</v>
      </c>
      <c r="D175" s="120" t="s">
        <v>146</v>
      </c>
      <c r="E175" s="121" t="s">
        <v>297</v>
      </c>
      <c r="F175" s="122" t="s">
        <v>298</v>
      </c>
      <c r="G175" s="123" t="s">
        <v>272</v>
      </c>
      <c r="H175" s="124">
        <v>123.7</v>
      </c>
      <c r="I175" s="125"/>
      <c r="J175" s="125"/>
      <c r="K175" s="126"/>
      <c r="L175" s="30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AJ175" s="127" t="s">
        <v>90</v>
      </c>
      <c r="AL175" s="127" t="s">
        <v>146</v>
      </c>
      <c r="AM175" s="127" t="s">
        <v>78</v>
      </c>
      <c r="AQ175" s="15" t="s">
        <v>144</v>
      </c>
      <c r="AW175" s="128" t="e">
        <f>IF(#REF!="základná",J175,0)</f>
        <v>#REF!</v>
      </c>
      <c r="AX175" s="128" t="e">
        <f>IF(#REF!="znížená",J175,0)</f>
        <v>#REF!</v>
      </c>
      <c r="AY175" s="128" t="e">
        <f>IF(#REF!="zákl. prenesená",J175,0)</f>
        <v>#REF!</v>
      </c>
      <c r="AZ175" s="128" t="e">
        <f>IF(#REF!="zníž. prenesená",J175,0)</f>
        <v>#REF!</v>
      </c>
      <c r="BA175" s="128" t="e">
        <f>IF(#REF!="nulová",J175,0)</f>
        <v>#REF!</v>
      </c>
      <c r="BB175" s="15" t="s">
        <v>78</v>
      </c>
      <c r="BC175" s="128">
        <f t="shared" si="1"/>
        <v>0</v>
      </c>
      <c r="BD175" s="15" t="s">
        <v>90</v>
      </c>
      <c r="BE175" s="127" t="s">
        <v>299</v>
      </c>
    </row>
    <row r="176" spans="1:57" s="2" customFormat="1" ht="16.5" customHeight="1">
      <c r="A176" s="29"/>
      <c r="B176" s="119"/>
      <c r="C176" s="120" t="s">
        <v>300</v>
      </c>
      <c r="D176" s="120" t="s">
        <v>146</v>
      </c>
      <c r="E176" s="121" t="s">
        <v>301</v>
      </c>
      <c r="F176" s="122" t="s">
        <v>302</v>
      </c>
      <c r="G176" s="123" t="s">
        <v>272</v>
      </c>
      <c r="H176" s="124">
        <v>104.92</v>
      </c>
      <c r="I176" s="125"/>
      <c r="J176" s="125"/>
      <c r="K176" s="126"/>
      <c r="L176" s="30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AJ176" s="127" t="s">
        <v>90</v>
      </c>
      <c r="AL176" s="127" t="s">
        <v>146</v>
      </c>
      <c r="AM176" s="127" t="s">
        <v>78</v>
      </c>
      <c r="AQ176" s="15" t="s">
        <v>144</v>
      </c>
      <c r="AW176" s="128" t="e">
        <f>IF(#REF!="základná",J176,0)</f>
        <v>#REF!</v>
      </c>
      <c r="AX176" s="128" t="e">
        <f>IF(#REF!="znížená",J176,0)</f>
        <v>#REF!</v>
      </c>
      <c r="AY176" s="128" t="e">
        <f>IF(#REF!="zákl. prenesená",J176,0)</f>
        <v>#REF!</v>
      </c>
      <c r="AZ176" s="128" t="e">
        <f>IF(#REF!="zníž. prenesená",J176,0)</f>
        <v>#REF!</v>
      </c>
      <c r="BA176" s="128" t="e">
        <f>IF(#REF!="nulová",J176,0)</f>
        <v>#REF!</v>
      </c>
      <c r="BB176" s="15" t="s">
        <v>78</v>
      </c>
      <c r="BC176" s="128">
        <f t="shared" si="1"/>
        <v>0</v>
      </c>
      <c r="BD176" s="15" t="s">
        <v>90</v>
      </c>
      <c r="BE176" s="127" t="s">
        <v>303</v>
      </c>
    </row>
    <row r="177" spans="1:57" s="2" customFormat="1" ht="16.5" customHeight="1">
      <c r="A177" s="29"/>
      <c r="B177" s="119"/>
      <c r="C177" s="120" t="s">
        <v>304</v>
      </c>
      <c r="D177" s="120" t="s">
        <v>146</v>
      </c>
      <c r="E177" s="121" t="s">
        <v>305</v>
      </c>
      <c r="F177" s="122" t="s">
        <v>306</v>
      </c>
      <c r="G177" s="123" t="s">
        <v>307</v>
      </c>
      <c r="H177" s="124">
        <v>54</v>
      </c>
      <c r="I177" s="125"/>
      <c r="J177" s="125"/>
      <c r="K177" s="126"/>
      <c r="L177" s="30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AJ177" s="127" t="s">
        <v>90</v>
      </c>
      <c r="AL177" s="127" t="s">
        <v>146</v>
      </c>
      <c r="AM177" s="127" t="s">
        <v>78</v>
      </c>
      <c r="AQ177" s="15" t="s">
        <v>144</v>
      </c>
      <c r="AW177" s="128" t="e">
        <f>IF(#REF!="základná",J177,0)</f>
        <v>#REF!</v>
      </c>
      <c r="AX177" s="128" t="e">
        <f>IF(#REF!="znížená",J177,0)</f>
        <v>#REF!</v>
      </c>
      <c r="AY177" s="128" t="e">
        <f>IF(#REF!="zákl. prenesená",J177,0)</f>
        <v>#REF!</v>
      </c>
      <c r="AZ177" s="128" t="e">
        <f>IF(#REF!="zníž. prenesená",J177,0)</f>
        <v>#REF!</v>
      </c>
      <c r="BA177" s="128" t="e">
        <f>IF(#REF!="nulová",J177,0)</f>
        <v>#REF!</v>
      </c>
      <c r="BB177" s="15" t="s">
        <v>78</v>
      </c>
      <c r="BC177" s="128">
        <f t="shared" si="1"/>
        <v>0</v>
      </c>
      <c r="BD177" s="15" t="s">
        <v>90</v>
      </c>
      <c r="BE177" s="127" t="s">
        <v>308</v>
      </c>
    </row>
    <row r="178" spans="1:57" s="2" customFormat="1" ht="33" customHeight="1">
      <c r="A178" s="29"/>
      <c r="B178" s="119"/>
      <c r="C178" s="120" t="s">
        <v>309</v>
      </c>
      <c r="D178" s="120" t="s">
        <v>146</v>
      </c>
      <c r="E178" s="121" t="s">
        <v>310</v>
      </c>
      <c r="F178" s="122" t="s">
        <v>311</v>
      </c>
      <c r="G178" s="123" t="s">
        <v>272</v>
      </c>
      <c r="H178" s="124">
        <v>42.963000000000001</v>
      </c>
      <c r="I178" s="125"/>
      <c r="J178" s="125"/>
      <c r="K178" s="126"/>
      <c r="L178" s="30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AJ178" s="127" t="s">
        <v>90</v>
      </c>
      <c r="AL178" s="127" t="s">
        <v>146</v>
      </c>
      <c r="AM178" s="127" t="s">
        <v>78</v>
      </c>
      <c r="AQ178" s="15" t="s">
        <v>144</v>
      </c>
      <c r="AW178" s="128" t="e">
        <f>IF(#REF!="základná",J178,0)</f>
        <v>#REF!</v>
      </c>
      <c r="AX178" s="128" t="e">
        <f>IF(#REF!="znížená",J178,0)</f>
        <v>#REF!</v>
      </c>
      <c r="AY178" s="128" t="e">
        <f>IF(#REF!="zákl. prenesená",J178,0)</f>
        <v>#REF!</v>
      </c>
      <c r="AZ178" s="128" t="e">
        <f>IF(#REF!="zníž. prenesená",J178,0)</f>
        <v>#REF!</v>
      </c>
      <c r="BA178" s="128" t="e">
        <f>IF(#REF!="nulová",J178,0)</f>
        <v>#REF!</v>
      </c>
      <c r="BB178" s="15" t="s">
        <v>78</v>
      </c>
      <c r="BC178" s="128">
        <f t="shared" si="1"/>
        <v>0</v>
      </c>
      <c r="BD178" s="15" t="s">
        <v>90</v>
      </c>
      <c r="BE178" s="127" t="s">
        <v>312</v>
      </c>
    </row>
    <row r="179" spans="1:57" s="2" customFormat="1" ht="24.2" customHeight="1">
      <c r="A179" s="29"/>
      <c r="B179" s="119"/>
      <c r="C179" s="120" t="s">
        <v>313</v>
      </c>
      <c r="D179" s="120" t="s">
        <v>146</v>
      </c>
      <c r="E179" s="121" t="s">
        <v>314</v>
      </c>
      <c r="F179" s="122" t="s">
        <v>315</v>
      </c>
      <c r="G179" s="123" t="s">
        <v>149</v>
      </c>
      <c r="H179" s="124">
        <v>13.068</v>
      </c>
      <c r="I179" s="125"/>
      <c r="J179" s="125"/>
      <c r="K179" s="126"/>
      <c r="L179" s="30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AJ179" s="127" t="s">
        <v>90</v>
      </c>
      <c r="AL179" s="127" t="s">
        <v>146</v>
      </c>
      <c r="AM179" s="127" t="s">
        <v>78</v>
      </c>
      <c r="AQ179" s="15" t="s">
        <v>144</v>
      </c>
      <c r="AW179" s="128" t="e">
        <f>IF(#REF!="základná",J179,0)</f>
        <v>#REF!</v>
      </c>
      <c r="AX179" s="128" t="e">
        <f>IF(#REF!="znížená",J179,0)</f>
        <v>#REF!</v>
      </c>
      <c r="AY179" s="128" t="e">
        <f>IF(#REF!="zákl. prenesená",J179,0)</f>
        <v>#REF!</v>
      </c>
      <c r="AZ179" s="128" t="e">
        <f>IF(#REF!="zníž. prenesená",J179,0)</f>
        <v>#REF!</v>
      </c>
      <c r="BA179" s="128" t="e">
        <f>IF(#REF!="nulová",J179,0)</f>
        <v>#REF!</v>
      </c>
      <c r="BB179" s="15" t="s">
        <v>78</v>
      </c>
      <c r="BC179" s="128">
        <f t="shared" si="1"/>
        <v>0</v>
      </c>
      <c r="BD179" s="15" t="s">
        <v>90</v>
      </c>
      <c r="BE179" s="127" t="s">
        <v>316</v>
      </c>
    </row>
    <row r="180" spans="1:57" s="2" customFormat="1" ht="24.2" customHeight="1">
      <c r="A180" s="29"/>
      <c r="B180" s="119"/>
      <c r="C180" s="120" t="s">
        <v>317</v>
      </c>
      <c r="D180" s="120" t="s">
        <v>146</v>
      </c>
      <c r="E180" s="121" t="s">
        <v>318</v>
      </c>
      <c r="F180" s="122" t="s">
        <v>319</v>
      </c>
      <c r="G180" s="123" t="s">
        <v>149</v>
      </c>
      <c r="H180" s="124">
        <v>668.173</v>
      </c>
      <c r="I180" s="125"/>
      <c r="J180" s="125"/>
      <c r="K180" s="126"/>
      <c r="L180" s="30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AJ180" s="127" t="s">
        <v>90</v>
      </c>
      <c r="AL180" s="127" t="s">
        <v>146</v>
      </c>
      <c r="AM180" s="127" t="s">
        <v>78</v>
      </c>
      <c r="AQ180" s="15" t="s">
        <v>144</v>
      </c>
      <c r="AW180" s="128" t="e">
        <f>IF(#REF!="základná",J180,0)</f>
        <v>#REF!</v>
      </c>
      <c r="AX180" s="128" t="e">
        <f>IF(#REF!="znížená",J180,0)</f>
        <v>#REF!</v>
      </c>
      <c r="AY180" s="128" t="e">
        <f>IF(#REF!="zákl. prenesená",J180,0)</f>
        <v>#REF!</v>
      </c>
      <c r="AZ180" s="128" t="e">
        <f>IF(#REF!="zníž. prenesená",J180,0)</f>
        <v>#REF!</v>
      </c>
      <c r="BA180" s="128" t="e">
        <f>IF(#REF!="nulová",J180,0)</f>
        <v>#REF!</v>
      </c>
      <c r="BB180" s="15" t="s">
        <v>78</v>
      </c>
      <c r="BC180" s="128">
        <f t="shared" si="1"/>
        <v>0</v>
      </c>
      <c r="BD180" s="15" t="s">
        <v>90</v>
      </c>
      <c r="BE180" s="127" t="s">
        <v>320</v>
      </c>
    </row>
    <row r="181" spans="1:57" s="2" customFormat="1" ht="33" customHeight="1">
      <c r="A181" s="29"/>
      <c r="B181" s="119"/>
      <c r="C181" s="120" t="s">
        <v>321</v>
      </c>
      <c r="D181" s="120" t="s">
        <v>146</v>
      </c>
      <c r="E181" s="121" t="s">
        <v>322</v>
      </c>
      <c r="F181" s="122" t="s">
        <v>323</v>
      </c>
      <c r="G181" s="123" t="s">
        <v>149</v>
      </c>
      <c r="H181" s="124">
        <v>87.421999999999997</v>
      </c>
      <c r="I181" s="125"/>
      <c r="J181" s="125"/>
      <c r="K181" s="126"/>
      <c r="L181" s="30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AJ181" s="127" t="s">
        <v>90</v>
      </c>
      <c r="AL181" s="127" t="s">
        <v>146</v>
      </c>
      <c r="AM181" s="127" t="s">
        <v>78</v>
      </c>
      <c r="AQ181" s="15" t="s">
        <v>144</v>
      </c>
      <c r="AW181" s="128" t="e">
        <f>IF(#REF!="základná",J181,0)</f>
        <v>#REF!</v>
      </c>
      <c r="AX181" s="128" t="e">
        <f>IF(#REF!="znížená",J181,0)</f>
        <v>#REF!</v>
      </c>
      <c r="AY181" s="128" t="e">
        <f>IF(#REF!="zákl. prenesená",J181,0)</f>
        <v>#REF!</v>
      </c>
      <c r="AZ181" s="128" t="e">
        <f>IF(#REF!="zníž. prenesená",J181,0)</f>
        <v>#REF!</v>
      </c>
      <c r="BA181" s="128" t="e">
        <f>IF(#REF!="nulová",J181,0)</f>
        <v>#REF!</v>
      </c>
      <c r="BB181" s="15" t="s">
        <v>78</v>
      </c>
      <c r="BC181" s="128">
        <f t="shared" si="1"/>
        <v>0</v>
      </c>
      <c r="BD181" s="15" t="s">
        <v>90</v>
      </c>
      <c r="BE181" s="127" t="s">
        <v>324</v>
      </c>
    </row>
    <row r="182" spans="1:57" s="2" customFormat="1" ht="21.75" customHeight="1">
      <c r="A182" s="29"/>
      <c r="B182" s="119"/>
      <c r="C182" s="120" t="s">
        <v>325</v>
      </c>
      <c r="D182" s="120" t="s">
        <v>146</v>
      </c>
      <c r="E182" s="121" t="s">
        <v>326</v>
      </c>
      <c r="F182" s="122" t="s">
        <v>327</v>
      </c>
      <c r="G182" s="123" t="s">
        <v>328</v>
      </c>
      <c r="H182" s="124">
        <v>24.393999999999998</v>
      </c>
      <c r="I182" s="125"/>
      <c r="J182" s="125"/>
      <c r="K182" s="126"/>
      <c r="L182" s="30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AJ182" s="127" t="s">
        <v>90</v>
      </c>
      <c r="AL182" s="127" t="s">
        <v>146</v>
      </c>
      <c r="AM182" s="127" t="s">
        <v>78</v>
      </c>
      <c r="AQ182" s="15" t="s">
        <v>144</v>
      </c>
      <c r="AW182" s="128" t="e">
        <f>IF(#REF!="základná",J182,0)</f>
        <v>#REF!</v>
      </c>
      <c r="AX182" s="128" t="e">
        <f>IF(#REF!="znížená",J182,0)</f>
        <v>#REF!</v>
      </c>
      <c r="AY182" s="128" t="e">
        <f>IF(#REF!="zákl. prenesená",J182,0)</f>
        <v>#REF!</v>
      </c>
      <c r="AZ182" s="128" t="e">
        <f>IF(#REF!="zníž. prenesená",J182,0)</f>
        <v>#REF!</v>
      </c>
      <c r="BA182" s="128" t="e">
        <f>IF(#REF!="nulová",J182,0)</f>
        <v>#REF!</v>
      </c>
      <c r="BB182" s="15" t="s">
        <v>78</v>
      </c>
      <c r="BC182" s="128">
        <f t="shared" si="1"/>
        <v>0</v>
      </c>
      <c r="BD182" s="15" t="s">
        <v>90</v>
      </c>
      <c r="BE182" s="127" t="s">
        <v>329</v>
      </c>
    </row>
    <row r="183" spans="1:57" s="2" customFormat="1" ht="16.5" customHeight="1">
      <c r="A183" s="29"/>
      <c r="B183" s="119"/>
      <c r="C183" s="120" t="s">
        <v>330</v>
      </c>
      <c r="D183" s="120" t="s">
        <v>146</v>
      </c>
      <c r="E183" s="121" t="s">
        <v>331</v>
      </c>
      <c r="F183" s="122" t="s">
        <v>332</v>
      </c>
      <c r="G183" s="123" t="s">
        <v>328</v>
      </c>
      <c r="H183" s="124">
        <v>48.787999999999997</v>
      </c>
      <c r="I183" s="125"/>
      <c r="J183" s="125"/>
      <c r="K183" s="126"/>
      <c r="L183" s="30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AJ183" s="127" t="s">
        <v>90</v>
      </c>
      <c r="AL183" s="127" t="s">
        <v>146</v>
      </c>
      <c r="AM183" s="127" t="s">
        <v>78</v>
      </c>
      <c r="AQ183" s="15" t="s">
        <v>144</v>
      </c>
      <c r="AW183" s="128" t="e">
        <f>IF(#REF!="základná",J183,0)</f>
        <v>#REF!</v>
      </c>
      <c r="AX183" s="128" t="e">
        <f>IF(#REF!="znížená",J183,0)</f>
        <v>#REF!</v>
      </c>
      <c r="AY183" s="128" t="e">
        <f>IF(#REF!="zákl. prenesená",J183,0)</f>
        <v>#REF!</v>
      </c>
      <c r="AZ183" s="128" t="e">
        <f>IF(#REF!="zníž. prenesená",J183,0)</f>
        <v>#REF!</v>
      </c>
      <c r="BA183" s="128" t="e">
        <f>IF(#REF!="nulová",J183,0)</f>
        <v>#REF!</v>
      </c>
      <c r="BB183" s="15" t="s">
        <v>78</v>
      </c>
      <c r="BC183" s="128">
        <f t="shared" si="1"/>
        <v>0</v>
      </c>
      <c r="BD183" s="15" t="s">
        <v>90</v>
      </c>
      <c r="BE183" s="127" t="s">
        <v>333</v>
      </c>
    </row>
    <row r="184" spans="1:57" s="2" customFormat="1" ht="21.75" customHeight="1">
      <c r="A184" s="29"/>
      <c r="B184" s="119"/>
      <c r="C184" s="120" t="s">
        <v>334</v>
      </c>
      <c r="D184" s="120" t="s">
        <v>146</v>
      </c>
      <c r="E184" s="121" t="s">
        <v>335</v>
      </c>
      <c r="F184" s="122" t="s">
        <v>336</v>
      </c>
      <c r="G184" s="123" t="s">
        <v>328</v>
      </c>
      <c r="H184" s="124">
        <v>24.393999999999998</v>
      </c>
      <c r="I184" s="125"/>
      <c r="J184" s="125"/>
      <c r="K184" s="126"/>
      <c r="L184" s="30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AJ184" s="127" t="s">
        <v>90</v>
      </c>
      <c r="AL184" s="127" t="s">
        <v>146</v>
      </c>
      <c r="AM184" s="127" t="s">
        <v>78</v>
      </c>
      <c r="AQ184" s="15" t="s">
        <v>144</v>
      </c>
      <c r="AW184" s="128" t="e">
        <f>IF(#REF!="základná",J184,0)</f>
        <v>#REF!</v>
      </c>
      <c r="AX184" s="128" t="e">
        <f>IF(#REF!="znížená",J184,0)</f>
        <v>#REF!</v>
      </c>
      <c r="AY184" s="128" t="e">
        <f>IF(#REF!="zákl. prenesená",J184,0)</f>
        <v>#REF!</v>
      </c>
      <c r="AZ184" s="128" t="e">
        <f>IF(#REF!="zníž. prenesená",J184,0)</f>
        <v>#REF!</v>
      </c>
      <c r="BA184" s="128" t="e">
        <f>IF(#REF!="nulová",J184,0)</f>
        <v>#REF!</v>
      </c>
      <c r="BB184" s="15" t="s">
        <v>78</v>
      </c>
      <c r="BC184" s="128">
        <f t="shared" si="1"/>
        <v>0</v>
      </c>
      <c r="BD184" s="15" t="s">
        <v>90</v>
      </c>
      <c r="BE184" s="127" t="s">
        <v>337</v>
      </c>
    </row>
    <row r="185" spans="1:57" s="2" customFormat="1" ht="24.2" customHeight="1">
      <c r="A185" s="29"/>
      <c r="B185" s="119"/>
      <c r="C185" s="120" t="s">
        <v>338</v>
      </c>
      <c r="D185" s="120" t="s">
        <v>146</v>
      </c>
      <c r="E185" s="121" t="s">
        <v>339</v>
      </c>
      <c r="F185" s="122" t="s">
        <v>340</v>
      </c>
      <c r="G185" s="123" t="s">
        <v>328</v>
      </c>
      <c r="H185" s="124">
        <v>365.91</v>
      </c>
      <c r="I185" s="125"/>
      <c r="J185" s="125"/>
      <c r="K185" s="126"/>
      <c r="L185" s="30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AJ185" s="127" t="s">
        <v>90</v>
      </c>
      <c r="AL185" s="127" t="s">
        <v>146</v>
      </c>
      <c r="AM185" s="127" t="s">
        <v>78</v>
      </c>
      <c r="AQ185" s="15" t="s">
        <v>144</v>
      </c>
      <c r="AW185" s="128" t="e">
        <f>IF(#REF!="základná",J185,0)</f>
        <v>#REF!</v>
      </c>
      <c r="AX185" s="128" t="e">
        <f>IF(#REF!="znížená",J185,0)</f>
        <v>#REF!</v>
      </c>
      <c r="AY185" s="128" t="e">
        <f>IF(#REF!="zákl. prenesená",J185,0)</f>
        <v>#REF!</v>
      </c>
      <c r="AZ185" s="128" t="e">
        <f>IF(#REF!="zníž. prenesená",J185,0)</f>
        <v>#REF!</v>
      </c>
      <c r="BA185" s="128" t="e">
        <f>IF(#REF!="nulová",J185,0)</f>
        <v>#REF!</v>
      </c>
      <c r="BB185" s="15" t="s">
        <v>78</v>
      </c>
      <c r="BC185" s="128">
        <f t="shared" si="1"/>
        <v>0</v>
      </c>
      <c r="BD185" s="15" t="s">
        <v>90</v>
      </c>
      <c r="BE185" s="127" t="s">
        <v>341</v>
      </c>
    </row>
    <row r="186" spans="1:57" s="2" customFormat="1" ht="24.2" customHeight="1">
      <c r="A186" s="29"/>
      <c r="B186" s="119"/>
      <c r="C186" s="120" t="s">
        <v>342</v>
      </c>
      <c r="D186" s="120" t="s">
        <v>146</v>
      </c>
      <c r="E186" s="121" t="s">
        <v>343</v>
      </c>
      <c r="F186" s="122" t="s">
        <v>344</v>
      </c>
      <c r="G186" s="123" t="s">
        <v>328</v>
      </c>
      <c r="H186" s="124">
        <v>24.393999999999998</v>
      </c>
      <c r="I186" s="125"/>
      <c r="J186" s="125"/>
      <c r="K186" s="126"/>
      <c r="L186" s="30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AJ186" s="127" t="s">
        <v>90</v>
      </c>
      <c r="AL186" s="127" t="s">
        <v>146</v>
      </c>
      <c r="AM186" s="127" t="s">
        <v>78</v>
      </c>
      <c r="AQ186" s="15" t="s">
        <v>144</v>
      </c>
      <c r="AW186" s="128" t="e">
        <f>IF(#REF!="základná",J186,0)</f>
        <v>#REF!</v>
      </c>
      <c r="AX186" s="128" t="e">
        <f>IF(#REF!="znížená",J186,0)</f>
        <v>#REF!</v>
      </c>
      <c r="AY186" s="128" t="e">
        <f>IF(#REF!="zákl. prenesená",J186,0)</f>
        <v>#REF!</v>
      </c>
      <c r="AZ186" s="128" t="e">
        <f>IF(#REF!="zníž. prenesená",J186,0)</f>
        <v>#REF!</v>
      </c>
      <c r="BA186" s="128" t="e">
        <f>IF(#REF!="nulová",J186,0)</f>
        <v>#REF!</v>
      </c>
      <c r="BB186" s="15" t="s">
        <v>78</v>
      </c>
      <c r="BC186" s="128">
        <f t="shared" si="1"/>
        <v>0</v>
      </c>
      <c r="BD186" s="15" t="s">
        <v>90</v>
      </c>
      <c r="BE186" s="127" t="s">
        <v>345</v>
      </c>
    </row>
    <row r="187" spans="1:57" s="2" customFormat="1" ht="24.2" customHeight="1">
      <c r="A187" s="29"/>
      <c r="B187" s="119"/>
      <c r="C187" s="120" t="s">
        <v>346</v>
      </c>
      <c r="D187" s="120" t="s">
        <v>146</v>
      </c>
      <c r="E187" s="121" t="s">
        <v>347</v>
      </c>
      <c r="F187" s="122" t="s">
        <v>348</v>
      </c>
      <c r="G187" s="123" t="s">
        <v>328</v>
      </c>
      <c r="H187" s="124">
        <v>195.15199999999999</v>
      </c>
      <c r="I187" s="125"/>
      <c r="J187" s="125"/>
      <c r="K187" s="126"/>
      <c r="L187" s="30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AJ187" s="127" t="s">
        <v>90</v>
      </c>
      <c r="AL187" s="127" t="s">
        <v>146</v>
      </c>
      <c r="AM187" s="127" t="s">
        <v>78</v>
      </c>
      <c r="AQ187" s="15" t="s">
        <v>144</v>
      </c>
      <c r="AW187" s="128" t="e">
        <f>IF(#REF!="základná",J187,0)</f>
        <v>#REF!</v>
      </c>
      <c r="AX187" s="128" t="e">
        <f>IF(#REF!="znížená",J187,0)</f>
        <v>#REF!</v>
      </c>
      <c r="AY187" s="128" t="e">
        <f>IF(#REF!="zákl. prenesená",J187,0)</f>
        <v>#REF!</v>
      </c>
      <c r="AZ187" s="128" t="e">
        <f>IF(#REF!="zníž. prenesená",J187,0)</f>
        <v>#REF!</v>
      </c>
      <c r="BA187" s="128" t="e">
        <f>IF(#REF!="nulová",J187,0)</f>
        <v>#REF!</v>
      </c>
      <c r="BB187" s="15" t="s">
        <v>78</v>
      </c>
      <c r="BC187" s="128">
        <f t="shared" si="1"/>
        <v>0</v>
      </c>
      <c r="BD187" s="15" t="s">
        <v>90</v>
      </c>
      <c r="BE187" s="127" t="s">
        <v>349</v>
      </c>
    </row>
    <row r="188" spans="1:57" s="2" customFormat="1" ht="24.2" customHeight="1">
      <c r="A188" s="29"/>
      <c r="B188" s="119"/>
      <c r="C188" s="120" t="s">
        <v>350</v>
      </c>
      <c r="D188" s="120" t="s">
        <v>146</v>
      </c>
      <c r="E188" s="121" t="s">
        <v>351</v>
      </c>
      <c r="F188" s="122" t="s">
        <v>352</v>
      </c>
      <c r="G188" s="123" t="s">
        <v>328</v>
      </c>
      <c r="H188" s="124">
        <v>24.393999999999998</v>
      </c>
      <c r="I188" s="125"/>
      <c r="J188" s="125"/>
      <c r="K188" s="126"/>
      <c r="L188" s="30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AJ188" s="127" t="s">
        <v>90</v>
      </c>
      <c r="AL188" s="127" t="s">
        <v>146</v>
      </c>
      <c r="AM188" s="127" t="s">
        <v>78</v>
      </c>
      <c r="AQ188" s="15" t="s">
        <v>144</v>
      </c>
      <c r="AW188" s="128" t="e">
        <f>IF(#REF!="základná",J188,0)</f>
        <v>#REF!</v>
      </c>
      <c r="AX188" s="128" t="e">
        <f>IF(#REF!="znížená",J188,0)</f>
        <v>#REF!</v>
      </c>
      <c r="AY188" s="128" t="e">
        <f>IF(#REF!="zákl. prenesená",J188,0)</f>
        <v>#REF!</v>
      </c>
      <c r="AZ188" s="128" t="e">
        <f>IF(#REF!="zníž. prenesená",J188,0)</f>
        <v>#REF!</v>
      </c>
      <c r="BA188" s="128" t="e">
        <f>IF(#REF!="nulová",J188,0)</f>
        <v>#REF!</v>
      </c>
      <c r="BB188" s="15" t="s">
        <v>78</v>
      </c>
      <c r="BC188" s="128">
        <f t="shared" si="1"/>
        <v>0</v>
      </c>
      <c r="BD188" s="15" t="s">
        <v>90</v>
      </c>
      <c r="BE188" s="127" t="s">
        <v>353</v>
      </c>
    </row>
    <row r="189" spans="1:57" s="12" customFormat="1" ht="22.9" customHeight="1">
      <c r="B189" s="111"/>
      <c r="D189" s="112" t="s">
        <v>68</v>
      </c>
      <c r="E189" s="117" t="s">
        <v>354</v>
      </c>
      <c r="F189" s="117" t="s">
        <v>355</v>
      </c>
      <c r="J189" s="118"/>
      <c r="L189" s="111"/>
      <c r="AJ189" s="112" t="s">
        <v>74</v>
      </c>
      <c r="AL189" s="115" t="s">
        <v>68</v>
      </c>
      <c r="AM189" s="115" t="s">
        <v>74</v>
      </c>
      <c r="AQ189" s="112" t="s">
        <v>144</v>
      </c>
      <c r="BC189" s="116">
        <f>BC190</f>
        <v>0</v>
      </c>
    </row>
    <row r="190" spans="1:57" s="2" customFormat="1" ht="24.2" customHeight="1">
      <c r="A190" s="29"/>
      <c r="B190" s="119"/>
      <c r="C190" s="120" t="s">
        <v>356</v>
      </c>
      <c r="D190" s="120" t="s">
        <v>146</v>
      </c>
      <c r="E190" s="121" t="s">
        <v>357</v>
      </c>
      <c r="F190" s="122" t="s">
        <v>358</v>
      </c>
      <c r="G190" s="123" t="s">
        <v>328</v>
      </c>
      <c r="H190" s="124">
        <v>118.292</v>
      </c>
      <c r="I190" s="125"/>
      <c r="J190" s="125"/>
      <c r="K190" s="126"/>
      <c r="L190" s="30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AJ190" s="127" t="s">
        <v>90</v>
      </c>
      <c r="AL190" s="127" t="s">
        <v>146</v>
      </c>
      <c r="AM190" s="127" t="s">
        <v>78</v>
      </c>
      <c r="AQ190" s="15" t="s">
        <v>144</v>
      </c>
      <c r="AW190" s="128" t="e">
        <f>IF(#REF!="základná",J190,0)</f>
        <v>#REF!</v>
      </c>
      <c r="AX190" s="128" t="e">
        <f>IF(#REF!="znížená",J190,0)</f>
        <v>#REF!</v>
      </c>
      <c r="AY190" s="128" t="e">
        <f>IF(#REF!="zákl. prenesená",J190,0)</f>
        <v>#REF!</v>
      </c>
      <c r="AZ190" s="128" t="e">
        <f>IF(#REF!="zníž. prenesená",J190,0)</f>
        <v>#REF!</v>
      </c>
      <c r="BA190" s="128" t="e">
        <f>IF(#REF!="nulová",J190,0)</f>
        <v>#REF!</v>
      </c>
      <c r="BB190" s="15" t="s">
        <v>78</v>
      </c>
      <c r="BC190" s="128">
        <f>ROUND(I190*H190,2)</f>
        <v>0</v>
      </c>
      <c r="BD190" s="15" t="s">
        <v>90</v>
      </c>
      <c r="BE190" s="127" t="s">
        <v>359</v>
      </c>
    </row>
    <row r="191" spans="1:57" s="12" customFormat="1" ht="25.9" customHeight="1">
      <c r="B191" s="111"/>
      <c r="D191" s="112" t="s">
        <v>68</v>
      </c>
      <c r="E191" s="113" t="s">
        <v>360</v>
      </c>
      <c r="F191" s="113" t="s">
        <v>361</v>
      </c>
      <c r="J191" s="114"/>
      <c r="L191" s="111"/>
      <c r="AJ191" s="112" t="s">
        <v>78</v>
      </c>
      <c r="AL191" s="115" t="s">
        <v>68</v>
      </c>
      <c r="AM191" s="115" t="s">
        <v>69</v>
      </c>
      <c r="AQ191" s="112" t="s">
        <v>144</v>
      </c>
      <c r="BC191" s="116">
        <f>BC192+BC196+BC201</f>
        <v>0</v>
      </c>
    </row>
    <row r="192" spans="1:57" s="12" customFormat="1" ht="22.9" customHeight="1">
      <c r="B192" s="111"/>
      <c r="D192" s="112" t="s">
        <v>68</v>
      </c>
      <c r="E192" s="117" t="s">
        <v>362</v>
      </c>
      <c r="F192" s="117" t="s">
        <v>363</v>
      </c>
      <c r="J192" s="118"/>
      <c r="L192" s="111"/>
      <c r="AJ192" s="112" t="s">
        <v>78</v>
      </c>
      <c r="AL192" s="115" t="s">
        <v>68</v>
      </c>
      <c r="AM192" s="115" t="s">
        <v>74</v>
      </c>
      <c r="AQ192" s="112" t="s">
        <v>144</v>
      </c>
      <c r="BC192" s="116">
        <f>SUM(BC193:BC195)</f>
        <v>0</v>
      </c>
    </row>
    <row r="193" spans="1:57" s="2" customFormat="1" ht="24.2" customHeight="1">
      <c r="A193" s="29"/>
      <c r="B193" s="119"/>
      <c r="C193" s="120" t="s">
        <v>364</v>
      </c>
      <c r="D193" s="120" t="s">
        <v>146</v>
      </c>
      <c r="E193" s="121" t="s">
        <v>365</v>
      </c>
      <c r="F193" s="122" t="s">
        <v>366</v>
      </c>
      <c r="G193" s="123" t="s">
        <v>149</v>
      </c>
      <c r="H193" s="124">
        <v>139.07599999999999</v>
      </c>
      <c r="I193" s="125"/>
      <c r="J193" s="125"/>
      <c r="K193" s="126"/>
      <c r="L193" s="30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AJ193" s="127" t="s">
        <v>205</v>
      </c>
      <c r="AL193" s="127" t="s">
        <v>146</v>
      </c>
      <c r="AM193" s="127" t="s">
        <v>78</v>
      </c>
      <c r="AQ193" s="15" t="s">
        <v>144</v>
      </c>
      <c r="AW193" s="128" t="e">
        <f>IF(#REF!="základná",J193,0)</f>
        <v>#REF!</v>
      </c>
      <c r="AX193" s="128" t="e">
        <f>IF(#REF!="znížená",J193,0)</f>
        <v>#REF!</v>
      </c>
      <c r="AY193" s="128" t="e">
        <f>IF(#REF!="zákl. prenesená",J193,0)</f>
        <v>#REF!</v>
      </c>
      <c r="AZ193" s="128" t="e">
        <f>IF(#REF!="zníž. prenesená",J193,0)</f>
        <v>#REF!</v>
      </c>
      <c r="BA193" s="128" t="e">
        <f>IF(#REF!="nulová",J193,0)</f>
        <v>#REF!</v>
      </c>
      <c r="BB193" s="15" t="s">
        <v>78</v>
      </c>
      <c r="BC193" s="128">
        <f>ROUND(I193*H193,2)</f>
        <v>0</v>
      </c>
      <c r="BD193" s="15" t="s">
        <v>205</v>
      </c>
      <c r="BE193" s="127" t="s">
        <v>367</v>
      </c>
    </row>
    <row r="194" spans="1:57" s="2" customFormat="1" ht="24.2" customHeight="1">
      <c r="A194" s="29"/>
      <c r="B194" s="119"/>
      <c r="C194" s="129" t="s">
        <v>368</v>
      </c>
      <c r="D194" s="129" t="s">
        <v>369</v>
      </c>
      <c r="E194" s="130"/>
      <c r="F194" s="131" t="s">
        <v>2859</v>
      </c>
      <c r="G194" s="132" t="s">
        <v>149</v>
      </c>
      <c r="H194" s="133">
        <v>141.858</v>
      </c>
      <c r="I194" s="134"/>
      <c r="J194" s="134"/>
      <c r="K194" s="135"/>
      <c r="L194" s="136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AJ194" s="127" t="s">
        <v>269</v>
      </c>
      <c r="AL194" s="127" t="s">
        <v>369</v>
      </c>
      <c r="AM194" s="127" t="s">
        <v>78</v>
      </c>
      <c r="AQ194" s="15" t="s">
        <v>144</v>
      </c>
      <c r="AW194" s="128" t="e">
        <f>IF(#REF!="základná",J194,0)</f>
        <v>#REF!</v>
      </c>
      <c r="AX194" s="128" t="e">
        <f>IF(#REF!="znížená",J194,0)</f>
        <v>#REF!</v>
      </c>
      <c r="AY194" s="128" t="e">
        <f>IF(#REF!="zákl. prenesená",J194,0)</f>
        <v>#REF!</v>
      </c>
      <c r="AZ194" s="128" t="e">
        <f>IF(#REF!="zníž. prenesená",J194,0)</f>
        <v>#REF!</v>
      </c>
      <c r="BA194" s="128" t="e">
        <f>IF(#REF!="nulová",J194,0)</f>
        <v>#REF!</v>
      </c>
      <c r="BB194" s="15" t="s">
        <v>78</v>
      </c>
      <c r="BC194" s="128">
        <f>ROUND(I194*H194,2)</f>
        <v>0</v>
      </c>
      <c r="BD194" s="15" t="s">
        <v>205</v>
      </c>
      <c r="BE194" s="127" t="s">
        <v>370</v>
      </c>
    </row>
    <row r="195" spans="1:57" s="2" customFormat="1" ht="24.2" customHeight="1">
      <c r="A195" s="29"/>
      <c r="B195" s="119"/>
      <c r="C195" s="120" t="s">
        <v>371</v>
      </c>
      <c r="D195" s="120" t="s">
        <v>146</v>
      </c>
      <c r="E195" s="121" t="s">
        <v>372</v>
      </c>
      <c r="F195" s="122" t="s">
        <v>373</v>
      </c>
      <c r="G195" s="123" t="s">
        <v>328</v>
      </c>
      <c r="H195" s="124">
        <v>1.038</v>
      </c>
      <c r="I195" s="125"/>
      <c r="J195" s="125"/>
      <c r="K195" s="126"/>
      <c r="L195" s="30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AJ195" s="127" t="s">
        <v>205</v>
      </c>
      <c r="AL195" s="127" t="s">
        <v>146</v>
      </c>
      <c r="AM195" s="127" t="s">
        <v>78</v>
      </c>
      <c r="AQ195" s="15" t="s">
        <v>144</v>
      </c>
      <c r="AW195" s="128" t="e">
        <f>IF(#REF!="základná",J195,0)</f>
        <v>#REF!</v>
      </c>
      <c r="AX195" s="128" t="e">
        <f>IF(#REF!="znížená",J195,0)</f>
        <v>#REF!</v>
      </c>
      <c r="AY195" s="128" t="e">
        <f>IF(#REF!="zákl. prenesená",J195,0)</f>
        <v>#REF!</v>
      </c>
      <c r="AZ195" s="128" t="e">
        <f>IF(#REF!="zníž. prenesená",J195,0)</f>
        <v>#REF!</v>
      </c>
      <c r="BA195" s="128" t="e">
        <f>IF(#REF!="nulová",J195,0)</f>
        <v>#REF!</v>
      </c>
      <c r="BB195" s="15" t="s">
        <v>78</v>
      </c>
      <c r="BC195" s="128">
        <f>ROUND(I195*H195,2)</f>
        <v>0</v>
      </c>
      <c r="BD195" s="15" t="s">
        <v>205</v>
      </c>
      <c r="BE195" s="127" t="s">
        <v>374</v>
      </c>
    </row>
    <row r="196" spans="1:57" s="12" customFormat="1" ht="22.9" customHeight="1">
      <c r="B196" s="111"/>
      <c r="D196" s="112" t="s">
        <v>68</v>
      </c>
      <c r="E196" s="117" t="s">
        <v>375</v>
      </c>
      <c r="F196" s="117" t="s">
        <v>376</v>
      </c>
      <c r="J196" s="118"/>
      <c r="L196" s="111"/>
      <c r="AJ196" s="112" t="s">
        <v>78</v>
      </c>
      <c r="AL196" s="115" t="s">
        <v>68</v>
      </c>
      <c r="AM196" s="115" t="s">
        <v>74</v>
      </c>
      <c r="AQ196" s="112" t="s">
        <v>144</v>
      </c>
      <c r="BC196" s="116">
        <f>SUM(BC197:BC200)</f>
        <v>0</v>
      </c>
    </row>
    <row r="197" spans="1:57" s="2" customFormat="1" ht="24.2" customHeight="1">
      <c r="A197" s="29"/>
      <c r="B197" s="119"/>
      <c r="C197" s="120" t="s">
        <v>377</v>
      </c>
      <c r="D197" s="120" t="s">
        <v>146</v>
      </c>
      <c r="E197" s="121" t="s">
        <v>378</v>
      </c>
      <c r="F197" s="122" t="s">
        <v>379</v>
      </c>
      <c r="G197" s="123" t="s">
        <v>272</v>
      </c>
      <c r="H197" s="124">
        <v>103.92</v>
      </c>
      <c r="I197" s="125"/>
      <c r="J197" s="125"/>
      <c r="K197" s="126"/>
      <c r="L197" s="30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AJ197" s="127" t="s">
        <v>205</v>
      </c>
      <c r="AL197" s="127" t="s">
        <v>146</v>
      </c>
      <c r="AM197" s="127" t="s">
        <v>78</v>
      </c>
      <c r="AQ197" s="15" t="s">
        <v>144</v>
      </c>
      <c r="AW197" s="128" t="e">
        <f>IF(#REF!="základná",J197,0)</f>
        <v>#REF!</v>
      </c>
      <c r="AX197" s="128" t="e">
        <f>IF(#REF!="znížená",J197,0)</f>
        <v>#REF!</v>
      </c>
      <c r="AY197" s="128" t="e">
        <f>IF(#REF!="zákl. prenesená",J197,0)</f>
        <v>#REF!</v>
      </c>
      <c r="AZ197" s="128" t="e">
        <f>IF(#REF!="zníž. prenesená",J197,0)</f>
        <v>#REF!</v>
      </c>
      <c r="BA197" s="128" t="e">
        <f>IF(#REF!="nulová",J197,0)</f>
        <v>#REF!</v>
      </c>
      <c r="BB197" s="15" t="s">
        <v>78</v>
      </c>
      <c r="BC197" s="128">
        <f>ROUND(I197*H197,2)</f>
        <v>0</v>
      </c>
      <c r="BD197" s="15" t="s">
        <v>205</v>
      </c>
      <c r="BE197" s="127" t="s">
        <v>380</v>
      </c>
    </row>
    <row r="198" spans="1:57" s="2" customFormat="1" ht="33" customHeight="1">
      <c r="A198" s="29"/>
      <c r="B198" s="119"/>
      <c r="C198" s="120" t="s">
        <v>381</v>
      </c>
      <c r="D198" s="120" t="s">
        <v>146</v>
      </c>
      <c r="E198" s="121" t="s">
        <v>382</v>
      </c>
      <c r="F198" s="122" t="s">
        <v>383</v>
      </c>
      <c r="G198" s="123" t="s">
        <v>272</v>
      </c>
      <c r="H198" s="124">
        <v>104.92</v>
      </c>
      <c r="I198" s="125"/>
      <c r="J198" s="125"/>
      <c r="K198" s="126"/>
      <c r="L198" s="30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AJ198" s="127" t="s">
        <v>205</v>
      </c>
      <c r="AL198" s="127" t="s">
        <v>146</v>
      </c>
      <c r="AM198" s="127" t="s">
        <v>78</v>
      </c>
      <c r="AQ198" s="15" t="s">
        <v>144</v>
      </c>
      <c r="AW198" s="128" t="e">
        <f>IF(#REF!="základná",J198,0)</f>
        <v>#REF!</v>
      </c>
      <c r="AX198" s="128" t="e">
        <f>IF(#REF!="znížená",J198,0)</f>
        <v>#REF!</v>
      </c>
      <c r="AY198" s="128" t="e">
        <f>IF(#REF!="zákl. prenesená",J198,0)</f>
        <v>#REF!</v>
      </c>
      <c r="AZ198" s="128" t="e">
        <f>IF(#REF!="zníž. prenesená",J198,0)</f>
        <v>#REF!</v>
      </c>
      <c r="BA198" s="128" t="e">
        <f>IF(#REF!="nulová",J198,0)</f>
        <v>#REF!</v>
      </c>
      <c r="BB198" s="15" t="s">
        <v>78</v>
      </c>
      <c r="BC198" s="128">
        <f>ROUND(I198*H198,2)</f>
        <v>0</v>
      </c>
      <c r="BD198" s="15" t="s">
        <v>205</v>
      </c>
      <c r="BE198" s="127" t="s">
        <v>384</v>
      </c>
    </row>
    <row r="199" spans="1:57" s="2" customFormat="1" ht="24.2" customHeight="1">
      <c r="A199" s="29"/>
      <c r="B199" s="119"/>
      <c r="C199" s="129" t="s">
        <v>385</v>
      </c>
      <c r="D199" s="129" t="s">
        <v>369</v>
      </c>
      <c r="E199" s="130"/>
      <c r="F199" s="131" t="s">
        <v>386</v>
      </c>
      <c r="G199" s="132" t="s">
        <v>307</v>
      </c>
      <c r="H199" s="133">
        <v>101</v>
      </c>
      <c r="I199" s="134"/>
      <c r="J199" s="134"/>
      <c r="K199" s="135"/>
      <c r="L199" s="136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AJ199" s="127" t="s">
        <v>269</v>
      </c>
      <c r="AL199" s="127" t="s">
        <v>369</v>
      </c>
      <c r="AM199" s="127" t="s">
        <v>78</v>
      </c>
      <c r="AQ199" s="15" t="s">
        <v>144</v>
      </c>
      <c r="AW199" s="128" t="e">
        <f>IF(#REF!="základná",J199,0)</f>
        <v>#REF!</v>
      </c>
      <c r="AX199" s="128" t="e">
        <f>IF(#REF!="znížená",J199,0)</f>
        <v>#REF!</v>
      </c>
      <c r="AY199" s="128" t="e">
        <f>IF(#REF!="zákl. prenesená",J199,0)</f>
        <v>#REF!</v>
      </c>
      <c r="AZ199" s="128" t="e">
        <f>IF(#REF!="zníž. prenesená",J199,0)</f>
        <v>#REF!</v>
      </c>
      <c r="BA199" s="128" t="e">
        <f>IF(#REF!="nulová",J199,0)</f>
        <v>#REF!</v>
      </c>
      <c r="BB199" s="15" t="s">
        <v>78</v>
      </c>
      <c r="BC199" s="128">
        <f>ROUND(I199*H199,2)</f>
        <v>0</v>
      </c>
      <c r="BD199" s="15" t="s">
        <v>205</v>
      </c>
      <c r="BE199" s="127" t="s">
        <v>387</v>
      </c>
    </row>
    <row r="200" spans="1:57" s="2" customFormat="1" ht="24.2" customHeight="1">
      <c r="A200" s="29"/>
      <c r="B200" s="119"/>
      <c r="C200" s="120" t="s">
        <v>388</v>
      </c>
      <c r="D200" s="120" t="s">
        <v>146</v>
      </c>
      <c r="E200" s="121" t="s">
        <v>389</v>
      </c>
      <c r="F200" s="122" t="s">
        <v>390</v>
      </c>
      <c r="G200" s="123" t="s">
        <v>328</v>
      </c>
      <c r="H200" s="124">
        <v>0.18099999999999999</v>
      </c>
      <c r="I200" s="125"/>
      <c r="J200" s="125"/>
      <c r="K200" s="126"/>
      <c r="L200" s="30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AJ200" s="127" t="s">
        <v>205</v>
      </c>
      <c r="AL200" s="127" t="s">
        <v>146</v>
      </c>
      <c r="AM200" s="127" t="s">
        <v>78</v>
      </c>
      <c r="AQ200" s="15" t="s">
        <v>144</v>
      </c>
      <c r="AW200" s="128" t="e">
        <f>IF(#REF!="základná",J200,0)</f>
        <v>#REF!</v>
      </c>
      <c r="AX200" s="128" t="e">
        <f>IF(#REF!="znížená",J200,0)</f>
        <v>#REF!</v>
      </c>
      <c r="AY200" s="128" t="e">
        <f>IF(#REF!="zákl. prenesená",J200,0)</f>
        <v>#REF!</v>
      </c>
      <c r="AZ200" s="128" t="e">
        <f>IF(#REF!="zníž. prenesená",J200,0)</f>
        <v>#REF!</v>
      </c>
      <c r="BA200" s="128" t="e">
        <f>IF(#REF!="nulová",J200,0)</f>
        <v>#REF!</v>
      </c>
      <c r="BB200" s="15" t="s">
        <v>78</v>
      </c>
      <c r="BC200" s="128">
        <f>ROUND(I200*H200,2)</f>
        <v>0</v>
      </c>
      <c r="BD200" s="15" t="s">
        <v>205</v>
      </c>
      <c r="BE200" s="127" t="s">
        <v>391</v>
      </c>
    </row>
    <row r="201" spans="1:57" s="12" customFormat="1" ht="22.9" customHeight="1">
      <c r="B201" s="111"/>
      <c r="D201" s="112" t="s">
        <v>68</v>
      </c>
      <c r="E201" s="117" t="s">
        <v>392</v>
      </c>
      <c r="F201" s="117" t="s">
        <v>393</v>
      </c>
      <c r="J201" s="118"/>
      <c r="L201" s="111"/>
      <c r="AJ201" s="112" t="s">
        <v>78</v>
      </c>
      <c r="AL201" s="115" t="s">
        <v>68</v>
      </c>
      <c r="AM201" s="115" t="s">
        <v>74</v>
      </c>
      <c r="AQ201" s="112" t="s">
        <v>144</v>
      </c>
      <c r="BC201" s="116">
        <f>SUM(BC202:BC203)</f>
        <v>0</v>
      </c>
    </row>
    <row r="202" spans="1:57" s="2" customFormat="1" ht="24.2" customHeight="1">
      <c r="A202" s="29"/>
      <c r="B202" s="119"/>
      <c r="C202" s="120" t="s">
        <v>394</v>
      </c>
      <c r="D202" s="120" t="s">
        <v>146</v>
      </c>
      <c r="E202" s="121" t="s">
        <v>395</v>
      </c>
      <c r="F202" s="122" t="s">
        <v>396</v>
      </c>
      <c r="G202" s="123" t="s">
        <v>149</v>
      </c>
      <c r="H202" s="124">
        <v>0.78500000000000003</v>
      </c>
      <c r="I202" s="125"/>
      <c r="J202" s="125"/>
      <c r="K202" s="126"/>
      <c r="L202" s="30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AJ202" s="127" t="s">
        <v>205</v>
      </c>
      <c r="AL202" s="127" t="s">
        <v>146</v>
      </c>
      <c r="AM202" s="127" t="s">
        <v>78</v>
      </c>
      <c r="AQ202" s="15" t="s">
        <v>144</v>
      </c>
      <c r="AW202" s="128" t="e">
        <f>IF(#REF!="základná",J202,0)</f>
        <v>#REF!</v>
      </c>
      <c r="AX202" s="128" t="e">
        <f>IF(#REF!="znížená",J202,0)</f>
        <v>#REF!</v>
      </c>
      <c r="AY202" s="128" t="e">
        <f>IF(#REF!="zákl. prenesená",J202,0)</f>
        <v>#REF!</v>
      </c>
      <c r="AZ202" s="128" t="e">
        <f>IF(#REF!="zníž. prenesená",J202,0)</f>
        <v>#REF!</v>
      </c>
      <c r="BA202" s="128" t="e">
        <f>IF(#REF!="nulová",J202,0)</f>
        <v>#REF!</v>
      </c>
      <c r="BB202" s="15" t="s">
        <v>78</v>
      </c>
      <c r="BC202" s="128">
        <f>ROUND(I202*H202,2)</f>
        <v>0</v>
      </c>
      <c r="BD202" s="15" t="s">
        <v>205</v>
      </c>
      <c r="BE202" s="127" t="s">
        <v>397</v>
      </c>
    </row>
    <row r="203" spans="1:57" s="2" customFormat="1" ht="33" customHeight="1">
      <c r="A203" s="29"/>
      <c r="B203" s="119"/>
      <c r="C203" s="120" t="s">
        <v>398</v>
      </c>
      <c r="D203" s="120" t="s">
        <v>146</v>
      </c>
      <c r="E203" s="121" t="s">
        <v>399</v>
      </c>
      <c r="F203" s="122" t="s">
        <v>400</v>
      </c>
      <c r="G203" s="123" t="s">
        <v>149</v>
      </c>
      <c r="H203" s="124">
        <v>0.78500000000000003</v>
      </c>
      <c r="I203" s="125"/>
      <c r="J203" s="125"/>
      <c r="K203" s="126"/>
      <c r="L203" s="30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AJ203" s="127" t="s">
        <v>205</v>
      </c>
      <c r="AL203" s="127" t="s">
        <v>146</v>
      </c>
      <c r="AM203" s="127" t="s">
        <v>78</v>
      </c>
      <c r="AQ203" s="15" t="s">
        <v>144</v>
      </c>
      <c r="AW203" s="128" t="e">
        <f>IF(#REF!="základná",J203,0)</f>
        <v>#REF!</v>
      </c>
      <c r="AX203" s="128" t="e">
        <f>IF(#REF!="znížená",J203,0)</f>
        <v>#REF!</v>
      </c>
      <c r="AY203" s="128" t="e">
        <f>IF(#REF!="zákl. prenesená",J203,0)</f>
        <v>#REF!</v>
      </c>
      <c r="AZ203" s="128" t="e">
        <f>IF(#REF!="zníž. prenesená",J203,0)</f>
        <v>#REF!</v>
      </c>
      <c r="BA203" s="128" t="e">
        <f>IF(#REF!="nulová",J203,0)</f>
        <v>#REF!</v>
      </c>
      <c r="BB203" s="15" t="s">
        <v>78</v>
      </c>
      <c r="BC203" s="128">
        <f>ROUND(I203*H203,2)</f>
        <v>0</v>
      </c>
      <c r="BD203" s="15" t="s">
        <v>205</v>
      </c>
      <c r="BE203" s="127" t="s">
        <v>401</v>
      </c>
    </row>
    <row r="204" spans="1:57" s="2" customFormat="1" ht="6.95" customHeight="1">
      <c r="A204" s="29"/>
      <c r="B204" s="47"/>
      <c r="C204" s="48"/>
      <c r="D204" s="48"/>
      <c r="E204" s="48"/>
      <c r="F204" s="48"/>
      <c r="G204" s="48"/>
      <c r="H204" s="48"/>
      <c r="I204" s="48"/>
      <c r="J204" s="48"/>
      <c r="K204" s="48"/>
      <c r="L204" s="30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</row>
  </sheetData>
  <autoFilter ref="C131:K203" xr:uid="{00000000-0009-0000-0000-000001000000}"/>
  <mergeCells count="11">
    <mergeCell ref="E124:H124"/>
    <mergeCell ref="E7:H7"/>
    <mergeCell ref="E9:H9"/>
    <mergeCell ref="E11:H11"/>
    <mergeCell ref="E29:H29"/>
    <mergeCell ref="E84:H84"/>
    <mergeCell ref="L2:N2"/>
    <mergeCell ref="E86:H86"/>
    <mergeCell ref="E88:H88"/>
    <mergeCell ref="E120:H120"/>
    <mergeCell ref="E122:H1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E216"/>
  <sheetViews>
    <sheetView showGridLines="0" topLeftCell="A240" workbookViewId="0">
      <selection activeCell="P15" sqref="P1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6.33203125" style="1" customWidth="1"/>
    <col min="14" max="14" width="12.33203125" style="1" customWidth="1"/>
    <col min="15" max="15" width="16.33203125" style="1" customWidth="1"/>
    <col min="16" max="16" width="12.33203125" style="1" customWidth="1"/>
    <col min="17" max="17" width="15" style="1" customWidth="1"/>
    <col min="18" max="18" width="11" style="1" customWidth="1"/>
    <col min="19" max="19" width="15" style="1" customWidth="1"/>
    <col min="20" max="20" width="16.33203125" style="1" customWidth="1"/>
    <col min="21" max="21" width="11" style="1" customWidth="1"/>
    <col min="22" max="22" width="15" style="1" customWidth="1"/>
    <col min="23" max="23" width="16.33203125" style="1" customWidth="1"/>
    <col min="36" max="57" width="9.33203125" style="1" hidden="1"/>
  </cols>
  <sheetData>
    <row r="1" spans="1:38">
      <c r="A1" s="72"/>
    </row>
    <row r="2" spans="1:38" s="1" customFormat="1" ht="36.950000000000003" customHeight="1">
      <c r="L2" s="147" t="s">
        <v>4</v>
      </c>
      <c r="M2" s="148"/>
      <c r="N2" s="148"/>
      <c r="AL2" s="15" t="s">
        <v>81</v>
      </c>
    </row>
    <row r="3" spans="1:38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L3" s="15" t="s">
        <v>69</v>
      </c>
    </row>
    <row r="4" spans="1:38" s="1" customFormat="1" ht="24.95" customHeight="1">
      <c r="B4" s="18"/>
      <c r="D4" s="19" t="s">
        <v>116</v>
      </c>
      <c r="L4" s="18"/>
      <c r="AL4" s="15" t="s">
        <v>2</v>
      </c>
    </row>
    <row r="5" spans="1:38" s="1" customFormat="1" ht="6.95" customHeight="1">
      <c r="B5" s="18"/>
      <c r="L5" s="18"/>
    </row>
    <row r="6" spans="1:38" s="1" customFormat="1" ht="12" customHeight="1">
      <c r="B6" s="18"/>
      <c r="D6" s="23" t="s">
        <v>11</v>
      </c>
      <c r="L6" s="18"/>
    </row>
    <row r="7" spans="1:38" s="1" customFormat="1" ht="16.5" customHeight="1">
      <c r="B7" s="18"/>
      <c r="E7" s="181" t="str">
        <f>'Rekapitulácia stavby'!K6</f>
        <v>Poltár OO PZ, rekonštrukcia a modernizácia objektu</v>
      </c>
      <c r="F7" s="183"/>
      <c r="G7" s="183"/>
      <c r="H7" s="183"/>
      <c r="L7" s="18"/>
    </row>
    <row r="8" spans="1:38" s="1" customFormat="1" ht="12" customHeight="1">
      <c r="B8" s="18"/>
      <c r="D8" s="23" t="s">
        <v>117</v>
      </c>
      <c r="L8" s="18"/>
    </row>
    <row r="9" spans="1:38" s="2" customFormat="1" ht="16.5" customHeight="1">
      <c r="A9" s="29"/>
      <c r="B9" s="30"/>
      <c r="C9" s="29"/>
      <c r="D9" s="29"/>
      <c r="E9" s="181" t="s">
        <v>73</v>
      </c>
      <c r="F9" s="182"/>
      <c r="G9" s="182"/>
      <c r="H9" s="182"/>
      <c r="I9" s="29"/>
      <c r="J9" s="29"/>
      <c r="K9" s="29"/>
      <c r="L9" s="42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</row>
    <row r="10" spans="1:38" s="2" customFormat="1" ht="12" customHeight="1">
      <c r="A10" s="29"/>
      <c r="B10" s="30"/>
      <c r="C10" s="29"/>
      <c r="D10" s="23" t="s">
        <v>118</v>
      </c>
      <c r="E10" s="29"/>
      <c r="F10" s="29"/>
      <c r="G10" s="29"/>
      <c r="H10" s="29"/>
      <c r="I10" s="29"/>
      <c r="J10" s="29"/>
      <c r="K10" s="29"/>
      <c r="L10" s="42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</row>
    <row r="11" spans="1:38" s="2" customFormat="1" ht="16.5" customHeight="1">
      <c r="A11" s="29"/>
      <c r="B11" s="30"/>
      <c r="C11" s="29"/>
      <c r="D11" s="29"/>
      <c r="E11" s="178" t="s">
        <v>80</v>
      </c>
      <c r="F11" s="182"/>
      <c r="G11" s="182"/>
      <c r="H11" s="182"/>
      <c r="I11" s="29"/>
      <c r="J11" s="29"/>
      <c r="K11" s="29"/>
      <c r="L11" s="42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</row>
    <row r="12" spans="1:38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42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</row>
    <row r="13" spans="1:38" s="2" customFormat="1" ht="12" customHeight="1">
      <c r="A13" s="29"/>
      <c r="B13" s="30"/>
      <c r="C13" s="29"/>
      <c r="D13" s="23" t="s">
        <v>13</v>
      </c>
      <c r="E13" s="29"/>
      <c r="F13" s="21" t="s">
        <v>14</v>
      </c>
      <c r="G13" s="29"/>
      <c r="H13" s="29"/>
      <c r="I13" s="23" t="s">
        <v>15</v>
      </c>
      <c r="J13" s="21" t="s">
        <v>16</v>
      </c>
      <c r="K13" s="29"/>
      <c r="L13" s="42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</row>
    <row r="14" spans="1:38" s="2" customFormat="1" ht="12" customHeight="1">
      <c r="A14" s="29"/>
      <c r="B14" s="30"/>
      <c r="C14" s="29"/>
      <c r="D14" s="23" t="s">
        <v>17</v>
      </c>
      <c r="E14" s="29"/>
      <c r="F14" s="21" t="s">
        <v>18</v>
      </c>
      <c r="G14" s="29"/>
      <c r="H14" s="29"/>
      <c r="I14" s="23" t="s">
        <v>19</v>
      </c>
      <c r="J14" s="55" t="str">
        <f>'Rekapitulácia stavby'!AN8</f>
        <v>21. 6. 2023</v>
      </c>
      <c r="K14" s="29"/>
      <c r="L14" s="42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</row>
    <row r="15" spans="1:38" s="2" customFormat="1" ht="21.75" customHeight="1">
      <c r="A15" s="29"/>
      <c r="B15" s="30"/>
      <c r="C15" s="29"/>
      <c r="D15" s="20" t="s">
        <v>21</v>
      </c>
      <c r="E15" s="29"/>
      <c r="F15" s="24" t="s">
        <v>22</v>
      </c>
      <c r="G15" s="29"/>
      <c r="H15" s="29"/>
      <c r="I15" s="20" t="s">
        <v>23</v>
      </c>
      <c r="J15" s="24" t="s">
        <v>24</v>
      </c>
      <c r="K15" s="29"/>
      <c r="L15" s="42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</row>
    <row r="16" spans="1:38" s="2" customFormat="1" ht="12" customHeight="1">
      <c r="A16" s="29"/>
      <c r="B16" s="30"/>
      <c r="C16" s="29"/>
      <c r="D16" s="23" t="s">
        <v>25</v>
      </c>
      <c r="E16" s="29"/>
      <c r="F16" s="29"/>
      <c r="G16" s="29"/>
      <c r="H16" s="29"/>
      <c r="I16" s="23" t="s">
        <v>26</v>
      </c>
      <c r="J16" s="21" t="s">
        <v>27</v>
      </c>
      <c r="K16" s="29"/>
      <c r="L16" s="42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</row>
    <row r="17" spans="1:23" s="2" customFormat="1" ht="18" customHeight="1">
      <c r="A17" s="29"/>
      <c r="B17" s="30"/>
      <c r="C17" s="29"/>
      <c r="D17" s="29"/>
      <c r="E17" s="21" t="s">
        <v>28</v>
      </c>
      <c r="F17" s="29"/>
      <c r="G17" s="29"/>
      <c r="H17" s="29"/>
      <c r="I17" s="23" t="s">
        <v>29</v>
      </c>
      <c r="J17" s="21"/>
      <c r="K17" s="29"/>
      <c r="L17" s="42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</row>
    <row r="18" spans="1:23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42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</row>
    <row r="19" spans="1:23" s="2" customFormat="1" ht="12" customHeight="1">
      <c r="A19" s="29"/>
      <c r="B19" s="30"/>
      <c r="C19" s="29"/>
      <c r="D19" s="23" t="s">
        <v>30</v>
      </c>
      <c r="E19" s="29"/>
      <c r="F19" s="29"/>
      <c r="G19" s="29"/>
      <c r="H19" s="29"/>
      <c r="I19" s="23" t="s">
        <v>26</v>
      </c>
      <c r="J19" s="21" t="s">
        <v>31</v>
      </c>
      <c r="K19" s="29"/>
      <c r="L19" s="42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</row>
    <row r="20" spans="1:23" s="2" customFormat="1" ht="18" customHeight="1">
      <c r="A20" s="29"/>
      <c r="B20" s="30"/>
      <c r="C20" s="29"/>
      <c r="D20" s="29"/>
      <c r="E20" s="21" t="s">
        <v>31</v>
      </c>
      <c r="F20" s="29"/>
      <c r="G20" s="29"/>
      <c r="H20" s="29"/>
      <c r="I20" s="23" t="s">
        <v>29</v>
      </c>
      <c r="J20" s="21" t="s">
        <v>31</v>
      </c>
      <c r="K20" s="29"/>
      <c r="L20" s="42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</row>
    <row r="21" spans="1:23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42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</row>
    <row r="22" spans="1:23" s="2" customFormat="1" ht="12" customHeight="1">
      <c r="A22" s="29"/>
      <c r="B22" s="30"/>
      <c r="C22" s="29"/>
      <c r="D22" s="23" t="s">
        <v>32</v>
      </c>
      <c r="E22" s="29"/>
      <c r="F22" s="29"/>
      <c r="G22" s="29"/>
      <c r="H22" s="29"/>
      <c r="I22" s="23" t="s">
        <v>26</v>
      </c>
      <c r="J22" s="21" t="s">
        <v>33</v>
      </c>
      <c r="K22" s="29"/>
      <c r="L22" s="42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</row>
    <row r="23" spans="1:23" s="2" customFormat="1" ht="18" customHeight="1">
      <c r="A23" s="29"/>
      <c r="B23" s="30"/>
      <c r="C23" s="29"/>
      <c r="D23" s="29"/>
      <c r="E23" s="21" t="s">
        <v>34</v>
      </c>
      <c r="F23" s="29"/>
      <c r="G23" s="29"/>
      <c r="H23" s="29"/>
      <c r="I23" s="23" t="s">
        <v>29</v>
      </c>
      <c r="J23" s="21" t="s">
        <v>35</v>
      </c>
      <c r="K23" s="29"/>
      <c r="L23" s="42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</row>
    <row r="24" spans="1:23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42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</row>
    <row r="25" spans="1:23" s="2" customFormat="1" ht="12" customHeight="1">
      <c r="A25" s="29"/>
      <c r="B25" s="30"/>
      <c r="C25" s="29"/>
      <c r="D25" s="23" t="s">
        <v>37</v>
      </c>
      <c r="E25" s="29"/>
      <c r="F25" s="29"/>
      <c r="G25" s="29"/>
      <c r="H25" s="29"/>
      <c r="I25" s="23" t="s">
        <v>26</v>
      </c>
      <c r="J25" s="21" t="s">
        <v>31</v>
      </c>
      <c r="K25" s="29"/>
      <c r="L25" s="42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</row>
    <row r="26" spans="1:23" s="2" customFormat="1" ht="18" customHeight="1">
      <c r="A26" s="29"/>
      <c r="B26" s="30"/>
      <c r="C26" s="29"/>
      <c r="D26" s="29"/>
      <c r="E26" s="21" t="s">
        <v>38</v>
      </c>
      <c r="F26" s="29"/>
      <c r="G26" s="29"/>
      <c r="H26" s="29"/>
      <c r="I26" s="23" t="s">
        <v>29</v>
      </c>
      <c r="J26" s="21" t="s">
        <v>31</v>
      </c>
      <c r="K26" s="29"/>
      <c r="L26" s="42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</row>
    <row r="27" spans="1:23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42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</row>
    <row r="28" spans="1:23" s="2" customFormat="1" ht="12" customHeight="1">
      <c r="A28" s="29"/>
      <c r="B28" s="30"/>
      <c r="C28" s="29"/>
      <c r="D28" s="23" t="s">
        <v>39</v>
      </c>
      <c r="E28" s="29"/>
      <c r="F28" s="29"/>
      <c r="G28" s="29"/>
      <c r="H28" s="29"/>
      <c r="I28" s="29"/>
      <c r="J28" s="29"/>
      <c r="K28" s="29"/>
      <c r="L28" s="42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</row>
    <row r="29" spans="1:23" s="8" customFormat="1" ht="16.5" customHeight="1">
      <c r="A29" s="73"/>
      <c r="B29" s="74"/>
      <c r="C29" s="73"/>
      <c r="D29" s="73"/>
      <c r="E29" s="171" t="s">
        <v>1</v>
      </c>
      <c r="F29" s="171"/>
      <c r="G29" s="171"/>
      <c r="H29" s="171"/>
      <c r="I29" s="73"/>
      <c r="J29" s="73"/>
      <c r="K29" s="73"/>
      <c r="L29" s="75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</row>
    <row r="30" spans="1:23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42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</row>
    <row r="31" spans="1:23" s="2" customFormat="1" ht="6.95" customHeight="1">
      <c r="A31" s="29"/>
      <c r="B31" s="30"/>
      <c r="C31" s="29"/>
      <c r="D31" s="57"/>
      <c r="E31" s="57"/>
      <c r="F31" s="57"/>
      <c r="G31" s="57"/>
      <c r="H31" s="57"/>
      <c r="I31" s="57"/>
      <c r="J31" s="57"/>
      <c r="K31" s="57"/>
      <c r="L31" s="42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</row>
    <row r="32" spans="1:23" s="2" customFormat="1" ht="14.45" customHeight="1">
      <c r="A32" s="29"/>
      <c r="B32" s="30"/>
      <c r="C32" s="29"/>
      <c r="D32" s="21" t="s">
        <v>119</v>
      </c>
      <c r="E32" s="29"/>
      <c r="F32" s="29"/>
      <c r="G32" s="29"/>
      <c r="H32" s="29"/>
      <c r="I32" s="29"/>
      <c r="J32" s="28"/>
      <c r="K32" s="29"/>
      <c r="L32" s="42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</row>
    <row r="33" spans="1:23" s="2" customFormat="1" ht="14.45" customHeight="1">
      <c r="A33" s="29"/>
      <c r="B33" s="30"/>
      <c r="C33" s="29"/>
      <c r="D33" s="27" t="s">
        <v>120</v>
      </c>
      <c r="E33" s="29"/>
      <c r="F33" s="29"/>
      <c r="G33" s="29"/>
      <c r="H33" s="29"/>
      <c r="I33" s="29"/>
      <c r="J33" s="28"/>
      <c r="K33" s="29"/>
      <c r="L33" s="42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</row>
    <row r="34" spans="1:23" s="2" customFormat="1" ht="25.35" customHeight="1">
      <c r="A34" s="29"/>
      <c r="B34" s="30"/>
      <c r="C34" s="29"/>
      <c r="D34" s="76" t="s">
        <v>42</v>
      </c>
      <c r="E34" s="29"/>
      <c r="F34" s="29"/>
      <c r="G34" s="29"/>
      <c r="H34" s="29"/>
      <c r="I34" s="29"/>
      <c r="J34" s="61"/>
      <c r="K34" s="29"/>
      <c r="L34" s="42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</row>
    <row r="35" spans="1:23" s="2" customFormat="1" ht="6.95" customHeight="1">
      <c r="A35" s="29"/>
      <c r="B35" s="30"/>
      <c r="C35" s="29"/>
      <c r="D35" s="57"/>
      <c r="E35" s="57"/>
      <c r="F35" s="57"/>
      <c r="G35" s="57"/>
      <c r="H35" s="57"/>
      <c r="I35" s="57"/>
      <c r="J35" s="57"/>
      <c r="K35" s="57"/>
      <c r="L35" s="42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</row>
    <row r="36" spans="1:23" s="2" customFormat="1" ht="14.45" customHeight="1">
      <c r="A36" s="29"/>
      <c r="B36" s="30"/>
      <c r="C36" s="29"/>
      <c r="D36" s="29"/>
      <c r="E36" s="29"/>
      <c r="F36" s="33" t="s">
        <v>44</v>
      </c>
      <c r="G36" s="29"/>
      <c r="H36" s="29"/>
      <c r="I36" s="33" t="s">
        <v>43</v>
      </c>
      <c r="J36" s="33" t="s">
        <v>45</v>
      </c>
      <c r="K36" s="29"/>
      <c r="L36" s="42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</row>
    <row r="37" spans="1:23" s="2" customFormat="1" ht="14.45" customHeight="1">
      <c r="A37" s="29"/>
      <c r="B37" s="30"/>
      <c r="C37" s="29"/>
      <c r="D37" s="77" t="s">
        <v>46</v>
      </c>
      <c r="E37" s="35" t="s">
        <v>47</v>
      </c>
      <c r="F37" s="78" t="e">
        <f>ROUND((SUM(AW111:AW112) + SUM(AW134:AW215)),  2)</f>
        <v>#REF!</v>
      </c>
      <c r="G37" s="79"/>
      <c r="H37" s="79"/>
      <c r="I37" s="80">
        <v>0.2</v>
      </c>
      <c r="J37" s="78" t="e">
        <f>ROUND(((SUM(AW111:AW112) + SUM(AW134:AW215))*I37),  2)</f>
        <v>#REF!</v>
      </c>
      <c r="K37" s="29"/>
      <c r="L37" s="42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</row>
    <row r="38" spans="1:23" s="2" customFormat="1" ht="14.45" customHeight="1">
      <c r="A38" s="29"/>
      <c r="B38" s="30"/>
      <c r="C38" s="29"/>
      <c r="D38" s="29"/>
      <c r="E38" s="35" t="s">
        <v>48</v>
      </c>
      <c r="F38" s="81"/>
      <c r="G38" s="29"/>
      <c r="H38" s="29"/>
      <c r="I38" s="82">
        <v>0.23</v>
      </c>
      <c r="J38" s="81"/>
      <c r="K38" s="29"/>
      <c r="L38" s="42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</row>
    <row r="39" spans="1:23" s="2" customFormat="1" ht="14.45" hidden="1" customHeight="1">
      <c r="A39" s="29"/>
      <c r="B39" s="30"/>
      <c r="C39" s="29"/>
      <c r="D39" s="29"/>
      <c r="E39" s="23" t="s">
        <v>49</v>
      </c>
      <c r="F39" s="81" t="e">
        <f>ROUND((SUM(AY111:AY112) + SUM(AY134:AY215)),  2)</f>
        <v>#REF!</v>
      </c>
      <c r="G39" s="29"/>
      <c r="H39" s="29"/>
      <c r="I39" s="82">
        <v>0.2</v>
      </c>
      <c r="J39" s="81">
        <f>0</f>
        <v>0</v>
      </c>
      <c r="K39" s="29"/>
      <c r="L39" s="42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</row>
    <row r="40" spans="1:23" s="2" customFormat="1" ht="14.45" hidden="1" customHeight="1">
      <c r="A40" s="29"/>
      <c r="B40" s="30"/>
      <c r="C40" s="29"/>
      <c r="D40" s="29"/>
      <c r="E40" s="23" t="s">
        <v>50</v>
      </c>
      <c r="F40" s="81" t="e">
        <f>ROUND((SUM(AZ111:AZ112) + SUM(AZ134:AZ215)),  2)</f>
        <v>#REF!</v>
      </c>
      <c r="G40" s="29"/>
      <c r="H40" s="29"/>
      <c r="I40" s="82">
        <v>0.2</v>
      </c>
      <c r="J40" s="81">
        <f>0</f>
        <v>0</v>
      </c>
      <c r="K40" s="29"/>
      <c r="L40" s="42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</row>
    <row r="41" spans="1:23" s="2" customFormat="1" ht="14.45" hidden="1" customHeight="1">
      <c r="A41" s="29"/>
      <c r="B41" s="30"/>
      <c r="C41" s="29"/>
      <c r="D41" s="29"/>
      <c r="E41" s="35" t="s">
        <v>51</v>
      </c>
      <c r="F41" s="78" t="e">
        <f>ROUND((SUM(BA111:BA112) + SUM(BA134:BA215)),  2)</f>
        <v>#REF!</v>
      </c>
      <c r="G41" s="79"/>
      <c r="H41" s="79"/>
      <c r="I41" s="80">
        <v>0</v>
      </c>
      <c r="J41" s="78">
        <f>0</f>
        <v>0</v>
      </c>
      <c r="K41" s="29"/>
      <c r="L41" s="42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</row>
    <row r="42" spans="1:23" s="2" customFormat="1" ht="6.9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42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</row>
    <row r="43" spans="1:23" s="2" customFormat="1" ht="25.35" customHeight="1">
      <c r="A43" s="29"/>
      <c r="B43" s="30"/>
      <c r="C43" s="70"/>
      <c r="D43" s="83" t="s">
        <v>52</v>
      </c>
      <c r="E43" s="56"/>
      <c r="F43" s="56"/>
      <c r="G43" s="84" t="s">
        <v>53</v>
      </c>
      <c r="H43" s="85" t="s">
        <v>54</v>
      </c>
      <c r="I43" s="56"/>
      <c r="J43" s="86"/>
      <c r="K43" s="87"/>
      <c r="L43" s="42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</row>
    <row r="44" spans="1:23" s="2" customFormat="1" ht="14.45" customHeight="1">
      <c r="A44" s="29"/>
      <c r="B44" s="30"/>
      <c r="C44" s="29"/>
      <c r="D44" s="29"/>
      <c r="E44" s="29"/>
      <c r="F44" s="29"/>
      <c r="G44" s="29"/>
      <c r="H44" s="29"/>
      <c r="I44" s="29"/>
      <c r="J44" s="29"/>
      <c r="K44" s="29"/>
      <c r="L44" s="42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</row>
    <row r="45" spans="1:23" s="1" customFormat="1" ht="14.45" customHeight="1">
      <c r="B45" s="18"/>
      <c r="L45" s="18"/>
    </row>
    <row r="46" spans="1:23" s="1" customFormat="1" ht="14.45" customHeight="1">
      <c r="B46" s="18"/>
      <c r="L46" s="18"/>
    </row>
    <row r="47" spans="1:23" s="1" customFormat="1" ht="14.45" customHeight="1">
      <c r="B47" s="18"/>
      <c r="L47" s="18"/>
    </row>
    <row r="48" spans="1:23" s="1" customFormat="1" ht="14.45" customHeight="1">
      <c r="B48" s="18"/>
      <c r="L48" s="18"/>
    </row>
    <row r="49" spans="1:23" s="2" customFormat="1" ht="14.45" customHeight="1">
      <c r="B49" s="42"/>
      <c r="D49" s="43" t="s">
        <v>55</v>
      </c>
      <c r="E49" s="44"/>
      <c r="F49" s="44"/>
      <c r="G49" s="43" t="s">
        <v>56</v>
      </c>
      <c r="H49" s="44"/>
      <c r="I49" s="44"/>
      <c r="J49" s="44"/>
      <c r="K49" s="44"/>
      <c r="L49" s="42"/>
    </row>
    <row r="50" spans="1:23">
      <c r="B50" s="18"/>
      <c r="L50" s="18"/>
    </row>
    <row r="51" spans="1:23">
      <c r="B51" s="18"/>
      <c r="L51" s="18"/>
    </row>
    <row r="52" spans="1:23">
      <c r="B52" s="18"/>
      <c r="L52" s="18"/>
    </row>
    <row r="53" spans="1:23">
      <c r="B53" s="18"/>
      <c r="L53" s="18"/>
    </row>
    <row r="54" spans="1:23">
      <c r="B54" s="18"/>
      <c r="L54" s="18"/>
    </row>
    <row r="55" spans="1:23">
      <c r="B55" s="18"/>
      <c r="L55" s="18"/>
    </row>
    <row r="56" spans="1:23">
      <c r="B56" s="18"/>
      <c r="L56" s="18"/>
    </row>
    <row r="57" spans="1:23">
      <c r="B57" s="18"/>
      <c r="L57" s="18"/>
    </row>
    <row r="58" spans="1:23">
      <c r="B58" s="18"/>
      <c r="L58" s="18"/>
    </row>
    <row r="59" spans="1:23">
      <c r="B59" s="18"/>
      <c r="L59" s="18"/>
    </row>
    <row r="60" spans="1:23" s="2" customFormat="1" ht="12.75">
      <c r="A60" s="29"/>
      <c r="B60" s="30"/>
      <c r="C60" s="29"/>
      <c r="D60" s="45" t="s">
        <v>57</v>
      </c>
      <c r="E60" s="32"/>
      <c r="F60" s="88" t="s">
        <v>58</v>
      </c>
      <c r="G60" s="45" t="s">
        <v>57</v>
      </c>
      <c r="H60" s="32"/>
      <c r="I60" s="32"/>
      <c r="J60" s="89" t="s">
        <v>58</v>
      </c>
      <c r="K60" s="32"/>
      <c r="L60" s="42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</row>
    <row r="61" spans="1:23">
      <c r="B61" s="18"/>
      <c r="L61" s="18"/>
    </row>
    <row r="62" spans="1:23">
      <c r="B62" s="18"/>
      <c r="L62" s="18"/>
    </row>
    <row r="63" spans="1:23">
      <c r="B63" s="18"/>
      <c r="L63" s="18"/>
    </row>
    <row r="64" spans="1:23" s="2" customFormat="1" ht="12.75">
      <c r="A64" s="29"/>
      <c r="B64" s="30"/>
      <c r="C64" s="29"/>
      <c r="D64" s="43" t="s">
        <v>59</v>
      </c>
      <c r="E64" s="46"/>
      <c r="F64" s="46"/>
      <c r="G64" s="43" t="s">
        <v>60</v>
      </c>
      <c r="H64" s="46"/>
      <c r="I64" s="46"/>
      <c r="J64" s="46"/>
      <c r="K64" s="46"/>
      <c r="L64" s="42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</row>
    <row r="65" spans="1:23">
      <c r="B65" s="18"/>
      <c r="L65" s="18"/>
    </row>
    <row r="66" spans="1:23">
      <c r="B66" s="18"/>
      <c r="L66" s="18"/>
    </row>
    <row r="67" spans="1:23">
      <c r="B67" s="18"/>
      <c r="L67" s="18"/>
    </row>
    <row r="68" spans="1:23">
      <c r="B68" s="18"/>
      <c r="L68" s="18"/>
    </row>
    <row r="69" spans="1:23">
      <c r="B69" s="18"/>
      <c r="L69" s="18"/>
    </row>
    <row r="70" spans="1:23">
      <c r="B70" s="18"/>
      <c r="L70" s="18"/>
    </row>
    <row r="71" spans="1:23">
      <c r="B71" s="18"/>
      <c r="L71" s="18"/>
    </row>
    <row r="72" spans="1:23">
      <c r="B72" s="18"/>
      <c r="L72" s="18"/>
    </row>
    <row r="73" spans="1:23">
      <c r="B73" s="18"/>
      <c r="L73" s="18"/>
    </row>
    <row r="74" spans="1:23">
      <c r="B74" s="18"/>
      <c r="L74" s="18"/>
    </row>
    <row r="75" spans="1:23" s="2" customFormat="1" ht="12.75">
      <c r="A75" s="29"/>
      <c r="B75" s="30"/>
      <c r="C75" s="29"/>
      <c r="D75" s="45" t="s">
        <v>57</v>
      </c>
      <c r="E75" s="32"/>
      <c r="F75" s="88" t="s">
        <v>58</v>
      </c>
      <c r="G75" s="45" t="s">
        <v>57</v>
      </c>
      <c r="H75" s="32"/>
      <c r="I75" s="32"/>
      <c r="J75" s="89" t="s">
        <v>58</v>
      </c>
      <c r="K75" s="32"/>
      <c r="L75" s="42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</row>
    <row r="76" spans="1:23" s="2" customFormat="1" ht="14.45" customHeight="1">
      <c r="A76" s="29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2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</row>
    <row r="80" spans="1:23" s="2" customFormat="1" ht="6.95" customHeight="1">
      <c r="A80" s="29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42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</row>
    <row r="81" spans="1:23" s="2" customFormat="1" ht="24.95" customHeight="1">
      <c r="A81" s="29"/>
      <c r="B81" s="30"/>
      <c r="C81" s="19" t="s">
        <v>121</v>
      </c>
      <c r="D81" s="29"/>
      <c r="E81" s="29"/>
      <c r="F81" s="29"/>
      <c r="G81" s="29"/>
      <c r="H81" s="29"/>
      <c r="I81" s="29"/>
      <c r="J81" s="29"/>
      <c r="K81" s="29"/>
      <c r="L81" s="42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</row>
    <row r="82" spans="1:23" s="2" customFormat="1" ht="6.95" customHeight="1">
      <c r="A82" s="29"/>
      <c r="B82" s="30"/>
      <c r="C82" s="29"/>
      <c r="D82" s="29"/>
      <c r="E82" s="29"/>
      <c r="F82" s="29"/>
      <c r="G82" s="29"/>
      <c r="H82" s="29"/>
      <c r="I82" s="29"/>
      <c r="J82" s="29"/>
      <c r="K82" s="29"/>
      <c r="L82" s="42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</row>
    <row r="83" spans="1:23" s="2" customFormat="1" ht="12" customHeight="1">
      <c r="A83" s="29"/>
      <c r="B83" s="30"/>
      <c r="C83" s="23" t="s">
        <v>11</v>
      </c>
      <c r="D83" s="29"/>
      <c r="E83" s="29"/>
      <c r="F83" s="29"/>
      <c r="G83" s="29"/>
      <c r="H83" s="29"/>
      <c r="I83" s="29"/>
      <c r="J83" s="29"/>
      <c r="K83" s="29"/>
      <c r="L83" s="42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</row>
    <row r="84" spans="1:23" s="2" customFormat="1" ht="16.5" customHeight="1">
      <c r="A84" s="29"/>
      <c r="B84" s="30"/>
      <c r="C84" s="29"/>
      <c r="D84" s="29"/>
      <c r="E84" s="181" t="str">
        <f>E7</f>
        <v>Poltár OO PZ, rekonštrukcia a modernizácia objektu</v>
      </c>
      <c r="F84" s="183"/>
      <c r="G84" s="183"/>
      <c r="H84" s="183"/>
      <c r="I84" s="29"/>
      <c r="J84" s="29"/>
      <c r="K84" s="29"/>
      <c r="L84" s="42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</row>
    <row r="85" spans="1:23" s="1" customFormat="1" ht="12" customHeight="1">
      <c r="B85" s="18"/>
      <c r="C85" s="23" t="s">
        <v>117</v>
      </c>
      <c r="L85" s="18"/>
    </row>
    <row r="86" spans="1:23" s="2" customFormat="1" ht="16.5" customHeight="1">
      <c r="A86" s="29"/>
      <c r="B86" s="30"/>
      <c r="C86" s="29"/>
      <c r="D86" s="29"/>
      <c r="E86" s="181" t="s">
        <v>73</v>
      </c>
      <c r="F86" s="182"/>
      <c r="G86" s="182"/>
      <c r="H86" s="182"/>
      <c r="I86" s="29"/>
      <c r="J86" s="29"/>
      <c r="K86" s="29"/>
      <c r="L86" s="42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</row>
    <row r="87" spans="1:23" s="2" customFormat="1" ht="12" customHeight="1">
      <c r="A87" s="29"/>
      <c r="B87" s="30"/>
      <c r="C87" s="23" t="s">
        <v>118</v>
      </c>
      <c r="D87" s="29"/>
      <c r="E87" s="29"/>
      <c r="F87" s="29"/>
      <c r="G87" s="29"/>
      <c r="H87" s="29"/>
      <c r="I87" s="29"/>
      <c r="J87" s="29"/>
      <c r="K87" s="29"/>
      <c r="L87" s="42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</row>
    <row r="88" spans="1:23" s="2" customFormat="1" ht="16.5" customHeight="1">
      <c r="A88" s="29"/>
      <c r="B88" s="30"/>
      <c r="C88" s="29"/>
      <c r="D88" s="29"/>
      <c r="E88" s="178" t="str">
        <f>E11</f>
        <v>SO 01.1.2 Zateplenie strešného plášťa</v>
      </c>
      <c r="F88" s="182"/>
      <c r="G88" s="182"/>
      <c r="H88" s="182"/>
      <c r="I88" s="29"/>
      <c r="J88" s="29"/>
      <c r="K88" s="29"/>
      <c r="L88" s="42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</row>
    <row r="89" spans="1:23" s="2" customFormat="1" ht="6.95" customHeight="1">
      <c r="A89" s="29"/>
      <c r="B89" s="30"/>
      <c r="C89" s="29"/>
      <c r="D89" s="29"/>
      <c r="E89" s="29"/>
      <c r="F89" s="29"/>
      <c r="G89" s="29"/>
      <c r="H89" s="29"/>
      <c r="I89" s="29"/>
      <c r="J89" s="29"/>
      <c r="K89" s="29"/>
      <c r="L89" s="42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</row>
    <row r="90" spans="1:23" s="2" customFormat="1" ht="12" customHeight="1">
      <c r="A90" s="29"/>
      <c r="B90" s="30"/>
      <c r="C90" s="23" t="s">
        <v>17</v>
      </c>
      <c r="D90" s="29"/>
      <c r="E90" s="29"/>
      <c r="F90" s="21" t="str">
        <f>F14</f>
        <v>Poltár</v>
      </c>
      <c r="G90" s="29"/>
      <c r="H90" s="29"/>
      <c r="I90" s="23" t="s">
        <v>19</v>
      </c>
      <c r="J90" s="55" t="str">
        <f>IF(J14="","",J14)</f>
        <v>21. 6. 2023</v>
      </c>
      <c r="K90" s="29"/>
      <c r="L90" s="42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</row>
    <row r="91" spans="1:23" s="2" customFormat="1" ht="6.95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42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</row>
    <row r="92" spans="1:23" s="2" customFormat="1" ht="15.2" customHeight="1">
      <c r="A92" s="29"/>
      <c r="B92" s="30"/>
      <c r="C92" s="23" t="s">
        <v>25</v>
      </c>
      <c r="D92" s="29"/>
      <c r="E92" s="29"/>
      <c r="F92" s="21" t="str">
        <f>E17</f>
        <v>Ministerstvo vnútra Slovenskej republiky</v>
      </c>
      <c r="G92" s="29"/>
      <c r="H92" s="29"/>
      <c r="I92" s="23" t="s">
        <v>32</v>
      </c>
      <c r="J92" s="25" t="str">
        <f>E23</f>
        <v>PROMOST s.r.o.</v>
      </c>
      <c r="K92" s="29"/>
      <c r="L92" s="42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</row>
    <row r="93" spans="1:23" s="2" customFormat="1" ht="15.2" customHeight="1">
      <c r="A93" s="29"/>
      <c r="B93" s="30"/>
      <c r="C93" s="23" t="s">
        <v>30</v>
      </c>
      <c r="D93" s="29"/>
      <c r="E93" s="29"/>
      <c r="F93" s="21" t="str">
        <f>IF(E20="","",E20)</f>
        <v xml:space="preserve"> </v>
      </c>
      <c r="G93" s="29"/>
      <c r="H93" s="29"/>
      <c r="I93" s="23" t="s">
        <v>37</v>
      </c>
      <c r="J93" s="25" t="str">
        <f>E26</f>
        <v>Ing. Michal Slobodník</v>
      </c>
      <c r="K93" s="29"/>
      <c r="L93" s="42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</row>
    <row r="94" spans="1:23" s="2" customFormat="1" ht="10.35" customHeight="1">
      <c r="A94" s="29"/>
      <c r="B94" s="30"/>
      <c r="C94" s="29"/>
      <c r="D94" s="29"/>
      <c r="E94" s="29"/>
      <c r="F94" s="29"/>
      <c r="G94" s="29"/>
      <c r="H94" s="29"/>
      <c r="I94" s="29"/>
      <c r="J94" s="29"/>
      <c r="K94" s="29"/>
      <c r="L94" s="42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</row>
    <row r="95" spans="1:23" s="2" customFormat="1" ht="29.25" customHeight="1">
      <c r="A95" s="29"/>
      <c r="B95" s="30"/>
      <c r="C95" s="90" t="s">
        <v>122</v>
      </c>
      <c r="D95" s="70"/>
      <c r="E95" s="70"/>
      <c r="F95" s="70"/>
      <c r="G95" s="70"/>
      <c r="H95" s="70"/>
      <c r="I95" s="70"/>
      <c r="J95" s="91" t="s">
        <v>123</v>
      </c>
      <c r="K95" s="70"/>
      <c r="L95" s="42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</row>
    <row r="96" spans="1:23" s="2" customFormat="1" ht="10.35" customHeight="1">
      <c r="A96" s="29"/>
      <c r="B96" s="30"/>
      <c r="C96" s="29"/>
      <c r="D96" s="29"/>
      <c r="E96" s="29"/>
      <c r="F96" s="29"/>
      <c r="G96" s="29"/>
      <c r="H96" s="29"/>
      <c r="I96" s="29"/>
      <c r="J96" s="29"/>
      <c r="K96" s="29"/>
      <c r="L96" s="42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</row>
    <row r="97" spans="1:39" s="2" customFormat="1" ht="22.9" customHeight="1">
      <c r="A97" s="29"/>
      <c r="B97" s="30"/>
      <c r="C97" s="92" t="s">
        <v>124</v>
      </c>
      <c r="D97" s="29"/>
      <c r="E97" s="29"/>
      <c r="F97" s="29"/>
      <c r="G97" s="29"/>
      <c r="H97" s="29"/>
      <c r="I97" s="29"/>
      <c r="J97" s="61"/>
      <c r="K97" s="29"/>
      <c r="L97" s="42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AM97" s="15" t="s">
        <v>125</v>
      </c>
    </row>
    <row r="98" spans="1:39" s="9" customFormat="1" ht="24.95" customHeight="1">
      <c r="B98" s="93"/>
      <c r="D98" s="94" t="s">
        <v>126</v>
      </c>
      <c r="E98" s="95"/>
      <c r="F98" s="95"/>
      <c r="G98" s="95"/>
      <c r="H98" s="95"/>
      <c r="I98" s="95"/>
      <c r="J98" s="96"/>
      <c r="L98" s="93"/>
    </row>
    <row r="99" spans="1:39" s="10" customFormat="1" ht="19.899999999999999" customHeight="1">
      <c r="B99" s="97"/>
      <c r="D99" s="98" t="s">
        <v>128</v>
      </c>
      <c r="E99" s="99"/>
      <c r="F99" s="99"/>
      <c r="G99" s="99"/>
      <c r="H99" s="99"/>
      <c r="I99" s="99"/>
      <c r="J99" s="100"/>
      <c r="L99" s="97"/>
    </row>
    <row r="100" spans="1:39" s="10" customFormat="1" ht="19.899999999999999" customHeight="1">
      <c r="B100" s="97"/>
      <c r="D100" s="98" t="s">
        <v>129</v>
      </c>
      <c r="E100" s="99"/>
      <c r="F100" s="99"/>
      <c r="G100" s="99"/>
      <c r="H100" s="99"/>
      <c r="I100" s="99"/>
      <c r="J100" s="100"/>
      <c r="L100" s="97"/>
    </row>
    <row r="101" spans="1:39" s="10" customFormat="1" ht="19.899999999999999" customHeight="1">
      <c r="B101" s="97"/>
      <c r="D101" s="98" t="s">
        <v>130</v>
      </c>
      <c r="E101" s="99"/>
      <c r="F101" s="99"/>
      <c r="G101" s="99"/>
      <c r="H101" s="99"/>
      <c r="I101" s="99"/>
      <c r="J101" s="100"/>
      <c r="L101" s="97"/>
    </row>
    <row r="102" spans="1:39" s="9" customFormat="1" ht="24.95" customHeight="1">
      <c r="B102" s="93"/>
      <c r="D102" s="94" t="s">
        <v>131</v>
      </c>
      <c r="E102" s="95"/>
      <c r="F102" s="95"/>
      <c r="G102" s="95"/>
      <c r="H102" s="95"/>
      <c r="I102" s="95"/>
      <c r="J102" s="96"/>
      <c r="L102" s="93"/>
    </row>
    <row r="103" spans="1:39" s="10" customFormat="1" ht="19.899999999999999" customHeight="1">
      <c r="B103" s="97"/>
      <c r="D103" s="98" t="s">
        <v>402</v>
      </c>
      <c r="E103" s="99"/>
      <c r="F103" s="99"/>
      <c r="G103" s="99"/>
      <c r="H103" s="99"/>
      <c r="I103" s="99"/>
      <c r="J103" s="100"/>
      <c r="L103" s="97"/>
    </row>
    <row r="104" spans="1:39" s="10" customFormat="1" ht="19.899999999999999" customHeight="1">
      <c r="B104" s="97"/>
      <c r="D104" s="98" t="s">
        <v>132</v>
      </c>
      <c r="E104" s="99"/>
      <c r="F104" s="99"/>
      <c r="G104" s="99"/>
      <c r="H104" s="99"/>
      <c r="I104" s="99"/>
      <c r="J104" s="100"/>
      <c r="L104" s="97"/>
    </row>
    <row r="105" spans="1:39" s="10" customFormat="1" ht="19.899999999999999" customHeight="1">
      <c r="B105" s="97"/>
      <c r="D105" s="98" t="s">
        <v>403</v>
      </c>
      <c r="E105" s="99"/>
      <c r="F105" s="99"/>
      <c r="G105" s="99"/>
      <c r="H105" s="99"/>
      <c r="I105" s="99"/>
      <c r="J105" s="100"/>
      <c r="L105" s="97"/>
    </row>
    <row r="106" spans="1:39" s="10" customFormat="1" ht="19.899999999999999" customHeight="1">
      <c r="B106" s="97"/>
      <c r="D106" s="98" t="s">
        <v>133</v>
      </c>
      <c r="E106" s="99"/>
      <c r="F106" s="99"/>
      <c r="G106" s="99"/>
      <c r="H106" s="99"/>
      <c r="I106" s="99"/>
      <c r="J106" s="100"/>
      <c r="L106" s="97"/>
    </row>
    <row r="107" spans="1:39" s="10" customFormat="1" ht="19.899999999999999" customHeight="1">
      <c r="B107" s="97"/>
      <c r="D107" s="98" t="s">
        <v>404</v>
      </c>
      <c r="E107" s="99"/>
      <c r="F107" s="99"/>
      <c r="G107" s="99"/>
      <c r="H107" s="99"/>
      <c r="I107" s="99"/>
      <c r="J107" s="100"/>
      <c r="L107" s="97"/>
    </row>
    <row r="108" spans="1:39" s="10" customFormat="1" ht="19.899999999999999" customHeight="1">
      <c r="B108" s="97"/>
      <c r="D108" s="98" t="s">
        <v>405</v>
      </c>
      <c r="E108" s="99"/>
      <c r="F108" s="99"/>
      <c r="G108" s="99"/>
      <c r="H108" s="99"/>
      <c r="I108" s="99"/>
      <c r="J108" s="100"/>
      <c r="L108" s="97"/>
    </row>
    <row r="109" spans="1:39" s="2" customFormat="1" ht="21.75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42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</row>
    <row r="110" spans="1:39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</row>
    <row r="111" spans="1:39" s="2" customFormat="1" ht="29.25" customHeight="1">
      <c r="A111" s="29"/>
      <c r="B111" s="30"/>
      <c r="C111" s="92" t="s">
        <v>135</v>
      </c>
      <c r="D111" s="29"/>
      <c r="E111" s="29"/>
      <c r="F111" s="29"/>
      <c r="G111" s="29"/>
      <c r="H111" s="29"/>
      <c r="I111" s="29"/>
      <c r="J111" s="101"/>
      <c r="K111" s="29"/>
      <c r="L111" s="42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/>
    </row>
    <row r="112" spans="1:39" s="2" customFormat="1" ht="18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42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</row>
    <row r="113" spans="1:23" s="2" customFormat="1" ht="29.25" customHeight="1">
      <c r="A113" s="29"/>
      <c r="B113" s="30"/>
      <c r="C113" s="69" t="s">
        <v>115</v>
      </c>
      <c r="D113" s="70"/>
      <c r="E113" s="70"/>
      <c r="F113" s="70"/>
      <c r="G113" s="70"/>
      <c r="H113" s="70"/>
      <c r="I113" s="70"/>
      <c r="J113" s="71"/>
      <c r="K113" s="70"/>
      <c r="L113" s="42"/>
      <c r="M113" s="29"/>
      <c r="N113" s="29"/>
      <c r="O113" s="29"/>
      <c r="P113" s="29"/>
      <c r="Q113" s="29"/>
      <c r="R113" s="29"/>
      <c r="S113" s="29"/>
      <c r="T113" s="29"/>
      <c r="U113" s="29"/>
      <c r="V113" s="29"/>
      <c r="W113" s="29"/>
    </row>
    <row r="114" spans="1:23" s="2" customFormat="1" ht="6.95" customHeight="1">
      <c r="A114" s="29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2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</row>
    <row r="118" spans="1:23" s="2" customFormat="1" ht="6.95" customHeight="1">
      <c r="A118" s="29"/>
      <c r="B118" s="49"/>
      <c r="C118" s="50"/>
      <c r="D118" s="50"/>
      <c r="E118" s="50"/>
      <c r="F118" s="50"/>
      <c r="G118" s="50"/>
      <c r="H118" s="50"/>
      <c r="I118" s="50"/>
      <c r="J118" s="50"/>
      <c r="K118" s="50"/>
      <c r="L118" s="42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</row>
    <row r="119" spans="1:23" s="2" customFormat="1" ht="24.95" customHeight="1">
      <c r="A119" s="29"/>
      <c r="B119" s="30"/>
      <c r="C119" s="19" t="s">
        <v>136</v>
      </c>
      <c r="D119" s="29"/>
      <c r="E119" s="29"/>
      <c r="F119" s="29"/>
      <c r="G119" s="29"/>
      <c r="H119" s="29"/>
      <c r="I119" s="29"/>
      <c r="J119" s="29"/>
      <c r="K119" s="29"/>
      <c r="L119" s="42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</row>
    <row r="120" spans="1:23" s="2" customFormat="1" ht="6.9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</row>
    <row r="121" spans="1:23" s="2" customFormat="1" ht="12" customHeight="1">
      <c r="A121" s="29"/>
      <c r="B121" s="30"/>
      <c r="C121" s="23" t="s">
        <v>11</v>
      </c>
      <c r="D121" s="29"/>
      <c r="E121" s="29"/>
      <c r="F121" s="29"/>
      <c r="G121" s="29"/>
      <c r="H121" s="29"/>
      <c r="I121" s="29"/>
      <c r="J121" s="29"/>
      <c r="K121" s="29"/>
      <c r="L121" s="42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</row>
    <row r="122" spans="1:23" s="2" customFormat="1" ht="16.5" customHeight="1">
      <c r="A122" s="29"/>
      <c r="B122" s="30"/>
      <c r="C122" s="29"/>
      <c r="D122" s="29"/>
      <c r="E122" s="181" t="str">
        <f>E7</f>
        <v>Poltár OO PZ, rekonštrukcia a modernizácia objektu</v>
      </c>
      <c r="F122" s="183"/>
      <c r="G122" s="183"/>
      <c r="H122" s="183"/>
      <c r="I122" s="29"/>
      <c r="J122" s="29"/>
      <c r="K122" s="29"/>
      <c r="L122" s="42"/>
      <c r="M122" s="29"/>
      <c r="N122" s="29"/>
      <c r="O122" s="29"/>
      <c r="P122" s="29"/>
      <c r="Q122" s="29"/>
      <c r="R122" s="29"/>
      <c r="S122" s="29"/>
      <c r="T122" s="29"/>
      <c r="U122" s="29"/>
      <c r="V122" s="29"/>
      <c r="W122" s="29"/>
    </row>
    <row r="123" spans="1:23" s="1" customFormat="1" ht="12" customHeight="1">
      <c r="B123" s="18"/>
      <c r="C123" s="23" t="s">
        <v>117</v>
      </c>
      <c r="L123" s="18"/>
    </row>
    <row r="124" spans="1:23" s="2" customFormat="1" ht="16.5" customHeight="1">
      <c r="A124" s="29"/>
      <c r="B124" s="30"/>
      <c r="C124" s="29"/>
      <c r="D124" s="29"/>
      <c r="E124" s="181" t="s">
        <v>73</v>
      </c>
      <c r="F124" s="182"/>
      <c r="G124" s="182"/>
      <c r="H124" s="182"/>
      <c r="I124" s="29"/>
      <c r="J124" s="29"/>
      <c r="K124" s="29"/>
      <c r="L124" s="42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</row>
    <row r="125" spans="1:23" s="2" customFormat="1" ht="12" customHeight="1">
      <c r="A125" s="29"/>
      <c r="B125" s="30"/>
      <c r="C125" s="23" t="s">
        <v>118</v>
      </c>
      <c r="D125" s="29"/>
      <c r="E125" s="29"/>
      <c r="F125" s="29"/>
      <c r="G125" s="29"/>
      <c r="H125" s="29"/>
      <c r="I125" s="29"/>
      <c r="J125" s="29"/>
      <c r="K125" s="29"/>
      <c r="L125" s="42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</row>
    <row r="126" spans="1:23" s="2" customFormat="1" ht="16.5" customHeight="1">
      <c r="A126" s="29"/>
      <c r="B126" s="30"/>
      <c r="C126" s="29"/>
      <c r="D126" s="29"/>
      <c r="E126" s="178" t="str">
        <f>E11</f>
        <v>SO 01.1.2 Zateplenie strešného plášťa</v>
      </c>
      <c r="F126" s="182"/>
      <c r="G126" s="182"/>
      <c r="H126" s="182"/>
      <c r="I126" s="29"/>
      <c r="J126" s="29"/>
      <c r="K126" s="29"/>
      <c r="L126" s="42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</row>
    <row r="127" spans="1:23" s="2" customFormat="1" ht="6.95" customHeight="1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42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</row>
    <row r="128" spans="1:23" s="2" customFormat="1" ht="12" customHeight="1">
      <c r="A128" s="29"/>
      <c r="B128" s="30"/>
      <c r="C128" s="23" t="s">
        <v>17</v>
      </c>
      <c r="D128" s="29"/>
      <c r="E128" s="29"/>
      <c r="F128" s="21" t="str">
        <f>F14</f>
        <v>Poltár</v>
      </c>
      <c r="G128" s="29"/>
      <c r="H128" s="29"/>
      <c r="I128" s="23" t="s">
        <v>19</v>
      </c>
      <c r="J128" s="55" t="str">
        <f>IF(J14="","",J14)</f>
        <v>21. 6. 2023</v>
      </c>
      <c r="K128" s="29"/>
      <c r="L128" s="42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</row>
    <row r="129" spans="1:57" s="2" customFormat="1" ht="6.95" customHeight="1">
      <c r="A129" s="29"/>
      <c r="B129" s="30"/>
      <c r="C129" s="29"/>
      <c r="D129" s="29"/>
      <c r="E129" s="29"/>
      <c r="F129" s="29"/>
      <c r="G129" s="29"/>
      <c r="H129" s="29"/>
      <c r="I129" s="29"/>
      <c r="J129" s="29"/>
      <c r="K129" s="29"/>
      <c r="L129" s="42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</row>
    <row r="130" spans="1:57" s="2" customFormat="1" ht="15.2" customHeight="1">
      <c r="A130" s="29"/>
      <c r="B130" s="30"/>
      <c r="C130" s="23" t="s">
        <v>25</v>
      </c>
      <c r="D130" s="29"/>
      <c r="E130" s="29"/>
      <c r="F130" s="21" t="str">
        <f>E17</f>
        <v>Ministerstvo vnútra Slovenskej republiky</v>
      </c>
      <c r="G130" s="29"/>
      <c r="H130" s="29"/>
      <c r="I130" s="23" t="s">
        <v>32</v>
      </c>
      <c r="J130" s="25" t="str">
        <f>E23</f>
        <v>PROMOST s.r.o.</v>
      </c>
      <c r="K130" s="29"/>
      <c r="L130" s="42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</row>
    <row r="131" spans="1:57" s="2" customFormat="1" ht="15.2" customHeight="1">
      <c r="A131" s="29"/>
      <c r="B131" s="30"/>
      <c r="C131" s="23" t="s">
        <v>30</v>
      </c>
      <c r="D131" s="29"/>
      <c r="E131" s="29"/>
      <c r="F131" s="21" t="str">
        <f>IF(E20="","",E20)</f>
        <v xml:space="preserve"> </v>
      </c>
      <c r="G131" s="29"/>
      <c r="H131" s="29"/>
      <c r="I131" s="23" t="s">
        <v>37</v>
      </c>
      <c r="J131" s="25" t="str">
        <f>E26</f>
        <v>Ing. Michal Slobodník</v>
      </c>
      <c r="K131" s="29"/>
      <c r="L131" s="42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</row>
    <row r="132" spans="1:57" s="2" customFormat="1" ht="10.35" customHeight="1">
      <c r="A132" s="29"/>
      <c r="B132" s="30"/>
      <c r="C132" s="29"/>
      <c r="D132" s="29"/>
      <c r="E132" s="29"/>
      <c r="F132" s="29"/>
      <c r="G132" s="29"/>
      <c r="H132" s="29"/>
      <c r="I132" s="29"/>
      <c r="J132" s="29"/>
      <c r="K132" s="29"/>
      <c r="L132" s="42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</row>
    <row r="133" spans="1:57" s="11" customFormat="1" ht="29.25" customHeight="1">
      <c r="A133" s="102"/>
      <c r="B133" s="103"/>
      <c r="C133" s="104" t="s">
        <v>137</v>
      </c>
      <c r="D133" s="105" t="s">
        <v>66</v>
      </c>
      <c r="E133" s="105" t="s">
        <v>62</v>
      </c>
      <c r="F133" s="105" t="s">
        <v>63</v>
      </c>
      <c r="G133" s="105" t="s">
        <v>138</v>
      </c>
      <c r="H133" s="105" t="s">
        <v>139</v>
      </c>
      <c r="I133" s="105" t="s">
        <v>140</v>
      </c>
      <c r="J133" s="106" t="s">
        <v>123</v>
      </c>
      <c r="K133" s="107" t="s">
        <v>141</v>
      </c>
      <c r="L133" s="108"/>
      <c r="M133" s="102"/>
      <c r="N133" s="102"/>
      <c r="O133" s="102"/>
      <c r="P133" s="102"/>
      <c r="Q133" s="102"/>
      <c r="R133" s="102"/>
      <c r="S133" s="102"/>
      <c r="T133" s="102"/>
      <c r="U133" s="102"/>
      <c r="V133" s="102"/>
      <c r="W133" s="102"/>
    </row>
    <row r="134" spans="1:57" s="2" customFormat="1" ht="22.9" customHeight="1">
      <c r="A134" s="29"/>
      <c r="B134" s="30"/>
      <c r="C134" s="59" t="s">
        <v>119</v>
      </c>
      <c r="D134" s="29"/>
      <c r="E134" s="29"/>
      <c r="F134" s="29"/>
      <c r="G134" s="29"/>
      <c r="H134" s="29"/>
      <c r="I134" s="29"/>
      <c r="J134" s="109"/>
      <c r="K134" s="29"/>
      <c r="L134" s="30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AL134" s="15" t="s">
        <v>68</v>
      </c>
      <c r="AM134" s="15" t="s">
        <v>125</v>
      </c>
      <c r="BC134" s="110">
        <f>BC135+BC157</f>
        <v>0</v>
      </c>
    </row>
    <row r="135" spans="1:57" s="12" customFormat="1" ht="25.9" customHeight="1">
      <c r="B135" s="111"/>
      <c r="D135" s="112" t="s">
        <v>68</v>
      </c>
      <c r="E135" s="113" t="s">
        <v>142</v>
      </c>
      <c r="F135" s="113" t="s">
        <v>143</v>
      </c>
      <c r="J135" s="114"/>
      <c r="L135" s="111"/>
      <c r="AJ135" s="112" t="s">
        <v>74</v>
      </c>
      <c r="AL135" s="115" t="s">
        <v>68</v>
      </c>
      <c r="AM135" s="115" t="s">
        <v>69</v>
      </c>
      <c r="AQ135" s="112" t="s">
        <v>144</v>
      </c>
      <c r="BC135" s="116">
        <f>BC136+BC143+BC155</f>
        <v>0</v>
      </c>
    </row>
    <row r="136" spans="1:57" s="12" customFormat="1" ht="22.9" customHeight="1">
      <c r="B136" s="111"/>
      <c r="D136" s="112" t="s">
        <v>68</v>
      </c>
      <c r="E136" s="117" t="s">
        <v>154</v>
      </c>
      <c r="F136" s="117" t="s">
        <v>155</v>
      </c>
      <c r="J136" s="118"/>
      <c r="L136" s="111"/>
      <c r="AJ136" s="112" t="s">
        <v>74</v>
      </c>
      <c r="AL136" s="115" t="s">
        <v>68</v>
      </c>
      <c r="AM136" s="115" t="s">
        <v>74</v>
      </c>
      <c r="AQ136" s="112" t="s">
        <v>144</v>
      </c>
      <c r="BC136" s="116">
        <f>SUM(BC137:BC142)</f>
        <v>0</v>
      </c>
    </row>
    <row r="137" spans="1:57" s="2" customFormat="1" ht="33" customHeight="1">
      <c r="A137" s="29"/>
      <c r="B137" s="119"/>
      <c r="C137" s="120" t="s">
        <v>74</v>
      </c>
      <c r="D137" s="120" t="s">
        <v>146</v>
      </c>
      <c r="E137" s="121" t="s">
        <v>406</v>
      </c>
      <c r="F137" s="122" t="s">
        <v>407</v>
      </c>
      <c r="G137" s="123" t="s">
        <v>149</v>
      </c>
      <c r="H137" s="124">
        <v>72.245999999999995</v>
      </c>
      <c r="I137" s="125"/>
      <c r="J137" s="125"/>
      <c r="K137" s="126"/>
      <c r="L137" s="30"/>
      <c r="M137" s="29"/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AJ137" s="127" t="s">
        <v>90</v>
      </c>
      <c r="AL137" s="127" t="s">
        <v>146</v>
      </c>
      <c r="AM137" s="127" t="s">
        <v>78</v>
      </c>
      <c r="AQ137" s="15" t="s">
        <v>144</v>
      </c>
      <c r="AW137" s="128" t="e">
        <f>IF(#REF!="základná",J137,0)</f>
        <v>#REF!</v>
      </c>
      <c r="AX137" s="128" t="e">
        <f>IF(#REF!="znížená",J137,0)</f>
        <v>#REF!</v>
      </c>
      <c r="AY137" s="128" t="e">
        <f>IF(#REF!="zákl. prenesená",J137,0)</f>
        <v>#REF!</v>
      </c>
      <c r="AZ137" s="128" t="e">
        <f>IF(#REF!="zníž. prenesená",J137,0)</f>
        <v>#REF!</v>
      </c>
      <c r="BA137" s="128" t="e">
        <f>IF(#REF!="nulová",J137,0)</f>
        <v>#REF!</v>
      </c>
      <c r="BB137" s="15" t="s">
        <v>78</v>
      </c>
      <c r="BC137" s="128">
        <f t="shared" ref="BC137:BC142" si="0">ROUND(I137*H137,2)</f>
        <v>0</v>
      </c>
      <c r="BD137" s="15" t="s">
        <v>90</v>
      </c>
      <c r="BE137" s="127" t="s">
        <v>408</v>
      </c>
    </row>
    <row r="138" spans="1:57" s="2" customFormat="1" ht="24.2" customHeight="1">
      <c r="A138" s="29"/>
      <c r="B138" s="119"/>
      <c r="C138" s="120" t="s">
        <v>78</v>
      </c>
      <c r="D138" s="120" t="s">
        <v>146</v>
      </c>
      <c r="E138" s="121" t="s">
        <v>409</v>
      </c>
      <c r="F138" s="122" t="s">
        <v>410</v>
      </c>
      <c r="G138" s="123" t="s">
        <v>149</v>
      </c>
      <c r="H138" s="124">
        <v>104.05200000000001</v>
      </c>
      <c r="I138" s="125"/>
      <c r="J138" s="125"/>
      <c r="K138" s="126"/>
      <c r="L138" s="30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AJ138" s="127" t="s">
        <v>90</v>
      </c>
      <c r="AL138" s="127" t="s">
        <v>146</v>
      </c>
      <c r="AM138" s="127" t="s">
        <v>78</v>
      </c>
      <c r="AQ138" s="15" t="s">
        <v>144</v>
      </c>
      <c r="AW138" s="128" t="e">
        <f>IF(#REF!="základná",J138,0)</f>
        <v>#REF!</v>
      </c>
      <c r="AX138" s="128" t="e">
        <f>IF(#REF!="znížená",J138,0)</f>
        <v>#REF!</v>
      </c>
      <c r="AY138" s="128" t="e">
        <f>IF(#REF!="zákl. prenesená",J138,0)</f>
        <v>#REF!</v>
      </c>
      <c r="AZ138" s="128" t="e">
        <f>IF(#REF!="zníž. prenesená",J138,0)</f>
        <v>#REF!</v>
      </c>
      <c r="BA138" s="128" t="e">
        <f>IF(#REF!="nulová",J138,0)</f>
        <v>#REF!</v>
      </c>
      <c r="BB138" s="15" t="s">
        <v>78</v>
      </c>
      <c r="BC138" s="128">
        <f t="shared" si="0"/>
        <v>0</v>
      </c>
      <c r="BD138" s="15" t="s">
        <v>90</v>
      </c>
      <c r="BE138" s="127" t="s">
        <v>411</v>
      </c>
    </row>
    <row r="139" spans="1:57" s="2" customFormat="1" ht="24.2" customHeight="1">
      <c r="A139" s="29"/>
      <c r="B139" s="119"/>
      <c r="C139" s="120" t="s">
        <v>87</v>
      </c>
      <c r="D139" s="120" t="s">
        <v>146</v>
      </c>
      <c r="E139" s="121" t="s">
        <v>412</v>
      </c>
      <c r="F139" s="122" t="s">
        <v>413</v>
      </c>
      <c r="G139" s="123" t="s">
        <v>149</v>
      </c>
      <c r="H139" s="124">
        <v>104.05200000000001</v>
      </c>
      <c r="I139" s="125"/>
      <c r="J139" s="125"/>
      <c r="K139" s="126"/>
      <c r="L139" s="30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AJ139" s="127" t="s">
        <v>90</v>
      </c>
      <c r="AL139" s="127" t="s">
        <v>146</v>
      </c>
      <c r="AM139" s="127" t="s">
        <v>78</v>
      </c>
      <c r="AQ139" s="15" t="s">
        <v>144</v>
      </c>
      <c r="AW139" s="128" t="e">
        <f>IF(#REF!="základná",J139,0)</f>
        <v>#REF!</v>
      </c>
      <c r="AX139" s="128" t="e">
        <f>IF(#REF!="znížená",J139,0)</f>
        <v>#REF!</v>
      </c>
      <c r="AY139" s="128" t="e">
        <f>IF(#REF!="zákl. prenesená",J139,0)</f>
        <v>#REF!</v>
      </c>
      <c r="AZ139" s="128" t="e">
        <f>IF(#REF!="zníž. prenesená",J139,0)</f>
        <v>#REF!</v>
      </c>
      <c r="BA139" s="128" t="e">
        <f>IF(#REF!="nulová",J139,0)</f>
        <v>#REF!</v>
      </c>
      <c r="BB139" s="15" t="s">
        <v>78</v>
      </c>
      <c r="BC139" s="128">
        <f t="shared" si="0"/>
        <v>0</v>
      </c>
      <c r="BD139" s="15" t="s">
        <v>90</v>
      </c>
      <c r="BE139" s="127" t="s">
        <v>414</v>
      </c>
    </row>
    <row r="140" spans="1:57" s="2" customFormat="1" ht="24.2" customHeight="1">
      <c r="A140" s="29"/>
      <c r="B140" s="119"/>
      <c r="C140" s="120" t="s">
        <v>90</v>
      </c>
      <c r="D140" s="120" t="s">
        <v>146</v>
      </c>
      <c r="E140" s="121" t="s">
        <v>415</v>
      </c>
      <c r="F140" s="122" t="s">
        <v>416</v>
      </c>
      <c r="G140" s="123" t="s">
        <v>149</v>
      </c>
      <c r="H140" s="124">
        <v>104.05200000000001</v>
      </c>
      <c r="I140" s="125"/>
      <c r="J140" s="125"/>
      <c r="K140" s="126"/>
      <c r="L140" s="30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AJ140" s="127" t="s">
        <v>90</v>
      </c>
      <c r="AL140" s="127" t="s">
        <v>146</v>
      </c>
      <c r="AM140" s="127" t="s">
        <v>78</v>
      </c>
      <c r="AQ140" s="15" t="s">
        <v>144</v>
      </c>
      <c r="AW140" s="128" t="e">
        <f>IF(#REF!="základná",J140,0)</f>
        <v>#REF!</v>
      </c>
      <c r="AX140" s="128" t="e">
        <f>IF(#REF!="znížená",J140,0)</f>
        <v>#REF!</v>
      </c>
      <c r="AY140" s="128" t="e">
        <f>IF(#REF!="zákl. prenesená",J140,0)</f>
        <v>#REF!</v>
      </c>
      <c r="AZ140" s="128" t="e">
        <f>IF(#REF!="zníž. prenesená",J140,0)</f>
        <v>#REF!</v>
      </c>
      <c r="BA140" s="128" t="e">
        <f>IF(#REF!="nulová",J140,0)</f>
        <v>#REF!</v>
      </c>
      <c r="BB140" s="15" t="s">
        <v>78</v>
      </c>
      <c r="BC140" s="128">
        <f t="shared" si="0"/>
        <v>0</v>
      </c>
      <c r="BD140" s="15" t="s">
        <v>90</v>
      </c>
      <c r="BE140" s="127" t="s">
        <v>417</v>
      </c>
    </row>
    <row r="141" spans="1:57" s="2" customFormat="1" ht="24.2" customHeight="1">
      <c r="A141" s="29"/>
      <c r="B141" s="119"/>
      <c r="C141" s="120" t="s">
        <v>162</v>
      </c>
      <c r="D141" s="120" t="s">
        <v>146</v>
      </c>
      <c r="E141" s="121" t="s">
        <v>418</v>
      </c>
      <c r="F141" s="122" t="s">
        <v>419</v>
      </c>
      <c r="G141" s="123" t="s">
        <v>149</v>
      </c>
      <c r="H141" s="124">
        <v>13.73</v>
      </c>
      <c r="I141" s="125"/>
      <c r="J141" s="125"/>
      <c r="K141" s="126"/>
      <c r="L141" s="30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AJ141" s="127" t="s">
        <v>90</v>
      </c>
      <c r="AL141" s="127" t="s">
        <v>146</v>
      </c>
      <c r="AM141" s="127" t="s">
        <v>78</v>
      </c>
      <c r="AQ141" s="15" t="s">
        <v>144</v>
      </c>
      <c r="AW141" s="128" t="e">
        <f>IF(#REF!="základná",J141,0)</f>
        <v>#REF!</v>
      </c>
      <c r="AX141" s="128" t="e">
        <f>IF(#REF!="znížená",J141,0)</f>
        <v>#REF!</v>
      </c>
      <c r="AY141" s="128" t="e">
        <f>IF(#REF!="zákl. prenesená",J141,0)</f>
        <v>#REF!</v>
      </c>
      <c r="AZ141" s="128" t="e">
        <f>IF(#REF!="zníž. prenesená",J141,0)</f>
        <v>#REF!</v>
      </c>
      <c r="BA141" s="128" t="e">
        <f>IF(#REF!="nulová",J141,0)</f>
        <v>#REF!</v>
      </c>
      <c r="BB141" s="15" t="s">
        <v>78</v>
      </c>
      <c r="BC141" s="128">
        <f t="shared" si="0"/>
        <v>0</v>
      </c>
      <c r="BD141" s="15" t="s">
        <v>90</v>
      </c>
      <c r="BE141" s="127" t="s">
        <v>420</v>
      </c>
    </row>
    <row r="142" spans="1:57" s="2" customFormat="1" ht="24.2" customHeight="1">
      <c r="A142" s="29"/>
      <c r="B142" s="119"/>
      <c r="C142" s="120" t="s">
        <v>154</v>
      </c>
      <c r="D142" s="120" t="s">
        <v>146</v>
      </c>
      <c r="E142" s="121" t="s">
        <v>421</v>
      </c>
      <c r="F142" s="122" t="s">
        <v>422</v>
      </c>
      <c r="G142" s="123" t="s">
        <v>149</v>
      </c>
      <c r="H142" s="124">
        <v>13.73</v>
      </c>
      <c r="I142" s="125"/>
      <c r="J142" s="125"/>
      <c r="K142" s="126"/>
      <c r="L142" s="30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AJ142" s="127" t="s">
        <v>90</v>
      </c>
      <c r="AL142" s="127" t="s">
        <v>146</v>
      </c>
      <c r="AM142" s="127" t="s">
        <v>78</v>
      </c>
      <c r="AQ142" s="15" t="s">
        <v>144</v>
      </c>
      <c r="AW142" s="128" t="e">
        <f>IF(#REF!="základná",J142,0)</f>
        <v>#REF!</v>
      </c>
      <c r="AX142" s="128" t="e">
        <f>IF(#REF!="znížená",J142,0)</f>
        <v>#REF!</v>
      </c>
      <c r="AY142" s="128" t="e">
        <f>IF(#REF!="zákl. prenesená",J142,0)</f>
        <v>#REF!</v>
      </c>
      <c r="AZ142" s="128" t="e">
        <f>IF(#REF!="zníž. prenesená",J142,0)</f>
        <v>#REF!</v>
      </c>
      <c r="BA142" s="128" t="e">
        <f>IF(#REF!="nulová",J142,0)</f>
        <v>#REF!</v>
      </c>
      <c r="BB142" s="15" t="s">
        <v>78</v>
      </c>
      <c r="BC142" s="128">
        <f t="shared" si="0"/>
        <v>0</v>
      </c>
      <c r="BD142" s="15" t="s">
        <v>90</v>
      </c>
      <c r="BE142" s="127" t="s">
        <v>423</v>
      </c>
    </row>
    <row r="143" spans="1:57" s="12" customFormat="1" ht="22.9" customHeight="1">
      <c r="B143" s="111"/>
      <c r="D143" s="112" t="s">
        <v>68</v>
      </c>
      <c r="E143" s="117" t="s">
        <v>177</v>
      </c>
      <c r="F143" s="117" t="s">
        <v>248</v>
      </c>
      <c r="J143" s="118"/>
      <c r="L143" s="111"/>
      <c r="AJ143" s="112" t="s">
        <v>74</v>
      </c>
      <c r="AL143" s="115" t="s">
        <v>68</v>
      </c>
      <c r="AM143" s="115" t="s">
        <v>74</v>
      </c>
      <c r="AQ143" s="112" t="s">
        <v>144</v>
      </c>
      <c r="BC143" s="116">
        <f>SUM(BC144:BC154)</f>
        <v>0</v>
      </c>
    </row>
    <row r="144" spans="1:57" s="2" customFormat="1" ht="24.2" customHeight="1">
      <c r="A144" s="29"/>
      <c r="B144" s="119"/>
      <c r="C144" s="120" t="s">
        <v>169</v>
      </c>
      <c r="D144" s="120" t="s">
        <v>146</v>
      </c>
      <c r="E144" s="121" t="s">
        <v>424</v>
      </c>
      <c r="F144" s="122" t="s">
        <v>425</v>
      </c>
      <c r="G144" s="123" t="s">
        <v>149</v>
      </c>
      <c r="H144" s="124">
        <v>537.26499999999999</v>
      </c>
      <c r="I144" s="125"/>
      <c r="J144" s="125"/>
      <c r="K144" s="126"/>
      <c r="L144" s="30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AJ144" s="127" t="s">
        <v>90</v>
      </c>
      <c r="AL144" s="127" t="s">
        <v>146</v>
      </c>
      <c r="AM144" s="127" t="s">
        <v>78</v>
      </c>
      <c r="AQ144" s="15" t="s">
        <v>144</v>
      </c>
      <c r="AW144" s="128" t="e">
        <f>IF(#REF!="základná",J144,0)</f>
        <v>#REF!</v>
      </c>
      <c r="AX144" s="128" t="e">
        <f>IF(#REF!="znížená",J144,0)</f>
        <v>#REF!</v>
      </c>
      <c r="AY144" s="128" t="e">
        <f>IF(#REF!="zákl. prenesená",J144,0)</f>
        <v>#REF!</v>
      </c>
      <c r="AZ144" s="128" t="e">
        <f>IF(#REF!="zníž. prenesená",J144,0)</f>
        <v>#REF!</v>
      </c>
      <c r="BA144" s="128" t="e">
        <f>IF(#REF!="nulová",J144,0)</f>
        <v>#REF!</v>
      </c>
      <c r="BB144" s="15" t="s">
        <v>78</v>
      </c>
      <c r="BC144" s="128">
        <f t="shared" ref="BC144:BC154" si="1">ROUND(I144*H144,2)</f>
        <v>0</v>
      </c>
      <c r="BD144" s="15" t="s">
        <v>90</v>
      </c>
      <c r="BE144" s="127" t="s">
        <v>426</v>
      </c>
    </row>
    <row r="145" spans="1:57" s="2" customFormat="1" ht="24.2" customHeight="1">
      <c r="A145" s="29"/>
      <c r="B145" s="119"/>
      <c r="C145" s="120" t="s">
        <v>173</v>
      </c>
      <c r="D145" s="120" t="s">
        <v>146</v>
      </c>
      <c r="E145" s="121" t="s">
        <v>287</v>
      </c>
      <c r="F145" s="122" t="s">
        <v>288</v>
      </c>
      <c r="G145" s="123" t="s">
        <v>272</v>
      </c>
      <c r="H145" s="124">
        <v>290</v>
      </c>
      <c r="I145" s="125"/>
      <c r="J145" s="125"/>
      <c r="K145" s="126"/>
      <c r="L145" s="30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W145" s="29"/>
      <c r="AJ145" s="127" t="s">
        <v>90</v>
      </c>
      <c r="AL145" s="127" t="s">
        <v>146</v>
      </c>
      <c r="AM145" s="127" t="s">
        <v>78</v>
      </c>
      <c r="AQ145" s="15" t="s">
        <v>144</v>
      </c>
      <c r="AW145" s="128" t="e">
        <f>IF(#REF!="základná",J145,0)</f>
        <v>#REF!</v>
      </c>
      <c r="AX145" s="128" t="e">
        <f>IF(#REF!="znížená",J145,0)</f>
        <v>#REF!</v>
      </c>
      <c r="AY145" s="128" t="e">
        <f>IF(#REF!="zákl. prenesená",J145,0)</f>
        <v>#REF!</v>
      </c>
      <c r="AZ145" s="128" t="e">
        <f>IF(#REF!="zníž. prenesená",J145,0)</f>
        <v>#REF!</v>
      </c>
      <c r="BA145" s="128" t="e">
        <f>IF(#REF!="nulová",J145,0)</f>
        <v>#REF!</v>
      </c>
      <c r="BB145" s="15" t="s">
        <v>78</v>
      </c>
      <c r="BC145" s="128">
        <f t="shared" si="1"/>
        <v>0</v>
      </c>
      <c r="BD145" s="15" t="s">
        <v>90</v>
      </c>
      <c r="BE145" s="127" t="s">
        <v>427</v>
      </c>
    </row>
    <row r="146" spans="1:57" s="2" customFormat="1" ht="24.2" customHeight="1">
      <c r="A146" s="29"/>
      <c r="B146" s="119"/>
      <c r="C146" s="120" t="s">
        <v>177</v>
      </c>
      <c r="D146" s="120" t="s">
        <v>146</v>
      </c>
      <c r="E146" s="121" t="s">
        <v>428</v>
      </c>
      <c r="F146" s="122" t="s">
        <v>429</v>
      </c>
      <c r="G146" s="123" t="s">
        <v>307</v>
      </c>
      <c r="H146" s="124">
        <v>3</v>
      </c>
      <c r="I146" s="125"/>
      <c r="J146" s="125"/>
      <c r="K146" s="126"/>
      <c r="L146" s="30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W146" s="29"/>
      <c r="AJ146" s="127" t="s">
        <v>90</v>
      </c>
      <c r="AL146" s="127" t="s">
        <v>146</v>
      </c>
      <c r="AM146" s="127" t="s">
        <v>78</v>
      </c>
      <c r="AQ146" s="15" t="s">
        <v>144</v>
      </c>
      <c r="AW146" s="128" t="e">
        <f>IF(#REF!="základná",J146,0)</f>
        <v>#REF!</v>
      </c>
      <c r="AX146" s="128" t="e">
        <f>IF(#REF!="znížená",J146,0)</f>
        <v>#REF!</v>
      </c>
      <c r="AY146" s="128" t="e">
        <f>IF(#REF!="zákl. prenesená",J146,0)</f>
        <v>#REF!</v>
      </c>
      <c r="AZ146" s="128" t="e">
        <f>IF(#REF!="zníž. prenesená",J146,0)</f>
        <v>#REF!</v>
      </c>
      <c r="BA146" s="128" t="e">
        <f>IF(#REF!="nulová",J146,0)</f>
        <v>#REF!</v>
      </c>
      <c r="BB146" s="15" t="s">
        <v>78</v>
      </c>
      <c r="BC146" s="128">
        <f t="shared" si="1"/>
        <v>0</v>
      </c>
      <c r="BD146" s="15" t="s">
        <v>90</v>
      </c>
      <c r="BE146" s="127" t="s">
        <v>430</v>
      </c>
    </row>
    <row r="147" spans="1:57" s="2" customFormat="1" ht="21.75" customHeight="1">
      <c r="A147" s="29"/>
      <c r="B147" s="119"/>
      <c r="C147" s="120" t="s">
        <v>181</v>
      </c>
      <c r="D147" s="120" t="s">
        <v>146</v>
      </c>
      <c r="E147" s="121" t="s">
        <v>431</v>
      </c>
      <c r="F147" s="122" t="s">
        <v>432</v>
      </c>
      <c r="G147" s="123" t="s">
        <v>272</v>
      </c>
      <c r="H147" s="124">
        <v>9.15</v>
      </c>
      <c r="I147" s="125"/>
      <c r="J147" s="125"/>
      <c r="K147" s="126"/>
      <c r="L147" s="30"/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W147" s="29"/>
      <c r="AJ147" s="127" t="s">
        <v>90</v>
      </c>
      <c r="AL147" s="127" t="s">
        <v>146</v>
      </c>
      <c r="AM147" s="127" t="s">
        <v>78</v>
      </c>
      <c r="AQ147" s="15" t="s">
        <v>144</v>
      </c>
      <c r="AW147" s="128" t="e">
        <f>IF(#REF!="základná",J147,0)</f>
        <v>#REF!</v>
      </c>
      <c r="AX147" s="128" t="e">
        <f>IF(#REF!="znížená",J147,0)</f>
        <v>#REF!</v>
      </c>
      <c r="AY147" s="128" t="e">
        <f>IF(#REF!="zákl. prenesená",J147,0)</f>
        <v>#REF!</v>
      </c>
      <c r="AZ147" s="128" t="e">
        <f>IF(#REF!="zníž. prenesená",J147,0)</f>
        <v>#REF!</v>
      </c>
      <c r="BA147" s="128" t="e">
        <f>IF(#REF!="nulová",J147,0)</f>
        <v>#REF!</v>
      </c>
      <c r="BB147" s="15" t="s">
        <v>78</v>
      </c>
      <c r="BC147" s="128">
        <f t="shared" si="1"/>
        <v>0</v>
      </c>
      <c r="BD147" s="15" t="s">
        <v>90</v>
      </c>
      <c r="BE147" s="127" t="s">
        <v>433</v>
      </c>
    </row>
    <row r="148" spans="1:57" s="2" customFormat="1" ht="21.75" customHeight="1">
      <c r="A148" s="29"/>
      <c r="B148" s="119"/>
      <c r="C148" s="120" t="s">
        <v>185</v>
      </c>
      <c r="D148" s="120" t="s">
        <v>146</v>
      </c>
      <c r="E148" s="121" t="s">
        <v>326</v>
      </c>
      <c r="F148" s="122" t="s">
        <v>327</v>
      </c>
      <c r="G148" s="123" t="s">
        <v>328</v>
      </c>
      <c r="H148" s="124">
        <v>17.439</v>
      </c>
      <c r="I148" s="125"/>
      <c r="J148" s="125"/>
      <c r="K148" s="126"/>
      <c r="L148" s="30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AJ148" s="127" t="s">
        <v>90</v>
      </c>
      <c r="AL148" s="127" t="s">
        <v>146</v>
      </c>
      <c r="AM148" s="127" t="s">
        <v>78</v>
      </c>
      <c r="AQ148" s="15" t="s">
        <v>144</v>
      </c>
      <c r="AW148" s="128" t="e">
        <f>IF(#REF!="základná",J148,0)</f>
        <v>#REF!</v>
      </c>
      <c r="AX148" s="128" t="e">
        <f>IF(#REF!="znížená",J148,0)</f>
        <v>#REF!</v>
      </c>
      <c r="AY148" s="128" t="e">
        <f>IF(#REF!="zákl. prenesená",J148,0)</f>
        <v>#REF!</v>
      </c>
      <c r="AZ148" s="128" t="e">
        <f>IF(#REF!="zníž. prenesená",J148,0)</f>
        <v>#REF!</v>
      </c>
      <c r="BA148" s="128" t="e">
        <f>IF(#REF!="nulová",J148,0)</f>
        <v>#REF!</v>
      </c>
      <c r="BB148" s="15" t="s">
        <v>78</v>
      </c>
      <c r="BC148" s="128">
        <f t="shared" si="1"/>
        <v>0</v>
      </c>
      <c r="BD148" s="15" t="s">
        <v>90</v>
      </c>
      <c r="BE148" s="127" t="s">
        <v>434</v>
      </c>
    </row>
    <row r="149" spans="1:57" s="2" customFormat="1" ht="16.5" customHeight="1">
      <c r="A149" s="29"/>
      <c r="B149" s="119"/>
      <c r="C149" s="120" t="s">
        <v>189</v>
      </c>
      <c r="D149" s="120" t="s">
        <v>146</v>
      </c>
      <c r="E149" s="121" t="s">
        <v>331</v>
      </c>
      <c r="F149" s="122" t="s">
        <v>332</v>
      </c>
      <c r="G149" s="123" t="s">
        <v>328</v>
      </c>
      <c r="H149" s="124">
        <v>34.878</v>
      </c>
      <c r="I149" s="125"/>
      <c r="J149" s="125"/>
      <c r="K149" s="126"/>
      <c r="L149" s="30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AJ149" s="127" t="s">
        <v>90</v>
      </c>
      <c r="AL149" s="127" t="s">
        <v>146</v>
      </c>
      <c r="AM149" s="127" t="s">
        <v>78</v>
      </c>
      <c r="AQ149" s="15" t="s">
        <v>144</v>
      </c>
      <c r="AW149" s="128" t="e">
        <f>IF(#REF!="základná",J149,0)</f>
        <v>#REF!</v>
      </c>
      <c r="AX149" s="128" t="e">
        <f>IF(#REF!="znížená",J149,0)</f>
        <v>#REF!</v>
      </c>
      <c r="AY149" s="128" t="e">
        <f>IF(#REF!="zákl. prenesená",J149,0)</f>
        <v>#REF!</v>
      </c>
      <c r="AZ149" s="128" t="e">
        <f>IF(#REF!="zníž. prenesená",J149,0)</f>
        <v>#REF!</v>
      </c>
      <c r="BA149" s="128" t="e">
        <f>IF(#REF!="nulová",J149,0)</f>
        <v>#REF!</v>
      </c>
      <c r="BB149" s="15" t="s">
        <v>78</v>
      </c>
      <c r="BC149" s="128">
        <f t="shared" si="1"/>
        <v>0</v>
      </c>
      <c r="BD149" s="15" t="s">
        <v>90</v>
      </c>
      <c r="BE149" s="127" t="s">
        <v>435</v>
      </c>
    </row>
    <row r="150" spans="1:57" s="2" customFormat="1" ht="21.75" customHeight="1">
      <c r="A150" s="29"/>
      <c r="B150" s="119"/>
      <c r="C150" s="120" t="s">
        <v>193</v>
      </c>
      <c r="D150" s="120" t="s">
        <v>146</v>
      </c>
      <c r="E150" s="121" t="s">
        <v>335</v>
      </c>
      <c r="F150" s="122" t="s">
        <v>336</v>
      </c>
      <c r="G150" s="123" t="s">
        <v>328</v>
      </c>
      <c r="H150" s="124">
        <v>17.439</v>
      </c>
      <c r="I150" s="125"/>
      <c r="J150" s="125"/>
      <c r="K150" s="126"/>
      <c r="L150" s="30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AJ150" s="127" t="s">
        <v>90</v>
      </c>
      <c r="AL150" s="127" t="s">
        <v>146</v>
      </c>
      <c r="AM150" s="127" t="s">
        <v>78</v>
      </c>
      <c r="AQ150" s="15" t="s">
        <v>144</v>
      </c>
      <c r="AW150" s="128" t="e">
        <f>IF(#REF!="základná",J150,0)</f>
        <v>#REF!</v>
      </c>
      <c r="AX150" s="128" t="e">
        <f>IF(#REF!="znížená",J150,0)</f>
        <v>#REF!</v>
      </c>
      <c r="AY150" s="128" t="e">
        <f>IF(#REF!="zákl. prenesená",J150,0)</f>
        <v>#REF!</v>
      </c>
      <c r="AZ150" s="128" t="e">
        <f>IF(#REF!="zníž. prenesená",J150,0)</f>
        <v>#REF!</v>
      </c>
      <c r="BA150" s="128" t="e">
        <f>IF(#REF!="nulová",J150,0)</f>
        <v>#REF!</v>
      </c>
      <c r="BB150" s="15" t="s">
        <v>78</v>
      </c>
      <c r="BC150" s="128">
        <f t="shared" si="1"/>
        <v>0</v>
      </c>
      <c r="BD150" s="15" t="s">
        <v>90</v>
      </c>
      <c r="BE150" s="127" t="s">
        <v>436</v>
      </c>
    </row>
    <row r="151" spans="1:57" s="2" customFormat="1" ht="24.2" customHeight="1">
      <c r="A151" s="29"/>
      <c r="B151" s="119"/>
      <c r="C151" s="120" t="s">
        <v>197</v>
      </c>
      <c r="D151" s="120" t="s">
        <v>146</v>
      </c>
      <c r="E151" s="121" t="s">
        <v>339</v>
      </c>
      <c r="F151" s="122" t="s">
        <v>340</v>
      </c>
      <c r="G151" s="123" t="s">
        <v>328</v>
      </c>
      <c r="H151" s="124">
        <v>261.58499999999998</v>
      </c>
      <c r="I151" s="125"/>
      <c r="J151" s="125"/>
      <c r="K151" s="126"/>
      <c r="L151" s="30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AJ151" s="127" t="s">
        <v>90</v>
      </c>
      <c r="AL151" s="127" t="s">
        <v>146</v>
      </c>
      <c r="AM151" s="127" t="s">
        <v>78</v>
      </c>
      <c r="AQ151" s="15" t="s">
        <v>144</v>
      </c>
      <c r="AW151" s="128" t="e">
        <f>IF(#REF!="základná",J151,0)</f>
        <v>#REF!</v>
      </c>
      <c r="AX151" s="128" t="e">
        <f>IF(#REF!="znížená",J151,0)</f>
        <v>#REF!</v>
      </c>
      <c r="AY151" s="128" t="e">
        <f>IF(#REF!="zákl. prenesená",J151,0)</f>
        <v>#REF!</v>
      </c>
      <c r="AZ151" s="128" t="e">
        <f>IF(#REF!="zníž. prenesená",J151,0)</f>
        <v>#REF!</v>
      </c>
      <c r="BA151" s="128" t="e">
        <f>IF(#REF!="nulová",J151,0)</f>
        <v>#REF!</v>
      </c>
      <c r="BB151" s="15" t="s">
        <v>78</v>
      </c>
      <c r="BC151" s="128">
        <f t="shared" si="1"/>
        <v>0</v>
      </c>
      <c r="BD151" s="15" t="s">
        <v>90</v>
      </c>
      <c r="BE151" s="127" t="s">
        <v>437</v>
      </c>
    </row>
    <row r="152" spans="1:57" s="2" customFormat="1" ht="24.2" customHeight="1">
      <c r="A152" s="29"/>
      <c r="B152" s="119"/>
      <c r="C152" s="120" t="s">
        <v>201</v>
      </c>
      <c r="D152" s="120" t="s">
        <v>146</v>
      </c>
      <c r="E152" s="121" t="s">
        <v>343</v>
      </c>
      <c r="F152" s="122" t="s">
        <v>344</v>
      </c>
      <c r="G152" s="123" t="s">
        <v>328</v>
      </c>
      <c r="H152" s="124">
        <v>17.439</v>
      </c>
      <c r="I152" s="125"/>
      <c r="J152" s="125"/>
      <c r="K152" s="126"/>
      <c r="L152" s="30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AJ152" s="127" t="s">
        <v>90</v>
      </c>
      <c r="AL152" s="127" t="s">
        <v>146</v>
      </c>
      <c r="AM152" s="127" t="s">
        <v>78</v>
      </c>
      <c r="AQ152" s="15" t="s">
        <v>144</v>
      </c>
      <c r="AW152" s="128" t="e">
        <f>IF(#REF!="základná",J152,0)</f>
        <v>#REF!</v>
      </c>
      <c r="AX152" s="128" t="e">
        <f>IF(#REF!="znížená",J152,0)</f>
        <v>#REF!</v>
      </c>
      <c r="AY152" s="128" t="e">
        <f>IF(#REF!="zákl. prenesená",J152,0)</f>
        <v>#REF!</v>
      </c>
      <c r="AZ152" s="128" t="e">
        <f>IF(#REF!="zníž. prenesená",J152,0)</f>
        <v>#REF!</v>
      </c>
      <c r="BA152" s="128" t="e">
        <f>IF(#REF!="nulová",J152,0)</f>
        <v>#REF!</v>
      </c>
      <c r="BB152" s="15" t="s">
        <v>78</v>
      </c>
      <c r="BC152" s="128">
        <f t="shared" si="1"/>
        <v>0</v>
      </c>
      <c r="BD152" s="15" t="s">
        <v>90</v>
      </c>
      <c r="BE152" s="127" t="s">
        <v>438</v>
      </c>
    </row>
    <row r="153" spans="1:57" s="2" customFormat="1" ht="24.2" customHeight="1">
      <c r="A153" s="29"/>
      <c r="B153" s="119"/>
      <c r="C153" s="120" t="s">
        <v>205</v>
      </c>
      <c r="D153" s="120" t="s">
        <v>146</v>
      </c>
      <c r="E153" s="121" t="s">
        <v>347</v>
      </c>
      <c r="F153" s="122" t="s">
        <v>348</v>
      </c>
      <c r="G153" s="123" t="s">
        <v>328</v>
      </c>
      <c r="H153" s="124">
        <v>139.512</v>
      </c>
      <c r="I153" s="125"/>
      <c r="J153" s="125"/>
      <c r="K153" s="126"/>
      <c r="L153" s="30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AJ153" s="127" t="s">
        <v>90</v>
      </c>
      <c r="AL153" s="127" t="s">
        <v>146</v>
      </c>
      <c r="AM153" s="127" t="s">
        <v>78</v>
      </c>
      <c r="AQ153" s="15" t="s">
        <v>144</v>
      </c>
      <c r="AW153" s="128" t="e">
        <f>IF(#REF!="základná",J153,0)</f>
        <v>#REF!</v>
      </c>
      <c r="AX153" s="128" t="e">
        <f>IF(#REF!="znížená",J153,0)</f>
        <v>#REF!</v>
      </c>
      <c r="AY153" s="128" t="e">
        <f>IF(#REF!="zákl. prenesená",J153,0)</f>
        <v>#REF!</v>
      </c>
      <c r="AZ153" s="128" t="e">
        <f>IF(#REF!="zníž. prenesená",J153,0)</f>
        <v>#REF!</v>
      </c>
      <c r="BA153" s="128" t="e">
        <f>IF(#REF!="nulová",J153,0)</f>
        <v>#REF!</v>
      </c>
      <c r="BB153" s="15" t="s">
        <v>78</v>
      </c>
      <c r="BC153" s="128">
        <f t="shared" si="1"/>
        <v>0</v>
      </c>
      <c r="BD153" s="15" t="s">
        <v>90</v>
      </c>
      <c r="BE153" s="127" t="s">
        <v>439</v>
      </c>
    </row>
    <row r="154" spans="1:57" s="2" customFormat="1" ht="24.2" customHeight="1">
      <c r="A154" s="29"/>
      <c r="B154" s="119"/>
      <c r="C154" s="120" t="s">
        <v>209</v>
      </c>
      <c r="D154" s="120" t="s">
        <v>146</v>
      </c>
      <c r="E154" s="121" t="s">
        <v>351</v>
      </c>
      <c r="F154" s="122" t="s">
        <v>352</v>
      </c>
      <c r="G154" s="123" t="s">
        <v>328</v>
      </c>
      <c r="H154" s="124">
        <v>17.439</v>
      </c>
      <c r="I154" s="125"/>
      <c r="J154" s="125"/>
      <c r="K154" s="126"/>
      <c r="L154" s="30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AJ154" s="127" t="s">
        <v>90</v>
      </c>
      <c r="AL154" s="127" t="s">
        <v>146</v>
      </c>
      <c r="AM154" s="127" t="s">
        <v>78</v>
      </c>
      <c r="AQ154" s="15" t="s">
        <v>144</v>
      </c>
      <c r="AW154" s="128" t="e">
        <f>IF(#REF!="základná",J154,0)</f>
        <v>#REF!</v>
      </c>
      <c r="AX154" s="128" t="e">
        <f>IF(#REF!="znížená",J154,0)</f>
        <v>#REF!</v>
      </c>
      <c r="AY154" s="128" t="e">
        <f>IF(#REF!="zákl. prenesená",J154,0)</f>
        <v>#REF!</v>
      </c>
      <c r="AZ154" s="128" t="e">
        <f>IF(#REF!="zníž. prenesená",J154,0)</f>
        <v>#REF!</v>
      </c>
      <c r="BA154" s="128" t="e">
        <f>IF(#REF!="nulová",J154,0)</f>
        <v>#REF!</v>
      </c>
      <c r="BB154" s="15" t="s">
        <v>78</v>
      </c>
      <c r="BC154" s="128">
        <f t="shared" si="1"/>
        <v>0</v>
      </c>
      <c r="BD154" s="15" t="s">
        <v>90</v>
      </c>
      <c r="BE154" s="127" t="s">
        <v>440</v>
      </c>
    </row>
    <row r="155" spans="1:57" s="12" customFormat="1" ht="22.9" customHeight="1">
      <c r="B155" s="111"/>
      <c r="D155" s="112" t="s">
        <v>68</v>
      </c>
      <c r="E155" s="117" t="s">
        <v>354</v>
      </c>
      <c r="F155" s="117" t="s">
        <v>355</v>
      </c>
      <c r="J155" s="118"/>
      <c r="L155" s="111"/>
      <c r="AJ155" s="112" t="s">
        <v>74</v>
      </c>
      <c r="AL155" s="115" t="s">
        <v>68</v>
      </c>
      <c r="AM155" s="115" t="s">
        <v>74</v>
      </c>
      <c r="AQ155" s="112" t="s">
        <v>144</v>
      </c>
      <c r="BC155" s="116">
        <f>BC156</f>
        <v>0</v>
      </c>
    </row>
    <row r="156" spans="1:57" s="2" customFormat="1" ht="24.2" customHeight="1">
      <c r="A156" s="29"/>
      <c r="B156" s="119"/>
      <c r="C156" s="120" t="s">
        <v>213</v>
      </c>
      <c r="D156" s="120" t="s">
        <v>146</v>
      </c>
      <c r="E156" s="121" t="s">
        <v>357</v>
      </c>
      <c r="F156" s="122" t="s">
        <v>358</v>
      </c>
      <c r="G156" s="123" t="s">
        <v>328</v>
      </c>
      <c r="H156" s="124">
        <v>4.3380000000000001</v>
      </c>
      <c r="I156" s="125"/>
      <c r="J156" s="125"/>
      <c r="K156" s="126"/>
      <c r="L156" s="30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AJ156" s="127" t="s">
        <v>90</v>
      </c>
      <c r="AL156" s="127" t="s">
        <v>146</v>
      </c>
      <c r="AM156" s="127" t="s">
        <v>78</v>
      </c>
      <c r="AQ156" s="15" t="s">
        <v>144</v>
      </c>
      <c r="AW156" s="128" t="e">
        <f>IF(#REF!="základná",J156,0)</f>
        <v>#REF!</v>
      </c>
      <c r="AX156" s="128" t="e">
        <f>IF(#REF!="znížená",J156,0)</f>
        <v>#REF!</v>
      </c>
      <c r="AY156" s="128" t="e">
        <f>IF(#REF!="zákl. prenesená",J156,0)</f>
        <v>#REF!</v>
      </c>
      <c r="AZ156" s="128" t="e">
        <f>IF(#REF!="zníž. prenesená",J156,0)</f>
        <v>#REF!</v>
      </c>
      <c r="BA156" s="128" t="e">
        <f>IF(#REF!="nulová",J156,0)</f>
        <v>#REF!</v>
      </c>
      <c r="BB156" s="15" t="s">
        <v>78</v>
      </c>
      <c r="BC156" s="128">
        <f>ROUND(I156*H156,2)</f>
        <v>0</v>
      </c>
      <c r="BD156" s="15" t="s">
        <v>90</v>
      </c>
      <c r="BE156" s="127" t="s">
        <v>441</v>
      </c>
    </row>
    <row r="157" spans="1:57" s="12" customFormat="1" ht="25.9" customHeight="1">
      <c r="B157" s="111"/>
      <c r="D157" s="112" t="s">
        <v>68</v>
      </c>
      <c r="E157" s="113" t="s">
        <v>360</v>
      </c>
      <c r="F157" s="113" t="s">
        <v>361</v>
      </c>
      <c r="J157" s="114"/>
      <c r="L157" s="111"/>
      <c r="AJ157" s="112" t="s">
        <v>78</v>
      </c>
      <c r="AL157" s="115" t="s">
        <v>68</v>
      </c>
      <c r="AM157" s="115" t="s">
        <v>69</v>
      </c>
      <c r="AQ157" s="112" t="s">
        <v>144</v>
      </c>
      <c r="BC157" s="116">
        <f>BC158+BC162+BC174+BC187+BC211+BC214</f>
        <v>0</v>
      </c>
    </row>
    <row r="158" spans="1:57" s="12" customFormat="1" ht="22.9" customHeight="1">
      <c r="B158" s="111"/>
      <c r="D158" s="112" t="s">
        <v>68</v>
      </c>
      <c r="E158" s="117" t="s">
        <v>442</v>
      </c>
      <c r="F158" s="117" t="s">
        <v>443</v>
      </c>
      <c r="J158" s="118"/>
      <c r="L158" s="111"/>
      <c r="AJ158" s="112" t="s">
        <v>78</v>
      </c>
      <c r="AL158" s="115" t="s">
        <v>68</v>
      </c>
      <c r="AM158" s="115" t="s">
        <v>74</v>
      </c>
      <c r="AQ158" s="112" t="s">
        <v>144</v>
      </c>
      <c r="BC158" s="116">
        <f>SUM(BC159:BC161)</f>
        <v>0</v>
      </c>
    </row>
    <row r="159" spans="1:57" s="2" customFormat="1" ht="24.2" customHeight="1">
      <c r="A159" s="29"/>
      <c r="B159" s="119"/>
      <c r="C159" s="120" t="s">
        <v>217</v>
      </c>
      <c r="D159" s="120" t="s">
        <v>146</v>
      </c>
      <c r="E159" s="121" t="s">
        <v>444</v>
      </c>
      <c r="F159" s="122" t="s">
        <v>445</v>
      </c>
      <c r="G159" s="123" t="s">
        <v>149</v>
      </c>
      <c r="H159" s="124">
        <v>1418.44</v>
      </c>
      <c r="I159" s="125"/>
      <c r="J159" s="125"/>
      <c r="K159" s="126"/>
      <c r="L159" s="30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AJ159" s="127" t="s">
        <v>205</v>
      </c>
      <c r="AL159" s="127" t="s">
        <v>146</v>
      </c>
      <c r="AM159" s="127" t="s">
        <v>78</v>
      </c>
      <c r="AQ159" s="15" t="s">
        <v>144</v>
      </c>
      <c r="AW159" s="128" t="e">
        <f>IF(#REF!="základná",J159,0)</f>
        <v>#REF!</v>
      </c>
      <c r="AX159" s="128" t="e">
        <f>IF(#REF!="znížená",J159,0)</f>
        <v>#REF!</v>
      </c>
      <c r="AY159" s="128" t="e">
        <f>IF(#REF!="zákl. prenesená",J159,0)</f>
        <v>#REF!</v>
      </c>
      <c r="AZ159" s="128" t="e">
        <f>IF(#REF!="zníž. prenesená",J159,0)</f>
        <v>#REF!</v>
      </c>
      <c r="BA159" s="128" t="e">
        <f>IF(#REF!="nulová",J159,0)</f>
        <v>#REF!</v>
      </c>
      <c r="BB159" s="15" t="s">
        <v>78</v>
      </c>
      <c r="BC159" s="128">
        <f>ROUND(I159*H159,2)</f>
        <v>0</v>
      </c>
      <c r="BD159" s="15" t="s">
        <v>205</v>
      </c>
      <c r="BE159" s="127" t="s">
        <v>446</v>
      </c>
    </row>
    <row r="160" spans="1:57" s="2" customFormat="1" ht="37.9" customHeight="1">
      <c r="A160" s="29"/>
      <c r="B160" s="119"/>
      <c r="C160" s="129" t="s">
        <v>6</v>
      </c>
      <c r="D160" s="129" t="s">
        <v>369</v>
      </c>
      <c r="E160" s="130"/>
      <c r="F160" s="131" t="s">
        <v>2860</v>
      </c>
      <c r="G160" s="132" t="s">
        <v>149</v>
      </c>
      <c r="H160" s="133">
        <v>1631.2059999999999</v>
      </c>
      <c r="I160" s="134"/>
      <c r="J160" s="134"/>
      <c r="K160" s="135"/>
      <c r="L160" s="136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AJ160" s="127" t="s">
        <v>269</v>
      </c>
      <c r="AL160" s="127" t="s">
        <v>369</v>
      </c>
      <c r="AM160" s="127" t="s">
        <v>78</v>
      </c>
      <c r="AQ160" s="15" t="s">
        <v>144</v>
      </c>
      <c r="AW160" s="128" t="e">
        <f>IF(#REF!="základná",J160,0)</f>
        <v>#REF!</v>
      </c>
      <c r="AX160" s="128" t="e">
        <f>IF(#REF!="znížená",J160,0)</f>
        <v>#REF!</v>
      </c>
      <c r="AY160" s="128" t="e">
        <f>IF(#REF!="zákl. prenesená",J160,0)</f>
        <v>#REF!</v>
      </c>
      <c r="AZ160" s="128" t="e">
        <f>IF(#REF!="zníž. prenesená",J160,0)</f>
        <v>#REF!</v>
      </c>
      <c r="BA160" s="128" t="e">
        <f>IF(#REF!="nulová",J160,0)</f>
        <v>#REF!</v>
      </c>
      <c r="BB160" s="15" t="s">
        <v>78</v>
      </c>
      <c r="BC160" s="128">
        <f>ROUND(I160*H160,2)</f>
        <v>0</v>
      </c>
      <c r="BD160" s="15" t="s">
        <v>205</v>
      </c>
      <c r="BE160" s="127" t="s">
        <v>447</v>
      </c>
    </row>
    <row r="161" spans="1:57" s="2" customFormat="1" ht="24.2" customHeight="1">
      <c r="A161" s="29"/>
      <c r="B161" s="119"/>
      <c r="C161" s="120" t="s">
        <v>224</v>
      </c>
      <c r="D161" s="120" t="s">
        <v>146</v>
      </c>
      <c r="E161" s="121" t="s">
        <v>448</v>
      </c>
      <c r="F161" s="122" t="s">
        <v>449</v>
      </c>
      <c r="G161" s="123" t="s">
        <v>328</v>
      </c>
      <c r="H161" s="124">
        <v>0.65200000000000002</v>
      </c>
      <c r="I161" s="125"/>
      <c r="J161" s="125"/>
      <c r="K161" s="126"/>
      <c r="L161" s="30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W161" s="29"/>
      <c r="AJ161" s="127" t="s">
        <v>205</v>
      </c>
      <c r="AL161" s="127" t="s">
        <v>146</v>
      </c>
      <c r="AM161" s="127" t="s">
        <v>78</v>
      </c>
      <c r="AQ161" s="15" t="s">
        <v>144</v>
      </c>
      <c r="AW161" s="128" t="e">
        <f>IF(#REF!="základná",J161,0)</f>
        <v>#REF!</v>
      </c>
      <c r="AX161" s="128" t="e">
        <f>IF(#REF!="znížená",J161,0)</f>
        <v>#REF!</v>
      </c>
      <c r="AY161" s="128" t="e">
        <f>IF(#REF!="zákl. prenesená",J161,0)</f>
        <v>#REF!</v>
      </c>
      <c r="AZ161" s="128" t="e">
        <f>IF(#REF!="zníž. prenesená",J161,0)</f>
        <v>#REF!</v>
      </c>
      <c r="BA161" s="128" t="e">
        <f>IF(#REF!="nulová",J161,0)</f>
        <v>#REF!</v>
      </c>
      <c r="BB161" s="15" t="s">
        <v>78</v>
      </c>
      <c r="BC161" s="128">
        <f>ROUND(I161*H161,2)</f>
        <v>0</v>
      </c>
      <c r="BD161" s="15" t="s">
        <v>205</v>
      </c>
      <c r="BE161" s="127" t="s">
        <v>450</v>
      </c>
    </row>
    <row r="162" spans="1:57" s="12" customFormat="1" ht="22.9" customHeight="1">
      <c r="B162" s="111"/>
      <c r="D162" s="112" t="s">
        <v>68</v>
      </c>
      <c r="E162" s="117" t="s">
        <v>362</v>
      </c>
      <c r="F162" s="117" t="s">
        <v>363</v>
      </c>
      <c r="J162" s="118"/>
      <c r="L162" s="111"/>
      <c r="AJ162" s="112" t="s">
        <v>78</v>
      </c>
      <c r="AL162" s="115" t="s">
        <v>68</v>
      </c>
      <c r="AM162" s="115" t="s">
        <v>74</v>
      </c>
      <c r="AQ162" s="112" t="s">
        <v>144</v>
      </c>
      <c r="BC162" s="116">
        <f>SUM(BC163:BC173)</f>
        <v>0</v>
      </c>
    </row>
    <row r="163" spans="1:57" s="2" customFormat="1" ht="24.2" customHeight="1">
      <c r="A163" s="29"/>
      <c r="B163" s="119"/>
      <c r="C163" s="120" t="s">
        <v>228</v>
      </c>
      <c r="D163" s="120" t="s">
        <v>146</v>
      </c>
      <c r="E163" s="121" t="s">
        <v>451</v>
      </c>
      <c r="F163" s="122" t="s">
        <v>452</v>
      </c>
      <c r="G163" s="123" t="s">
        <v>149</v>
      </c>
      <c r="H163" s="124">
        <v>502.2</v>
      </c>
      <c r="I163" s="125"/>
      <c r="J163" s="125"/>
      <c r="K163" s="126"/>
      <c r="L163" s="30"/>
      <c r="M163" s="29"/>
      <c r="N163" s="29"/>
      <c r="O163" s="29"/>
      <c r="P163" s="29"/>
      <c r="Q163" s="29"/>
      <c r="R163" s="29"/>
      <c r="S163" s="29"/>
      <c r="T163" s="29"/>
      <c r="U163" s="29"/>
      <c r="V163" s="29"/>
      <c r="W163" s="29"/>
      <c r="AJ163" s="127" t="s">
        <v>205</v>
      </c>
      <c r="AL163" s="127" t="s">
        <v>146</v>
      </c>
      <c r="AM163" s="127" t="s">
        <v>78</v>
      </c>
      <c r="AQ163" s="15" t="s">
        <v>144</v>
      </c>
      <c r="AW163" s="128" t="e">
        <f>IF(#REF!="základná",J163,0)</f>
        <v>#REF!</v>
      </c>
      <c r="AX163" s="128" t="e">
        <f>IF(#REF!="znížená",J163,0)</f>
        <v>#REF!</v>
      </c>
      <c r="AY163" s="128" t="e">
        <f>IF(#REF!="zákl. prenesená",J163,0)</f>
        <v>#REF!</v>
      </c>
      <c r="AZ163" s="128" t="e">
        <f>IF(#REF!="zníž. prenesená",J163,0)</f>
        <v>#REF!</v>
      </c>
      <c r="BA163" s="128" t="e">
        <f>IF(#REF!="nulová",J163,0)</f>
        <v>#REF!</v>
      </c>
      <c r="BB163" s="15" t="s">
        <v>78</v>
      </c>
      <c r="BC163" s="128">
        <f t="shared" ref="BC163:BC173" si="2">ROUND(I163*H163,2)</f>
        <v>0</v>
      </c>
      <c r="BD163" s="15" t="s">
        <v>205</v>
      </c>
      <c r="BE163" s="127" t="s">
        <v>453</v>
      </c>
    </row>
    <row r="164" spans="1:57" s="2" customFormat="1" ht="24.2" customHeight="1">
      <c r="A164" s="29"/>
      <c r="B164" s="119"/>
      <c r="C164" s="129" t="s">
        <v>232</v>
      </c>
      <c r="D164" s="129" t="s">
        <v>369</v>
      </c>
      <c r="E164" s="130"/>
      <c r="F164" s="131" t="s">
        <v>2861</v>
      </c>
      <c r="G164" s="132" t="s">
        <v>149</v>
      </c>
      <c r="H164" s="133">
        <v>512.24400000000003</v>
      </c>
      <c r="I164" s="134"/>
      <c r="J164" s="134"/>
      <c r="K164" s="135"/>
      <c r="L164" s="136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AJ164" s="127" t="s">
        <v>269</v>
      </c>
      <c r="AL164" s="127" t="s">
        <v>369</v>
      </c>
      <c r="AM164" s="127" t="s">
        <v>78</v>
      </c>
      <c r="AQ164" s="15" t="s">
        <v>144</v>
      </c>
      <c r="AW164" s="128" t="e">
        <f>IF(#REF!="základná",J164,0)</f>
        <v>#REF!</v>
      </c>
      <c r="AX164" s="128" t="e">
        <f>IF(#REF!="znížená",J164,0)</f>
        <v>#REF!</v>
      </c>
      <c r="AY164" s="128" t="e">
        <f>IF(#REF!="zákl. prenesená",J164,0)</f>
        <v>#REF!</v>
      </c>
      <c r="AZ164" s="128" t="e">
        <f>IF(#REF!="zníž. prenesená",J164,0)</f>
        <v>#REF!</v>
      </c>
      <c r="BA164" s="128" t="e">
        <f>IF(#REF!="nulová",J164,0)</f>
        <v>#REF!</v>
      </c>
      <c r="BB164" s="15" t="s">
        <v>78</v>
      </c>
      <c r="BC164" s="128">
        <f t="shared" si="2"/>
        <v>0</v>
      </c>
      <c r="BD164" s="15" t="s">
        <v>205</v>
      </c>
      <c r="BE164" s="127" t="s">
        <v>454</v>
      </c>
    </row>
    <row r="165" spans="1:57" s="2" customFormat="1" ht="24.2" customHeight="1">
      <c r="A165" s="29"/>
      <c r="B165" s="119"/>
      <c r="C165" s="120" t="s">
        <v>236</v>
      </c>
      <c r="D165" s="120" t="s">
        <v>146</v>
      </c>
      <c r="E165" s="121" t="s">
        <v>451</v>
      </c>
      <c r="F165" s="122" t="s">
        <v>452</v>
      </c>
      <c r="G165" s="123" t="s">
        <v>149</v>
      </c>
      <c r="H165" s="124">
        <v>537.26499999999999</v>
      </c>
      <c r="I165" s="125"/>
      <c r="J165" s="125"/>
      <c r="K165" s="126"/>
      <c r="L165" s="30"/>
      <c r="M165" s="29"/>
      <c r="N165" s="29"/>
      <c r="O165" s="29"/>
      <c r="P165" s="29"/>
      <c r="Q165" s="29"/>
      <c r="R165" s="29"/>
      <c r="S165" s="29"/>
      <c r="T165" s="29"/>
      <c r="U165" s="29"/>
      <c r="V165" s="29"/>
      <c r="W165" s="29"/>
      <c r="AJ165" s="127" t="s">
        <v>205</v>
      </c>
      <c r="AL165" s="127" t="s">
        <v>146</v>
      </c>
      <c r="AM165" s="127" t="s">
        <v>78</v>
      </c>
      <c r="AQ165" s="15" t="s">
        <v>144</v>
      </c>
      <c r="AW165" s="128" t="e">
        <f>IF(#REF!="základná",J165,0)</f>
        <v>#REF!</v>
      </c>
      <c r="AX165" s="128" t="e">
        <f>IF(#REF!="znížená",J165,0)</f>
        <v>#REF!</v>
      </c>
      <c r="AY165" s="128" t="e">
        <f>IF(#REF!="zákl. prenesená",J165,0)</f>
        <v>#REF!</v>
      </c>
      <c r="AZ165" s="128" t="e">
        <f>IF(#REF!="zníž. prenesená",J165,0)</f>
        <v>#REF!</v>
      </c>
      <c r="BA165" s="128" t="e">
        <f>IF(#REF!="nulová",J165,0)</f>
        <v>#REF!</v>
      </c>
      <c r="BB165" s="15" t="s">
        <v>78</v>
      </c>
      <c r="BC165" s="128">
        <f t="shared" si="2"/>
        <v>0</v>
      </c>
      <c r="BD165" s="15" t="s">
        <v>205</v>
      </c>
      <c r="BE165" s="127" t="s">
        <v>455</v>
      </c>
    </row>
    <row r="166" spans="1:57" s="2" customFormat="1" ht="24.2" customHeight="1">
      <c r="A166" s="29"/>
      <c r="B166" s="119"/>
      <c r="C166" s="129" t="s">
        <v>240</v>
      </c>
      <c r="D166" s="129" t="s">
        <v>369</v>
      </c>
      <c r="E166" s="130"/>
      <c r="F166" s="131" t="s">
        <v>2861</v>
      </c>
      <c r="G166" s="132" t="s">
        <v>149</v>
      </c>
      <c r="H166" s="133">
        <v>548.01</v>
      </c>
      <c r="I166" s="134"/>
      <c r="J166" s="134"/>
      <c r="K166" s="135"/>
      <c r="L166" s="136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AJ166" s="127" t="s">
        <v>269</v>
      </c>
      <c r="AL166" s="127" t="s">
        <v>369</v>
      </c>
      <c r="AM166" s="127" t="s">
        <v>78</v>
      </c>
      <c r="AQ166" s="15" t="s">
        <v>144</v>
      </c>
      <c r="AW166" s="128" t="e">
        <f>IF(#REF!="základná",J166,0)</f>
        <v>#REF!</v>
      </c>
      <c r="AX166" s="128" t="e">
        <f>IF(#REF!="znížená",J166,0)</f>
        <v>#REF!</v>
      </c>
      <c r="AY166" s="128" t="e">
        <f>IF(#REF!="zákl. prenesená",J166,0)</f>
        <v>#REF!</v>
      </c>
      <c r="AZ166" s="128" t="e">
        <f>IF(#REF!="zníž. prenesená",J166,0)</f>
        <v>#REF!</v>
      </c>
      <c r="BA166" s="128" t="e">
        <f>IF(#REF!="nulová",J166,0)</f>
        <v>#REF!</v>
      </c>
      <c r="BB166" s="15" t="s">
        <v>78</v>
      </c>
      <c r="BC166" s="128">
        <f t="shared" si="2"/>
        <v>0</v>
      </c>
      <c r="BD166" s="15" t="s">
        <v>205</v>
      </c>
      <c r="BE166" s="127" t="s">
        <v>456</v>
      </c>
    </row>
    <row r="167" spans="1:57" s="2" customFormat="1" ht="16.5" customHeight="1">
      <c r="A167" s="29"/>
      <c r="B167" s="119"/>
      <c r="C167" s="120" t="s">
        <v>244</v>
      </c>
      <c r="D167" s="120" t="s">
        <v>146</v>
      </c>
      <c r="E167" s="121" t="s">
        <v>457</v>
      </c>
      <c r="F167" s="122" t="s">
        <v>458</v>
      </c>
      <c r="G167" s="123" t="s">
        <v>149</v>
      </c>
      <c r="H167" s="124">
        <v>574.20699999999999</v>
      </c>
      <c r="I167" s="125"/>
      <c r="J167" s="125"/>
      <c r="K167" s="126"/>
      <c r="L167" s="30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AJ167" s="127" t="s">
        <v>205</v>
      </c>
      <c r="AL167" s="127" t="s">
        <v>146</v>
      </c>
      <c r="AM167" s="127" t="s">
        <v>78</v>
      </c>
      <c r="AQ167" s="15" t="s">
        <v>144</v>
      </c>
      <c r="AW167" s="128" t="e">
        <f>IF(#REF!="základná",J167,0)</f>
        <v>#REF!</v>
      </c>
      <c r="AX167" s="128" t="e">
        <f>IF(#REF!="znížená",J167,0)</f>
        <v>#REF!</v>
      </c>
      <c r="AY167" s="128" t="e">
        <f>IF(#REF!="zákl. prenesená",J167,0)</f>
        <v>#REF!</v>
      </c>
      <c r="AZ167" s="128" t="e">
        <f>IF(#REF!="zníž. prenesená",J167,0)</f>
        <v>#REF!</v>
      </c>
      <c r="BA167" s="128" t="e">
        <f>IF(#REF!="nulová",J167,0)</f>
        <v>#REF!</v>
      </c>
      <c r="BB167" s="15" t="s">
        <v>78</v>
      </c>
      <c r="BC167" s="128">
        <f t="shared" si="2"/>
        <v>0</v>
      </c>
      <c r="BD167" s="15" t="s">
        <v>205</v>
      </c>
      <c r="BE167" s="127" t="s">
        <v>459</v>
      </c>
    </row>
    <row r="168" spans="1:57" s="2" customFormat="1" ht="37.9" customHeight="1">
      <c r="A168" s="29"/>
      <c r="B168" s="119"/>
      <c r="C168" s="129" t="s">
        <v>249</v>
      </c>
      <c r="D168" s="129" t="s">
        <v>369</v>
      </c>
      <c r="E168" s="130"/>
      <c r="F168" s="131" t="s">
        <v>2862</v>
      </c>
      <c r="G168" s="132" t="s">
        <v>149</v>
      </c>
      <c r="H168" s="133">
        <v>660.33799999999997</v>
      </c>
      <c r="I168" s="134"/>
      <c r="J168" s="134"/>
      <c r="K168" s="135"/>
      <c r="L168" s="136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AJ168" s="127" t="s">
        <v>269</v>
      </c>
      <c r="AL168" s="127" t="s">
        <v>369</v>
      </c>
      <c r="AM168" s="127" t="s">
        <v>78</v>
      </c>
      <c r="AQ168" s="15" t="s">
        <v>144</v>
      </c>
      <c r="AW168" s="128" t="e">
        <f>IF(#REF!="základná",J168,0)</f>
        <v>#REF!</v>
      </c>
      <c r="AX168" s="128" t="e">
        <f>IF(#REF!="znížená",J168,0)</f>
        <v>#REF!</v>
      </c>
      <c r="AY168" s="128" t="e">
        <f>IF(#REF!="zákl. prenesená",J168,0)</f>
        <v>#REF!</v>
      </c>
      <c r="AZ168" s="128" t="e">
        <f>IF(#REF!="zníž. prenesená",J168,0)</f>
        <v>#REF!</v>
      </c>
      <c r="BA168" s="128" t="e">
        <f>IF(#REF!="nulová",J168,0)</f>
        <v>#REF!</v>
      </c>
      <c r="BB168" s="15" t="s">
        <v>78</v>
      </c>
      <c r="BC168" s="128">
        <f t="shared" si="2"/>
        <v>0</v>
      </c>
      <c r="BD168" s="15" t="s">
        <v>205</v>
      </c>
      <c r="BE168" s="127" t="s">
        <v>460</v>
      </c>
    </row>
    <row r="169" spans="1:57" s="2" customFormat="1" ht="33" customHeight="1">
      <c r="A169" s="29"/>
      <c r="B169" s="119"/>
      <c r="C169" s="120" t="s">
        <v>253</v>
      </c>
      <c r="D169" s="120" t="s">
        <v>146</v>
      </c>
      <c r="E169" s="121" t="s">
        <v>461</v>
      </c>
      <c r="F169" s="122" t="s">
        <v>462</v>
      </c>
      <c r="G169" s="123" t="s">
        <v>149</v>
      </c>
      <c r="H169" s="124">
        <v>13.73</v>
      </c>
      <c r="I169" s="125"/>
      <c r="J169" s="125"/>
      <c r="K169" s="126"/>
      <c r="L169" s="30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AJ169" s="127" t="s">
        <v>205</v>
      </c>
      <c r="AL169" s="127" t="s">
        <v>146</v>
      </c>
      <c r="AM169" s="127" t="s">
        <v>78</v>
      </c>
      <c r="AQ169" s="15" t="s">
        <v>144</v>
      </c>
      <c r="AW169" s="128" t="e">
        <f>IF(#REF!="základná",J169,0)</f>
        <v>#REF!</v>
      </c>
      <c r="AX169" s="128" t="e">
        <f>IF(#REF!="znížená",J169,0)</f>
        <v>#REF!</v>
      </c>
      <c r="AY169" s="128" t="e">
        <f>IF(#REF!="zákl. prenesená",J169,0)</f>
        <v>#REF!</v>
      </c>
      <c r="AZ169" s="128" t="e">
        <f>IF(#REF!="zníž. prenesená",J169,0)</f>
        <v>#REF!</v>
      </c>
      <c r="BA169" s="128" t="e">
        <f>IF(#REF!="nulová",J169,0)</f>
        <v>#REF!</v>
      </c>
      <c r="BB169" s="15" t="s">
        <v>78</v>
      </c>
      <c r="BC169" s="128">
        <f t="shared" si="2"/>
        <v>0</v>
      </c>
      <c r="BD169" s="15" t="s">
        <v>205</v>
      </c>
      <c r="BE169" s="127" t="s">
        <v>463</v>
      </c>
    </row>
    <row r="170" spans="1:57" s="2" customFormat="1" ht="24.2" customHeight="1">
      <c r="A170" s="29"/>
      <c r="B170" s="119"/>
      <c r="C170" s="129" t="s">
        <v>257</v>
      </c>
      <c r="D170" s="129" t="s">
        <v>369</v>
      </c>
      <c r="E170" s="130"/>
      <c r="F170" s="131" t="s">
        <v>2863</v>
      </c>
      <c r="G170" s="132" t="s">
        <v>149</v>
      </c>
      <c r="H170" s="133">
        <v>14.005000000000001</v>
      </c>
      <c r="I170" s="134"/>
      <c r="J170" s="134"/>
      <c r="K170" s="135"/>
      <c r="L170" s="136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AJ170" s="127" t="s">
        <v>269</v>
      </c>
      <c r="AL170" s="127" t="s">
        <v>369</v>
      </c>
      <c r="AM170" s="127" t="s">
        <v>78</v>
      </c>
      <c r="AQ170" s="15" t="s">
        <v>144</v>
      </c>
      <c r="AW170" s="128" t="e">
        <f>IF(#REF!="základná",J170,0)</f>
        <v>#REF!</v>
      </c>
      <c r="AX170" s="128" t="e">
        <f>IF(#REF!="znížená",J170,0)</f>
        <v>#REF!</v>
      </c>
      <c r="AY170" s="128" t="e">
        <f>IF(#REF!="zákl. prenesená",J170,0)</f>
        <v>#REF!</v>
      </c>
      <c r="AZ170" s="128" t="e">
        <f>IF(#REF!="zníž. prenesená",J170,0)</f>
        <v>#REF!</v>
      </c>
      <c r="BA170" s="128" t="e">
        <f>IF(#REF!="nulová",J170,0)</f>
        <v>#REF!</v>
      </c>
      <c r="BB170" s="15" t="s">
        <v>78</v>
      </c>
      <c r="BC170" s="128">
        <f t="shared" si="2"/>
        <v>0</v>
      </c>
      <c r="BD170" s="15" t="s">
        <v>205</v>
      </c>
      <c r="BE170" s="127" t="s">
        <v>464</v>
      </c>
    </row>
    <row r="171" spans="1:57" s="2" customFormat="1" ht="24.2" customHeight="1">
      <c r="A171" s="29"/>
      <c r="B171" s="119"/>
      <c r="C171" s="120" t="s">
        <v>261</v>
      </c>
      <c r="D171" s="120" t="s">
        <v>146</v>
      </c>
      <c r="E171" s="121" t="s">
        <v>465</v>
      </c>
      <c r="F171" s="122" t="s">
        <v>466</v>
      </c>
      <c r="G171" s="123" t="s">
        <v>272</v>
      </c>
      <c r="H171" s="124">
        <v>141.215</v>
      </c>
      <c r="I171" s="125"/>
      <c r="J171" s="125"/>
      <c r="K171" s="126"/>
      <c r="L171" s="30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AJ171" s="127" t="s">
        <v>205</v>
      </c>
      <c r="AL171" s="127" t="s">
        <v>146</v>
      </c>
      <c r="AM171" s="127" t="s">
        <v>78</v>
      </c>
      <c r="AQ171" s="15" t="s">
        <v>144</v>
      </c>
      <c r="AW171" s="128" t="e">
        <f>IF(#REF!="základná",J171,0)</f>
        <v>#REF!</v>
      </c>
      <c r="AX171" s="128" t="e">
        <f>IF(#REF!="znížená",J171,0)</f>
        <v>#REF!</v>
      </c>
      <c r="AY171" s="128" t="e">
        <f>IF(#REF!="zákl. prenesená",J171,0)</f>
        <v>#REF!</v>
      </c>
      <c r="AZ171" s="128" t="e">
        <f>IF(#REF!="zníž. prenesená",J171,0)</f>
        <v>#REF!</v>
      </c>
      <c r="BA171" s="128" t="e">
        <f>IF(#REF!="nulová",J171,0)</f>
        <v>#REF!</v>
      </c>
      <c r="BB171" s="15" t="s">
        <v>78</v>
      </c>
      <c r="BC171" s="128">
        <f t="shared" si="2"/>
        <v>0</v>
      </c>
      <c r="BD171" s="15" t="s">
        <v>205</v>
      </c>
      <c r="BE171" s="127" t="s">
        <v>467</v>
      </c>
    </row>
    <row r="172" spans="1:57" s="2" customFormat="1" ht="21.75" customHeight="1">
      <c r="A172" s="29"/>
      <c r="B172" s="119"/>
      <c r="C172" s="120" t="s">
        <v>265</v>
      </c>
      <c r="D172" s="120" t="s">
        <v>146</v>
      </c>
      <c r="E172" s="121" t="s">
        <v>468</v>
      </c>
      <c r="F172" s="122" t="s">
        <v>469</v>
      </c>
      <c r="G172" s="123" t="s">
        <v>307</v>
      </c>
      <c r="H172" s="124">
        <v>4</v>
      </c>
      <c r="I172" s="125"/>
      <c r="J172" s="125"/>
      <c r="K172" s="126"/>
      <c r="L172" s="30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AJ172" s="127" t="s">
        <v>205</v>
      </c>
      <c r="AL172" s="127" t="s">
        <v>146</v>
      </c>
      <c r="AM172" s="127" t="s">
        <v>78</v>
      </c>
      <c r="AQ172" s="15" t="s">
        <v>144</v>
      </c>
      <c r="AW172" s="128" t="e">
        <f>IF(#REF!="základná",J172,0)</f>
        <v>#REF!</v>
      </c>
      <c r="AX172" s="128" t="e">
        <f>IF(#REF!="znížená",J172,0)</f>
        <v>#REF!</v>
      </c>
      <c r="AY172" s="128" t="e">
        <f>IF(#REF!="zákl. prenesená",J172,0)</f>
        <v>#REF!</v>
      </c>
      <c r="AZ172" s="128" t="e">
        <f>IF(#REF!="zníž. prenesená",J172,0)</f>
        <v>#REF!</v>
      </c>
      <c r="BA172" s="128" t="e">
        <f>IF(#REF!="nulová",J172,0)</f>
        <v>#REF!</v>
      </c>
      <c r="BB172" s="15" t="s">
        <v>78</v>
      </c>
      <c r="BC172" s="128">
        <f t="shared" si="2"/>
        <v>0</v>
      </c>
      <c r="BD172" s="15" t="s">
        <v>205</v>
      </c>
      <c r="BE172" s="127" t="s">
        <v>470</v>
      </c>
    </row>
    <row r="173" spans="1:57" s="2" customFormat="1" ht="24.2" customHeight="1">
      <c r="A173" s="29"/>
      <c r="B173" s="119"/>
      <c r="C173" s="120" t="s">
        <v>269</v>
      </c>
      <c r="D173" s="120" t="s">
        <v>146</v>
      </c>
      <c r="E173" s="121" t="s">
        <v>372</v>
      </c>
      <c r="F173" s="122" t="s">
        <v>373</v>
      </c>
      <c r="G173" s="123" t="s">
        <v>328</v>
      </c>
      <c r="H173" s="124">
        <v>11.727</v>
      </c>
      <c r="I173" s="125"/>
      <c r="J173" s="125"/>
      <c r="K173" s="126"/>
      <c r="L173" s="30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AJ173" s="127" t="s">
        <v>205</v>
      </c>
      <c r="AL173" s="127" t="s">
        <v>146</v>
      </c>
      <c r="AM173" s="127" t="s">
        <v>78</v>
      </c>
      <c r="AQ173" s="15" t="s">
        <v>144</v>
      </c>
      <c r="AW173" s="128" t="e">
        <f>IF(#REF!="základná",J173,0)</f>
        <v>#REF!</v>
      </c>
      <c r="AX173" s="128" t="e">
        <f>IF(#REF!="znížená",J173,0)</f>
        <v>#REF!</v>
      </c>
      <c r="AY173" s="128" t="e">
        <f>IF(#REF!="zákl. prenesená",J173,0)</f>
        <v>#REF!</v>
      </c>
      <c r="AZ173" s="128" t="e">
        <f>IF(#REF!="zníž. prenesená",J173,0)</f>
        <v>#REF!</v>
      </c>
      <c r="BA173" s="128" t="e">
        <f>IF(#REF!="nulová",J173,0)</f>
        <v>#REF!</v>
      </c>
      <c r="BB173" s="15" t="s">
        <v>78</v>
      </c>
      <c r="BC173" s="128">
        <f t="shared" si="2"/>
        <v>0</v>
      </c>
      <c r="BD173" s="15" t="s">
        <v>205</v>
      </c>
      <c r="BE173" s="127" t="s">
        <v>471</v>
      </c>
    </row>
    <row r="174" spans="1:57" s="12" customFormat="1" ht="22.9" customHeight="1">
      <c r="B174" s="111"/>
      <c r="D174" s="112" t="s">
        <v>68</v>
      </c>
      <c r="E174" s="117" t="s">
        <v>472</v>
      </c>
      <c r="F174" s="117" t="s">
        <v>473</v>
      </c>
      <c r="J174" s="118"/>
      <c r="L174" s="111"/>
      <c r="AJ174" s="112" t="s">
        <v>78</v>
      </c>
      <c r="AL174" s="115" t="s">
        <v>68</v>
      </c>
      <c r="AM174" s="115" t="s">
        <v>74</v>
      </c>
      <c r="AQ174" s="112" t="s">
        <v>144</v>
      </c>
      <c r="BC174" s="116">
        <f>SUM(BC175:BC186)</f>
        <v>0</v>
      </c>
    </row>
    <row r="175" spans="1:57" s="2" customFormat="1" ht="33" customHeight="1">
      <c r="A175" s="29"/>
      <c r="B175" s="119"/>
      <c r="C175" s="120" t="s">
        <v>274</v>
      </c>
      <c r="D175" s="120" t="s">
        <v>146</v>
      </c>
      <c r="E175" s="121" t="s">
        <v>474</v>
      </c>
      <c r="F175" s="122" t="s">
        <v>475</v>
      </c>
      <c r="G175" s="123" t="s">
        <v>149</v>
      </c>
      <c r="H175" s="124">
        <v>709.22</v>
      </c>
      <c r="I175" s="125"/>
      <c r="J175" s="125"/>
      <c r="K175" s="126"/>
      <c r="L175" s="30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AJ175" s="127" t="s">
        <v>205</v>
      </c>
      <c r="AL175" s="127" t="s">
        <v>146</v>
      </c>
      <c r="AM175" s="127" t="s">
        <v>78</v>
      </c>
      <c r="AQ175" s="15" t="s">
        <v>144</v>
      </c>
      <c r="AW175" s="128" t="e">
        <f>IF(#REF!="základná",J175,0)</f>
        <v>#REF!</v>
      </c>
      <c r="AX175" s="128" t="e">
        <f>IF(#REF!="znížená",J175,0)</f>
        <v>#REF!</v>
      </c>
      <c r="AY175" s="128" t="e">
        <f>IF(#REF!="zákl. prenesená",J175,0)</f>
        <v>#REF!</v>
      </c>
      <c r="AZ175" s="128" t="e">
        <f>IF(#REF!="zníž. prenesená",J175,0)</f>
        <v>#REF!</v>
      </c>
      <c r="BA175" s="128" t="e">
        <f>IF(#REF!="nulová",J175,0)</f>
        <v>#REF!</v>
      </c>
      <c r="BB175" s="15" t="s">
        <v>78</v>
      </c>
      <c r="BC175" s="128">
        <f t="shared" ref="BC175:BC186" si="3">ROUND(I175*H175,2)</f>
        <v>0</v>
      </c>
      <c r="BD175" s="15" t="s">
        <v>205</v>
      </c>
      <c r="BE175" s="127" t="s">
        <v>476</v>
      </c>
    </row>
    <row r="176" spans="1:57" s="2" customFormat="1" ht="24.2" customHeight="1">
      <c r="A176" s="29"/>
      <c r="B176" s="119"/>
      <c r="C176" s="129" t="s">
        <v>278</v>
      </c>
      <c r="D176" s="129" t="s">
        <v>369</v>
      </c>
      <c r="E176" s="130"/>
      <c r="F176" s="131" t="s">
        <v>2871</v>
      </c>
      <c r="G176" s="132" t="s">
        <v>149</v>
      </c>
      <c r="H176" s="133">
        <v>780.14200000000005</v>
      </c>
      <c r="I176" s="134"/>
      <c r="J176" s="134"/>
      <c r="K176" s="135"/>
      <c r="L176" s="136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AJ176" s="127" t="s">
        <v>269</v>
      </c>
      <c r="AL176" s="127" t="s">
        <v>369</v>
      </c>
      <c r="AM176" s="127" t="s">
        <v>78</v>
      </c>
      <c r="AQ176" s="15" t="s">
        <v>144</v>
      </c>
      <c r="AW176" s="128" t="e">
        <f>IF(#REF!="základná",J176,0)</f>
        <v>#REF!</v>
      </c>
      <c r="AX176" s="128" t="e">
        <f>IF(#REF!="znížená",J176,0)</f>
        <v>#REF!</v>
      </c>
      <c r="AY176" s="128" t="e">
        <f>IF(#REF!="zákl. prenesená",J176,0)</f>
        <v>#REF!</v>
      </c>
      <c r="AZ176" s="128" t="e">
        <f>IF(#REF!="zníž. prenesená",J176,0)</f>
        <v>#REF!</v>
      </c>
      <c r="BA176" s="128" t="e">
        <f>IF(#REF!="nulová",J176,0)</f>
        <v>#REF!</v>
      </c>
      <c r="BB176" s="15" t="s">
        <v>78</v>
      </c>
      <c r="BC176" s="128">
        <f t="shared" si="3"/>
        <v>0</v>
      </c>
      <c r="BD176" s="15" t="s">
        <v>205</v>
      </c>
      <c r="BE176" s="127" t="s">
        <v>477</v>
      </c>
    </row>
    <row r="177" spans="1:57" s="2" customFormat="1" ht="24.2" customHeight="1">
      <c r="A177" s="29"/>
      <c r="B177" s="119"/>
      <c r="C177" s="120" t="s">
        <v>282</v>
      </c>
      <c r="D177" s="120" t="s">
        <v>146</v>
      </c>
      <c r="E177" s="121" t="s">
        <v>478</v>
      </c>
      <c r="F177" s="122" t="s">
        <v>479</v>
      </c>
      <c r="G177" s="123" t="s">
        <v>272</v>
      </c>
      <c r="H177" s="124">
        <v>2085.9409999999998</v>
      </c>
      <c r="I177" s="125"/>
      <c r="J177" s="125"/>
      <c r="K177" s="126"/>
      <c r="L177" s="30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AJ177" s="127" t="s">
        <v>205</v>
      </c>
      <c r="AL177" s="127" t="s">
        <v>146</v>
      </c>
      <c r="AM177" s="127" t="s">
        <v>78</v>
      </c>
      <c r="AQ177" s="15" t="s">
        <v>144</v>
      </c>
      <c r="AW177" s="128" t="e">
        <f>IF(#REF!="základná",J177,0)</f>
        <v>#REF!</v>
      </c>
      <c r="AX177" s="128" t="e">
        <f>IF(#REF!="znížená",J177,0)</f>
        <v>#REF!</v>
      </c>
      <c r="AY177" s="128" t="e">
        <f>IF(#REF!="zákl. prenesená",J177,0)</f>
        <v>#REF!</v>
      </c>
      <c r="AZ177" s="128" t="e">
        <f>IF(#REF!="zníž. prenesená",J177,0)</f>
        <v>#REF!</v>
      </c>
      <c r="BA177" s="128" t="e">
        <f>IF(#REF!="nulová",J177,0)</f>
        <v>#REF!</v>
      </c>
      <c r="BB177" s="15" t="s">
        <v>78</v>
      </c>
      <c r="BC177" s="128">
        <f t="shared" si="3"/>
        <v>0</v>
      </c>
      <c r="BD177" s="15" t="s">
        <v>205</v>
      </c>
      <c r="BE177" s="127" t="s">
        <v>480</v>
      </c>
    </row>
    <row r="178" spans="1:57" s="2" customFormat="1" ht="24.2" customHeight="1">
      <c r="A178" s="29"/>
      <c r="B178" s="119"/>
      <c r="C178" s="129" t="s">
        <v>286</v>
      </c>
      <c r="D178" s="129" t="s">
        <v>369</v>
      </c>
      <c r="E178" s="130"/>
      <c r="F178" s="131" t="s">
        <v>482</v>
      </c>
      <c r="G178" s="132" t="s">
        <v>483</v>
      </c>
      <c r="H178" s="133">
        <v>4.0149999999999997</v>
      </c>
      <c r="I178" s="134"/>
      <c r="J178" s="134"/>
      <c r="K178" s="135"/>
      <c r="L178" s="136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AJ178" s="127" t="s">
        <v>269</v>
      </c>
      <c r="AL178" s="127" t="s">
        <v>369</v>
      </c>
      <c r="AM178" s="127" t="s">
        <v>78</v>
      </c>
      <c r="AQ178" s="15" t="s">
        <v>144</v>
      </c>
      <c r="AW178" s="128" t="e">
        <f>IF(#REF!="základná",J178,0)</f>
        <v>#REF!</v>
      </c>
      <c r="AX178" s="128" t="e">
        <f>IF(#REF!="znížená",J178,0)</f>
        <v>#REF!</v>
      </c>
      <c r="AY178" s="128" t="e">
        <f>IF(#REF!="zákl. prenesená",J178,0)</f>
        <v>#REF!</v>
      </c>
      <c r="AZ178" s="128" t="e">
        <f>IF(#REF!="zníž. prenesená",J178,0)</f>
        <v>#REF!</v>
      </c>
      <c r="BA178" s="128" t="e">
        <f>IF(#REF!="nulová",J178,0)</f>
        <v>#REF!</v>
      </c>
      <c r="BB178" s="15" t="s">
        <v>78</v>
      </c>
      <c r="BC178" s="128">
        <f t="shared" si="3"/>
        <v>0</v>
      </c>
      <c r="BD178" s="15" t="s">
        <v>205</v>
      </c>
      <c r="BE178" s="127" t="s">
        <v>484</v>
      </c>
    </row>
    <row r="179" spans="1:57" s="2" customFormat="1" ht="16.5" customHeight="1">
      <c r="A179" s="29"/>
      <c r="B179" s="119"/>
      <c r="C179" s="120" t="s">
        <v>290</v>
      </c>
      <c r="D179" s="120" t="s">
        <v>146</v>
      </c>
      <c r="E179" s="121" t="s">
        <v>485</v>
      </c>
      <c r="F179" s="122" t="s">
        <v>486</v>
      </c>
      <c r="G179" s="123" t="s">
        <v>272</v>
      </c>
      <c r="H179" s="124">
        <v>403.37400000000002</v>
      </c>
      <c r="I179" s="125"/>
      <c r="J179" s="125"/>
      <c r="K179" s="126"/>
      <c r="L179" s="30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AJ179" s="127" t="s">
        <v>205</v>
      </c>
      <c r="AL179" s="127" t="s">
        <v>146</v>
      </c>
      <c r="AM179" s="127" t="s">
        <v>78</v>
      </c>
      <c r="AQ179" s="15" t="s">
        <v>144</v>
      </c>
      <c r="AW179" s="128" t="e">
        <f>IF(#REF!="základná",J179,0)</f>
        <v>#REF!</v>
      </c>
      <c r="AX179" s="128" t="e">
        <f>IF(#REF!="znížená",J179,0)</f>
        <v>#REF!</v>
      </c>
      <c r="AY179" s="128" t="e">
        <f>IF(#REF!="zákl. prenesená",J179,0)</f>
        <v>#REF!</v>
      </c>
      <c r="AZ179" s="128" t="e">
        <f>IF(#REF!="zníž. prenesená",J179,0)</f>
        <v>#REF!</v>
      </c>
      <c r="BA179" s="128" t="e">
        <f>IF(#REF!="nulová",J179,0)</f>
        <v>#REF!</v>
      </c>
      <c r="BB179" s="15" t="s">
        <v>78</v>
      </c>
      <c r="BC179" s="128">
        <f t="shared" si="3"/>
        <v>0</v>
      </c>
      <c r="BD179" s="15" t="s">
        <v>205</v>
      </c>
      <c r="BE179" s="127" t="s">
        <v>487</v>
      </c>
    </row>
    <row r="180" spans="1:57" s="2" customFormat="1" ht="24.2" customHeight="1">
      <c r="A180" s="29"/>
      <c r="B180" s="119"/>
      <c r="C180" s="129" t="s">
        <v>292</v>
      </c>
      <c r="D180" s="129" t="s">
        <v>369</v>
      </c>
      <c r="E180" s="130"/>
      <c r="F180" s="131" t="s">
        <v>482</v>
      </c>
      <c r="G180" s="132" t="s">
        <v>483</v>
      </c>
      <c r="H180" s="133">
        <v>0.77700000000000002</v>
      </c>
      <c r="I180" s="134"/>
      <c r="J180" s="134"/>
      <c r="K180" s="135"/>
      <c r="L180" s="136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AJ180" s="127" t="s">
        <v>269</v>
      </c>
      <c r="AL180" s="127" t="s">
        <v>369</v>
      </c>
      <c r="AM180" s="127" t="s">
        <v>78</v>
      </c>
      <c r="AQ180" s="15" t="s">
        <v>144</v>
      </c>
      <c r="AW180" s="128" t="e">
        <f>IF(#REF!="základná",J180,0)</f>
        <v>#REF!</v>
      </c>
      <c r="AX180" s="128" t="e">
        <f>IF(#REF!="znížená",J180,0)</f>
        <v>#REF!</v>
      </c>
      <c r="AY180" s="128" t="e">
        <f>IF(#REF!="zákl. prenesená",J180,0)</f>
        <v>#REF!</v>
      </c>
      <c r="AZ180" s="128" t="e">
        <f>IF(#REF!="zníž. prenesená",J180,0)</f>
        <v>#REF!</v>
      </c>
      <c r="BA180" s="128" t="e">
        <f>IF(#REF!="nulová",J180,0)</f>
        <v>#REF!</v>
      </c>
      <c r="BB180" s="15" t="s">
        <v>78</v>
      </c>
      <c r="BC180" s="128">
        <f t="shared" si="3"/>
        <v>0</v>
      </c>
      <c r="BD180" s="15" t="s">
        <v>205</v>
      </c>
      <c r="BE180" s="127" t="s">
        <v>488</v>
      </c>
    </row>
    <row r="181" spans="1:57" s="2" customFormat="1" ht="16.5" customHeight="1">
      <c r="A181" s="29"/>
      <c r="B181" s="119"/>
      <c r="C181" s="120" t="s">
        <v>296</v>
      </c>
      <c r="D181" s="120" t="s">
        <v>146</v>
      </c>
      <c r="E181" s="121" t="s">
        <v>489</v>
      </c>
      <c r="F181" s="122" t="s">
        <v>490</v>
      </c>
      <c r="G181" s="123" t="s">
        <v>272</v>
      </c>
      <c r="H181" s="124">
        <v>590.66099999999994</v>
      </c>
      <c r="I181" s="125"/>
      <c r="J181" s="125"/>
      <c r="K181" s="126"/>
      <c r="L181" s="30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AJ181" s="127" t="s">
        <v>205</v>
      </c>
      <c r="AL181" s="127" t="s">
        <v>146</v>
      </c>
      <c r="AM181" s="127" t="s">
        <v>78</v>
      </c>
      <c r="AQ181" s="15" t="s">
        <v>144</v>
      </c>
      <c r="AW181" s="128" t="e">
        <f>IF(#REF!="základná",J181,0)</f>
        <v>#REF!</v>
      </c>
      <c r="AX181" s="128" t="e">
        <f>IF(#REF!="znížená",J181,0)</f>
        <v>#REF!</v>
      </c>
      <c r="AY181" s="128" t="e">
        <f>IF(#REF!="zákl. prenesená",J181,0)</f>
        <v>#REF!</v>
      </c>
      <c r="AZ181" s="128" t="e">
        <f>IF(#REF!="zníž. prenesená",J181,0)</f>
        <v>#REF!</v>
      </c>
      <c r="BA181" s="128" t="e">
        <f>IF(#REF!="nulová",J181,0)</f>
        <v>#REF!</v>
      </c>
      <c r="BB181" s="15" t="s">
        <v>78</v>
      </c>
      <c r="BC181" s="128">
        <f t="shared" si="3"/>
        <v>0</v>
      </c>
      <c r="BD181" s="15" t="s">
        <v>205</v>
      </c>
      <c r="BE181" s="127" t="s">
        <v>491</v>
      </c>
    </row>
    <row r="182" spans="1:57" s="2" customFormat="1" ht="24.2" customHeight="1">
      <c r="A182" s="29"/>
      <c r="B182" s="119"/>
      <c r="C182" s="129" t="s">
        <v>300</v>
      </c>
      <c r="D182" s="129" t="s">
        <v>369</v>
      </c>
      <c r="E182" s="130"/>
      <c r="F182" s="131" t="s">
        <v>482</v>
      </c>
      <c r="G182" s="132" t="s">
        <v>483</v>
      </c>
      <c r="H182" s="133">
        <v>1.137</v>
      </c>
      <c r="I182" s="134"/>
      <c r="J182" s="134"/>
      <c r="K182" s="135"/>
      <c r="L182" s="136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AJ182" s="127" t="s">
        <v>269</v>
      </c>
      <c r="AL182" s="127" t="s">
        <v>369</v>
      </c>
      <c r="AM182" s="127" t="s">
        <v>78</v>
      </c>
      <c r="AQ182" s="15" t="s">
        <v>144</v>
      </c>
      <c r="AW182" s="128" t="e">
        <f>IF(#REF!="základná",J182,0)</f>
        <v>#REF!</v>
      </c>
      <c r="AX182" s="128" t="e">
        <f>IF(#REF!="znížená",J182,0)</f>
        <v>#REF!</v>
      </c>
      <c r="AY182" s="128" t="e">
        <f>IF(#REF!="zákl. prenesená",J182,0)</f>
        <v>#REF!</v>
      </c>
      <c r="AZ182" s="128" t="e">
        <f>IF(#REF!="zníž. prenesená",J182,0)</f>
        <v>#REF!</v>
      </c>
      <c r="BA182" s="128" t="e">
        <f>IF(#REF!="nulová",J182,0)</f>
        <v>#REF!</v>
      </c>
      <c r="BB182" s="15" t="s">
        <v>78</v>
      </c>
      <c r="BC182" s="128">
        <f t="shared" si="3"/>
        <v>0</v>
      </c>
      <c r="BD182" s="15" t="s">
        <v>205</v>
      </c>
      <c r="BE182" s="127" t="s">
        <v>492</v>
      </c>
    </row>
    <row r="183" spans="1:57" s="2" customFormat="1" ht="33" customHeight="1">
      <c r="A183" s="29"/>
      <c r="B183" s="119"/>
      <c r="C183" s="120" t="s">
        <v>304</v>
      </c>
      <c r="D183" s="120" t="s">
        <v>146</v>
      </c>
      <c r="E183" s="121" t="s">
        <v>493</v>
      </c>
      <c r="F183" s="122" t="s">
        <v>494</v>
      </c>
      <c r="G183" s="123" t="s">
        <v>149</v>
      </c>
      <c r="H183" s="124">
        <v>703.04</v>
      </c>
      <c r="I183" s="125"/>
      <c r="J183" s="125"/>
      <c r="K183" s="126"/>
      <c r="L183" s="30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AJ183" s="127" t="s">
        <v>205</v>
      </c>
      <c r="AL183" s="127" t="s">
        <v>146</v>
      </c>
      <c r="AM183" s="127" t="s">
        <v>78</v>
      </c>
      <c r="AQ183" s="15" t="s">
        <v>144</v>
      </c>
      <c r="AW183" s="128" t="e">
        <f>IF(#REF!="základná",J183,0)</f>
        <v>#REF!</v>
      </c>
      <c r="AX183" s="128" t="e">
        <f>IF(#REF!="znížená",J183,0)</f>
        <v>#REF!</v>
      </c>
      <c r="AY183" s="128" t="e">
        <f>IF(#REF!="zákl. prenesená",J183,0)</f>
        <v>#REF!</v>
      </c>
      <c r="AZ183" s="128" t="e">
        <f>IF(#REF!="zníž. prenesená",J183,0)</f>
        <v>#REF!</v>
      </c>
      <c r="BA183" s="128" t="e">
        <f>IF(#REF!="nulová",J183,0)</f>
        <v>#REF!</v>
      </c>
      <c r="BB183" s="15" t="s">
        <v>78</v>
      </c>
      <c r="BC183" s="128">
        <f t="shared" si="3"/>
        <v>0</v>
      </c>
      <c r="BD183" s="15" t="s">
        <v>205</v>
      </c>
      <c r="BE183" s="127" t="s">
        <v>495</v>
      </c>
    </row>
    <row r="184" spans="1:57" s="2" customFormat="1" ht="24.2" customHeight="1">
      <c r="A184" s="29"/>
      <c r="B184" s="119"/>
      <c r="C184" s="120" t="s">
        <v>309</v>
      </c>
      <c r="D184" s="120" t="s">
        <v>146</v>
      </c>
      <c r="E184" s="121" t="s">
        <v>496</v>
      </c>
      <c r="F184" s="122" t="s">
        <v>497</v>
      </c>
      <c r="G184" s="123" t="s">
        <v>307</v>
      </c>
      <c r="H184" s="124">
        <v>3</v>
      </c>
      <c r="I184" s="125"/>
      <c r="J184" s="125"/>
      <c r="K184" s="126"/>
      <c r="L184" s="30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AJ184" s="127" t="s">
        <v>205</v>
      </c>
      <c r="AL184" s="127" t="s">
        <v>146</v>
      </c>
      <c r="AM184" s="127" t="s">
        <v>78</v>
      </c>
      <c r="AQ184" s="15" t="s">
        <v>144</v>
      </c>
      <c r="AW184" s="128" t="e">
        <f>IF(#REF!="základná",J184,0)</f>
        <v>#REF!</v>
      </c>
      <c r="AX184" s="128" t="e">
        <f>IF(#REF!="znížená",J184,0)</f>
        <v>#REF!</v>
      </c>
      <c r="AY184" s="128" t="e">
        <f>IF(#REF!="zákl. prenesená",J184,0)</f>
        <v>#REF!</v>
      </c>
      <c r="AZ184" s="128" t="e">
        <f>IF(#REF!="zníž. prenesená",J184,0)</f>
        <v>#REF!</v>
      </c>
      <c r="BA184" s="128" t="e">
        <f>IF(#REF!="nulová",J184,0)</f>
        <v>#REF!</v>
      </c>
      <c r="BB184" s="15" t="s">
        <v>78</v>
      </c>
      <c r="BC184" s="128">
        <f t="shared" si="3"/>
        <v>0</v>
      </c>
      <c r="BD184" s="15" t="s">
        <v>205</v>
      </c>
      <c r="BE184" s="127" t="s">
        <v>498</v>
      </c>
    </row>
    <row r="185" spans="1:57" s="2" customFormat="1" ht="44.25" customHeight="1">
      <c r="A185" s="29"/>
      <c r="B185" s="119"/>
      <c r="C185" s="120" t="s">
        <v>313</v>
      </c>
      <c r="D185" s="120" t="s">
        <v>146</v>
      </c>
      <c r="E185" s="121" t="s">
        <v>499</v>
      </c>
      <c r="F185" s="122" t="s">
        <v>500</v>
      </c>
      <c r="G185" s="123" t="s">
        <v>483</v>
      </c>
      <c r="H185" s="124">
        <v>25.433</v>
      </c>
      <c r="I185" s="125"/>
      <c r="J185" s="125"/>
      <c r="K185" s="126"/>
      <c r="L185" s="30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AJ185" s="127" t="s">
        <v>205</v>
      </c>
      <c r="AL185" s="127" t="s">
        <v>146</v>
      </c>
      <c r="AM185" s="127" t="s">
        <v>78</v>
      </c>
      <c r="AQ185" s="15" t="s">
        <v>144</v>
      </c>
      <c r="AW185" s="128" t="e">
        <f>IF(#REF!="základná",J185,0)</f>
        <v>#REF!</v>
      </c>
      <c r="AX185" s="128" t="e">
        <f>IF(#REF!="znížená",J185,0)</f>
        <v>#REF!</v>
      </c>
      <c r="AY185" s="128" t="e">
        <f>IF(#REF!="zákl. prenesená",J185,0)</f>
        <v>#REF!</v>
      </c>
      <c r="AZ185" s="128" t="e">
        <f>IF(#REF!="zníž. prenesená",J185,0)</f>
        <v>#REF!</v>
      </c>
      <c r="BA185" s="128" t="e">
        <f>IF(#REF!="nulová",J185,0)</f>
        <v>#REF!</v>
      </c>
      <c r="BB185" s="15" t="s">
        <v>78</v>
      </c>
      <c r="BC185" s="128">
        <f t="shared" si="3"/>
        <v>0</v>
      </c>
      <c r="BD185" s="15" t="s">
        <v>205</v>
      </c>
      <c r="BE185" s="127" t="s">
        <v>501</v>
      </c>
    </row>
    <row r="186" spans="1:57" s="2" customFormat="1" ht="24.2" customHeight="1">
      <c r="A186" s="29"/>
      <c r="B186" s="119"/>
      <c r="C186" s="120" t="s">
        <v>317</v>
      </c>
      <c r="D186" s="120" t="s">
        <v>146</v>
      </c>
      <c r="E186" s="121" t="s">
        <v>502</v>
      </c>
      <c r="F186" s="122" t="s">
        <v>503</v>
      </c>
      <c r="G186" s="123" t="s">
        <v>328</v>
      </c>
      <c r="H186" s="124">
        <v>12.43</v>
      </c>
      <c r="I186" s="125"/>
      <c r="J186" s="125"/>
      <c r="K186" s="126"/>
      <c r="L186" s="30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AJ186" s="127" t="s">
        <v>205</v>
      </c>
      <c r="AL186" s="127" t="s">
        <v>146</v>
      </c>
      <c r="AM186" s="127" t="s">
        <v>78</v>
      </c>
      <c r="AQ186" s="15" t="s">
        <v>144</v>
      </c>
      <c r="AW186" s="128" t="e">
        <f>IF(#REF!="základná",J186,0)</f>
        <v>#REF!</v>
      </c>
      <c r="AX186" s="128" t="e">
        <f>IF(#REF!="znížená",J186,0)</f>
        <v>#REF!</v>
      </c>
      <c r="AY186" s="128" t="e">
        <f>IF(#REF!="zákl. prenesená",J186,0)</f>
        <v>#REF!</v>
      </c>
      <c r="AZ186" s="128" t="e">
        <f>IF(#REF!="zníž. prenesená",J186,0)</f>
        <v>#REF!</v>
      </c>
      <c r="BA186" s="128" t="e">
        <f>IF(#REF!="nulová",J186,0)</f>
        <v>#REF!</v>
      </c>
      <c r="BB186" s="15" t="s">
        <v>78</v>
      </c>
      <c r="BC186" s="128">
        <f t="shared" si="3"/>
        <v>0</v>
      </c>
      <c r="BD186" s="15" t="s">
        <v>205</v>
      </c>
      <c r="BE186" s="127" t="s">
        <v>504</v>
      </c>
    </row>
    <row r="187" spans="1:57" s="12" customFormat="1" ht="22.9" customHeight="1">
      <c r="B187" s="111"/>
      <c r="D187" s="112" t="s">
        <v>68</v>
      </c>
      <c r="E187" s="117" t="s">
        <v>375</v>
      </c>
      <c r="F187" s="117" t="s">
        <v>376</v>
      </c>
      <c r="J187" s="118"/>
      <c r="L187" s="111"/>
      <c r="AJ187" s="112" t="s">
        <v>78</v>
      </c>
      <c r="AL187" s="115" t="s">
        <v>68</v>
      </c>
      <c r="AM187" s="115" t="s">
        <v>74</v>
      </c>
      <c r="AQ187" s="112" t="s">
        <v>144</v>
      </c>
      <c r="BC187" s="116">
        <f>SUM(BC188:BC210)</f>
        <v>0</v>
      </c>
    </row>
    <row r="188" spans="1:57" s="2" customFormat="1" ht="24.2" customHeight="1">
      <c r="A188" s="29"/>
      <c r="B188" s="119"/>
      <c r="C188" s="120" t="s">
        <v>321</v>
      </c>
      <c r="D188" s="120" t="s">
        <v>146</v>
      </c>
      <c r="E188" s="121" t="s">
        <v>505</v>
      </c>
      <c r="F188" s="122" t="s">
        <v>506</v>
      </c>
      <c r="G188" s="123" t="s">
        <v>272</v>
      </c>
      <c r="H188" s="124">
        <v>4.03</v>
      </c>
      <c r="I188" s="125"/>
      <c r="J188" s="125"/>
      <c r="K188" s="126"/>
      <c r="L188" s="30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AJ188" s="127" t="s">
        <v>205</v>
      </c>
      <c r="AL188" s="127" t="s">
        <v>146</v>
      </c>
      <c r="AM188" s="127" t="s">
        <v>78</v>
      </c>
      <c r="AQ188" s="15" t="s">
        <v>144</v>
      </c>
      <c r="AW188" s="128" t="e">
        <f>IF(#REF!="základná",J188,0)</f>
        <v>#REF!</v>
      </c>
      <c r="AX188" s="128" t="e">
        <f>IF(#REF!="znížená",J188,0)</f>
        <v>#REF!</v>
      </c>
      <c r="AY188" s="128" t="e">
        <f>IF(#REF!="zákl. prenesená",J188,0)</f>
        <v>#REF!</v>
      </c>
      <c r="AZ188" s="128" t="e">
        <f>IF(#REF!="zníž. prenesená",J188,0)</f>
        <v>#REF!</v>
      </c>
      <c r="BA188" s="128" t="e">
        <f>IF(#REF!="nulová",J188,0)</f>
        <v>#REF!</v>
      </c>
      <c r="BB188" s="15" t="s">
        <v>78</v>
      </c>
      <c r="BC188" s="128">
        <f t="shared" ref="BC188:BC210" si="4">ROUND(I188*H188,2)</f>
        <v>0</v>
      </c>
      <c r="BD188" s="15" t="s">
        <v>205</v>
      </c>
      <c r="BE188" s="127" t="s">
        <v>507</v>
      </c>
    </row>
    <row r="189" spans="1:57" s="2" customFormat="1" ht="24.2" customHeight="1">
      <c r="A189" s="29"/>
      <c r="B189" s="119"/>
      <c r="C189" s="120" t="s">
        <v>325</v>
      </c>
      <c r="D189" s="120" t="s">
        <v>146</v>
      </c>
      <c r="E189" s="121" t="s">
        <v>508</v>
      </c>
      <c r="F189" s="122" t="s">
        <v>509</v>
      </c>
      <c r="G189" s="123" t="s">
        <v>272</v>
      </c>
      <c r="H189" s="124">
        <v>25.04</v>
      </c>
      <c r="I189" s="125"/>
      <c r="J189" s="125"/>
      <c r="K189" s="126"/>
      <c r="L189" s="30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AJ189" s="127" t="s">
        <v>205</v>
      </c>
      <c r="AL189" s="127" t="s">
        <v>146</v>
      </c>
      <c r="AM189" s="127" t="s">
        <v>78</v>
      </c>
      <c r="AQ189" s="15" t="s">
        <v>144</v>
      </c>
      <c r="AW189" s="128" t="e">
        <f>IF(#REF!="základná",J189,0)</f>
        <v>#REF!</v>
      </c>
      <c r="AX189" s="128" t="e">
        <f>IF(#REF!="znížená",J189,0)</f>
        <v>#REF!</v>
      </c>
      <c r="AY189" s="128" t="e">
        <f>IF(#REF!="zákl. prenesená",J189,0)</f>
        <v>#REF!</v>
      </c>
      <c r="AZ189" s="128" t="e">
        <f>IF(#REF!="zníž. prenesená",J189,0)</f>
        <v>#REF!</v>
      </c>
      <c r="BA189" s="128" t="e">
        <f>IF(#REF!="nulová",J189,0)</f>
        <v>#REF!</v>
      </c>
      <c r="BB189" s="15" t="s">
        <v>78</v>
      </c>
      <c r="BC189" s="128">
        <f t="shared" si="4"/>
        <v>0</v>
      </c>
      <c r="BD189" s="15" t="s">
        <v>205</v>
      </c>
      <c r="BE189" s="127" t="s">
        <v>510</v>
      </c>
    </row>
    <row r="190" spans="1:57" s="2" customFormat="1" ht="24.2" customHeight="1">
      <c r="A190" s="29"/>
      <c r="B190" s="119"/>
      <c r="C190" s="120" t="s">
        <v>330</v>
      </c>
      <c r="D190" s="120" t="s">
        <v>146</v>
      </c>
      <c r="E190" s="121" t="s">
        <v>511</v>
      </c>
      <c r="F190" s="122" t="s">
        <v>512</v>
      </c>
      <c r="G190" s="123" t="s">
        <v>307</v>
      </c>
      <c r="H190" s="124">
        <v>5</v>
      </c>
      <c r="I190" s="125"/>
      <c r="J190" s="125"/>
      <c r="K190" s="126"/>
      <c r="L190" s="30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AJ190" s="127" t="s">
        <v>205</v>
      </c>
      <c r="AL190" s="127" t="s">
        <v>146</v>
      </c>
      <c r="AM190" s="127" t="s">
        <v>78</v>
      </c>
      <c r="AQ190" s="15" t="s">
        <v>144</v>
      </c>
      <c r="AW190" s="128" t="e">
        <f>IF(#REF!="základná",J190,0)</f>
        <v>#REF!</v>
      </c>
      <c r="AX190" s="128" t="e">
        <f>IF(#REF!="znížená",J190,0)</f>
        <v>#REF!</v>
      </c>
      <c r="AY190" s="128" t="e">
        <f>IF(#REF!="zákl. prenesená",J190,0)</f>
        <v>#REF!</v>
      </c>
      <c r="AZ190" s="128" t="e">
        <f>IF(#REF!="zníž. prenesená",J190,0)</f>
        <v>#REF!</v>
      </c>
      <c r="BA190" s="128" t="e">
        <f>IF(#REF!="nulová",J190,0)</f>
        <v>#REF!</v>
      </c>
      <c r="BB190" s="15" t="s">
        <v>78</v>
      </c>
      <c r="BC190" s="128">
        <f t="shared" si="4"/>
        <v>0</v>
      </c>
      <c r="BD190" s="15" t="s">
        <v>205</v>
      </c>
      <c r="BE190" s="127" t="s">
        <v>513</v>
      </c>
    </row>
    <row r="191" spans="1:57" s="2" customFormat="1" ht="24.2" customHeight="1">
      <c r="A191" s="29"/>
      <c r="B191" s="119"/>
      <c r="C191" s="120" t="s">
        <v>334</v>
      </c>
      <c r="D191" s="120" t="s">
        <v>146</v>
      </c>
      <c r="E191" s="121" t="s">
        <v>514</v>
      </c>
      <c r="F191" s="122" t="s">
        <v>515</v>
      </c>
      <c r="G191" s="123" t="s">
        <v>272</v>
      </c>
      <c r="H191" s="124">
        <v>41.374000000000002</v>
      </c>
      <c r="I191" s="125"/>
      <c r="J191" s="125"/>
      <c r="K191" s="126"/>
      <c r="L191" s="30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AJ191" s="127" t="s">
        <v>205</v>
      </c>
      <c r="AL191" s="127" t="s">
        <v>146</v>
      </c>
      <c r="AM191" s="127" t="s">
        <v>78</v>
      </c>
      <c r="AQ191" s="15" t="s">
        <v>144</v>
      </c>
      <c r="AW191" s="128" t="e">
        <f>IF(#REF!="základná",J191,0)</f>
        <v>#REF!</v>
      </c>
      <c r="AX191" s="128" t="e">
        <f>IF(#REF!="znížená",J191,0)</f>
        <v>#REF!</v>
      </c>
      <c r="AY191" s="128" t="e">
        <f>IF(#REF!="zákl. prenesená",J191,0)</f>
        <v>#REF!</v>
      </c>
      <c r="AZ191" s="128" t="e">
        <f>IF(#REF!="zníž. prenesená",J191,0)</f>
        <v>#REF!</v>
      </c>
      <c r="BA191" s="128" t="e">
        <f>IF(#REF!="nulová",J191,0)</f>
        <v>#REF!</v>
      </c>
      <c r="BB191" s="15" t="s">
        <v>78</v>
      </c>
      <c r="BC191" s="128">
        <f t="shared" si="4"/>
        <v>0</v>
      </c>
      <c r="BD191" s="15" t="s">
        <v>205</v>
      </c>
      <c r="BE191" s="127" t="s">
        <v>516</v>
      </c>
    </row>
    <row r="192" spans="1:57" s="2" customFormat="1" ht="24.2" customHeight="1">
      <c r="A192" s="29"/>
      <c r="B192" s="119"/>
      <c r="C192" s="120" t="s">
        <v>338</v>
      </c>
      <c r="D192" s="120" t="s">
        <v>146</v>
      </c>
      <c r="E192" s="121" t="s">
        <v>517</v>
      </c>
      <c r="F192" s="122" t="s">
        <v>518</v>
      </c>
      <c r="G192" s="123" t="s">
        <v>272</v>
      </c>
      <c r="H192" s="124">
        <v>38.454999999999998</v>
      </c>
      <c r="I192" s="125"/>
      <c r="J192" s="125"/>
      <c r="K192" s="126"/>
      <c r="L192" s="30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AJ192" s="127" t="s">
        <v>205</v>
      </c>
      <c r="AL192" s="127" t="s">
        <v>146</v>
      </c>
      <c r="AM192" s="127" t="s">
        <v>78</v>
      </c>
      <c r="AQ192" s="15" t="s">
        <v>144</v>
      </c>
      <c r="AW192" s="128" t="e">
        <f>IF(#REF!="základná",J192,0)</f>
        <v>#REF!</v>
      </c>
      <c r="AX192" s="128" t="e">
        <f>IF(#REF!="znížená",J192,0)</f>
        <v>#REF!</v>
      </c>
      <c r="AY192" s="128" t="e">
        <f>IF(#REF!="zákl. prenesená",J192,0)</f>
        <v>#REF!</v>
      </c>
      <c r="AZ192" s="128" t="e">
        <f>IF(#REF!="zníž. prenesená",J192,0)</f>
        <v>#REF!</v>
      </c>
      <c r="BA192" s="128" t="e">
        <f>IF(#REF!="nulová",J192,0)</f>
        <v>#REF!</v>
      </c>
      <c r="BB192" s="15" t="s">
        <v>78</v>
      </c>
      <c r="BC192" s="128">
        <f t="shared" si="4"/>
        <v>0</v>
      </c>
      <c r="BD192" s="15" t="s">
        <v>205</v>
      </c>
      <c r="BE192" s="127" t="s">
        <v>519</v>
      </c>
    </row>
    <row r="193" spans="1:57" s="2" customFormat="1" ht="24.2" customHeight="1">
      <c r="A193" s="29"/>
      <c r="B193" s="119"/>
      <c r="C193" s="120" t="s">
        <v>342</v>
      </c>
      <c r="D193" s="120" t="s">
        <v>146</v>
      </c>
      <c r="E193" s="121" t="s">
        <v>520</v>
      </c>
      <c r="F193" s="122" t="s">
        <v>521</v>
      </c>
      <c r="G193" s="123" t="s">
        <v>307</v>
      </c>
      <c r="H193" s="124">
        <v>1</v>
      </c>
      <c r="I193" s="125"/>
      <c r="J193" s="125"/>
      <c r="K193" s="126"/>
      <c r="L193" s="30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AJ193" s="127" t="s">
        <v>205</v>
      </c>
      <c r="AL193" s="127" t="s">
        <v>146</v>
      </c>
      <c r="AM193" s="127" t="s">
        <v>78</v>
      </c>
      <c r="AQ193" s="15" t="s">
        <v>144</v>
      </c>
      <c r="AW193" s="128" t="e">
        <f>IF(#REF!="základná",J193,0)</f>
        <v>#REF!</v>
      </c>
      <c r="AX193" s="128" t="e">
        <f>IF(#REF!="znížená",J193,0)</f>
        <v>#REF!</v>
      </c>
      <c r="AY193" s="128" t="e">
        <f>IF(#REF!="zákl. prenesená",J193,0)</f>
        <v>#REF!</v>
      </c>
      <c r="AZ193" s="128" t="e">
        <f>IF(#REF!="zníž. prenesená",J193,0)</f>
        <v>#REF!</v>
      </c>
      <c r="BA193" s="128" t="e">
        <f>IF(#REF!="nulová",J193,0)</f>
        <v>#REF!</v>
      </c>
      <c r="BB193" s="15" t="s">
        <v>78</v>
      </c>
      <c r="BC193" s="128">
        <f t="shared" si="4"/>
        <v>0</v>
      </c>
      <c r="BD193" s="15" t="s">
        <v>205</v>
      </c>
      <c r="BE193" s="127" t="s">
        <v>522</v>
      </c>
    </row>
    <row r="194" spans="1:57" s="2" customFormat="1" ht="24.2" customHeight="1">
      <c r="A194" s="29"/>
      <c r="B194" s="119"/>
      <c r="C194" s="120" t="s">
        <v>346</v>
      </c>
      <c r="D194" s="120" t="s">
        <v>146</v>
      </c>
      <c r="E194" s="121" t="s">
        <v>523</v>
      </c>
      <c r="F194" s="122" t="s">
        <v>524</v>
      </c>
      <c r="G194" s="123" t="s">
        <v>272</v>
      </c>
      <c r="H194" s="124">
        <v>4</v>
      </c>
      <c r="I194" s="125"/>
      <c r="J194" s="125"/>
      <c r="K194" s="126"/>
      <c r="L194" s="30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AJ194" s="127" t="s">
        <v>205</v>
      </c>
      <c r="AL194" s="127" t="s">
        <v>146</v>
      </c>
      <c r="AM194" s="127" t="s">
        <v>78</v>
      </c>
      <c r="AQ194" s="15" t="s">
        <v>144</v>
      </c>
      <c r="AW194" s="128" t="e">
        <f>IF(#REF!="základná",J194,0)</f>
        <v>#REF!</v>
      </c>
      <c r="AX194" s="128" t="e">
        <f>IF(#REF!="znížená",J194,0)</f>
        <v>#REF!</v>
      </c>
      <c r="AY194" s="128" t="e">
        <f>IF(#REF!="zákl. prenesená",J194,0)</f>
        <v>#REF!</v>
      </c>
      <c r="AZ194" s="128" t="e">
        <f>IF(#REF!="zníž. prenesená",J194,0)</f>
        <v>#REF!</v>
      </c>
      <c r="BA194" s="128" t="e">
        <f>IF(#REF!="nulová",J194,0)</f>
        <v>#REF!</v>
      </c>
      <c r="BB194" s="15" t="s">
        <v>78</v>
      </c>
      <c r="BC194" s="128">
        <f t="shared" si="4"/>
        <v>0</v>
      </c>
      <c r="BD194" s="15" t="s">
        <v>205</v>
      </c>
      <c r="BE194" s="127" t="s">
        <v>525</v>
      </c>
    </row>
    <row r="195" spans="1:57" s="2" customFormat="1" ht="24.2" customHeight="1">
      <c r="A195" s="29"/>
      <c r="B195" s="119"/>
      <c r="C195" s="120" t="s">
        <v>350</v>
      </c>
      <c r="D195" s="120" t="s">
        <v>146</v>
      </c>
      <c r="E195" s="121" t="s">
        <v>526</v>
      </c>
      <c r="F195" s="122" t="s">
        <v>527</v>
      </c>
      <c r="G195" s="123" t="s">
        <v>307</v>
      </c>
      <c r="H195" s="124">
        <v>2</v>
      </c>
      <c r="I195" s="125"/>
      <c r="J195" s="125"/>
      <c r="K195" s="126"/>
      <c r="L195" s="30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AJ195" s="127" t="s">
        <v>205</v>
      </c>
      <c r="AL195" s="127" t="s">
        <v>146</v>
      </c>
      <c r="AM195" s="127" t="s">
        <v>78</v>
      </c>
      <c r="AQ195" s="15" t="s">
        <v>144</v>
      </c>
      <c r="AW195" s="128" t="e">
        <f>IF(#REF!="základná",J195,0)</f>
        <v>#REF!</v>
      </c>
      <c r="AX195" s="128" t="e">
        <f>IF(#REF!="znížená",J195,0)</f>
        <v>#REF!</v>
      </c>
      <c r="AY195" s="128" t="e">
        <f>IF(#REF!="zákl. prenesená",J195,0)</f>
        <v>#REF!</v>
      </c>
      <c r="AZ195" s="128" t="e">
        <f>IF(#REF!="zníž. prenesená",J195,0)</f>
        <v>#REF!</v>
      </c>
      <c r="BA195" s="128" t="e">
        <f>IF(#REF!="nulová",J195,0)</f>
        <v>#REF!</v>
      </c>
      <c r="BB195" s="15" t="s">
        <v>78</v>
      </c>
      <c r="BC195" s="128">
        <f t="shared" si="4"/>
        <v>0</v>
      </c>
      <c r="BD195" s="15" t="s">
        <v>205</v>
      </c>
      <c r="BE195" s="127" t="s">
        <v>528</v>
      </c>
    </row>
    <row r="196" spans="1:57" s="2" customFormat="1" ht="24.2" customHeight="1">
      <c r="A196" s="29"/>
      <c r="B196" s="119"/>
      <c r="C196" s="120" t="s">
        <v>356</v>
      </c>
      <c r="D196" s="120" t="s">
        <v>146</v>
      </c>
      <c r="E196" s="121" t="s">
        <v>529</v>
      </c>
      <c r="F196" s="122" t="s">
        <v>530</v>
      </c>
      <c r="G196" s="123" t="s">
        <v>149</v>
      </c>
      <c r="H196" s="124">
        <v>2.5499999999999998</v>
      </c>
      <c r="I196" s="125"/>
      <c r="J196" s="125"/>
      <c r="K196" s="126"/>
      <c r="L196" s="30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AJ196" s="127" t="s">
        <v>205</v>
      </c>
      <c r="AL196" s="127" t="s">
        <v>146</v>
      </c>
      <c r="AM196" s="127" t="s">
        <v>78</v>
      </c>
      <c r="AQ196" s="15" t="s">
        <v>144</v>
      </c>
      <c r="AW196" s="128" t="e">
        <f>IF(#REF!="základná",J196,0)</f>
        <v>#REF!</v>
      </c>
      <c r="AX196" s="128" t="e">
        <f>IF(#REF!="znížená",J196,0)</f>
        <v>#REF!</v>
      </c>
      <c r="AY196" s="128" t="e">
        <f>IF(#REF!="zákl. prenesená",J196,0)</f>
        <v>#REF!</v>
      </c>
      <c r="AZ196" s="128" t="e">
        <f>IF(#REF!="zníž. prenesená",J196,0)</f>
        <v>#REF!</v>
      </c>
      <c r="BA196" s="128" t="e">
        <f>IF(#REF!="nulová",J196,0)</f>
        <v>#REF!</v>
      </c>
      <c r="BB196" s="15" t="s">
        <v>78</v>
      </c>
      <c r="BC196" s="128">
        <f t="shared" si="4"/>
        <v>0</v>
      </c>
      <c r="BD196" s="15" t="s">
        <v>205</v>
      </c>
      <c r="BE196" s="127" t="s">
        <v>531</v>
      </c>
    </row>
    <row r="197" spans="1:57" s="2" customFormat="1" ht="24.2" customHeight="1">
      <c r="A197" s="29"/>
      <c r="B197" s="119"/>
      <c r="C197" s="120" t="s">
        <v>364</v>
      </c>
      <c r="D197" s="120" t="s">
        <v>146</v>
      </c>
      <c r="E197" s="121" t="s">
        <v>532</v>
      </c>
      <c r="F197" s="122" t="s">
        <v>533</v>
      </c>
      <c r="G197" s="123" t="s">
        <v>307</v>
      </c>
      <c r="H197" s="124">
        <v>10</v>
      </c>
      <c r="I197" s="125"/>
      <c r="J197" s="125"/>
      <c r="K197" s="126"/>
      <c r="L197" s="30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AJ197" s="127" t="s">
        <v>205</v>
      </c>
      <c r="AL197" s="127" t="s">
        <v>146</v>
      </c>
      <c r="AM197" s="127" t="s">
        <v>78</v>
      </c>
      <c r="AQ197" s="15" t="s">
        <v>144</v>
      </c>
      <c r="AW197" s="128" t="e">
        <f>IF(#REF!="základná",J197,0)</f>
        <v>#REF!</v>
      </c>
      <c r="AX197" s="128" t="e">
        <f>IF(#REF!="znížená",J197,0)</f>
        <v>#REF!</v>
      </c>
      <c r="AY197" s="128" t="e">
        <f>IF(#REF!="zákl. prenesená",J197,0)</f>
        <v>#REF!</v>
      </c>
      <c r="AZ197" s="128" t="e">
        <f>IF(#REF!="zníž. prenesená",J197,0)</f>
        <v>#REF!</v>
      </c>
      <c r="BA197" s="128" t="e">
        <f>IF(#REF!="nulová",J197,0)</f>
        <v>#REF!</v>
      </c>
      <c r="BB197" s="15" t="s">
        <v>78</v>
      </c>
      <c r="BC197" s="128">
        <f t="shared" si="4"/>
        <v>0</v>
      </c>
      <c r="BD197" s="15" t="s">
        <v>205</v>
      </c>
      <c r="BE197" s="127" t="s">
        <v>534</v>
      </c>
    </row>
    <row r="198" spans="1:57" s="2" customFormat="1" ht="24.2" customHeight="1">
      <c r="A198" s="29"/>
      <c r="B198" s="119"/>
      <c r="C198" s="120" t="s">
        <v>368</v>
      </c>
      <c r="D198" s="120" t="s">
        <v>146</v>
      </c>
      <c r="E198" s="121" t="s">
        <v>535</v>
      </c>
      <c r="F198" s="122" t="s">
        <v>536</v>
      </c>
      <c r="G198" s="123" t="s">
        <v>307</v>
      </c>
      <c r="H198" s="124">
        <v>5</v>
      </c>
      <c r="I198" s="125"/>
      <c r="J198" s="125"/>
      <c r="K198" s="126"/>
      <c r="L198" s="30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AJ198" s="127" t="s">
        <v>205</v>
      </c>
      <c r="AL198" s="127" t="s">
        <v>146</v>
      </c>
      <c r="AM198" s="127" t="s">
        <v>78</v>
      </c>
      <c r="AQ198" s="15" t="s">
        <v>144</v>
      </c>
      <c r="AW198" s="128" t="e">
        <f>IF(#REF!="základná",J198,0)</f>
        <v>#REF!</v>
      </c>
      <c r="AX198" s="128" t="e">
        <f>IF(#REF!="znížená",J198,0)</f>
        <v>#REF!</v>
      </c>
      <c r="AY198" s="128" t="e">
        <f>IF(#REF!="zákl. prenesená",J198,0)</f>
        <v>#REF!</v>
      </c>
      <c r="AZ198" s="128" t="e">
        <f>IF(#REF!="zníž. prenesená",J198,0)</f>
        <v>#REF!</v>
      </c>
      <c r="BA198" s="128" t="e">
        <f>IF(#REF!="nulová",J198,0)</f>
        <v>#REF!</v>
      </c>
      <c r="BB198" s="15" t="s">
        <v>78</v>
      </c>
      <c r="BC198" s="128">
        <f t="shared" si="4"/>
        <v>0</v>
      </c>
      <c r="BD198" s="15" t="s">
        <v>205</v>
      </c>
      <c r="BE198" s="127" t="s">
        <v>537</v>
      </c>
    </row>
    <row r="199" spans="1:57" s="2" customFormat="1" ht="24.2" customHeight="1">
      <c r="A199" s="29"/>
      <c r="B199" s="119"/>
      <c r="C199" s="120" t="s">
        <v>371</v>
      </c>
      <c r="D199" s="120" t="s">
        <v>146</v>
      </c>
      <c r="E199" s="121" t="s">
        <v>538</v>
      </c>
      <c r="F199" s="122" t="s">
        <v>539</v>
      </c>
      <c r="G199" s="123" t="s">
        <v>272</v>
      </c>
      <c r="H199" s="124">
        <v>128.82</v>
      </c>
      <c r="I199" s="125"/>
      <c r="J199" s="125"/>
      <c r="K199" s="126"/>
      <c r="L199" s="30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AJ199" s="127" t="s">
        <v>205</v>
      </c>
      <c r="AL199" s="127" t="s">
        <v>146</v>
      </c>
      <c r="AM199" s="127" t="s">
        <v>78</v>
      </c>
      <c r="AQ199" s="15" t="s">
        <v>144</v>
      </c>
      <c r="AW199" s="128" t="e">
        <f>IF(#REF!="základná",J199,0)</f>
        <v>#REF!</v>
      </c>
      <c r="AX199" s="128" t="e">
        <f>IF(#REF!="znížená",J199,0)</f>
        <v>#REF!</v>
      </c>
      <c r="AY199" s="128" t="e">
        <f>IF(#REF!="zákl. prenesená",J199,0)</f>
        <v>#REF!</v>
      </c>
      <c r="AZ199" s="128" t="e">
        <f>IF(#REF!="zníž. prenesená",J199,0)</f>
        <v>#REF!</v>
      </c>
      <c r="BA199" s="128" t="e">
        <f>IF(#REF!="nulová",J199,0)</f>
        <v>#REF!</v>
      </c>
      <c r="BB199" s="15" t="s">
        <v>78</v>
      </c>
      <c r="BC199" s="128">
        <f t="shared" si="4"/>
        <v>0</v>
      </c>
      <c r="BD199" s="15" t="s">
        <v>205</v>
      </c>
      <c r="BE199" s="127" t="s">
        <v>540</v>
      </c>
    </row>
    <row r="200" spans="1:57" s="2" customFormat="1" ht="24.2" customHeight="1">
      <c r="A200" s="29"/>
      <c r="B200" s="119"/>
      <c r="C200" s="120" t="s">
        <v>377</v>
      </c>
      <c r="D200" s="120" t="s">
        <v>146</v>
      </c>
      <c r="E200" s="121" t="s">
        <v>541</v>
      </c>
      <c r="F200" s="122" t="s">
        <v>542</v>
      </c>
      <c r="G200" s="123" t="s">
        <v>307</v>
      </c>
      <c r="H200" s="124">
        <v>1</v>
      </c>
      <c r="I200" s="125"/>
      <c r="J200" s="125"/>
      <c r="K200" s="126"/>
      <c r="L200" s="30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AJ200" s="127" t="s">
        <v>205</v>
      </c>
      <c r="AL200" s="127" t="s">
        <v>146</v>
      </c>
      <c r="AM200" s="127" t="s">
        <v>78</v>
      </c>
      <c r="AQ200" s="15" t="s">
        <v>144</v>
      </c>
      <c r="AW200" s="128" t="e">
        <f>IF(#REF!="základná",J200,0)</f>
        <v>#REF!</v>
      </c>
      <c r="AX200" s="128" t="e">
        <f>IF(#REF!="znížená",J200,0)</f>
        <v>#REF!</v>
      </c>
      <c r="AY200" s="128" t="e">
        <f>IF(#REF!="zákl. prenesená",J200,0)</f>
        <v>#REF!</v>
      </c>
      <c r="AZ200" s="128" t="e">
        <f>IF(#REF!="zníž. prenesená",J200,0)</f>
        <v>#REF!</v>
      </c>
      <c r="BA200" s="128" t="e">
        <f>IF(#REF!="nulová",J200,0)</f>
        <v>#REF!</v>
      </c>
      <c r="BB200" s="15" t="s">
        <v>78</v>
      </c>
      <c r="BC200" s="128">
        <f t="shared" si="4"/>
        <v>0</v>
      </c>
      <c r="BD200" s="15" t="s">
        <v>205</v>
      </c>
      <c r="BE200" s="127" t="s">
        <v>543</v>
      </c>
    </row>
    <row r="201" spans="1:57" s="2" customFormat="1" ht="24.2" customHeight="1">
      <c r="A201" s="29"/>
      <c r="B201" s="119"/>
      <c r="C201" s="120" t="s">
        <v>381</v>
      </c>
      <c r="D201" s="120" t="s">
        <v>146</v>
      </c>
      <c r="E201" s="121" t="s">
        <v>544</v>
      </c>
      <c r="F201" s="122" t="s">
        <v>545</v>
      </c>
      <c r="G201" s="123" t="s">
        <v>149</v>
      </c>
      <c r="H201" s="124">
        <v>709.22</v>
      </c>
      <c r="I201" s="125"/>
      <c r="J201" s="125"/>
      <c r="K201" s="126"/>
      <c r="L201" s="30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AJ201" s="127" t="s">
        <v>205</v>
      </c>
      <c r="AL201" s="127" t="s">
        <v>146</v>
      </c>
      <c r="AM201" s="127" t="s">
        <v>78</v>
      </c>
      <c r="AQ201" s="15" t="s">
        <v>144</v>
      </c>
      <c r="AW201" s="128" t="e">
        <f>IF(#REF!="základná",J201,0)</f>
        <v>#REF!</v>
      </c>
      <c r="AX201" s="128" t="e">
        <f>IF(#REF!="znížená",J201,0)</f>
        <v>#REF!</v>
      </c>
      <c r="AY201" s="128" t="e">
        <f>IF(#REF!="zákl. prenesená",J201,0)</f>
        <v>#REF!</v>
      </c>
      <c r="AZ201" s="128" t="e">
        <f>IF(#REF!="zníž. prenesená",J201,0)</f>
        <v>#REF!</v>
      </c>
      <c r="BA201" s="128" t="e">
        <f>IF(#REF!="nulová",J201,0)</f>
        <v>#REF!</v>
      </c>
      <c r="BB201" s="15" t="s">
        <v>78</v>
      </c>
      <c r="BC201" s="128">
        <f t="shared" si="4"/>
        <v>0</v>
      </c>
      <c r="BD201" s="15" t="s">
        <v>205</v>
      </c>
      <c r="BE201" s="127" t="s">
        <v>546</v>
      </c>
    </row>
    <row r="202" spans="1:57" s="2" customFormat="1" ht="24.2" customHeight="1">
      <c r="A202" s="29"/>
      <c r="B202" s="119"/>
      <c r="C202" s="120" t="s">
        <v>385</v>
      </c>
      <c r="D202" s="120" t="s">
        <v>146</v>
      </c>
      <c r="E202" s="121" t="s">
        <v>547</v>
      </c>
      <c r="F202" s="122" t="s">
        <v>548</v>
      </c>
      <c r="G202" s="123" t="s">
        <v>149</v>
      </c>
      <c r="H202" s="124">
        <v>13.73</v>
      </c>
      <c r="I202" s="125"/>
      <c r="J202" s="125"/>
      <c r="K202" s="126"/>
      <c r="L202" s="30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AJ202" s="127" t="s">
        <v>205</v>
      </c>
      <c r="AL202" s="127" t="s">
        <v>146</v>
      </c>
      <c r="AM202" s="127" t="s">
        <v>78</v>
      </c>
      <c r="AQ202" s="15" t="s">
        <v>144</v>
      </c>
      <c r="AW202" s="128" t="e">
        <f>IF(#REF!="základná",J202,0)</f>
        <v>#REF!</v>
      </c>
      <c r="AX202" s="128" t="e">
        <f>IF(#REF!="znížená",J202,0)</f>
        <v>#REF!</v>
      </c>
      <c r="AY202" s="128" t="e">
        <f>IF(#REF!="zákl. prenesená",J202,0)</f>
        <v>#REF!</v>
      </c>
      <c r="AZ202" s="128" t="e">
        <f>IF(#REF!="zníž. prenesená",J202,0)</f>
        <v>#REF!</v>
      </c>
      <c r="BA202" s="128" t="e">
        <f>IF(#REF!="nulová",J202,0)</f>
        <v>#REF!</v>
      </c>
      <c r="BB202" s="15" t="s">
        <v>78</v>
      </c>
      <c r="BC202" s="128">
        <f t="shared" si="4"/>
        <v>0</v>
      </c>
      <c r="BD202" s="15" t="s">
        <v>205</v>
      </c>
      <c r="BE202" s="127" t="s">
        <v>549</v>
      </c>
    </row>
    <row r="203" spans="1:57" s="2" customFormat="1" ht="33" customHeight="1">
      <c r="A203" s="29"/>
      <c r="B203" s="119"/>
      <c r="C203" s="120" t="s">
        <v>388</v>
      </c>
      <c r="D203" s="120" t="s">
        <v>146</v>
      </c>
      <c r="E203" s="121" t="s">
        <v>550</v>
      </c>
      <c r="F203" s="122" t="s">
        <v>551</v>
      </c>
      <c r="G203" s="123" t="s">
        <v>272</v>
      </c>
      <c r="H203" s="124">
        <v>128.82</v>
      </c>
      <c r="I203" s="125"/>
      <c r="J203" s="125"/>
      <c r="K203" s="126"/>
      <c r="L203" s="30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AJ203" s="127" t="s">
        <v>205</v>
      </c>
      <c r="AL203" s="127" t="s">
        <v>146</v>
      </c>
      <c r="AM203" s="127" t="s">
        <v>78</v>
      </c>
      <c r="AQ203" s="15" t="s">
        <v>144</v>
      </c>
      <c r="AW203" s="128" t="e">
        <f>IF(#REF!="základná",J203,0)</f>
        <v>#REF!</v>
      </c>
      <c r="AX203" s="128" t="e">
        <f>IF(#REF!="znížená",J203,0)</f>
        <v>#REF!</v>
      </c>
      <c r="AY203" s="128" t="e">
        <f>IF(#REF!="zákl. prenesená",J203,0)</f>
        <v>#REF!</v>
      </c>
      <c r="AZ203" s="128" t="e">
        <f>IF(#REF!="zníž. prenesená",J203,0)</f>
        <v>#REF!</v>
      </c>
      <c r="BA203" s="128" t="e">
        <f>IF(#REF!="nulová",J203,0)</f>
        <v>#REF!</v>
      </c>
      <c r="BB203" s="15" t="s">
        <v>78</v>
      </c>
      <c r="BC203" s="128">
        <f t="shared" si="4"/>
        <v>0</v>
      </c>
      <c r="BD203" s="15" t="s">
        <v>205</v>
      </c>
      <c r="BE203" s="127" t="s">
        <v>552</v>
      </c>
    </row>
    <row r="204" spans="1:57" s="2" customFormat="1" ht="24.2" customHeight="1">
      <c r="A204" s="29"/>
      <c r="B204" s="119"/>
      <c r="C204" s="120" t="s">
        <v>394</v>
      </c>
      <c r="D204" s="120" t="s">
        <v>146</v>
      </c>
      <c r="E204" s="121" t="s">
        <v>553</v>
      </c>
      <c r="F204" s="122" t="s">
        <v>554</v>
      </c>
      <c r="G204" s="123" t="s">
        <v>149</v>
      </c>
      <c r="H204" s="124">
        <v>703.04</v>
      </c>
      <c r="I204" s="125"/>
      <c r="J204" s="125"/>
      <c r="K204" s="126"/>
      <c r="L204" s="30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AJ204" s="127" t="s">
        <v>205</v>
      </c>
      <c r="AL204" s="127" t="s">
        <v>146</v>
      </c>
      <c r="AM204" s="127" t="s">
        <v>78</v>
      </c>
      <c r="AQ204" s="15" t="s">
        <v>144</v>
      </c>
      <c r="AW204" s="128" t="e">
        <f>IF(#REF!="základná",J204,0)</f>
        <v>#REF!</v>
      </c>
      <c r="AX204" s="128" t="e">
        <f>IF(#REF!="znížená",J204,0)</f>
        <v>#REF!</v>
      </c>
      <c r="AY204" s="128" t="e">
        <f>IF(#REF!="zákl. prenesená",J204,0)</f>
        <v>#REF!</v>
      </c>
      <c r="AZ204" s="128" t="e">
        <f>IF(#REF!="zníž. prenesená",J204,0)</f>
        <v>#REF!</v>
      </c>
      <c r="BA204" s="128" t="e">
        <f>IF(#REF!="nulová",J204,0)</f>
        <v>#REF!</v>
      </c>
      <c r="BB204" s="15" t="s">
        <v>78</v>
      </c>
      <c r="BC204" s="128">
        <f t="shared" si="4"/>
        <v>0</v>
      </c>
      <c r="BD204" s="15" t="s">
        <v>205</v>
      </c>
      <c r="BE204" s="127" t="s">
        <v>555</v>
      </c>
    </row>
    <row r="205" spans="1:57" s="2" customFormat="1" ht="24.2" customHeight="1">
      <c r="A205" s="29"/>
      <c r="B205" s="119"/>
      <c r="C205" s="120" t="s">
        <v>398</v>
      </c>
      <c r="D205" s="120" t="s">
        <v>146</v>
      </c>
      <c r="E205" s="121" t="s">
        <v>556</v>
      </c>
      <c r="F205" s="122" t="s">
        <v>557</v>
      </c>
      <c r="G205" s="123" t="s">
        <v>149</v>
      </c>
      <c r="H205" s="124">
        <v>13.73</v>
      </c>
      <c r="I205" s="125"/>
      <c r="J205" s="125"/>
      <c r="K205" s="126"/>
      <c r="L205" s="30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AJ205" s="127" t="s">
        <v>205</v>
      </c>
      <c r="AL205" s="127" t="s">
        <v>146</v>
      </c>
      <c r="AM205" s="127" t="s">
        <v>78</v>
      </c>
      <c r="AQ205" s="15" t="s">
        <v>144</v>
      </c>
      <c r="AW205" s="128" t="e">
        <f>IF(#REF!="základná",J205,0)</f>
        <v>#REF!</v>
      </c>
      <c r="AX205" s="128" t="e">
        <f>IF(#REF!="znížená",J205,0)</f>
        <v>#REF!</v>
      </c>
      <c r="AY205" s="128" t="e">
        <f>IF(#REF!="zákl. prenesená",J205,0)</f>
        <v>#REF!</v>
      </c>
      <c r="AZ205" s="128" t="e">
        <f>IF(#REF!="zníž. prenesená",J205,0)</f>
        <v>#REF!</v>
      </c>
      <c r="BA205" s="128" t="e">
        <f>IF(#REF!="nulová",J205,0)</f>
        <v>#REF!</v>
      </c>
      <c r="BB205" s="15" t="s">
        <v>78</v>
      </c>
      <c r="BC205" s="128">
        <f t="shared" si="4"/>
        <v>0</v>
      </c>
      <c r="BD205" s="15" t="s">
        <v>205</v>
      </c>
      <c r="BE205" s="127" t="s">
        <v>558</v>
      </c>
    </row>
    <row r="206" spans="1:57" s="2" customFormat="1" ht="33" customHeight="1">
      <c r="A206" s="29"/>
      <c r="B206" s="119"/>
      <c r="C206" s="120" t="s">
        <v>559</v>
      </c>
      <c r="D206" s="120" t="s">
        <v>146</v>
      </c>
      <c r="E206" s="121" t="s">
        <v>560</v>
      </c>
      <c r="F206" s="122" t="s">
        <v>561</v>
      </c>
      <c r="G206" s="123" t="s">
        <v>272</v>
      </c>
      <c r="H206" s="124">
        <v>39.04</v>
      </c>
      <c r="I206" s="125"/>
      <c r="J206" s="125"/>
      <c r="K206" s="126"/>
      <c r="L206" s="30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AJ206" s="127" t="s">
        <v>205</v>
      </c>
      <c r="AL206" s="127" t="s">
        <v>146</v>
      </c>
      <c r="AM206" s="127" t="s">
        <v>78</v>
      </c>
      <c r="AQ206" s="15" t="s">
        <v>144</v>
      </c>
      <c r="AW206" s="128" t="e">
        <f>IF(#REF!="základná",J206,0)</f>
        <v>#REF!</v>
      </c>
      <c r="AX206" s="128" t="e">
        <f>IF(#REF!="znížená",J206,0)</f>
        <v>#REF!</v>
      </c>
      <c r="AY206" s="128" t="e">
        <f>IF(#REF!="zákl. prenesená",J206,0)</f>
        <v>#REF!</v>
      </c>
      <c r="AZ206" s="128" t="e">
        <f>IF(#REF!="zníž. prenesená",J206,0)</f>
        <v>#REF!</v>
      </c>
      <c r="BA206" s="128" t="e">
        <f>IF(#REF!="nulová",J206,0)</f>
        <v>#REF!</v>
      </c>
      <c r="BB206" s="15" t="s">
        <v>78</v>
      </c>
      <c r="BC206" s="128">
        <f t="shared" si="4"/>
        <v>0</v>
      </c>
      <c r="BD206" s="15" t="s">
        <v>205</v>
      </c>
      <c r="BE206" s="127" t="s">
        <v>562</v>
      </c>
    </row>
    <row r="207" spans="1:57" s="2" customFormat="1" ht="33" customHeight="1">
      <c r="A207" s="29"/>
      <c r="B207" s="119"/>
      <c r="C207" s="120" t="s">
        <v>563</v>
      </c>
      <c r="D207" s="120" t="s">
        <v>146</v>
      </c>
      <c r="E207" s="121" t="s">
        <v>564</v>
      </c>
      <c r="F207" s="122" t="s">
        <v>565</v>
      </c>
      <c r="G207" s="123" t="s">
        <v>149</v>
      </c>
      <c r="H207" s="124">
        <v>8.31</v>
      </c>
      <c r="I207" s="125"/>
      <c r="J207" s="125"/>
      <c r="K207" s="126"/>
      <c r="L207" s="30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AJ207" s="127" t="s">
        <v>205</v>
      </c>
      <c r="AL207" s="127" t="s">
        <v>146</v>
      </c>
      <c r="AM207" s="127" t="s">
        <v>78</v>
      </c>
      <c r="AQ207" s="15" t="s">
        <v>144</v>
      </c>
      <c r="AW207" s="128" t="e">
        <f>IF(#REF!="základná",J207,0)</f>
        <v>#REF!</v>
      </c>
      <c r="AX207" s="128" t="e">
        <f>IF(#REF!="znížená",J207,0)</f>
        <v>#REF!</v>
      </c>
      <c r="AY207" s="128" t="e">
        <f>IF(#REF!="zákl. prenesená",J207,0)</f>
        <v>#REF!</v>
      </c>
      <c r="AZ207" s="128" t="e">
        <f>IF(#REF!="zníž. prenesená",J207,0)</f>
        <v>#REF!</v>
      </c>
      <c r="BA207" s="128" t="e">
        <f>IF(#REF!="nulová",J207,0)</f>
        <v>#REF!</v>
      </c>
      <c r="BB207" s="15" t="s">
        <v>78</v>
      </c>
      <c r="BC207" s="128">
        <f t="shared" si="4"/>
        <v>0</v>
      </c>
      <c r="BD207" s="15" t="s">
        <v>205</v>
      </c>
      <c r="BE207" s="127" t="s">
        <v>566</v>
      </c>
    </row>
    <row r="208" spans="1:57" s="2" customFormat="1" ht="33" customHeight="1">
      <c r="A208" s="29"/>
      <c r="B208" s="119"/>
      <c r="C208" s="120" t="s">
        <v>567</v>
      </c>
      <c r="D208" s="120" t="s">
        <v>146</v>
      </c>
      <c r="E208" s="121" t="s">
        <v>568</v>
      </c>
      <c r="F208" s="122" t="s">
        <v>569</v>
      </c>
      <c r="G208" s="123" t="s">
        <v>307</v>
      </c>
      <c r="H208" s="124">
        <v>2</v>
      </c>
      <c r="I208" s="125"/>
      <c r="J208" s="125"/>
      <c r="K208" s="126"/>
      <c r="L208" s="30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AJ208" s="127" t="s">
        <v>205</v>
      </c>
      <c r="AL208" s="127" t="s">
        <v>146</v>
      </c>
      <c r="AM208" s="127" t="s">
        <v>78</v>
      </c>
      <c r="AQ208" s="15" t="s">
        <v>144</v>
      </c>
      <c r="AW208" s="128" t="e">
        <f>IF(#REF!="základná",J208,0)</f>
        <v>#REF!</v>
      </c>
      <c r="AX208" s="128" t="e">
        <f>IF(#REF!="znížená",J208,0)</f>
        <v>#REF!</v>
      </c>
      <c r="AY208" s="128" t="e">
        <f>IF(#REF!="zákl. prenesená",J208,0)</f>
        <v>#REF!</v>
      </c>
      <c r="AZ208" s="128" t="e">
        <f>IF(#REF!="zníž. prenesená",J208,0)</f>
        <v>#REF!</v>
      </c>
      <c r="BA208" s="128" t="e">
        <f>IF(#REF!="nulová",J208,0)</f>
        <v>#REF!</v>
      </c>
      <c r="BB208" s="15" t="s">
        <v>78</v>
      </c>
      <c r="BC208" s="128">
        <f t="shared" si="4"/>
        <v>0</v>
      </c>
      <c r="BD208" s="15" t="s">
        <v>205</v>
      </c>
      <c r="BE208" s="127" t="s">
        <v>570</v>
      </c>
    </row>
    <row r="209" spans="1:57" s="2" customFormat="1" ht="33" customHeight="1">
      <c r="A209" s="29"/>
      <c r="B209" s="119"/>
      <c r="C209" s="120" t="s">
        <v>571</v>
      </c>
      <c r="D209" s="120" t="s">
        <v>146</v>
      </c>
      <c r="E209" s="121" t="s">
        <v>572</v>
      </c>
      <c r="F209" s="122" t="s">
        <v>573</v>
      </c>
      <c r="G209" s="123" t="s">
        <v>307</v>
      </c>
      <c r="H209" s="124">
        <v>1</v>
      </c>
      <c r="I209" s="125"/>
      <c r="J209" s="125"/>
      <c r="K209" s="126"/>
      <c r="L209" s="30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AJ209" s="127" t="s">
        <v>90</v>
      </c>
      <c r="AL209" s="127" t="s">
        <v>146</v>
      </c>
      <c r="AM209" s="127" t="s">
        <v>78</v>
      </c>
      <c r="AQ209" s="15" t="s">
        <v>144</v>
      </c>
      <c r="AW209" s="128" t="e">
        <f>IF(#REF!="základná",J209,0)</f>
        <v>#REF!</v>
      </c>
      <c r="AX209" s="128" t="e">
        <f>IF(#REF!="znížená",J209,0)</f>
        <v>#REF!</v>
      </c>
      <c r="AY209" s="128" t="e">
        <f>IF(#REF!="zákl. prenesená",J209,0)</f>
        <v>#REF!</v>
      </c>
      <c r="AZ209" s="128" t="e">
        <f>IF(#REF!="zníž. prenesená",J209,0)</f>
        <v>#REF!</v>
      </c>
      <c r="BA209" s="128" t="e">
        <f>IF(#REF!="nulová",J209,0)</f>
        <v>#REF!</v>
      </c>
      <c r="BB209" s="15" t="s">
        <v>78</v>
      </c>
      <c r="BC209" s="128">
        <f t="shared" si="4"/>
        <v>0</v>
      </c>
      <c r="BD209" s="15" t="s">
        <v>90</v>
      </c>
      <c r="BE209" s="127" t="s">
        <v>574</v>
      </c>
    </row>
    <row r="210" spans="1:57" s="2" customFormat="1" ht="24.2" customHeight="1">
      <c r="A210" s="29"/>
      <c r="B210" s="119"/>
      <c r="C210" s="120" t="s">
        <v>575</v>
      </c>
      <c r="D210" s="120" t="s">
        <v>146</v>
      </c>
      <c r="E210" s="121" t="s">
        <v>389</v>
      </c>
      <c r="F210" s="122" t="s">
        <v>390</v>
      </c>
      <c r="G210" s="123" t="s">
        <v>328</v>
      </c>
      <c r="H210" s="124">
        <v>4.0380000000000003</v>
      </c>
      <c r="I210" s="125"/>
      <c r="J210" s="125"/>
      <c r="K210" s="126"/>
      <c r="L210" s="30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AJ210" s="127" t="s">
        <v>205</v>
      </c>
      <c r="AL210" s="127" t="s">
        <v>146</v>
      </c>
      <c r="AM210" s="127" t="s">
        <v>78</v>
      </c>
      <c r="AQ210" s="15" t="s">
        <v>144</v>
      </c>
      <c r="AW210" s="128" t="e">
        <f>IF(#REF!="základná",J210,0)</f>
        <v>#REF!</v>
      </c>
      <c r="AX210" s="128" t="e">
        <f>IF(#REF!="znížená",J210,0)</f>
        <v>#REF!</v>
      </c>
      <c r="AY210" s="128" t="e">
        <f>IF(#REF!="zákl. prenesená",J210,0)</f>
        <v>#REF!</v>
      </c>
      <c r="AZ210" s="128" t="e">
        <f>IF(#REF!="zníž. prenesená",J210,0)</f>
        <v>#REF!</v>
      </c>
      <c r="BA210" s="128" t="e">
        <f>IF(#REF!="nulová",J210,0)</f>
        <v>#REF!</v>
      </c>
      <c r="BB210" s="15" t="s">
        <v>78</v>
      </c>
      <c r="BC210" s="128">
        <f t="shared" si="4"/>
        <v>0</v>
      </c>
      <c r="BD210" s="15" t="s">
        <v>205</v>
      </c>
      <c r="BE210" s="127" t="s">
        <v>576</v>
      </c>
    </row>
    <row r="211" spans="1:57" s="12" customFormat="1" ht="22.9" customHeight="1">
      <c r="B211" s="111"/>
      <c r="D211" s="112" t="s">
        <v>68</v>
      </c>
      <c r="E211" s="117" t="s">
        <v>577</v>
      </c>
      <c r="F211" s="117" t="s">
        <v>578</v>
      </c>
      <c r="J211" s="118"/>
      <c r="L211" s="111"/>
      <c r="AJ211" s="112" t="s">
        <v>78</v>
      </c>
      <c r="AL211" s="115" t="s">
        <v>68</v>
      </c>
      <c r="AM211" s="115" t="s">
        <v>74</v>
      </c>
      <c r="AQ211" s="112" t="s">
        <v>144</v>
      </c>
      <c r="BC211" s="116">
        <f>SUM(BC212:BC213)</f>
        <v>0</v>
      </c>
    </row>
    <row r="212" spans="1:57" s="2" customFormat="1" ht="16.5" customHeight="1">
      <c r="A212" s="29"/>
      <c r="B212" s="119"/>
      <c r="C212" s="120" t="s">
        <v>579</v>
      </c>
      <c r="D212" s="120" t="s">
        <v>146</v>
      </c>
      <c r="E212" s="121" t="s">
        <v>580</v>
      </c>
      <c r="F212" s="122" t="s">
        <v>581</v>
      </c>
      <c r="G212" s="123" t="s">
        <v>149</v>
      </c>
      <c r="H212" s="124">
        <v>709.22</v>
      </c>
      <c r="I212" s="125"/>
      <c r="J212" s="125"/>
      <c r="K212" s="126"/>
      <c r="L212" s="30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AJ212" s="127" t="s">
        <v>205</v>
      </c>
      <c r="AL212" s="127" t="s">
        <v>146</v>
      </c>
      <c r="AM212" s="127" t="s">
        <v>78</v>
      </c>
      <c r="AQ212" s="15" t="s">
        <v>144</v>
      </c>
      <c r="AW212" s="128" t="e">
        <f>IF(#REF!="základná",J212,0)</f>
        <v>#REF!</v>
      </c>
      <c r="AX212" s="128" t="e">
        <f>IF(#REF!="znížená",J212,0)</f>
        <v>#REF!</v>
      </c>
      <c r="AY212" s="128" t="e">
        <f>IF(#REF!="zákl. prenesená",J212,0)</f>
        <v>#REF!</v>
      </c>
      <c r="AZ212" s="128" t="e">
        <f>IF(#REF!="zníž. prenesená",J212,0)</f>
        <v>#REF!</v>
      </c>
      <c r="BA212" s="128" t="e">
        <f>IF(#REF!="nulová",J212,0)</f>
        <v>#REF!</v>
      </c>
      <c r="BB212" s="15" t="s">
        <v>78</v>
      </c>
      <c r="BC212" s="128">
        <f>ROUND(I212*H212,2)</f>
        <v>0</v>
      </c>
      <c r="BD212" s="15" t="s">
        <v>205</v>
      </c>
      <c r="BE212" s="127" t="s">
        <v>582</v>
      </c>
    </row>
    <row r="213" spans="1:57" s="2" customFormat="1" ht="24.2" customHeight="1">
      <c r="A213" s="29"/>
      <c r="B213" s="119"/>
      <c r="C213" s="120" t="s">
        <v>583</v>
      </c>
      <c r="D213" s="120" t="s">
        <v>146</v>
      </c>
      <c r="E213" s="121" t="s">
        <v>584</v>
      </c>
      <c r="F213" s="122" t="s">
        <v>585</v>
      </c>
      <c r="G213" s="123" t="s">
        <v>328</v>
      </c>
      <c r="H213" s="124">
        <v>1.454</v>
      </c>
      <c r="I213" s="125"/>
      <c r="J213" s="125"/>
      <c r="K213" s="126"/>
      <c r="L213" s="30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AJ213" s="127" t="s">
        <v>205</v>
      </c>
      <c r="AL213" s="127" t="s">
        <v>146</v>
      </c>
      <c r="AM213" s="127" t="s">
        <v>78</v>
      </c>
      <c r="AQ213" s="15" t="s">
        <v>144</v>
      </c>
      <c r="AW213" s="128" t="e">
        <f>IF(#REF!="základná",J213,0)</f>
        <v>#REF!</v>
      </c>
      <c r="AX213" s="128" t="e">
        <f>IF(#REF!="znížená",J213,0)</f>
        <v>#REF!</v>
      </c>
      <c r="AY213" s="128" t="e">
        <f>IF(#REF!="zákl. prenesená",J213,0)</f>
        <v>#REF!</v>
      </c>
      <c r="AZ213" s="128" t="e">
        <f>IF(#REF!="zníž. prenesená",J213,0)</f>
        <v>#REF!</v>
      </c>
      <c r="BA213" s="128" t="e">
        <f>IF(#REF!="nulová",J213,0)</f>
        <v>#REF!</v>
      </c>
      <c r="BB213" s="15" t="s">
        <v>78</v>
      </c>
      <c r="BC213" s="128">
        <f>ROUND(I213*H213,2)</f>
        <v>0</v>
      </c>
      <c r="BD213" s="15" t="s">
        <v>205</v>
      </c>
      <c r="BE213" s="127" t="s">
        <v>586</v>
      </c>
    </row>
    <row r="214" spans="1:57" s="12" customFormat="1" ht="22.9" customHeight="1">
      <c r="B214" s="111"/>
      <c r="D214" s="112" t="s">
        <v>68</v>
      </c>
      <c r="E214" s="117" t="s">
        <v>587</v>
      </c>
      <c r="F214" s="117" t="s">
        <v>588</v>
      </c>
      <c r="J214" s="118"/>
      <c r="L214" s="111"/>
      <c r="AJ214" s="112" t="s">
        <v>78</v>
      </c>
      <c r="AL214" s="115" t="s">
        <v>68</v>
      </c>
      <c r="AM214" s="115" t="s">
        <v>74</v>
      </c>
      <c r="AQ214" s="112" t="s">
        <v>144</v>
      </c>
      <c r="BC214" s="116">
        <f>BC215</f>
        <v>0</v>
      </c>
    </row>
    <row r="215" spans="1:57" s="2" customFormat="1" ht="24.2" customHeight="1">
      <c r="A215" s="29"/>
      <c r="B215" s="119"/>
      <c r="C215" s="120" t="s">
        <v>589</v>
      </c>
      <c r="D215" s="120" t="s">
        <v>146</v>
      </c>
      <c r="E215" s="121" t="s">
        <v>590</v>
      </c>
      <c r="F215" s="122" t="s">
        <v>591</v>
      </c>
      <c r="G215" s="123" t="s">
        <v>149</v>
      </c>
      <c r="H215" s="124">
        <v>575.95600000000002</v>
      </c>
      <c r="I215" s="125"/>
      <c r="J215" s="125"/>
      <c r="K215" s="126"/>
      <c r="L215" s="30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AJ215" s="127" t="s">
        <v>205</v>
      </c>
      <c r="AL215" s="127" t="s">
        <v>146</v>
      </c>
      <c r="AM215" s="127" t="s">
        <v>78</v>
      </c>
      <c r="AQ215" s="15" t="s">
        <v>144</v>
      </c>
      <c r="AW215" s="128" t="e">
        <f>IF(#REF!="základná",J215,0)</f>
        <v>#REF!</v>
      </c>
      <c r="AX215" s="128" t="e">
        <f>IF(#REF!="znížená",J215,0)</f>
        <v>#REF!</v>
      </c>
      <c r="AY215" s="128" t="e">
        <f>IF(#REF!="zákl. prenesená",J215,0)</f>
        <v>#REF!</v>
      </c>
      <c r="AZ215" s="128" t="e">
        <f>IF(#REF!="zníž. prenesená",J215,0)</f>
        <v>#REF!</v>
      </c>
      <c r="BA215" s="128" t="e">
        <f>IF(#REF!="nulová",J215,0)</f>
        <v>#REF!</v>
      </c>
      <c r="BB215" s="15" t="s">
        <v>78</v>
      </c>
      <c r="BC215" s="128">
        <f>ROUND(I215*H215,2)</f>
        <v>0</v>
      </c>
      <c r="BD215" s="15" t="s">
        <v>205</v>
      </c>
      <c r="BE215" s="127" t="s">
        <v>592</v>
      </c>
    </row>
    <row r="216" spans="1:57" s="2" customFormat="1" ht="6.95" customHeight="1">
      <c r="A216" s="29"/>
      <c r="B216" s="47"/>
      <c r="C216" s="48"/>
      <c r="D216" s="48"/>
      <c r="E216" s="48"/>
      <c r="F216" s="48"/>
      <c r="G216" s="48"/>
      <c r="H216" s="48"/>
      <c r="I216" s="48"/>
      <c r="J216" s="48"/>
      <c r="K216" s="48"/>
      <c r="L216" s="30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</row>
  </sheetData>
  <autoFilter ref="C133:K215" xr:uid="{00000000-0009-0000-0000-000002000000}"/>
  <mergeCells count="11">
    <mergeCell ref="E126:H126"/>
    <mergeCell ref="E7:H7"/>
    <mergeCell ref="E9:H9"/>
    <mergeCell ref="E11:H11"/>
    <mergeCell ref="E29:H29"/>
    <mergeCell ref="E84:H84"/>
    <mergeCell ref="L2:N2"/>
    <mergeCell ref="E86:H86"/>
    <mergeCell ref="E88:H88"/>
    <mergeCell ref="E122:H122"/>
    <mergeCell ref="E124:H124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E236"/>
  <sheetViews>
    <sheetView showGridLines="0" topLeftCell="A243" workbookViewId="0">
      <selection activeCell="M33" sqref="M3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6.33203125" style="1" customWidth="1"/>
    <col min="14" max="14" width="12.33203125" style="1" customWidth="1"/>
    <col min="15" max="15" width="16.33203125" style="1" customWidth="1"/>
    <col min="16" max="16" width="12.33203125" style="1" customWidth="1"/>
    <col min="17" max="17" width="15" style="1" customWidth="1"/>
    <col min="18" max="18" width="11" style="1" customWidth="1"/>
    <col min="19" max="19" width="15" style="1" customWidth="1"/>
    <col min="20" max="20" width="16.33203125" style="1" customWidth="1"/>
    <col min="21" max="21" width="11" style="1" customWidth="1"/>
    <col min="22" max="22" width="15" style="1" customWidth="1"/>
    <col min="23" max="23" width="16.33203125" style="1" customWidth="1"/>
    <col min="36" max="57" width="9.33203125" style="1" hidden="1"/>
  </cols>
  <sheetData>
    <row r="1" spans="1:38">
      <c r="A1" s="72"/>
    </row>
    <row r="2" spans="1:38" s="1" customFormat="1" ht="36.950000000000003" customHeight="1">
      <c r="L2" s="147" t="s">
        <v>4</v>
      </c>
      <c r="M2" s="148"/>
      <c r="N2" s="148"/>
      <c r="AL2" s="15" t="s">
        <v>83</v>
      </c>
    </row>
    <row r="3" spans="1:38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L3" s="15" t="s">
        <v>69</v>
      </c>
    </row>
    <row r="4" spans="1:38" s="1" customFormat="1" ht="24.95" customHeight="1">
      <c r="B4" s="18"/>
      <c r="D4" s="19" t="s">
        <v>116</v>
      </c>
      <c r="L4" s="18"/>
      <c r="AL4" s="15" t="s">
        <v>2</v>
      </c>
    </row>
    <row r="5" spans="1:38" s="1" customFormat="1" ht="6.95" customHeight="1">
      <c r="B5" s="18"/>
      <c r="L5" s="18"/>
    </row>
    <row r="6" spans="1:38" s="1" customFormat="1" ht="12" customHeight="1">
      <c r="B6" s="18"/>
      <c r="D6" s="23" t="s">
        <v>11</v>
      </c>
      <c r="L6" s="18"/>
    </row>
    <row r="7" spans="1:38" s="1" customFormat="1" ht="16.5" customHeight="1">
      <c r="B7" s="18"/>
      <c r="E7" s="181" t="str">
        <f>'Rekapitulácia stavby'!K6</f>
        <v>Poltár OO PZ, rekonštrukcia a modernizácia objektu</v>
      </c>
      <c r="F7" s="183"/>
      <c r="G7" s="183"/>
      <c r="H7" s="183"/>
      <c r="L7" s="18"/>
    </row>
    <row r="8" spans="1:38" s="1" customFormat="1" ht="12" customHeight="1">
      <c r="B8" s="18"/>
      <c r="D8" s="23" t="s">
        <v>117</v>
      </c>
      <c r="L8" s="18"/>
    </row>
    <row r="9" spans="1:38" s="2" customFormat="1" ht="16.5" customHeight="1">
      <c r="A9" s="29"/>
      <c r="B9" s="30"/>
      <c r="C9" s="29"/>
      <c r="D9" s="29"/>
      <c r="E9" s="181" t="s">
        <v>73</v>
      </c>
      <c r="F9" s="182"/>
      <c r="G9" s="182"/>
      <c r="H9" s="182"/>
      <c r="I9" s="29"/>
      <c r="J9" s="29"/>
      <c r="K9" s="29"/>
      <c r="L9" s="42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</row>
    <row r="10" spans="1:38" s="2" customFormat="1" ht="12" customHeight="1">
      <c r="A10" s="29"/>
      <c r="B10" s="30"/>
      <c r="C10" s="29"/>
      <c r="D10" s="23" t="s">
        <v>118</v>
      </c>
      <c r="E10" s="29"/>
      <c r="F10" s="29"/>
      <c r="G10" s="29"/>
      <c r="H10" s="29"/>
      <c r="I10" s="29"/>
      <c r="J10" s="29"/>
      <c r="K10" s="29"/>
      <c r="L10" s="42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</row>
    <row r="11" spans="1:38" s="2" customFormat="1" ht="16.5" customHeight="1">
      <c r="A11" s="29"/>
      <c r="B11" s="30"/>
      <c r="C11" s="29"/>
      <c r="D11" s="29"/>
      <c r="E11" s="178" t="s">
        <v>82</v>
      </c>
      <c r="F11" s="182"/>
      <c r="G11" s="182"/>
      <c r="H11" s="182"/>
      <c r="I11" s="29"/>
      <c r="J11" s="29"/>
      <c r="K11" s="29"/>
      <c r="L11" s="42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</row>
    <row r="12" spans="1:38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42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</row>
    <row r="13" spans="1:38" s="2" customFormat="1" ht="12" customHeight="1">
      <c r="A13" s="29"/>
      <c r="B13" s="30"/>
      <c r="C13" s="29"/>
      <c r="D13" s="23" t="s">
        <v>13</v>
      </c>
      <c r="E13" s="29"/>
      <c r="F13" s="21" t="s">
        <v>14</v>
      </c>
      <c r="G13" s="29"/>
      <c r="H13" s="29"/>
      <c r="I13" s="23" t="s">
        <v>15</v>
      </c>
      <c r="J13" s="21" t="s">
        <v>16</v>
      </c>
      <c r="K13" s="29"/>
      <c r="L13" s="42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</row>
    <row r="14" spans="1:38" s="2" customFormat="1" ht="12" customHeight="1">
      <c r="A14" s="29"/>
      <c r="B14" s="30"/>
      <c r="C14" s="29"/>
      <c r="D14" s="23" t="s">
        <v>17</v>
      </c>
      <c r="E14" s="29"/>
      <c r="F14" s="21" t="s">
        <v>18</v>
      </c>
      <c r="G14" s="29"/>
      <c r="H14" s="29"/>
      <c r="I14" s="23" t="s">
        <v>19</v>
      </c>
      <c r="J14" s="55" t="str">
        <f>'Rekapitulácia stavby'!AN8</f>
        <v>21. 6. 2023</v>
      </c>
      <c r="K14" s="29"/>
      <c r="L14" s="42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</row>
    <row r="15" spans="1:38" s="2" customFormat="1" ht="21.75" customHeight="1">
      <c r="A15" s="29"/>
      <c r="B15" s="30"/>
      <c r="C15" s="29"/>
      <c r="D15" s="20" t="s">
        <v>21</v>
      </c>
      <c r="E15" s="29"/>
      <c r="F15" s="24" t="s">
        <v>22</v>
      </c>
      <c r="G15" s="29"/>
      <c r="H15" s="29"/>
      <c r="I15" s="20" t="s">
        <v>23</v>
      </c>
      <c r="J15" s="24" t="s">
        <v>24</v>
      </c>
      <c r="K15" s="29"/>
      <c r="L15" s="42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</row>
    <row r="16" spans="1:38" s="2" customFormat="1" ht="12" customHeight="1">
      <c r="A16" s="29"/>
      <c r="B16" s="30"/>
      <c r="C16" s="29"/>
      <c r="D16" s="23" t="s">
        <v>25</v>
      </c>
      <c r="E16" s="29"/>
      <c r="F16" s="29"/>
      <c r="G16" s="29"/>
      <c r="H16" s="29"/>
      <c r="I16" s="23" t="s">
        <v>26</v>
      </c>
      <c r="J16" s="21" t="s">
        <v>27</v>
      </c>
      <c r="K16" s="29"/>
      <c r="L16" s="42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</row>
    <row r="17" spans="1:23" s="2" customFormat="1" ht="18" customHeight="1">
      <c r="A17" s="29"/>
      <c r="B17" s="30"/>
      <c r="C17" s="29"/>
      <c r="D17" s="29"/>
      <c r="E17" s="21" t="s">
        <v>28</v>
      </c>
      <c r="F17" s="29"/>
      <c r="G17" s="29"/>
      <c r="H17" s="29"/>
      <c r="I17" s="23" t="s">
        <v>29</v>
      </c>
      <c r="J17" s="21"/>
      <c r="K17" s="29"/>
      <c r="L17" s="42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</row>
    <row r="18" spans="1:23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42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</row>
    <row r="19" spans="1:23" s="2" customFormat="1" ht="12" customHeight="1">
      <c r="A19" s="29"/>
      <c r="B19" s="30"/>
      <c r="C19" s="29"/>
      <c r="D19" s="23" t="s">
        <v>30</v>
      </c>
      <c r="E19" s="29"/>
      <c r="F19" s="29"/>
      <c r="G19" s="29"/>
      <c r="H19" s="29"/>
      <c r="I19" s="23" t="s">
        <v>26</v>
      </c>
      <c r="J19" s="21" t="s">
        <v>31</v>
      </c>
      <c r="K19" s="29"/>
      <c r="L19" s="42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</row>
    <row r="20" spans="1:23" s="2" customFormat="1" ht="18" customHeight="1">
      <c r="A20" s="29"/>
      <c r="B20" s="30"/>
      <c r="C20" s="29"/>
      <c r="D20" s="29"/>
      <c r="E20" s="21" t="s">
        <v>31</v>
      </c>
      <c r="F20" s="29"/>
      <c r="G20" s="29"/>
      <c r="H20" s="29"/>
      <c r="I20" s="23" t="s">
        <v>29</v>
      </c>
      <c r="J20" s="21" t="s">
        <v>31</v>
      </c>
      <c r="K20" s="29"/>
      <c r="L20" s="42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</row>
    <row r="21" spans="1:23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42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</row>
    <row r="22" spans="1:23" s="2" customFormat="1" ht="12" customHeight="1">
      <c r="A22" s="29"/>
      <c r="B22" s="30"/>
      <c r="C22" s="29"/>
      <c r="D22" s="23" t="s">
        <v>32</v>
      </c>
      <c r="E22" s="29"/>
      <c r="F22" s="29"/>
      <c r="G22" s="29"/>
      <c r="H22" s="29"/>
      <c r="I22" s="23" t="s">
        <v>26</v>
      </c>
      <c r="J22" s="21" t="s">
        <v>33</v>
      </c>
      <c r="K22" s="29"/>
      <c r="L22" s="42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</row>
    <row r="23" spans="1:23" s="2" customFormat="1" ht="18" customHeight="1">
      <c r="A23" s="29"/>
      <c r="B23" s="30"/>
      <c r="C23" s="29"/>
      <c r="D23" s="29"/>
      <c r="E23" s="21" t="s">
        <v>34</v>
      </c>
      <c r="F23" s="29"/>
      <c r="G23" s="29"/>
      <c r="H23" s="29"/>
      <c r="I23" s="23" t="s">
        <v>29</v>
      </c>
      <c r="J23" s="21" t="s">
        <v>35</v>
      </c>
      <c r="K23" s="29"/>
      <c r="L23" s="42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</row>
    <row r="24" spans="1:23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42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</row>
    <row r="25" spans="1:23" s="2" customFormat="1" ht="12" customHeight="1">
      <c r="A25" s="29"/>
      <c r="B25" s="30"/>
      <c r="C25" s="29"/>
      <c r="D25" s="23" t="s">
        <v>37</v>
      </c>
      <c r="E25" s="29"/>
      <c r="F25" s="29"/>
      <c r="G25" s="29"/>
      <c r="H25" s="29"/>
      <c r="I25" s="23" t="s">
        <v>26</v>
      </c>
      <c r="J25" s="21" t="s">
        <v>31</v>
      </c>
      <c r="K25" s="29"/>
      <c r="L25" s="42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</row>
    <row r="26" spans="1:23" s="2" customFormat="1" ht="18" customHeight="1">
      <c r="A26" s="29"/>
      <c r="B26" s="30"/>
      <c r="C26" s="29"/>
      <c r="D26" s="29"/>
      <c r="E26" s="21" t="s">
        <v>38</v>
      </c>
      <c r="F26" s="29"/>
      <c r="G26" s="29"/>
      <c r="H26" s="29"/>
      <c r="I26" s="23" t="s">
        <v>29</v>
      </c>
      <c r="J26" s="21" t="s">
        <v>31</v>
      </c>
      <c r="K26" s="29"/>
      <c r="L26" s="42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</row>
    <row r="27" spans="1:23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42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</row>
    <row r="28" spans="1:23" s="2" customFormat="1" ht="12" customHeight="1">
      <c r="A28" s="29"/>
      <c r="B28" s="30"/>
      <c r="C28" s="29"/>
      <c r="D28" s="23" t="s">
        <v>39</v>
      </c>
      <c r="E28" s="29"/>
      <c r="F28" s="29"/>
      <c r="G28" s="29"/>
      <c r="H28" s="29"/>
      <c r="I28" s="29"/>
      <c r="J28" s="29"/>
      <c r="K28" s="29"/>
      <c r="L28" s="42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</row>
    <row r="29" spans="1:23" s="8" customFormat="1" ht="16.5" customHeight="1">
      <c r="A29" s="73"/>
      <c r="B29" s="74"/>
      <c r="C29" s="73"/>
      <c r="D29" s="73"/>
      <c r="E29" s="171" t="s">
        <v>1</v>
      </c>
      <c r="F29" s="171"/>
      <c r="G29" s="171"/>
      <c r="H29" s="171"/>
      <c r="I29" s="73"/>
      <c r="J29" s="73"/>
      <c r="K29" s="73"/>
      <c r="L29" s="75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</row>
    <row r="30" spans="1:23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42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</row>
    <row r="31" spans="1:23" s="2" customFormat="1" ht="6.95" customHeight="1">
      <c r="A31" s="29"/>
      <c r="B31" s="30"/>
      <c r="C31" s="29"/>
      <c r="D31" s="57"/>
      <c r="E31" s="57"/>
      <c r="F31" s="57"/>
      <c r="G31" s="57"/>
      <c r="H31" s="57"/>
      <c r="I31" s="57"/>
      <c r="J31" s="57"/>
      <c r="K31" s="57"/>
      <c r="L31" s="42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</row>
    <row r="32" spans="1:23" s="2" customFormat="1" ht="14.45" customHeight="1">
      <c r="A32" s="29"/>
      <c r="B32" s="30"/>
      <c r="C32" s="29"/>
      <c r="D32" s="21" t="s">
        <v>119</v>
      </c>
      <c r="E32" s="29"/>
      <c r="F32" s="29"/>
      <c r="G32" s="29"/>
      <c r="H32" s="29"/>
      <c r="I32" s="29"/>
      <c r="J32" s="28"/>
      <c r="K32" s="29"/>
      <c r="L32" s="42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</row>
    <row r="33" spans="1:23" s="2" customFormat="1" ht="14.45" customHeight="1">
      <c r="A33" s="29"/>
      <c r="B33" s="30"/>
      <c r="C33" s="29"/>
      <c r="D33" s="27" t="s">
        <v>120</v>
      </c>
      <c r="E33" s="29"/>
      <c r="F33" s="29"/>
      <c r="G33" s="29"/>
      <c r="H33" s="29"/>
      <c r="I33" s="29"/>
      <c r="J33" s="28"/>
      <c r="K33" s="29"/>
      <c r="L33" s="42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</row>
    <row r="34" spans="1:23" s="2" customFormat="1" ht="25.35" customHeight="1">
      <c r="A34" s="29"/>
      <c r="B34" s="30"/>
      <c r="C34" s="29"/>
      <c r="D34" s="76" t="s">
        <v>42</v>
      </c>
      <c r="E34" s="29"/>
      <c r="F34" s="29"/>
      <c r="G34" s="29"/>
      <c r="H34" s="29"/>
      <c r="I34" s="29"/>
      <c r="J34" s="61"/>
      <c r="K34" s="29"/>
      <c r="L34" s="42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</row>
    <row r="35" spans="1:23" s="2" customFormat="1" ht="6.95" customHeight="1">
      <c r="A35" s="29"/>
      <c r="B35" s="30"/>
      <c r="C35" s="29"/>
      <c r="D35" s="57"/>
      <c r="E35" s="57"/>
      <c r="F35" s="57"/>
      <c r="G35" s="57"/>
      <c r="H35" s="57"/>
      <c r="I35" s="57"/>
      <c r="J35" s="57"/>
      <c r="K35" s="57"/>
      <c r="L35" s="42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</row>
    <row r="36" spans="1:23" s="2" customFormat="1" ht="14.45" customHeight="1">
      <c r="A36" s="29"/>
      <c r="B36" s="30"/>
      <c r="C36" s="29"/>
      <c r="D36" s="29"/>
      <c r="E36" s="29"/>
      <c r="F36" s="33" t="s">
        <v>44</v>
      </c>
      <c r="G36" s="29"/>
      <c r="H36" s="29"/>
      <c r="I36" s="33" t="s">
        <v>43</v>
      </c>
      <c r="J36" s="33" t="s">
        <v>45</v>
      </c>
      <c r="K36" s="29"/>
      <c r="L36" s="42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</row>
    <row r="37" spans="1:23" s="2" customFormat="1" ht="14.45" customHeight="1">
      <c r="A37" s="29"/>
      <c r="B37" s="30"/>
      <c r="C37" s="29"/>
      <c r="D37" s="77" t="s">
        <v>46</v>
      </c>
      <c r="E37" s="35" t="s">
        <v>47</v>
      </c>
      <c r="F37" s="78" t="e">
        <f>ROUND((SUM(AW110:AW111) + SUM(AW133:AW235)),  2)</f>
        <v>#REF!</v>
      </c>
      <c r="G37" s="79"/>
      <c r="H37" s="79"/>
      <c r="I37" s="80">
        <v>0.2</v>
      </c>
      <c r="J37" s="78" t="e">
        <f>ROUND(((SUM(AW110:AW111) + SUM(AW133:AW235))*I37),  2)</f>
        <v>#REF!</v>
      </c>
      <c r="K37" s="29"/>
      <c r="L37" s="42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</row>
    <row r="38" spans="1:23" s="2" customFormat="1" ht="14.45" customHeight="1">
      <c r="A38" s="29"/>
      <c r="B38" s="30"/>
      <c r="C38" s="29"/>
      <c r="D38" s="29"/>
      <c r="E38" s="35" t="s">
        <v>48</v>
      </c>
      <c r="F38" s="81"/>
      <c r="G38" s="29"/>
      <c r="H38" s="29"/>
      <c r="I38" s="82">
        <v>0.23</v>
      </c>
      <c r="J38" s="81"/>
      <c r="K38" s="29"/>
      <c r="L38" s="42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</row>
    <row r="39" spans="1:23" s="2" customFormat="1" ht="14.45" hidden="1" customHeight="1">
      <c r="A39" s="29"/>
      <c r="B39" s="30"/>
      <c r="C39" s="29"/>
      <c r="D39" s="29"/>
      <c r="E39" s="23" t="s">
        <v>49</v>
      </c>
      <c r="F39" s="81" t="e">
        <f>ROUND((SUM(AY110:AY111) + SUM(AY133:AY235)),  2)</f>
        <v>#REF!</v>
      </c>
      <c r="G39" s="29"/>
      <c r="H39" s="29"/>
      <c r="I39" s="82">
        <v>0.2</v>
      </c>
      <c r="J39" s="81">
        <f>0</f>
        <v>0</v>
      </c>
      <c r="K39" s="29"/>
      <c r="L39" s="42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</row>
    <row r="40" spans="1:23" s="2" customFormat="1" ht="14.45" hidden="1" customHeight="1">
      <c r="A40" s="29"/>
      <c r="B40" s="30"/>
      <c r="C40" s="29"/>
      <c r="D40" s="29"/>
      <c r="E40" s="23" t="s">
        <v>50</v>
      </c>
      <c r="F40" s="81" t="e">
        <f>ROUND((SUM(AZ110:AZ111) + SUM(AZ133:AZ235)),  2)</f>
        <v>#REF!</v>
      </c>
      <c r="G40" s="29"/>
      <c r="H40" s="29"/>
      <c r="I40" s="82">
        <v>0.2</v>
      </c>
      <c r="J40" s="81">
        <f>0</f>
        <v>0</v>
      </c>
      <c r="K40" s="29"/>
      <c r="L40" s="42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</row>
    <row r="41" spans="1:23" s="2" customFormat="1" ht="14.45" hidden="1" customHeight="1">
      <c r="A41" s="29"/>
      <c r="B41" s="30"/>
      <c r="C41" s="29"/>
      <c r="D41" s="29"/>
      <c r="E41" s="35" t="s">
        <v>51</v>
      </c>
      <c r="F41" s="78" t="e">
        <f>ROUND((SUM(BA110:BA111) + SUM(BA133:BA235)),  2)</f>
        <v>#REF!</v>
      </c>
      <c r="G41" s="79"/>
      <c r="H41" s="79"/>
      <c r="I41" s="80">
        <v>0</v>
      </c>
      <c r="J41" s="78">
        <f>0</f>
        <v>0</v>
      </c>
      <c r="K41" s="29"/>
      <c r="L41" s="42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</row>
    <row r="42" spans="1:23" s="2" customFormat="1" ht="6.9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42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</row>
    <row r="43" spans="1:23" s="2" customFormat="1" ht="25.35" customHeight="1">
      <c r="A43" s="29"/>
      <c r="B43" s="30"/>
      <c r="C43" s="70"/>
      <c r="D43" s="83" t="s">
        <v>52</v>
      </c>
      <c r="E43" s="56"/>
      <c r="F43" s="56"/>
      <c r="G43" s="84" t="s">
        <v>53</v>
      </c>
      <c r="H43" s="85" t="s">
        <v>54</v>
      </c>
      <c r="I43" s="56"/>
      <c r="J43" s="86"/>
      <c r="K43" s="87"/>
      <c r="L43" s="42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</row>
    <row r="44" spans="1:23" s="2" customFormat="1" ht="14.45" customHeight="1">
      <c r="A44" s="29"/>
      <c r="B44" s="30"/>
      <c r="C44" s="29"/>
      <c r="D44" s="29"/>
      <c r="E44" s="29"/>
      <c r="F44" s="29"/>
      <c r="G44" s="29"/>
      <c r="H44" s="29"/>
      <c r="I44" s="29"/>
      <c r="J44" s="29"/>
      <c r="K44" s="29"/>
      <c r="L44" s="42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</row>
    <row r="45" spans="1:23" s="1" customFormat="1" ht="14.45" customHeight="1">
      <c r="B45" s="18"/>
      <c r="L45" s="18"/>
    </row>
    <row r="46" spans="1:23" s="1" customFormat="1" ht="14.45" customHeight="1">
      <c r="B46" s="18"/>
      <c r="L46" s="18"/>
    </row>
    <row r="47" spans="1:23" s="1" customFormat="1" ht="14.45" customHeight="1">
      <c r="B47" s="18"/>
      <c r="L47" s="18"/>
    </row>
    <row r="48" spans="1:23" s="1" customFormat="1" ht="14.45" customHeight="1">
      <c r="B48" s="18"/>
      <c r="L48" s="18"/>
    </row>
    <row r="49" spans="1:23" s="2" customFormat="1" ht="14.45" customHeight="1">
      <c r="B49" s="42"/>
      <c r="D49" s="43" t="s">
        <v>55</v>
      </c>
      <c r="E49" s="44"/>
      <c r="F49" s="44"/>
      <c r="G49" s="43" t="s">
        <v>56</v>
      </c>
      <c r="H49" s="44"/>
      <c r="I49" s="44"/>
      <c r="J49" s="44"/>
      <c r="K49" s="44"/>
      <c r="L49" s="42"/>
    </row>
    <row r="50" spans="1:23">
      <c r="B50" s="18"/>
      <c r="L50" s="18"/>
    </row>
    <row r="51" spans="1:23">
      <c r="B51" s="18"/>
      <c r="L51" s="18"/>
    </row>
    <row r="52" spans="1:23">
      <c r="B52" s="18"/>
      <c r="L52" s="18"/>
    </row>
    <row r="53" spans="1:23">
      <c r="B53" s="18"/>
      <c r="L53" s="18"/>
    </row>
    <row r="54" spans="1:23">
      <c r="B54" s="18"/>
      <c r="L54" s="18"/>
    </row>
    <row r="55" spans="1:23">
      <c r="B55" s="18"/>
      <c r="L55" s="18"/>
    </row>
    <row r="56" spans="1:23">
      <c r="B56" s="18"/>
      <c r="L56" s="18"/>
    </row>
    <row r="57" spans="1:23">
      <c r="B57" s="18"/>
      <c r="L57" s="18"/>
    </row>
    <row r="58" spans="1:23">
      <c r="B58" s="18"/>
      <c r="L58" s="18"/>
    </row>
    <row r="59" spans="1:23">
      <c r="B59" s="18"/>
      <c r="L59" s="18"/>
    </row>
    <row r="60" spans="1:23" s="2" customFormat="1" ht="12.75">
      <c r="A60" s="29"/>
      <c r="B60" s="30"/>
      <c r="C60" s="29"/>
      <c r="D60" s="45" t="s">
        <v>57</v>
      </c>
      <c r="E60" s="32"/>
      <c r="F60" s="88" t="s">
        <v>58</v>
      </c>
      <c r="G60" s="45" t="s">
        <v>57</v>
      </c>
      <c r="H60" s="32"/>
      <c r="I60" s="32"/>
      <c r="J60" s="89" t="s">
        <v>58</v>
      </c>
      <c r="K60" s="32"/>
      <c r="L60" s="42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</row>
    <row r="61" spans="1:23">
      <c r="B61" s="18"/>
      <c r="L61" s="18"/>
    </row>
    <row r="62" spans="1:23">
      <c r="B62" s="18"/>
      <c r="L62" s="18"/>
    </row>
    <row r="63" spans="1:23">
      <c r="B63" s="18"/>
      <c r="L63" s="18"/>
    </row>
    <row r="64" spans="1:23" s="2" customFormat="1" ht="12.75">
      <c r="A64" s="29"/>
      <c r="B64" s="30"/>
      <c r="C64" s="29"/>
      <c r="D64" s="43" t="s">
        <v>59</v>
      </c>
      <c r="E64" s="46"/>
      <c r="F64" s="46"/>
      <c r="G64" s="43" t="s">
        <v>60</v>
      </c>
      <c r="H64" s="46"/>
      <c r="I64" s="46"/>
      <c r="J64" s="46"/>
      <c r="K64" s="46"/>
      <c r="L64" s="42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</row>
    <row r="65" spans="1:23">
      <c r="B65" s="18"/>
      <c r="L65" s="18"/>
    </row>
    <row r="66" spans="1:23">
      <c r="B66" s="18"/>
      <c r="L66" s="18"/>
    </row>
    <row r="67" spans="1:23">
      <c r="B67" s="18"/>
      <c r="L67" s="18"/>
    </row>
    <row r="68" spans="1:23">
      <c r="B68" s="18"/>
      <c r="L68" s="18"/>
    </row>
    <row r="69" spans="1:23">
      <c r="B69" s="18"/>
      <c r="L69" s="18"/>
    </row>
    <row r="70" spans="1:23">
      <c r="B70" s="18"/>
      <c r="L70" s="18"/>
    </row>
    <row r="71" spans="1:23">
      <c r="B71" s="18"/>
      <c r="L71" s="18"/>
    </row>
    <row r="72" spans="1:23">
      <c r="B72" s="18"/>
      <c r="L72" s="18"/>
    </row>
    <row r="73" spans="1:23">
      <c r="B73" s="18"/>
      <c r="L73" s="18"/>
    </row>
    <row r="74" spans="1:23">
      <c r="B74" s="18"/>
      <c r="L74" s="18"/>
    </row>
    <row r="75" spans="1:23" s="2" customFormat="1" ht="12.75">
      <c r="A75" s="29"/>
      <c r="B75" s="30"/>
      <c r="C75" s="29"/>
      <c r="D75" s="45" t="s">
        <v>57</v>
      </c>
      <c r="E75" s="32"/>
      <c r="F75" s="88" t="s">
        <v>58</v>
      </c>
      <c r="G75" s="45" t="s">
        <v>57</v>
      </c>
      <c r="H75" s="32"/>
      <c r="I75" s="32"/>
      <c r="J75" s="89" t="s">
        <v>58</v>
      </c>
      <c r="K75" s="32"/>
      <c r="L75" s="42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</row>
    <row r="76" spans="1:23" s="2" customFormat="1" ht="14.45" customHeight="1">
      <c r="A76" s="29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2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</row>
    <row r="80" spans="1:23" s="2" customFormat="1" ht="6.95" customHeight="1">
      <c r="A80" s="29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42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</row>
    <row r="81" spans="1:23" s="2" customFormat="1" ht="24.95" customHeight="1">
      <c r="A81" s="29"/>
      <c r="B81" s="30"/>
      <c r="C81" s="19" t="s">
        <v>121</v>
      </c>
      <c r="D81" s="29"/>
      <c r="E81" s="29"/>
      <c r="F81" s="29"/>
      <c r="G81" s="29"/>
      <c r="H81" s="29"/>
      <c r="I81" s="29"/>
      <c r="J81" s="29"/>
      <c r="K81" s="29"/>
      <c r="L81" s="42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</row>
    <row r="82" spans="1:23" s="2" customFormat="1" ht="6.95" customHeight="1">
      <c r="A82" s="29"/>
      <c r="B82" s="30"/>
      <c r="C82" s="29"/>
      <c r="D82" s="29"/>
      <c r="E82" s="29"/>
      <c r="F82" s="29"/>
      <c r="G82" s="29"/>
      <c r="H82" s="29"/>
      <c r="I82" s="29"/>
      <c r="J82" s="29"/>
      <c r="K82" s="29"/>
      <c r="L82" s="42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</row>
    <row r="83" spans="1:23" s="2" customFormat="1" ht="12" customHeight="1">
      <c r="A83" s="29"/>
      <c r="B83" s="30"/>
      <c r="C83" s="23" t="s">
        <v>11</v>
      </c>
      <c r="D83" s="29"/>
      <c r="E83" s="29"/>
      <c r="F83" s="29"/>
      <c r="G83" s="29"/>
      <c r="H83" s="29"/>
      <c r="I83" s="29"/>
      <c r="J83" s="29"/>
      <c r="K83" s="29"/>
      <c r="L83" s="42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</row>
    <row r="84" spans="1:23" s="2" customFormat="1" ht="16.5" customHeight="1">
      <c r="A84" s="29"/>
      <c r="B84" s="30"/>
      <c r="C84" s="29"/>
      <c r="D84" s="29"/>
      <c r="E84" s="181" t="str">
        <f>E7</f>
        <v>Poltár OO PZ, rekonštrukcia a modernizácia objektu</v>
      </c>
      <c r="F84" s="183"/>
      <c r="G84" s="183"/>
      <c r="H84" s="183"/>
      <c r="I84" s="29"/>
      <c r="J84" s="29"/>
      <c r="K84" s="29"/>
      <c r="L84" s="42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</row>
    <row r="85" spans="1:23" s="1" customFormat="1" ht="12" customHeight="1">
      <c r="B85" s="18"/>
      <c r="C85" s="23" t="s">
        <v>117</v>
      </c>
      <c r="L85" s="18"/>
    </row>
    <row r="86" spans="1:23" s="2" customFormat="1" ht="16.5" customHeight="1">
      <c r="A86" s="29"/>
      <c r="B86" s="30"/>
      <c r="C86" s="29"/>
      <c r="D86" s="29"/>
      <c r="E86" s="181" t="s">
        <v>73</v>
      </c>
      <c r="F86" s="182"/>
      <c r="G86" s="182"/>
      <c r="H86" s="182"/>
      <c r="I86" s="29"/>
      <c r="J86" s="29"/>
      <c r="K86" s="29"/>
      <c r="L86" s="42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</row>
    <row r="87" spans="1:23" s="2" customFormat="1" ht="12" customHeight="1">
      <c r="A87" s="29"/>
      <c r="B87" s="30"/>
      <c r="C87" s="23" t="s">
        <v>118</v>
      </c>
      <c r="D87" s="29"/>
      <c r="E87" s="29"/>
      <c r="F87" s="29"/>
      <c r="G87" s="29"/>
      <c r="H87" s="29"/>
      <c r="I87" s="29"/>
      <c r="J87" s="29"/>
      <c r="K87" s="29"/>
      <c r="L87" s="42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</row>
    <row r="88" spans="1:23" s="2" customFormat="1" ht="16.5" customHeight="1">
      <c r="A88" s="29"/>
      <c r="B88" s="30"/>
      <c r="C88" s="29"/>
      <c r="D88" s="29"/>
      <c r="E88" s="178" t="str">
        <f>E11</f>
        <v>SO 01.1.3 Výmena otvorových konštrukcií</v>
      </c>
      <c r="F88" s="182"/>
      <c r="G88" s="182"/>
      <c r="H88" s="182"/>
      <c r="I88" s="29"/>
      <c r="J88" s="29"/>
      <c r="K88" s="29"/>
      <c r="L88" s="42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</row>
    <row r="89" spans="1:23" s="2" customFormat="1" ht="6.95" customHeight="1">
      <c r="A89" s="29"/>
      <c r="B89" s="30"/>
      <c r="C89" s="29"/>
      <c r="D89" s="29"/>
      <c r="E89" s="29"/>
      <c r="F89" s="29"/>
      <c r="G89" s="29"/>
      <c r="H89" s="29"/>
      <c r="I89" s="29"/>
      <c r="J89" s="29"/>
      <c r="K89" s="29"/>
      <c r="L89" s="42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</row>
    <row r="90" spans="1:23" s="2" customFormat="1" ht="12" customHeight="1">
      <c r="A90" s="29"/>
      <c r="B90" s="30"/>
      <c r="C90" s="23" t="s">
        <v>17</v>
      </c>
      <c r="D90" s="29"/>
      <c r="E90" s="29"/>
      <c r="F90" s="21" t="str">
        <f>F14</f>
        <v>Poltár</v>
      </c>
      <c r="G90" s="29"/>
      <c r="H90" s="29"/>
      <c r="I90" s="23" t="s">
        <v>19</v>
      </c>
      <c r="J90" s="55" t="str">
        <f>IF(J14="","",J14)</f>
        <v>21. 6. 2023</v>
      </c>
      <c r="K90" s="29"/>
      <c r="L90" s="42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</row>
    <row r="91" spans="1:23" s="2" customFormat="1" ht="6.95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42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</row>
    <row r="92" spans="1:23" s="2" customFormat="1" ht="15.2" customHeight="1">
      <c r="A92" s="29"/>
      <c r="B92" s="30"/>
      <c r="C92" s="23" t="s">
        <v>25</v>
      </c>
      <c r="D92" s="29"/>
      <c r="E92" s="29"/>
      <c r="F92" s="21" t="str">
        <f>E17</f>
        <v>Ministerstvo vnútra Slovenskej republiky</v>
      </c>
      <c r="G92" s="29"/>
      <c r="H92" s="29"/>
      <c r="I92" s="23" t="s">
        <v>32</v>
      </c>
      <c r="J92" s="25" t="str">
        <f>E23</f>
        <v>PROMOST s.r.o.</v>
      </c>
      <c r="K92" s="29"/>
      <c r="L92" s="42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</row>
    <row r="93" spans="1:23" s="2" customFormat="1" ht="15.2" customHeight="1">
      <c r="A93" s="29"/>
      <c r="B93" s="30"/>
      <c r="C93" s="23" t="s">
        <v>30</v>
      </c>
      <c r="D93" s="29"/>
      <c r="E93" s="29"/>
      <c r="F93" s="21" t="str">
        <f>IF(E20="","",E20)</f>
        <v xml:space="preserve"> </v>
      </c>
      <c r="G93" s="29"/>
      <c r="H93" s="29"/>
      <c r="I93" s="23" t="s">
        <v>37</v>
      </c>
      <c r="J93" s="25" t="str">
        <f>E26</f>
        <v>Ing. Michal Slobodník</v>
      </c>
      <c r="K93" s="29"/>
      <c r="L93" s="42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</row>
    <row r="94" spans="1:23" s="2" customFormat="1" ht="10.35" customHeight="1">
      <c r="A94" s="29"/>
      <c r="B94" s="30"/>
      <c r="C94" s="29"/>
      <c r="D94" s="29"/>
      <c r="E94" s="29"/>
      <c r="F94" s="29"/>
      <c r="G94" s="29"/>
      <c r="H94" s="29"/>
      <c r="I94" s="29"/>
      <c r="J94" s="29"/>
      <c r="K94" s="29"/>
      <c r="L94" s="42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</row>
    <row r="95" spans="1:23" s="2" customFormat="1" ht="29.25" customHeight="1">
      <c r="A95" s="29"/>
      <c r="B95" s="30"/>
      <c r="C95" s="90" t="s">
        <v>122</v>
      </c>
      <c r="D95" s="70"/>
      <c r="E95" s="70"/>
      <c r="F95" s="70"/>
      <c r="G95" s="70"/>
      <c r="H95" s="70"/>
      <c r="I95" s="70"/>
      <c r="J95" s="91" t="s">
        <v>123</v>
      </c>
      <c r="K95" s="70"/>
      <c r="L95" s="42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</row>
    <row r="96" spans="1:23" s="2" customFormat="1" ht="10.35" customHeight="1">
      <c r="A96" s="29"/>
      <c r="B96" s="30"/>
      <c r="C96" s="29"/>
      <c r="D96" s="29"/>
      <c r="E96" s="29"/>
      <c r="F96" s="29"/>
      <c r="G96" s="29"/>
      <c r="H96" s="29"/>
      <c r="I96" s="29"/>
      <c r="J96" s="29"/>
      <c r="K96" s="29"/>
      <c r="L96" s="42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</row>
    <row r="97" spans="1:39" s="2" customFormat="1" ht="22.9" customHeight="1">
      <c r="A97" s="29"/>
      <c r="B97" s="30"/>
      <c r="C97" s="92" t="s">
        <v>124</v>
      </c>
      <c r="D97" s="29"/>
      <c r="E97" s="29"/>
      <c r="F97" s="29"/>
      <c r="G97" s="29"/>
      <c r="H97" s="29"/>
      <c r="I97" s="29"/>
      <c r="J97" s="61"/>
      <c r="K97" s="29"/>
      <c r="L97" s="42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AM97" s="15" t="s">
        <v>125</v>
      </c>
    </row>
    <row r="98" spans="1:39" s="9" customFormat="1" ht="24.95" customHeight="1">
      <c r="B98" s="93"/>
      <c r="D98" s="94" t="s">
        <v>126</v>
      </c>
      <c r="E98" s="95"/>
      <c r="F98" s="95"/>
      <c r="G98" s="95"/>
      <c r="H98" s="95"/>
      <c r="I98" s="95"/>
      <c r="J98" s="96"/>
      <c r="L98" s="93"/>
    </row>
    <row r="99" spans="1:39" s="10" customFormat="1" ht="19.899999999999999" customHeight="1">
      <c r="B99" s="97"/>
      <c r="D99" s="98" t="s">
        <v>127</v>
      </c>
      <c r="E99" s="99"/>
      <c r="F99" s="99"/>
      <c r="G99" s="99"/>
      <c r="H99" s="99"/>
      <c r="I99" s="99"/>
      <c r="J99" s="100"/>
      <c r="L99" s="97"/>
    </row>
    <row r="100" spans="1:39" s="10" customFormat="1" ht="19.899999999999999" customHeight="1">
      <c r="B100" s="97"/>
      <c r="D100" s="98" t="s">
        <v>128</v>
      </c>
      <c r="E100" s="99"/>
      <c r="F100" s="99"/>
      <c r="G100" s="99"/>
      <c r="H100" s="99"/>
      <c r="I100" s="99"/>
      <c r="J100" s="100"/>
      <c r="L100" s="97"/>
    </row>
    <row r="101" spans="1:39" s="10" customFormat="1" ht="19.899999999999999" customHeight="1">
      <c r="B101" s="97"/>
      <c r="D101" s="98" t="s">
        <v>129</v>
      </c>
      <c r="E101" s="99"/>
      <c r="F101" s="99"/>
      <c r="G101" s="99"/>
      <c r="H101" s="99"/>
      <c r="I101" s="99"/>
      <c r="J101" s="100"/>
      <c r="L101" s="97"/>
    </row>
    <row r="102" spans="1:39" s="10" customFormat="1" ht="19.899999999999999" customHeight="1">
      <c r="B102" s="97"/>
      <c r="D102" s="98" t="s">
        <v>130</v>
      </c>
      <c r="E102" s="99"/>
      <c r="F102" s="99"/>
      <c r="G102" s="99"/>
      <c r="H102" s="99"/>
      <c r="I102" s="99"/>
      <c r="J102" s="100"/>
      <c r="L102" s="97"/>
    </row>
    <row r="103" spans="1:39" s="9" customFormat="1" ht="24.95" customHeight="1">
      <c r="B103" s="93"/>
      <c r="D103" s="94" t="s">
        <v>131</v>
      </c>
      <c r="E103" s="95"/>
      <c r="F103" s="95"/>
      <c r="G103" s="95"/>
      <c r="H103" s="95"/>
      <c r="I103" s="95"/>
      <c r="J103" s="96"/>
      <c r="L103" s="93"/>
    </row>
    <row r="104" spans="1:39" s="10" customFormat="1" ht="19.899999999999999" customHeight="1">
      <c r="B104" s="97"/>
      <c r="D104" s="98" t="s">
        <v>593</v>
      </c>
      <c r="E104" s="99"/>
      <c r="F104" s="99"/>
      <c r="G104" s="99"/>
      <c r="H104" s="99"/>
      <c r="I104" s="99"/>
      <c r="J104" s="100"/>
      <c r="L104" s="97"/>
    </row>
    <row r="105" spans="1:39" s="10" customFormat="1" ht="19.899999999999999" customHeight="1">
      <c r="B105" s="97"/>
      <c r="D105" s="98" t="s">
        <v>594</v>
      </c>
      <c r="E105" s="99"/>
      <c r="F105" s="99"/>
      <c r="G105" s="99"/>
      <c r="H105" s="99"/>
      <c r="I105" s="99"/>
      <c r="J105" s="100"/>
      <c r="L105" s="97"/>
    </row>
    <row r="106" spans="1:39" s="10" customFormat="1" ht="19.899999999999999" customHeight="1">
      <c r="B106" s="97"/>
      <c r="D106" s="98" t="s">
        <v>405</v>
      </c>
      <c r="E106" s="99"/>
      <c r="F106" s="99"/>
      <c r="G106" s="99"/>
      <c r="H106" s="99"/>
      <c r="I106" s="99"/>
      <c r="J106" s="100"/>
      <c r="L106" s="97"/>
    </row>
    <row r="107" spans="1:39" s="10" customFormat="1" ht="19.899999999999999" customHeight="1">
      <c r="B107" s="97"/>
      <c r="D107" s="98" t="s">
        <v>134</v>
      </c>
      <c r="E107" s="99"/>
      <c r="F107" s="99"/>
      <c r="G107" s="99"/>
      <c r="H107" s="99"/>
      <c r="I107" s="99"/>
      <c r="J107" s="100"/>
      <c r="L107" s="97"/>
    </row>
    <row r="108" spans="1:39" s="2" customFormat="1" ht="21.7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42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</row>
    <row r="109" spans="1:39" s="2" customFormat="1" ht="6.95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42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</row>
    <row r="110" spans="1:39" s="2" customFormat="1" ht="29.25" customHeight="1">
      <c r="A110" s="29"/>
      <c r="B110" s="30"/>
      <c r="C110" s="92" t="s">
        <v>135</v>
      </c>
      <c r="D110" s="29"/>
      <c r="E110" s="29"/>
      <c r="F110" s="29"/>
      <c r="G110" s="29"/>
      <c r="H110" s="29"/>
      <c r="I110" s="29"/>
      <c r="J110" s="101"/>
      <c r="K110" s="29"/>
      <c r="L110" s="42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</row>
    <row r="111" spans="1:39" s="2" customFormat="1" ht="18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42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/>
    </row>
    <row r="112" spans="1:39" s="2" customFormat="1" ht="29.25" customHeight="1">
      <c r="A112" s="29"/>
      <c r="B112" s="30"/>
      <c r="C112" s="69" t="s">
        <v>115</v>
      </c>
      <c r="D112" s="70"/>
      <c r="E112" s="70"/>
      <c r="F112" s="70"/>
      <c r="G112" s="70"/>
      <c r="H112" s="70"/>
      <c r="I112" s="70"/>
      <c r="J112" s="71"/>
      <c r="K112" s="70"/>
      <c r="L112" s="42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</row>
    <row r="113" spans="1:23" s="2" customFormat="1" ht="6.95" customHeight="1">
      <c r="A113" s="29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2"/>
      <c r="M113" s="29"/>
      <c r="N113" s="29"/>
      <c r="O113" s="29"/>
      <c r="P113" s="29"/>
      <c r="Q113" s="29"/>
      <c r="R113" s="29"/>
      <c r="S113" s="29"/>
      <c r="T113" s="29"/>
      <c r="U113" s="29"/>
      <c r="V113" s="29"/>
      <c r="W113" s="29"/>
    </row>
    <row r="117" spans="1:23" s="2" customFormat="1" ht="6.95" customHeight="1">
      <c r="A117" s="29"/>
      <c r="B117" s="49"/>
      <c r="C117" s="50"/>
      <c r="D117" s="50"/>
      <c r="E117" s="50"/>
      <c r="F117" s="50"/>
      <c r="G117" s="50"/>
      <c r="H117" s="50"/>
      <c r="I117" s="50"/>
      <c r="J117" s="50"/>
      <c r="K117" s="50"/>
      <c r="L117" s="42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</row>
    <row r="118" spans="1:23" s="2" customFormat="1" ht="24.95" customHeight="1">
      <c r="A118" s="29"/>
      <c r="B118" s="30"/>
      <c r="C118" s="19" t="s">
        <v>136</v>
      </c>
      <c r="D118" s="29"/>
      <c r="E118" s="29"/>
      <c r="F118" s="29"/>
      <c r="G118" s="29"/>
      <c r="H118" s="29"/>
      <c r="I118" s="29"/>
      <c r="J118" s="29"/>
      <c r="K118" s="29"/>
      <c r="L118" s="42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</row>
    <row r="119" spans="1:23" s="2" customFormat="1" ht="6.95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42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</row>
    <row r="120" spans="1:23" s="2" customFormat="1" ht="12" customHeight="1">
      <c r="A120" s="29"/>
      <c r="B120" s="30"/>
      <c r="C120" s="23" t="s">
        <v>11</v>
      </c>
      <c r="D120" s="29"/>
      <c r="E120" s="29"/>
      <c r="F120" s="29"/>
      <c r="G120" s="29"/>
      <c r="H120" s="29"/>
      <c r="I120" s="29"/>
      <c r="J120" s="29"/>
      <c r="K120" s="29"/>
      <c r="L120" s="42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</row>
    <row r="121" spans="1:23" s="2" customFormat="1" ht="16.5" customHeight="1">
      <c r="A121" s="29"/>
      <c r="B121" s="30"/>
      <c r="C121" s="29"/>
      <c r="D121" s="29"/>
      <c r="E121" s="181" t="str">
        <f>E7</f>
        <v>Poltár OO PZ, rekonštrukcia a modernizácia objektu</v>
      </c>
      <c r="F121" s="183"/>
      <c r="G121" s="183"/>
      <c r="H121" s="183"/>
      <c r="I121" s="29"/>
      <c r="J121" s="29"/>
      <c r="K121" s="29"/>
      <c r="L121" s="42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</row>
    <row r="122" spans="1:23" s="1" customFormat="1" ht="12" customHeight="1">
      <c r="B122" s="18"/>
      <c r="C122" s="23" t="s">
        <v>117</v>
      </c>
      <c r="L122" s="18"/>
    </row>
    <row r="123" spans="1:23" s="2" customFormat="1" ht="16.5" customHeight="1">
      <c r="A123" s="29"/>
      <c r="B123" s="30"/>
      <c r="C123" s="29"/>
      <c r="D123" s="29"/>
      <c r="E123" s="181" t="s">
        <v>73</v>
      </c>
      <c r="F123" s="182"/>
      <c r="G123" s="182"/>
      <c r="H123" s="182"/>
      <c r="I123" s="29"/>
      <c r="J123" s="29"/>
      <c r="K123" s="29"/>
      <c r="L123" s="42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</row>
    <row r="124" spans="1:23" s="2" customFormat="1" ht="12" customHeight="1">
      <c r="A124" s="29"/>
      <c r="B124" s="30"/>
      <c r="C124" s="23" t="s">
        <v>118</v>
      </c>
      <c r="D124" s="29"/>
      <c r="E124" s="29"/>
      <c r="F124" s="29"/>
      <c r="G124" s="29"/>
      <c r="H124" s="29"/>
      <c r="I124" s="29"/>
      <c r="J124" s="29"/>
      <c r="K124" s="29"/>
      <c r="L124" s="42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</row>
    <row r="125" spans="1:23" s="2" customFormat="1" ht="16.5" customHeight="1">
      <c r="A125" s="29"/>
      <c r="B125" s="30"/>
      <c r="C125" s="29"/>
      <c r="D125" s="29"/>
      <c r="E125" s="178" t="str">
        <f>E11</f>
        <v>SO 01.1.3 Výmena otvorových konštrukcií</v>
      </c>
      <c r="F125" s="182"/>
      <c r="G125" s="182"/>
      <c r="H125" s="182"/>
      <c r="I125" s="29"/>
      <c r="J125" s="29"/>
      <c r="K125" s="29"/>
      <c r="L125" s="42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</row>
    <row r="126" spans="1:23" s="2" customFormat="1" ht="6.95" customHeight="1">
      <c r="A126" s="29"/>
      <c r="B126" s="30"/>
      <c r="C126" s="29"/>
      <c r="D126" s="29"/>
      <c r="E126" s="29"/>
      <c r="F126" s="29"/>
      <c r="G126" s="29"/>
      <c r="H126" s="29"/>
      <c r="I126" s="29"/>
      <c r="J126" s="29"/>
      <c r="K126" s="29"/>
      <c r="L126" s="42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</row>
    <row r="127" spans="1:23" s="2" customFormat="1" ht="12" customHeight="1">
      <c r="A127" s="29"/>
      <c r="B127" s="30"/>
      <c r="C127" s="23" t="s">
        <v>17</v>
      </c>
      <c r="D127" s="29"/>
      <c r="E127" s="29"/>
      <c r="F127" s="21" t="str">
        <f>F14</f>
        <v>Poltár</v>
      </c>
      <c r="G127" s="29"/>
      <c r="H127" s="29"/>
      <c r="I127" s="23" t="s">
        <v>19</v>
      </c>
      <c r="J127" s="55" t="str">
        <f>IF(J14="","",J14)</f>
        <v>21. 6. 2023</v>
      </c>
      <c r="K127" s="29"/>
      <c r="L127" s="42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</row>
    <row r="128" spans="1:23" s="2" customFormat="1" ht="6.95" customHeight="1">
      <c r="A128" s="29"/>
      <c r="B128" s="30"/>
      <c r="C128" s="29"/>
      <c r="D128" s="29"/>
      <c r="E128" s="29"/>
      <c r="F128" s="29"/>
      <c r="G128" s="29"/>
      <c r="H128" s="29"/>
      <c r="I128" s="29"/>
      <c r="J128" s="29"/>
      <c r="K128" s="29"/>
      <c r="L128" s="42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</row>
    <row r="129" spans="1:57" s="2" customFormat="1" ht="15.2" customHeight="1">
      <c r="A129" s="29"/>
      <c r="B129" s="30"/>
      <c r="C129" s="23" t="s">
        <v>25</v>
      </c>
      <c r="D129" s="29"/>
      <c r="E129" s="29"/>
      <c r="F129" s="21" t="str">
        <f>E17</f>
        <v>Ministerstvo vnútra Slovenskej republiky</v>
      </c>
      <c r="G129" s="29"/>
      <c r="H129" s="29"/>
      <c r="I129" s="23" t="s">
        <v>32</v>
      </c>
      <c r="J129" s="25" t="str">
        <f>E23</f>
        <v>PROMOST s.r.o.</v>
      </c>
      <c r="K129" s="29"/>
      <c r="L129" s="42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</row>
    <row r="130" spans="1:57" s="2" customFormat="1" ht="15.2" customHeight="1">
      <c r="A130" s="29"/>
      <c r="B130" s="30"/>
      <c r="C130" s="23" t="s">
        <v>30</v>
      </c>
      <c r="D130" s="29"/>
      <c r="E130" s="29"/>
      <c r="F130" s="21" t="str">
        <f>IF(E20="","",E20)</f>
        <v xml:space="preserve"> </v>
      </c>
      <c r="G130" s="29"/>
      <c r="H130" s="29"/>
      <c r="I130" s="23" t="s">
        <v>37</v>
      </c>
      <c r="J130" s="25" t="str">
        <f>E26</f>
        <v>Ing. Michal Slobodník</v>
      </c>
      <c r="K130" s="29"/>
      <c r="L130" s="42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</row>
    <row r="131" spans="1:57" s="2" customFormat="1" ht="10.35" customHeight="1">
      <c r="A131" s="29"/>
      <c r="B131" s="30"/>
      <c r="C131" s="29"/>
      <c r="D131" s="29"/>
      <c r="E131" s="29"/>
      <c r="F131" s="29"/>
      <c r="G131" s="29"/>
      <c r="H131" s="29"/>
      <c r="I131" s="29"/>
      <c r="J131" s="29"/>
      <c r="K131" s="29"/>
      <c r="L131" s="42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</row>
    <row r="132" spans="1:57" s="11" customFormat="1" ht="29.25" customHeight="1">
      <c r="A132" s="102"/>
      <c r="B132" s="103"/>
      <c r="C132" s="104" t="s">
        <v>137</v>
      </c>
      <c r="D132" s="105" t="s">
        <v>66</v>
      </c>
      <c r="E132" s="105" t="s">
        <v>62</v>
      </c>
      <c r="F132" s="105" t="s">
        <v>63</v>
      </c>
      <c r="G132" s="105" t="s">
        <v>138</v>
      </c>
      <c r="H132" s="105" t="s">
        <v>139</v>
      </c>
      <c r="I132" s="105" t="s">
        <v>140</v>
      </c>
      <c r="J132" s="106" t="s">
        <v>123</v>
      </c>
      <c r="K132" s="107" t="s">
        <v>141</v>
      </c>
      <c r="L132" s="108"/>
      <c r="M132" s="102"/>
      <c r="N132" s="102"/>
      <c r="O132" s="102"/>
      <c r="P132" s="102"/>
      <c r="Q132" s="102"/>
      <c r="R132" s="102"/>
      <c r="S132" s="102"/>
      <c r="T132" s="102"/>
      <c r="U132" s="102"/>
      <c r="V132" s="102"/>
      <c r="W132" s="102"/>
    </row>
    <row r="133" spans="1:57" s="2" customFormat="1" ht="22.9" customHeight="1">
      <c r="A133" s="29"/>
      <c r="B133" s="30"/>
      <c r="C133" s="59" t="s">
        <v>119</v>
      </c>
      <c r="D133" s="29"/>
      <c r="E133" s="29"/>
      <c r="F133" s="29"/>
      <c r="G133" s="29"/>
      <c r="H133" s="29"/>
      <c r="I133" s="29"/>
      <c r="J133" s="109"/>
      <c r="K133" s="29"/>
      <c r="L133" s="30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AL133" s="15" t="s">
        <v>68</v>
      </c>
      <c r="AM133" s="15" t="s">
        <v>125</v>
      </c>
      <c r="BC133" s="110">
        <f>BC134+BC170</f>
        <v>0</v>
      </c>
    </row>
    <row r="134" spans="1:57" s="12" customFormat="1" ht="25.9" customHeight="1">
      <c r="B134" s="111"/>
      <c r="D134" s="112" t="s">
        <v>68</v>
      </c>
      <c r="E134" s="113" t="s">
        <v>142</v>
      </c>
      <c r="F134" s="113" t="s">
        <v>143</v>
      </c>
      <c r="J134" s="114"/>
      <c r="L134" s="111"/>
      <c r="AJ134" s="112" t="s">
        <v>74</v>
      </c>
      <c r="AL134" s="115" t="s">
        <v>68</v>
      </c>
      <c r="AM134" s="115" t="s">
        <v>69</v>
      </c>
      <c r="AQ134" s="112" t="s">
        <v>144</v>
      </c>
      <c r="BC134" s="116">
        <f>BC135+BC137+BC150+BC168</f>
        <v>0</v>
      </c>
    </row>
    <row r="135" spans="1:57" s="12" customFormat="1" ht="22.9" customHeight="1">
      <c r="B135" s="111"/>
      <c r="D135" s="112" t="s">
        <v>68</v>
      </c>
      <c r="E135" s="117" t="s">
        <v>87</v>
      </c>
      <c r="F135" s="117" t="s">
        <v>145</v>
      </c>
      <c r="J135" s="118"/>
      <c r="L135" s="111"/>
      <c r="AJ135" s="112" t="s">
        <v>74</v>
      </c>
      <c r="AL135" s="115" t="s">
        <v>68</v>
      </c>
      <c r="AM135" s="115" t="s">
        <v>74</v>
      </c>
      <c r="AQ135" s="112" t="s">
        <v>144</v>
      </c>
      <c r="BC135" s="116">
        <f>BC136</f>
        <v>0</v>
      </c>
    </row>
    <row r="136" spans="1:57" s="2" customFormat="1" ht="24.2" customHeight="1">
      <c r="A136" s="29"/>
      <c r="B136" s="119"/>
      <c r="C136" s="120" t="s">
        <v>74</v>
      </c>
      <c r="D136" s="120" t="s">
        <v>146</v>
      </c>
      <c r="E136" s="121" t="s">
        <v>147</v>
      </c>
      <c r="F136" s="122" t="s">
        <v>595</v>
      </c>
      <c r="G136" s="123" t="s">
        <v>149</v>
      </c>
      <c r="H136" s="124">
        <v>1.4</v>
      </c>
      <c r="I136" s="125"/>
      <c r="J136" s="125"/>
      <c r="K136" s="126"/>
      <c r="L136" s="30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AJ136" s="127" t="s">
        <v>90</v>
      </c>
      <c r="AL136" s="127" t="s">
        <v>146</v>
      </c>
      <c r="AM136" s="127" t="s">
        <v>78</v>
      </c>
      <c r="AQ136" s="15" t="s">
        <v>144</v>
      </c>
      <c r="AW136" s="128" t="e">
        <f>IF(#REF!="základná",J136,0)</f>
        <v>#REF!</v>
      </c>
      <c r="AX136" s="128" t="e">
        <f>IF(#REF!="znížená",J136,0)</f>
        <v>#REF!</v>
      </c>
      <c r="AY136" s="128" t="e">
        <f>IF(#REF!="zákl. prenesená",J136,0)</f>
        <v>#REF!</v>
      </c>
      <c r="AZ136" s="128" t="e">
        <f>IF(#REF!="zníž. prenesená",J136,0)</f>
        <v>#REF!</v>
      </c>
      <c r="BA136" s="128" t="e">
        <f>IF(#REF!="nulová",J136,0)</f>
        <v>#REF!</v>
      </c>
      <c r="BB136" s="15" t="s">
        <v>78</v>
      </c>
      <c r="BC136" s="128">
        <f>ROUND(I136*H136,2)</f>
        <v>0</v>
      </c>
      <c r="BD136" s="15" t="s">
        <v>90</v>
      </c>
      <c r="BE136" s="127" t="s">
        <v>596</v>
      </c>
    </row>
    <row r="137" spans="1:57" s="12" customFormat="1" ht="22.9" customHeight="1">
      <c r="B137" s="111"/>
      <c r="D137" s="112" t="s">
        <v>68</v>
      </c>
      <c r="E137" s="117" t="s">
        <v>154</v>
      </c>
      <c r="F137" s="117" t="s">
        <v>155</v>
      </c>
      <c r="J137" s="118"/>
      <c r="L137" s="111"/>
      <c r="AJ137" s="112" t="s">
        <v>74</v>
      </c>
      <c r="AL137" s="115" t="s">
        <v>68</v>
      </c>
      <c r="AM137" s="115" t="s">
        <v>74</v>
      </c>
      <c r="AQ137" s="112" t="s">
        <v>144</v>
      </c>
      <c r="BC137" s="116">
        <f>SUM(BC138:BC149)</f>
        <v>0</v>
      </c>
    </row>
    <row r="138" spans="1:57" s="2" customFormat="1" ht="24.2" customHeight="1">
      <c r="A138" s="29"/>
      <c r="B138" s="119"/>
      <c r="C138" s="120" t="s">
        <v>78</v>
      </c>
      <c r="D138" s="120" t="s">
        <v>146</v>
      </c>
      <c r="E138" s="121" t="s">
        <v>597</v>
      </c>
      <c r="F138" s="122" t="s">
        <v>598</v>
      </c>
      <c r="G138" s="123" t="s">
        <v>149</v>
      </c>
      <c r="H138" s="124">
        <v>222.96700000000001</v>
      </c>
      <c r="I138" s="125"/>
      <c r="J138" s="125"/>
      <c r="K138" s="126"/>
      <c r="L138" s="30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AJ138" s="127" t="s">
        <v>90</v>
      </c>
      <c r="AL138" s="127" t="s">
        <v>146</v>
      </c>
      <c r="AM138" s="127" t="s">
        <v>78</v>
      </c>
      <c r="AQ138" s="15" t="s">
        <v>144</v>
      </c>
      <c r="AW138" s="128" t="e">
        <f>IF(#REF!="základná",J138,0)</f>
        <v>#REF!</v>
      </c>
      <c r="AX138" s="128" t="e">
        <f>IF(#REF!="znížená",J138,0)</f>
        <v>#REF!</v>
      </c>
      <c r="AY138" s="128" t="e">
        <f>IF(#REF!="zákl. prenesená",J138,0)</f>
        <v>#REF!</v>
      </c>
      <c r="AZ138" s="128" t="e">
        <f>IF(#REF!="zníž. prenesená",J138,0)</f>
        <v>#REF!</v>
      </c>
      <c r="BA138" s="128" t="e">
        <f>IF(#REF!="nulová",J138,0)</f>
        <v>#REF!</v>
      </c>
      <c r="BB138" s="15" t="s">
        <v>78</v>
      </c>
      <c r="BC138" s="128">
        <f t="shared" ref="BC138:BC149" si="0">ROUND(I138*H138,2)</f>
        <v>0</v>
      </c>
      <c r="BD138" s="15" t="s">
        <v>90</v>
      </c>
      <c r="BE138" s="127" t="s">
        <v>599</v>
      </c>
    </row>
    <row r="139" spans="1:57" s="2" customFormat="1" ht="24.2" customHeight="1">
      <c r="A139" s="29"/>
      <c r="B139" s="119"/>
      <c r="C139" s="120" t="s">
        <v>87</v>
      </c>
      <c r="D139" s="120" t="s">
        <v>146</v>
      </c>
      <c r="E139" s="121" t="s">
        <v>600</v>
      </c>
      <c r="F139" s="122" t="s">
        <v>601</v>
      </c>
      <c r="G139" s="123" t="s">
        <v>272</v>
      </c>
      <c r="H139" s="124">
        <v>487.76499999999999</v>
      </c>
      <c r="I139" s="125"/>
      <c r="J139" s="125"/>
      <c r="K139" s="126"/>
      <c r="L139" s="30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AJ139" s="127" t="s">
        <v>90</v>
      </c>
      <c r="AL139" s="127" t="s">
        <v>146</v>
      </c>
      <c r="AM139" s="127" t="s">
        <v>78</v>
      </c>
      <c r="AQ139" s="15" t="s">
        <v>144</v>
      </c>
      <c r="AW139" s="128" t="e">
        <f>IF(#REF!="základná",J139,0)</f>
        <v>#REF!</v>
      </c>
      <c r="AX139" s="128" t="e">
        <f>IF(#REF!="znížená",J139,0)</f>
        <v>#REF!</v>
      </c>
      <c r="AY139" s="128" t="e">
        <f>IF(#REF!="zákl. prenesená",J139,0)</f>
        <v>#REF!</v>
      </c>
      <c r="AZ139" s="128" t="e">
        <f>IF(#REF!="zníž. prenesená",J139,0)</f>
        <v>#REF!</v>
      </c>
      <c r="BA139" s="128" t="e">
        <f>IF(#REF!="nulová",J139,0)</f>
        <v>#REF!</v>
      </c>
      <c r="BB139" s="15" t="s">
        <v>78</v>
      </c>
      <c r="BC139" s="128">
        <f t="shared" si="0"/>
        <v>0</v>
      </c>
      <c r="BD139" s="15" t="s">
        <v>90</v>
      </c>
      <c r="BE139" s="127" t="s">
        <v>602</v>
      </c>
    </row>
    <row r="140" spans="1:57" s="2" customFormat="1" ht="24.2" customHeight="1">
      <c r="A140" s="29"/>
      <c r="B140" s="119"/>
      <c r="C140" s="120" t="s">
        <v>90</v>
      </c>
      <c r="D140" s="120" t="s">
        <v>146</v>
      </c>
      <c r="E140" s="121" t="s">
        <v>603</v>
      </c>
      <c r="F140" s="122" t="s">
        <v>604</v>
      </c>
      <c r="G140" s="123" t="s">
        <v>149</v>
      </c>
      <c r="H140" s="124">
        <v>154.80500000000001</v>
      </c>
      <c r="I140" s="125"/>
      <c r="J140" s="125"/>
      <c r="K140" s="126"/>
      <c r="L140" s="30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AJ140" s="127" t="s">
        <v>90</v>
      </c>
      <c r="AL140" s="127" t="s">
        <v>146</v>
      </c>
      <c r="AM140" s="127" t="s">
        <v>78</v>
      </c>
      <c r="AQ140" s="15" t="s">
        <v>144</v>
      </c>
      <c r="AW140" s="128" t="e">
        <f>IF(#REF!="základná",J140,0)</f>
        <v>#REF!</v>
      </c>
      <c r="AX140" s="128" t="e">
        <f>IF(#REF!="znížená",J140,0)</f>
        <v>#REF!</v>
      </c>
      <c r="AY140" s="128" t="e">
        <f>IF(#REF!="zákl. prenesená",J140,0)</f>
        <v>#REF!</v>
      </c>
      <c r="AZ140" s="128" t="e">
        <f>IF(#REF!="zníž. prenesená",J140,0)</f>
        <v>#REF!</v>
      </c>
      <c r="BA140" s="128" t="e">
        <f>IF(#REF!="nulová",J140,0)</f>
        <v>#REF!</v>
      </c>
      <c r="BB140" s="15" t="s">
        <v>78</v>
      </c>
      <c r="BC140" s="128">
        <f t="shared" si="0"/>
        <v>0</v>
      </c>
      <c r="BD140" s="15" t="s">
        <v>90</v>
      </c>
      <c r="BE140" s="127" t="s">
        <v>605</v>
      </c>
    </row>
    <row r="141" spans="1:57" s="2" customFormat="1" ht="37.9" customHeight="1">
      <c r="A141" s="29"/>
      <c r="B141" s="119"/>
      <c r="C141" s="120" t="s">
        <v>162</v>
      </c>
      <c r="D141" s="120" t="s">
        <v>146</v>
      </c>
      <c r="E141" s="121" t="s">
        <v>159</v>
      </c>
      <c r="F141" s="122" t="s">
        <v>160</v>
      </c>
      <c r="G141" s="123" t="s">
        <v>149</v>
      </c>
      <c r="H141" s="124">
        <v>2.8</v>
      </c>
      <c r="I141" s="125"/>
      <c r="J141" s="125"/>
      <c r="K141" s="126"/>
      <c r="L141" s="30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AJ141" s="127" t="s">
        <v>90</v>
      </c>
      <c r="AL141" s="127" t="s">
        <v>146</v>
      </c>
      <c r="AM141" s="127" t="s">
        <v>78</v>
      </c>
      <c r="AQ141" s="15" t="s">
        <v>144</v>
      </c>
      <c r="AW141" s="128" t="e">
        <f>IF(#REF!="základná",J141,0)</f>
        <v>#REF!</v>
      </c>
      <c r="AX141" s="128" t="e">
        <f>IF(#REF!="znížená",J141,0)</f>
        <v>#REF!</v>
      </c>
      <c r="AY141" s="128" t="e">
        <f>IF(#REF!="zákl. prenesená",J141,0)</f>
        <v>#REF!</v>
      </c>
      <c r="AZ141" s="128" t="e">
        <f>IF(#REF!="zníž. prenesená",J141,0)</f>
        <v>#REF!</v>
      </c>
      <c r="BA141" s="128" t="e">
        <f>IF(#REF!="nulová",J141,0)</f>
        <v>#REF!</v>
      </c>
      <c r="BB141" s="15" t="s">
        <v>78</v>
      </c>
      <c r="BC141" s="128">
        <f t="shared" si="0"/>
        <v>0</v>
      </c>
      <c r="BD141" s="15" t="s">
        <v>90</v>
      </c>
      <c r="BE141" s="127" t="s">
        <v>606</v>
      </c>
    </row>
    <row r="142" spans="1:57" s="2" customFormat="1" ht="24.2" customHeight="1">
      <c r="A142" s="29"/>
      <c r="B142" s="119"/>
      <c r="C142" s="120" t="s">
        <v>154</v>
      </c>
      <c r="D142" s="120" t="s">
        <v>146</v>
      </c>
      <c r="E142" s="121" t="s">
        <v>163</v>
      </c>
      <c r="F142" s="122" t="s">
        <v>164</v>
      </c>
      <c r="G142" s="123" t="s">
        <v>149</v>
      </c>
      <c r="H142" s="124">
        <v>2.8</v>
      </c>
      <c r="I142" s="125"/>
      <c r="J142" s="125"/>
      <c r="K142" s="126"/>
      <c r="L142" s="30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AJ142" s="127" t="s">
        <v>90</v>
      </c>
      <c r="AL142" s="127" t="s">
        <v>146</v>
      </c>
      <c r="AM142" s="127" t="s">
        <v>78</v>
      </c>
      <c r="AQ142" s="15" t="s">
        <v>144</v>
      </c>
      <c r="AW142" s="128" t="e">
        <f>IF(#REF!="základná",J142,0)</f>
        <v>#REF!</v>
      </c>
      <c r="AX142" s="128" t="e">
        <f>IF(#REF!="znížená",J142,0)</f>
        <v>#REF!</v>
      </c>
      <c r="AY142" s="128" t="e">
        <f>IF(#REF!="zákl. prenesená",J142,0)</f>
        <v>#REF!</v>
      </c>
      <c r="AZ142" s="128" t="e">
        <f>IF(#REF!="zníž. prenesená",J142,0)</f>
        <v>#REF!</v>
      </c>
      <c r="BA142" s="128" t="e">
        <f>IF(#REF!="nulová",J142,0)</f>
        <v>#REF!</v>
      </c>
      <c r="BB142" s="15" t="s">
        <v>78</v>
      </c>
      <c r="BC142" s="128">
        <f t="shared" si="0"/>
        <v>0</v>
      </c>
      <c r="BD142" s="15" t="s">
        <v>90</v>
      </c>
      <c r="BE142" s="127" t="s">
        <v>607</v>
      </c>
    </row>
    <row r="143" spans="1:57" s="2" customFormat="1" ht="24.2" customHeight="1">
      <c r="A143" s="29"/>
      <c r="B143" s="119"/>
      <c r="C143" s="120" t="s">
        <v>169</v>
      </c>
      <c r="D143" s="120" t="s">
        <v>146</v>
      </c>
      <c r="E143" s="121" t="s">
        <v>166</v>
      </c>
      <c r="F143" s="122" t="s">
        <v>167</v>
      </c>
      <c r="G143" s="123" t="s">
        <v>149</v>
      </c>
      <c r="H143" s="124">
        <v>2.8</v>
      </c>
      <c r="I143" s="125"/>
      <c r="J143" s="125"/>
      <c r="K143" s="126"/>
      <c r="L143" s="30"/>
      <c r="M143" s="29"/>
      <c r="N143" s="29"/>
      <c r="O143" s="29"/>
      <c r="P143" s="29"/>
      <c r="Q143" s="29"/>
      <c r="R143" s="29"/>
      <c r="S143" s="29"/>
      <c r="T143" s="29"/>
      <c r="U143" s="29"/>
      <c r="V143" s="29"/>
      <c r="W143" s="29"/>
      <c r="AJ143" s="127" t="s">
        <v>90</v>
      </c>
      <c r="AL143" s="127" t="s">
        <v>146</v>
      </c>
      <c r="AM143" s="127" t="s">
        <v>78</v>
      </c>
      <c r="AQ143" s="15" t="s">
        <v>144</v>
      </c>
      <c r="AW143" s="128" t="e">
        <f>IF(#REF!="základná",J143,0)</f>
        <v>#REF!</v>
      </c>
      <c r="AX143" s="128" t="e">
        <f>IF(#REF!="znížená",J143,0)</f>
        <v>#REF!</v>
      </c>
      <c r="AY143" s="128" t="e">
        <f>IF(#REF!="zákl. prenesená",J143,0)</f>
        <v>#REF!</v>
      </c>
      <c r="AZ143" s="128" t="e">
        <f>IF(#REF!="zníž. prenesená",J143,0)</f>
        <v>#REF!</v>
      </c>
      <c r="BA143" s="128" t="e">
        <f>IF(#REF!="nulová",J143,0)</f>
        <v>#REF!</v>
      </c>
      <c r="BB143" s="15" t="s">
        <v>78</v>
      </c>
      <c r="BC143" s="128">
        <f t="shared" si="0"/>
        <v>0</v>
      </c>
      <c r="BD143" s="15" t="s">
        <v>90</v>
      </c>
      <c r="BE143" s="127" t="s">
        <v>608</v>
      </c>
    </row>
    <row r="144" spans="1:57" s="2" customFormat="1" ht="24.2" customHeight="1">
      <c r="A144" s="29"/>
      <c r="B144" s="119"/>
      <c r="C144" s="120" t="s">
        <v>173</v>
      </c>
      <c r="D144" s="120" t="s">
        <v>146</v>
      </c>
      <c r="E144" s="121" t="s">
        <v>170</v>
      </c>
      <c r="F144" s="122" t="s">
        <v>171</v>
      </c>
      <c r="G144" s="123" t="s">
        <v>149</v>
      </c>
      <c r="H144" s="124">
        <v>2.8</v>
      </c>
      <c r="I144" s="125"/>
      <c r="J144" s="125"/>
      <c r="K144" s="126"/>
      <c r="L144" s="30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AJ144" s="127" t="s">
        <v>90</v>
      </c>
      <c r="AL144" s="127" t="s">
        <v>146</v>
      </c>
      <c r="AM144" s="127" t="s">
        <v>78</v>
      </c>
      <c r="AQ144" s="15" t="s">
        <v>144</v>
      </c>
      <c r="AW144" s="128" t="e">
        <f>IF(#REF!="základná",J144,0)</f>
        <v>#REF!</v>
      </c>
      <c r="AX144" s="128" t="e">
        <f>IF(#REF!="znížená",J144,0)</f>
        <v>#REF!</v>
      </c>
      <c r="AY144" s="128" t="e">
        <f>IF(#REF!="zákl. prenesená",J144,0)</f>
        <v>#REF!</v>
      </c>
      <c r="AZ144" s="128" t="e">
        <f>IF(#REF!="zníž. prenesená",J144,0)</f>
        <v>#REF!</v>
      </c>
      <c r="BA144" s="128" t="e">
        <f>IF(#REF!="nulová",J144,0)</f>
        <v>#REF!</v>
      </c>
      <c r="BB144" s="15" t="s">
        <v>78</v>
      </c>
      <c r="BC144" s="128">
        <f t="shared" si="0"/>
        <v>0</v>
      </c>
      <c r="BD144" s="15" t="s">
        <v>90</v>
      </c>
      <c r="BE144" s="127" t="s">
        <v>609</v>
      </c>
    </row>
    <row r="145" spans="1:57" s="2" customFormat="1" ht="24.2" customHeight="1">
      <c r="A145" s="29"/>
      <c r="B145" s="119"/>
      <c r="C145" s="120" t="s">
        <v>177</v>
      </c>
      <c r="D145" s="120" t="s">
        <v>146</v>
      </c>
      <c r="E145" s="121" t="s">
        <v>174</v>
      </c>
      <c r="F145" s="122" t="s">
        <v>175</v>
      </c>
      <c r="G145" s="123" t="s">
        <v>149</v>
      </c>
      <c r="H145" s="124">
        <v>1.4</v>
      </c>
      <c r="I145" s="125"/>
      <c r="J145" s="125"/>
      <c r="K145" s="126"/>
      <c r="L145" s="30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W145" s="29"/>
      <c r="AJ145" s="127" t="s">
        <v>90</v>
      </c>
      <c r="AL145" s="127" t="s">
        <v>146</v>
      </c>
      <c r="AM145" s="127" t="s">
        <v>78</v>
      </c>
      <c r="AQ145" s="15" t="s">
        <v>144</v>
      </c>
      <c r="AW145" s="128" t="e">
        <f>IF(#REF!="základná",J145,0)</f>
        <v>#REF!</v>
      </c>
      <c r="AX145" s="128" t="e">
        <f>IF(#REF!="znížená",J145,0)</f>
        <v>#REF!</v>
      </c>
      <c r="AY145" s="128" t="e">
        <f>IF(#REF!="zákl. prenesená",J145,0)</f>
        <v>#REF!</v>
      </c>
      <c r="AZ145" s="128" t="e">
        <f>IF(#REF!="zníž. prenesená",J145,0)</f>
        <v>#REF!</v>
      </c>
      <c r="BA145" s="128" t="e">
        <f>IF(#REF!="nulová",J145,0)</f>
        <v>#REF!</v>
      </c>
      <c r="BB145" s="15" t="s">
        <v>78</v>
      </c>
      <c r="BC145" s="128">
        <f t="shared" si="0"/>
        <v>0</v>
      </c>
      <c r="BD145" s="15" t="s">
        <v>90</v>
      </c>
      <c r="BE145" s="127" t="s">
        <v>610</v>
      </c>
    </row>
    <row r="146" spans="1:57" s="2" customFormat="1" ht="24.2" customHeight="1">
      <c r="A146" s="29"/>
      <c r="B146" s="119"/>
      <c r="C146" s="120" t="s">
        <v>181</v>
      </c>
      <c r="D146" s="120" t="s">
        <v>146</v>
      </c>
      <c r="E146" s="121" t="s">
        <v>409</v>
      </c>
      <c r="F146" s="122" t="s">
        <v>410</v>
      </c>
      <c r="G146" s="123" t="s">
        <v>149</v>
      </c>
      <c r="H146" s="124">
        <v>154.80500000000001</v>
      </c>
      <c r="I146" s="125"/>
      <c r="J146" s="125"/>
      <c r="K146" s="126"/>
      <c r="L146" s="30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W146" s="29"/>
      <c r="AJ146" s="127" t="s">
        <v>90</v>
      </c>
      <c r="AL146" s="127" t="s">
        <v>146</v>
      </c>
      <c r="AM146" s="127" t="s">
        <v>78</v>
      </c>
      <c r="AQ146" s="15" t="s">
        <v>144</v>
      </c>
      <c r="AW146" s="128" t="e">
        <f>IF(#REF!="základná",J146,0)</f>
        <v>#REF!</v>
      </c>
      <c r="AX146" s="128" t="e">
        <f>IF(#REF!="znížená",J146,0)</f>
        <v>#REF!</v>
      </c>
      <c r="AY146" s="128" t="e">
        <f>IF(#REF!="zákl. prenesená",J146,0)</f>
        <v>#REF!</v>
      </c>
      <c r="AZ146" s="128" t="e">
        <f>IF(#REF!="zníž. prenesená",J146,0)</f>
        <v>#REF!</v>
      </c>
      <c r="BA146" s="128" t="e">
        <f>IF(#REF!="nulová",J146,0)</f>
        <v>#REF!</v>
      </c>
      <c r="BB146" s="15" t="s">
        <v>78</v>
      </c>
      <c r="BC146" s="128">
        <f t="shared" si="0"/>
        <v>0</v>
      </c>
      <c r="BD146" s="15" t="s">
        <v>90</v>
      </c>
      <c r="BE146" s="127" t="s">
        <v>611</v>
      </c>
    </row>
    <row r="147" spans="1:57" s="2" customFormat="1" ht="33" customHeight="1">
      <c r="A147" s="29"/>
      <c r="B147" s="119"/>
      <c r="C147" s="120" t="s">
        <v>185</v>
      </c>
      <c r="D147" s="120" t="s">
        <v>146</v>
      </c>
      <c r="E147" s="121" t="s">
        <v>612</v>
      </c>
      <c r="F147" s="122" t="s">
        <v>613</v>
      </c>
      <c r="G147" s="123" t="s">
        <v>272</v>
      </c>
      <c r="H147" s="124">
        <v>49.35</v>
      </c>
      <c r="I147" s="125"/>
      <c r="J147" s="125"/>
      <c r="K147" s="126"/>
      <c r="L147" s="30"/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W147" s="29"/>
      <c r="AJ147" s="127" t="s">
        <v>90</v>
      </c>
      <c r="AL147" s="127" t="s">
        <v>146</v>
      </c>
      <c r="AM147" s="127" t="s">
        <v>78</v>
      </c>
      <c r="AQ147" s="15" t="s">
        <v>144</v>
      </c>
      <c r="AW147" s="128" t="e">
        <f>IF(#REF!="základná",J147,0)</f>
        <v>#REF!</v>
      </c>
      <c r="AX147" s="128" t="e">
        <f>IF(#REF!="znížená",J147,0)</f>
        <v>#REF!</v>
      </c>
      <c r="AY147" s="128" t="e">
        <f>IF(#REF!="zákl. prenesená",J147,0)</f>
        <v>#REF!</v>
      </c>
      <c r="AZ147" s="128" t="e">
        <f>IF(#REF!="zníž. prenesená",J147,0)</f>
        <v>#REF!</v>
      </c>
      <c r="BA147" s="128" t="e">
        <f>IF(#REF!="nulová",J147,0)</f>
        <v>#REF!</v>
      </c>
      <c r="BB147" s="15" t="s">
        <v>78</v>
      </c>
      <c r="BC147" s="128">
        <f t="shared" si="0"/>
        <v>0</v>
      </c>
      <c r="BD147" s="15" t="s">
        <v>90</v>
      </c>
      <c r="BE147" s="127" t="s">
        <v>614</v>
      </c>
    </row>
    <row r="148" spans="1:57" s="2" customFormat="1" ht="33" customHeight="1">
      <c r="A148" s="29"/>
      <c r="B148" s="119"/>
      <c r="C148" s="120" t="s">
        <v>189</v>
      </c>
      <c r="D148" s="120" t="s">
        <v>146</v>
      </c>
      <c r="E148" s="121" t="s">
        <v>615</v>
      </c>
      <c r="F148" s="122" t="s">
        <v>616</v>
      </c>
      <c r="G148" s="123" t="s">
        <v>272</v>
      </c>
      <c r="H148" s="124">
        <v>69.83</v>
      </c>
      <c r="I148" s="125"/>
      <c r="J148" s="125"/>
      <c r="K148" s="126"/>
      <c r="L148" s="30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AJ148" s="127" t="s">
        <v>90</v>
      </c>
      <c r="AL148" s="127" t="s">
        <v>146</v>
      </c>
      <c r="AM148" s="127" t="s">
        <v>78</v>
      </c>
      <c r="AQ148" s="15" t="s">
        <v>144</v>
      </c>
      <c r="AW148" s="128" t="e">
        <f>IF(#REF!="základná",J148,0)</f>
        <v>#REF!</v>
      </c>
      <c r="AX148" s="128" t="e">
        <f>IF(#REF!="znížená",J148,0)</f>
        <v>#REF!</v>
      </c>
      <c r="AY148" s="128" t="e">
        <f>IF(#REF!="zákl. prenesená",J148,0)</f>
        <v>#REF!</v>
      </c>
      <c r="AZ148" s="128" t="e">
        <f>IF(#REF!="zníž. prenesená",J148,0)</f>
        <v>#REF!</v>
      </c>
      <c r="BA148" s="128" t="e">
        <f>IF(#REF!="nulová",J148,0)</f>
        <v>#REF!</v>
      </c>
      <c r="BB148" s="15" t="s">
        <v>78</v>
      </c>
      <c r="BC148" s="128">
        <f t="shared" si="0"/>
        <v>0</v>
      </c>
      <c r="BD148" s="15" t="s">
        <v>90</v>
      </c>
      <c r="BE148" s="127" t="s">
        <v>617</v>
      </c>
    </row>
    <row r="149" spans="1:57" s="2" customFormat="1" ht="24.2" customHeight="1">
      <c r="A149" s="29"/>
      <c r="B149" s="119"/>
      <c r="C149" s="120" t="s">
        <v>193</v>
      </c>
      <c r="D149" s="120" t="s">
        <v>146</v>
      </c>
      <c r="E149" s="121" t="s">
        <v>618</v>
      </c>
      <c r="F149" s="122" t="s">
        <v>619</v>
      </c>
      <c r="G149" s="123" t="s">
        <v>272</v>
      </c>
      <c r="H149" s="124">
        <v>487.76499999999999</v>
      </c>
      <c r="I149" s="125"/>
      <c r="J149" s="125"/>
      <c r="K149" s="126"/>
      <c r="L149" s="30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AJ149" s="127" t="s">
        <v>90</v>
      </c>
      <c r="AL149" s="127" t="s">
        <v>146</v>
      </c>
      <c r="AM149" s="127" t="s">
        <v>78</v>
      </c>
      <c r="AQ149" s="15" t="s">
        <v>144</v>
      </c>
      <c r="AW149" s="128" t="e">
        <f>IF(#REF!="základná",J149,0)</f>
        <v>#REF!</v>
      </c>
      <c r="AX149" s="128" t="e">
        <f>IF(#REF!="znížená",J149,0)</f>
        <v>#REF!</v>
      </c>
      <c r="AY149" s="128" t="e">
        <f>IF(#REF!="zákl. prenesená",J149,0)</f>
        <v>#REF!</v>
      </c>
      <c r="AZ149" s="128" t="e">
        <f>IF(#REF!="zníž. prenesená",J149,0)</f>
        <v>#REF!</v>
      </c>
      <c r="BA149" s="128" t="e">
        <f>IF(#REF!="nulová",J149,0)</f>
        <v>#REF!</v>
      </c>
      <c r="BB149" s="15" t="s">
        <v>78</v>
      </c>
      <c r="BC149" s="128">
        <f t="shared" si="0"/>
        <v>0</v>
      </c>
      <c r="BD149" s="15" t="s">
        <v>90</v>
      </c>
      <c r="BE149" s="127" t="s">
        <v>620</v>
      </c>
    </row>
    <row r="150" spans="1:57" s="12" customFormat="1" ht="22.9" customHeight="1">
      <c r="B150" s="111"/>
      <c r="D150" s="112" t="s">
        <v>68</v>
      </c>
      <c r="E150" s="117" t="s">
        <v>177</v>
      </c>
      <c r="F150" s="117" t="s">
        <v>248</v>
      </c>
      <c r="J150" s="118"/>
      <c r="L150" s="111"/>
      <c r="AJ150" s="112" t="s">
        <v>74</v>
      </c>
      <c r="AL150" s="115" t="s">
        <v>68</v>
      </c>
      <c r="AM150" s="115" t="s">
        <v>74</v>
      </c>
      <c r="AQ150" s="112" t="s">
        <v>144</v>
      </c>
      <c r="BC150" s="116">
        <f>SUM(BC151:BC167)</f>
        <v>0</v>
      </c>
    </row>
    <row r="151" spans="1:57" s="2" customFormat="1" ht="24.2" customHeight="1">
      <c r="A151" s="29"/>
      <c r="B151" s="119"/>
      <c r="C151" s="120" t="s">
        <v>197</v>
      </c>
      <c r="D151" s="120" t="s">
        <v>146</v>
      </c>
      <c r="E151" s="121" t="s">
        <v>621</v>
      </c>
      <c r="F151" s="122" t="s">
        <v>622</v>
      </c>
      <c r="G151" s="123" t="s">
        <v>149</v>
      </c>
      <c r="H151" s="124">
        <v>311.26600000000002</v>
      </c>
      <c r="I151" s="125"/>
      <c r="J151" s="125"/>
      <c r="K151" s="126"/>
      <c r="L151" s="30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AJ151" s="127" t="s">
        <v>90</v>
      </c>
      <c r="AL151" s="127" t="s">
        <v>146</v>
      </c>
      <c r="AM151" s="127" t="s">
        <v>78</v>
      </c>
      <c r="AQ151" s="15" t="s">
        <v>144</v>
      </c>
      <c r="AW151" s="128" t="e">
        <f>IF(#REF!="základná",J151,0)</f>
        <v>#REF!</v>
      </c>
      <c r="AX151" s="128" t="e">
        <f>IF(#REF!="znížená",J151,0)</f>
        <v>#REF!</v>
      </c>
      <c r="AY151" s="128" t="e">
        <f>IF(#REF!="zákl. prenesená",J151,0)</f>
        <v>#REF!</v>
      </c>
      <c r="AZ151" s="128" t="e">
        <f>IF(#REF!="zníž. prenesená",J151,0)</f>
        <v>#REF!</v>
      </c>
      <c r="BA151" s="128" t="e">
        <f>IF(#REF!="nulová",J151,0)</f>
        <v>#REF!</v>
      </c>
      <c r="BB151" s="15" t="s">
        <v>78</v>
      </c>
      <c r="BC151" s="128">
        <f t="shared" ref="BC151:BC167" si="1">ROUND(I151*H151,2)</f>
        <v>0</v>
      </c>
      <c r="BD151" s="15" t="s">
        <v>90</v>
      </c>
      <c r="BE151" s="127" t="s">
        <v>623</v>
      </c>
    </row>
    <row r="152" spans="1:57" s="2" customFormat="1" ht="21.75" customHeight="1">
      <c r="A152" s="29"/>
      <c r="B152" s="119"/>
      <c r="C152" s="120" t="s">
        <v>201</v>
      </c>
      <c r="D152" s="120" t="s">
        <v>146</v>
      </c>
      <c r="E152" s="121" t="s">
        <v>624</v>
      </c>
      <c r="F152" s="122" t="s">
        <v>625</v>
      </c>
      <c r="G152" s="123" t="s">
        <v>272</v>
      </c>
      <c r="H152" s="124">
        <v>368.58499999999998</v>
      </c>
      <c r="I152" s="125"/>
      <c r="J152" s="125"/>
      <c r="K152" s="126"/>
      <c r="L152" s="30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AJ152" s="127" t="s">
        <v>90</v>
      </c>
      <c r="AL152" s="127" t="s">
        <v>146</v>
      </c>
      <c r="AM152" s="127" t="s">
        <v>78</v>
      </c>
      <c r="AQ152" s="15" t="s">
        <v>144</v>
      </c>
      <c r="AW152" s="128" t="e">
        <f>IF(#REF!="základná",J152,0)</f>
        <v>#REF!</v>
      </c>
      <c r="AX152" s="128" t="e">
        <f>IF(#REF!="znížená",J152,0)</f>
        <v>#REF!</v>
      </c>
      <c r="AY152" s="128" t="e">
        <f>IF(#REF!="zákl. prenesená",J152,0)</f>
        <v>#REF!</v>
      </c>
      <c r="AZ152" s="128" t="e">
        <f>IF(#REF!="zníž. prenesená",J152,0)</f>
        <v>#REF!</v>
      </c>
      <c r="BA152" s="128" t="e">
        <f>IF(#REF!="nulová",J152,0)</f>
        <v>#REF!</v>
      </c>
      <c r="BB152" s="15" t="s">
        <v>78</v>
      </c>
      <c r="BC152" s="128">
        <f t="shared" si="1"/>
        <v>0</v>
      </c>
      <c r="BD152" s="15" t="s">
        <v>90</v>
      </c>
      <c r="BE152" s="127" t="s">
        <v>626</v>
      </c>
    </row>
    <row r="153" spans="1:57" s="2" customFormat="1" ht="37.9" customHeight="1">
      <c r="A153" s="29"/>
      <c r="B153" s="119"/>
      <c r="C153" s="120" t="s">
        <v>205</v>
      </c>
      <c r="D153" s="120" t="s">
        <v>146</v>
      </c>
      <c r="E153" s="121" t="s">
        <v>627</v>
      </c>
      <c r="F153" s="122" t="s">
        <v>628</v>
      </c>
      <c r="G153" s="123" t="s">
        <v>149</v>
      </c>
      <c r="H153" s="124">
        <v>154.80500000000001</v>
      </c>
      <c r="I153" s="125"/>
      <c r="J153" s="125"/>
      <c r="K153" s="126"/>
      <c r="L153" s="30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AJ153" s="127" t="s">
        <v>90</v>
      </c>
      <c r="AL153" s="127" t="s">
        <v>146</v>
      </c>
      <c r="AM153" s="127" t="s">
        <v>78</v>
      </c>
      <c r="AQ153" s="15" t="s">
        <v>144</v>
      </c>
      <c r="AW153" s="128" t="e">
        <f>IF(#REF!="základná",J153,0)</f>
        <v>#REF!</v>
      </c>
      <c r="AX153" s="128" t="e">
        <f>IF(#REF!="znížená",J153,0)</f>
        <v>#REF!</v>
      </c>
      <c r="AY153" s="128" t="e">
        <f>IF(#REF!="zákl. prenesená",J153,0)</f>
        <v>#REF!</v>
      </c>
      <c r="AZ153" s="128" t="e">
        <f>IF(#REF!="zníž. prenesená",J153,0)</f>
        <v>#REF!</v>
      </c>
      <c r="BA153" s="128" t="e">
        <f>IF(#REF!="nulová",J153,0)</f>
        <v>#REF!</v>
      </c>
      <c r="BB153" s="15" t="s">
        <v>78</v>
      </c>
      <c r="BC153" s="128">
        <f t="shared" si="1"/>
        <v>0</v>
      </c>
      <c r="BD153" s="15" t="s">
        <v>90</v>
      </c>
      <c r="BE153" s="127" t="s">
        <v>629</v>
      </c>
    </row>
    <row r="154" spans="1:57" s="2" customFormat="1" ht="24.2" customHeight="1">
      <c r="A154" s="29"/>
      <c r="B154" s="119"/>
      <c r="C154" s="120" t="s">
        <v>209</v>
      </c>
      <c r="D154" s="120" t="s">
        <v>146</v>
      </c>
      <c r="E154" s="121" t="s">
        <v>428</v>
      </c>
      <c r="F154" s="122" t="s">
        <v>429</v>
      </c>
      <c r="G154" s="123" t="s">
        <v>307</v>
      </c>
      <c r="H154" s="124">
        <v>22</v>
      </c>
      <c r="I154" s="125"/>
      <c r="J154" s="125"/>
      <c r="K154" s="126"/>
      <c r="L154" s="30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AJ154" s="127" t="s">
        <v>90</v>
      </c>
      <c r="AL154" s="127" t="s">
        <v>146</v>
      </c>
      <c r="AM154" s="127" t="s">
        <v>78</v>
      </c>
      <c r="AQ154" s="15" t="s">
        <v>144</v>
      </c>
      <c r="AW154" s="128" t="e">
        <f>IF(#REF!="základná",J154,0)</f>
        <v>#REF!</v>
      </c>
      <c r="AX154" s="128" t="e">
        <f>IF(#REF!="znížená",J154,0)</f>
        <v>#REF!</v>
      </c>
      <c r="AY154" s="128" t="e">
        <f>IF(#REF!="zákl. prenesená",J154,0)</f>
        <v>#REF!</v>
      </c>
      <c r="AZ154" s="128" t="e">
        <f>IF(#REF!="zníž. prenesená",J154,0)</f>
        <v>#REF!</v>
      </c>
      <c r="BA154" s="128" t="e">
        <f>IF(#REF!="nulová",J154,0)</f>
        <v>#REF!</v>
      </c>
      <c r="BB154" s="15" t="s">
        <v>78</v>
      </c>
      <c r="BC154" s="128">
        <f t="shared" si="1"/>
        <v>0</v>
      </c>
      <c r="BD154" s="15" t="s">
        <v>90</v>
      </c>
      <c r="BE154" s="127" t="s">
        <v>630</v>
      </c>
    </row>
    <row r="155" spans="1:57" s="2" customFormat="1" ht="21.75" customHeight="1">
      <c r="A155" s="29"/>
      <c r="B155" s="119"/>
      <c r="C155" s="120" t="s">
        <v>213</v>
      </c>
      <c r="D155" s="120" t="s">
        <v>146</v>
      </c>
      <c r="E155" s="121" t="s">
        <v>431</v>
      </c>
      <c r="F155" s="122" t="s">
        <v>432</v>
      </c>
      <c r="G155" s="123" t="s">
        <v>272</v>
      </c>
      <c r="H155" s="124">
        <v>61.4</v>
      </c>
      <c r="I155" s="125"/>
      <c r="J155" s="125"/>
      <c r="K155" s="126"/>
      <c r="L155" s="30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AJ155" s="127" t="s">
        <v>90</v>
      </c>
      <c r="AL155" s="127" t="s">
        <v>146</v>
      </c>
      <c r="AM155" s="127" t="s">
        <v>78</v>
      </c>
      <c r="AQ155" s="15" t="s">
        <v>144</v>
      </c>
      <c r="AW155" s="128" t="e">
        <f>IF(#REF!="základná",J155,0)</f>
        <v>#REF!</v>
      </c>
      <c r="AX155" s="128" t="e">
        <f>IF(#REF!="znížená",J155,0)</f>
        <v>#REF!</v>
      </c>
      <c r="AY155" s="128" t="e">
        <f>IF(#REF!="zákl. prenesená",J155,0)</f>
        <v>#REF!</v>
      </c>
      <c r="AZ155" s="128" t="e">
        <f>IF(#REF!="zníž. prenesená",J155,0)</f>
        <v>#REF!</v>
      </c>
      <c r="BA155" s="128" t="e">
        <f>IF(#REF!="nulová",J155,0)</f>
        <v>#REF!</v>
      </c>
      <c r="BB155" s="15" t="s">
        <v>78</v>
      </c>
      <c r="BC155" s="128">
        <f t="shared" si="1"/>
        <v>0</v>
      </c>
      <c r="BD155" s="15" t="s">
        <v>90</v>
      </c>
      <c r="BE155" s="127" t="s">
        <v>631</v>
      </c>
    </row>
    <row r="156" spans="1:57" s="2" customFormat="1" ht="24.2" customHeight="1">
      <c r="A156" s="29"/>
      <c r="B156" s="119"/>
      <c r="C156" s="120" t="s">
        <v>217</v>
      </c>
      <c r="D156" s="120" t="s">
        <v>146</v>
      </c>
      <c r="E156" s="121" t="s">
        <v>632</v>
      </c>
      <c r="F156" s="122" t="s">
        <v>633</v>
      </c>
      <c r="G156" s="123" t="s">
        <v>149</v>
      </c>
      <c r="H156" s="124">
        <v>62.667000000000002</v>
      </c>
      <c r="I156" s="125"/>
      <c r="J156" s="125"/>
      <c r="K156" s="126"/>
      <c r="L156" s="30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AJ156" s="127" t="s">
        <v>90</v>
      </c>
      <c r="AL156" s="127" t="s">
        <v>146</v>
      </c>
      <c r="AM156" s="127" t="s">
        <v>78</v>
      </c>
      <c r="AQ156" s="15" t="s">
        <v>144</v>
      </c>
      <c r="AW156" s="128" t="e">
        <f>IF(#REF!="základná",J156,0)</f>
        <v>#REF!</v>
      </c>
      <c r="AX156" s="128" t="e">
        <f>IF(#REF!="znížená",J156,0)</f>
        <v>#REF!</v>
      </c>
      <c r="AY156" s="128" t="e">
        <f>IF(#REF!="zákl. prenesená",J156,0)</f>
        <v>#REF!</v>
      </c>
      <c r="AZ156" s="128" t="e">
        <f>IF(#REF!="zníž. prenesená",J156,0)</f>
        <v>#REF!</v>
      </c>
      <c r="BA156" s="128" t="e">
        <f>IF(#REF!="nulová",J156,0)</f>
        <v>#REF!</v>
      </c>
      <c r="BB156" s="15" t="s">
        <v>78</v>
      </c>
      <c r="BC156" s="128">
        <f t="shared" si="1"/>
        <v>0</v>
      </c>
      <c r="BD156" s="15" t="s">
        <v>90</v>
      </c>
      <c r="BE156" s="127" t="s">
        <v>634</v>
      </c>
    </row>
    <row r="157" spans="1:57" s="2" customFormat="1" ht="24.2" customHeight="1">
      <c r="A157" s="29"/>
      <c r="B157" s="119"/>
      <c r="C157" s="120" t="s">
        <v>6</v>
      </c>
      <c r="D157" s="120" t="s">
        <v>146</v>
      </c>
      <c r="E157" s="121" t="s">
        <v>635</v>
      </c>
      <c r="F157" s="122" t="s">
        <v>636</v>
      </c>
      <c r="G157" s="123" t="s">
        <v>149</v>
      </c>
      <c r="H157" s="124">
        <v>39.191000000000003</v>
      </c>
      <c r="I157" s="125"/>
      <c r="J157" s="125"/>
      <c r="K157" s="126"/>
      <c r="L157" s="30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AJ157" s="127" t="s">
        <v>90</v>
      </c>
      <c r="AL157" s="127" t="s">
        <v>146</v>
      </c>
      <c r="AM157" s="127" t="s">
        <v>78</v>
      </c>
      <c r="AQ157" s="15" t="s">
        <v>144</v>
      </c>
      <c r="AW157" s="128" t="e">
        <f>IF(#REF!="základná",J157,0)</f>
        <v>#REF!</v>
      </c>
      <c r="AX157" s="128" t="e">
        <f>IF(#REF!="znížená",J157,0)</f>
        <v>#REF!</v>
      </c>
      <c r="AY157" s="128" t="e">
        <f>IF(#REF!="zákl. prenesená",J157,0)</f>
        <v>#REF!</v>
      </c>
      <c r="AZ157" s="128" t="e">
        <f>IF(#REF!="zníž. prenesená",J157,0)</f>
        <v>#REF!</v>
      </c>
      <c r="BA157" s="128" t="e">
        <f>IF(#REF!="nulová",J157,0)</f>
        <v>#REF!</v>
      </c>
      <c r="BB157" s="15" t="s">
        <v>78</v>
      </c>
      <c r="BC157" s="128">
        <f t="shared" si="1"/>
        <v>0</v>
      </c>
      <c r="BD157" s="15" t="s">
        <v>90</v>
      </c>
      <c r="BE157" s="127" t="s">
        <v>637</v>
      </c>
    </row>
    <row r="158" spans="1:57" s="2" customFormat="1" ht="24.2" customHeight="1">
      <c r="A158" s="29"/>
      <c r="B158" s="119"/>
      <c r="C158" s="120" t="s">
        <v>224</v>
      </c>
      <c r="D158" s="120" t="s">
        <v>146</v>
      </c>
      <c r="E158" s="121" t="s">
        <v>638</v>
      </c>
      <c r="F158" s="122" t="s">
        <v>639</v>
      </c>
      <c r="G158" s="123" t="s">
        <v>149</v>
      </c>
      <c r="H158" s="124">
        <v>10.574</v>
      </c>
      <c r="I158" s="125"/>
      <c r="J158" s="125"/>
      <c r="K158" s="126"/>
      <c r="L158" s="30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AJ158" s="127" t="s">
        <v>90</v>
      </c>
      <c r="AL158" s="127" t="s">
        <v>146</v>
      </c>
      <c r="AM158" s="127" t="s">
        <v>78</v>
      </c>
      <c r="AQ158" s="15" t="s">
        <v>144</v>
      </c>
      <c r="AW158" s="128" t="e">
        <f>IF(#REF!="základná",J158,0)</f>
        <v>#REF!</v>
      </c>
      <c r="AX158" s="128" t="e">
        <f>IF(#REF!="znížená",J158,0)</f>
        <v>#REF!</v>
      </c>
      <c r="AY158" s="128" t="e">
        <f>IF(#REF!="zákl. prenesená",J158,0)</f>
        <v>#REF!</v>
      </c>
      <c r="AZ158" s="128" t="e">
        <f>IF(#REF!="zníž. prenesená",J158,0)</f>
        <v>#REF!</v>
      </c>
      <c r="BA158" s="128" t="e">
        <f>IF(#REF!="nulová",J158,0)</f>
        <v>#REF!</v>
      </c>
      <c r="BB158" s="15" t="s">
        <v>78</v>
      </c>
      <c r="BC158" s="128">
        <f t="shared" si="1"/>
        <v>0</v>
      </c>
      <c r="BD158" s="15" t="s">
        <v>90</v>
      </c>
      <c r="BE158" s="127" t="s">
        <v>640</v>
      </c>
    </row>
    <row r="159" spans="1:57" s="2" customFormat="1" ht="24.2" customHeight="1">
      <c r="A159" s="29"/>
      <c r="B159" s="119"/>
      <c r="C159" s="120" t="s">
        <v>228</v>
      </c>
      <c r="D159" s="120" t="s">
        <v>146</v>
      </c>
      <c r="E159" s="121" t="s">
        <v>641</v>
      </c>
      <c r="F159" s="122" t="s">
        <v>642</v>
      </c>
      <c r="G159" s="123" t="s">
        <v>307</v>
      </c>
      <c r="H159" s="124">
        <v>106</v>
      </c>
      <c r="I159" s="125"/>
      <c r="J159" s="125"/>
      <c r="K159" s="126"/>
      <c r="L159" s="30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AJ159" s="127" t="s">
        <v>90</v>
      </c>
      <c r="AL159" s="127" t="s">
        <v>146</v>
      </c>
      <c r="AM159" s="127" t="s">
        <v>78</v>
      </c>
      <c r="AQ159" s="15" t="s">
        <v>144</v>
      </c>
      <c r="AW159" s="128" t="e">
        <f>IF(#REF!="základná",J159,0)</f>
        <v>#REF!</v>
      </c>
      <c r="AX159" s="128" t="e">
        <f>IF(#REF!="znížená",J159,0)</f>
        <v>#REF!</v>
      </c>
      <c r="AY159" s="128" t="e">
        <f>IF(#REF!="zákl. prenesená",J159,0)</f>
        <v>#REF!</v>
      </c>
      <c r="AZ159" s="128" t="e">
        <f>IF(#REF!="zníž. prenesená",J159,0)</f>
        <v>#REF!</v>
      </c>
      <c r="BA159" s="128" t="e">
        <f>IF(#REF!="nulová",J159,0)</f>
        <v>#REF!</v>
      </c>
      <c r="BB159" s="15" t="s">
        <v>78</v>
      </c>
      <c r="BC159" s="128">
        <f t="shared" si="1"/>
        <v>0</v>
      </c>
      <c r="BD159" s="15" t="s">
        <v>90</v>
      </c>
      <c r="BE159" s="127" t="s">
        <v>643</v>
      </c>
    </row>
    <row r="160" spans="1:57" s="2" customFormat="1" ht="21.75" customHeight="1">
      <c r="A160" s="29"/>
      <c r="B160" s="119"/>
      <c r="C160" s="120" t="s">
        <v>232</v>
      </c>
      <c r="D160" s="120" t="s">
        <v>146</v>
      </c>
      <c r="E160" s="121" t="s">
        <v>644</v>
      </c>
      <c r="F160" s="122" t="s">
        <v>645</v>
      </c>
      <c r="G160" s="123" t="s">
        <v>272</v>
      </c>
      <c r="H160" s="124">
        <v>411.68</v>
      </c>
      <c r="I160" s="125"/>
      <c r="J160" s="125"/>
      <c r="K160" s="126"/>
      <c r="L160" s="30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AJ160" s="127" t="s">
        <v>90</v>
      </c>
      <c r="AL160" s="127" t="s">
        <v>146</v>
      </c>
      <c r="AM160" s="127" t="s">
        <v>78</v>
      </c>
      <c r="AQ160" s="15" t="s">
        <v>144</v>
      </c>
      <c r="AW160" s="128" t="e">
        <f>IF(#REF!="základná",J160,0)</f>
        <v>#REF!</v>
      </c>
      <c r="AX160" s="128" t="e">
        <f>IF(#REF!="znížená",J160,0)</f>
        <v>#REF!</v>
      </c>
      <c r="AY160" s="128" t="e">
        <f>IF(#REF!="zákl. prenesená",J160,0)</f>
        <v>#REF!</v>
      </c>
      <c r="AZ160" s="128" t="e">
        <f>IF(#REF!="zníž. prenesená",J160,0)</f>
        <v>#REF!</v>
      </c>
      <c r="BA160" s="128" t="e">
        <f>IF(#REF!="nulová",J160,0)</f>
        <v>#REF!</v>
      </c>
      <c r="BB160" s="15" t="s">
        <v>78</v>
      </c>
      <c r="BC160" s="128">
        <f t="shared" si="1"/>
        <v>0</v>
      </c>
      <c r="BD160" s="15" t="s">
        <v>90</v>
      </c>
      <c r="BE160" s="127" t="s">
        <v>646</v>
      </c>
    </row>
    <row r="161" spans="1:57" s="2" customFormat="1" ht="21.75" customHeight="1">
      <c r="A161" s="29"/>
      <c r="B161" s="119"/>
      <c r="C161" s="120" t="s">
        <v>236</v>
      </c>
      <c r="D161" s="120" t="s">
        <v>146</v>
      </c>
      <c r="E161" s="121" t="s">
        <v>326</v>
      </c>
      <c r="F161" s="122" t="s">
        <v>327</v>
      </c>
      <c r="G161" s="123" t="s">
        <v>328</v>
      </c>
      <c r="H161" s="124">
        <v>16.366</v>
      </c>
      <c r="I161" s="125"/>
      <c r="J161" s="125"/>
      <c r="K161" s="126"/>
      <c r="L161" s="30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W161" s="29"/>
      <c r="AJ161" s="127" t="s">
        <v>90</v>
      </c>
      <c r="AL161" s="127" t="s">
        <v>146</v>
      </c>
      <c r="AM161" s="127" t="s">
        <v>78</v>
      </c>
      <c r="AQ161" s="15" t="s">
        <v>144</v>
      </c>
      <c r="AW161" s="128" t="e">
        <f>IF(#REF!="základná",J161,0)</f>
        <v>#REF!</v>
      </c>
      <c r="AX161" s="128" t="e">
        <f>IF(#REF!="znížená",J161,0)</f>
        <v>#REF!</v>
      </c>
      <c r="AY161" s="128" t="e">
        <f>IF(#REF!="zákl. prenesená",J161,0)</f>
        <v>#REF!</v>
      </c>
      <c r="AZ161" s="128" t="e">
        <f>IF(#REF!="zníž. prenesená",J161,0)</f>
        <v>#REF!</v>
      </c>
      <c r="BA161" s="128" t="e">
        <f>IF(#REF!="nulová",J161,0)</f>
        <v>#REF!</v>
      </c>
      <c r="BB161" s="15" t="s">
        <v>78</v>
      </c>
      <c r="BC161" s="128">
        <f t="shared" si="1"/>
        <v>0</v>
      </c>
      <c r="BD161" s="15" t="s">
        <v>90</v>
      </c>
      <c r="BE161" s="127" t="s">
        <v>647</v>
      </c>
    </row>
    <row r="162" spans="1:57" s="2" customFormat="1" ht="16.5" customHeight="1">
      <c r="A162" s="29"/>
      <c r="B162" s="119"/>
      <c r="C162" s="120" t="s">
        <v>240</v>
      </c>
      <c r="D162" s="120" t="s">
        <v>146</v>
      </c>
      <c r="E162" s="121" t="s">
        <v>331</v>
      </c>
      <c r="F162" s="122" t="s">
        <v>332</v>
      </c>
      <c r="G162" s="123" t="s">
        <v>328</v>
      </c>
      <c r="H162" s="124">
        <v>32.731999999999999</v>
      </c>
      <c r="I162" s="125"/>
      <c r="J162" s="125"/>
      <c r="K162" s="126"/>
      <c r="L162" s="30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AJ162" s="127" t="s">
        <v>90</v>
      </c>
      <c r="AL162" s="127" t="s">
        <v>146</v>
      </c>
      <c r="AM162" s="127" t="s">
        <v>78</v>
      </c>
      <c r="AQ162" s="15" t="s">
        <v>144</v>
      </c>
      <c r="AW162" s="128" t="e">
        <f>IF(#REF!="základná",J162,0)</f>
        <v>#REF!</v>
      </c>
      <c r="AX162" s="128" t="e">
        <f>IF(#REF!="znížená",J162,0)</f>
        <v>#REF!</v>
      </c>
      <c r="AY162" s="128" t="e">
        <f>IF(#REF!="zákl. prenesená",J162,0)</f>
        <v>#REF!</v>
      </c>
      <c r="AZ162" s="128" t="e">
        <f>IF(#REF!="zníž. prenesená",J162,0)</f>
        <v>#REF!</v>
      </c>
      <c r="BA162" s="128" t="e">
        <f>IF(#REF!="nulová",J162,0)</f>
        <v>#REF!</v>
      </c>
      <c r="BB162" s="15" t="s">
        <v>78</v>
      </c>
      <c r="BC162" s="128">
        <f t="shared" si="1"/>
        <v>0</v>
      </c>
      <c r="BD162" s="15" t="s">
        <v>90</v>
      </c>
      <c r="BE162" s="127" t="s">
        <v>648</v>
      </c>
    </row>
    <row r="163" spans="1:57" s="2" customFormat="1" ht="21.75" customHeight="1">
      <c r="A163" s="29"/>
      <c r="B163" s="119"/>
      <c r="C163" s="120" t="s">
        <v>244</v>
      </c>
      <c r="D163" s="120" t="s">
        <v>146</v>
      </c>
      <c r="E163" s="121" t="s">
        <v>335</v>
      </c>
      <c r="F163" s="122" t="s">
        <v>336</v>
      </c>
      <c r="G163" s="123" t="s">
        <v>328</v>
      </c>
      <c r="H163" s="124">
        <v>16.366</v>
      </c>
      <c r="I163" s="125"/>
      <c r="J163" s="125"/>
      <c r="K163" s="126"/>
      <c r="L163" s="30"/>
      <c r="M163" s="29"/>
      <c r="N163" s="29"/>
      <c r="O163" s="29"/>
      <c r="P163" s="29"/>
      <c r="Q163" s="29"/>
      <c r="R163" s="29"/>
      <c r="S163" s="29"/>
      <c r="T163" s="29"/>
      <c r="U163" s="29"/>
      <c r="V163" s="29"/>
      <c r="W163" s="29"/>
      <c r="AJ163" s="127" t="s">
        <v>90</v>
      </c>
      <c r="AL163" s="127" t="s">
        <v>146</v>
      </c>
      <c r="AM163" s="127" t="s">
        <v>78</v>
      </c>
      <c r="AQ163" s="15" t="s">
        <v>144</v>
      </c>
      <c r="AW163" s="128" t="e">
        <f>IF(#REF!="základná",J163,0)</f>
        <v>#REF!</v>
      </c>
      <c r="AX163" s="128" t="e">
        <f>IF(#REF!="znížená",J163,0)</f>
        <v>#REF!</v>
      </c>
      <c r="AY163" s="128" t="e">
        <f>IF(#REF!="zákl. prenesená",J163,0)</f>
        <v>#REF!</v>
      </c>
      <c r="AZ163" s="128" t="e">
        <f>IF(#REF!="zníž. prenesená",J163,0)</f>
        <v>#REF!</v>
      </c>
      <c r="BA163" s="128" t="e">
        <f>IF(#REF!="nulová",J163,0)</f>
        <v>#REF!</v>
      </c>
      <c r="BB163" s="15" t="s">
        <v>78</v>
      </c>
      <c r="BC163" s="128">
        <f t="shared" si="1"/>
        <v>0</v>
      </c>
      <c r="BD163" s="15" t="s">
        <v>90</v>
      </c>
      <c r="BE163" s="127" t="s">
        <v>649</v>
      </c>
    </row>
    <row r="164" spans="1:57" s="2" customFormat="1" ht="24.2" customHeight="1">
      <c r="A164" s="29"/>
      <c r="B164" s="119"/>
      <c r="C164" s="120" t="s">
        <v>249</v>
      </c>
      <c r="D164" s="120" t="s">
        <v>146</v>
      </c>
      <c r="E164" s="121" t="s">
        <v>339</v>
      </c>
      <c r="F164" s="122" t="s">
        <v>340</v>
      </c>
      <c r="G164" s="123" t="s">
        <v>328</v>
      </c>
      <c r="H164" s="124">
        <v>245.49</v>
      </c>
      <c r="I164" s="125"/>
      <c r="J164" s="125"/>
      <c r="K164" s="126"/>
      <c r="L164" s="30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AJ164" s="127" t="s">
        <v>90</v>
      </c>
      <c r="AL164" s="127" t="s">
        <v>146</v>
      </c>
      <c r="AM164" s="127" t="s">
        <v>78</v>
      </c>
      <c r="AQ164" s="15" t="s">
        <v>144</v>
      </c>
      <c r="AW164" s="128" t="e">
        <f>IF(#REF!="základná",J164,0)</f>
        <v>#REF!</v>
      </c>
      <c r="AX164" s="128" t="e">
        <f>IF(#REF!="znížená",J164,0)</f>
        <v>#REF!</v>
      </c>
      <c r="AY164" s="128" t="e">
        <f>IF(#REF!="zákl. prenesená",J164,0)</f>
        <v>#REF!</v>
      </c>
      <c r="AZ164" s="128" t="e">
        <f>IF(#REF!="zníž. prenesená",J164,0)</f>
        <v>#REF!</v>
      </c>
      <c r="BA164" s="128" t="e">
        <f>IF(#REF!="nulová",J164,0)</f>
        <v>#REF!</v>
      </c>
      <c r="BB164" s="15" t="s">
        <v>78</v>
      </c>
      <c r="BC164" s="128">
        <f t="shared" si="1"/>
        <v>0</v>
      </c>
      <c r="BD164" s="15" t="s">
        <v>90</v>
      </c>
      <c r="BE164" s="127" t="s">
        <v>650</v>
      </c>
    </row>
    <row r="165" spans="1:57" s="2" customFormat="1" ht="24.2" customHeight="1">
      <c r="A165" s="29"/>
      <c r="B165" s="119"/>
      <c r="C165" s="120" t="s">
        <v>253</v>
      </c>
      <c r="D165" s="120" t="s">
        <v>146</v>
      </c>
      <c r="E165" s="121" t="s">
        <v>343</v>
      </c>
      <c r="F165" s="122" t="s">
        <v>344</v>
      </c>
      <c r="G165" s="123" t="s">
        <v>328</v>
      </c>
      <c r="H165" s="124">
        <v>16.366</v>
      </c>
      <c r="I165" s="125"/>
      <c r="J165" s="125"/>
      <c r="K165" s="126"/>
      <c r="L165" s="30"/>
      <c r="M165" s="29"/>
      <c r="N165" s="29"/>
      <c r="O165" s="29"/>
      <c r="P165" s="29"/>
      <c r="Q165" s="29"/>
      <c r="R165" s="29"/>
      <c r="S165" s="29"/>
      <c r="T165" s="29"/>
      <c r="U165" s="29"/>
      <c r="V165" s="29"/>
      <c r="W165" s="29"/>
      <c r="AJ165" s="127" t="s">
        <v>90</v>
      </c>
      <c r="AL165" s="127" t="s">
        <v>146</v>
      </c>
      <c r="AM165" s="127" t="s">
        <v>78</v>
      </c>
      <c r="AQ165" s="15" t="s">
        <v>144</v>
      </c>
      <c r="AW165" s="128" t="e">
        <f>IF(#REF!="základná",J165,0)</f>
        <v>#REF!</v>
      </c>
      <c r="AX165" s="128" t="e">
        <f>IF(#REF!="znížená",J165,0)</f>
        <v>#REF!</v>
      </c>
      <c r="AY165" s="128" t="e">
        <f>IF(#REF!="zákl. prenesená",J165,0)</f>
        <v>#REF!</v>
      </c>
      <c r="AZ165" s="128" t="e">
        <f>IF(#REF!="zníž. prenesená",J165,0)</f>
        <v>#REF!</v>
      </c>
      <c r="BA165" s="128" t="e">
        <f>IF(#REF!="nulová",J165,0)</f>
        <v>#REF!</v>
      </c>
      <c r="BB165" s="15" t="s">
        <v>78</v>
      </c>
      <c r="BC165" s="128">
        <f t="shared" si="1"/>
        <v>0</v>
      </c>
      <c r="BD165" s="15" t="s">
        <v>90</v>
      </c>
      <c r="BE165" s="127" t="s">
        <v>651</v>
      </c>
    </row>
    <row r="166" spans="1:57" s="2" customFormat="1" ht="24.2" customHeight="1">
      <c r="A166" s="29"/>
      <c r="B166" s="119"/>
      <c r="C166" s="120" t="s">
        <v>257</v>
      </c>
      <c r="D166" s="120" t="s">
        <v>146</v>
      </c>
      <c r="E166" s="121" t="s">
        <v>347</v>
      </c>
      <c r="F166" s="122" t="s">
        <v>348</v>
      </c>
      <c r="G166" s="123" t="s">
        <v>328</v>
      </c>
      <c r="H166" s="124">
        <v>130.928</v>
      </c>
      <c r="I166" s="125"/>
      <c r="J166" s="125"/>
      <c r="K166" s="126"/>
      <c r="L166" s="30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AJ166" s="127" t="s">
        <v>90</v>
      </c>
      <c r="AL166" s="127" t="s">
        <v>146</v>
      </c>
      <c r="AM166" s="127" t="s">
        <v>78</v>
      </c>
      <c r="AQ166" s="15" t="s">
        <v>144</v>
      </c>
      <c r="AW166" s="128" t="e">
        <f>IF(#REF!="základná",J166,0)</f>
        <v>#REF!</v>
      </c>
      <c r="AX166" s="128" t="e">
        <f>IF(#REF!="znížená",J166,0)</f>
        <v>#REF!</v>
      </c>
      <c r="AY166" s="128" t="e">
        <f>IF(#REF!="zákl. prenesená",J166,0)</f>
        <v>#REF!</v>
      </c>
      <c r="AZ166" s="128" t="e">
        <f>IF(#REF!="zníž. prenesená",J166,0)</f>
        <v>#REF!</v>
      </c>
      <c r="BA166" s="128" t="e">
        <f>IF(#REF!="nulová",J166,0)</f>
        <v>#REF!</v>
      </c>
      <c r="BB166" s="15" t="s">
        <v>78</v>
      </c>
      <c r="BC166" s="128">
        <f t="shared" si="1"/>
        <v>0</v>
      </c>
      <c r="BD166" s="15" t="s">
        <v>90</v>
      </c>
      <c r="BE166" s="127" t="s">
        <v>652</v>
      </c>
    </row>
    <row r="167" spans="1:57" s="2" customFormat="1" ht="24.2" customHeight="1">
      <c r="A167" s="29"/>
      <c r="B167" s="119"/>
      <c r="C167" s="120" t="s">
        <v>261</v>
      </c>
      <c r="D167" s="120" t="s">
        <v>146</v>
      </c>
      <c r="E167" s="121" t="s">
        <v>351</v>
      </c>
      <c r="F167" s="122" t="s">
        <v>352</v>
      </c>
      <c r="G167" s="123" t="s">
        <v>328</v>
      </c>
      <c r="H167" s="124">
        <v>16.366</v>
      </c>
      <c r="I167" s="125"/>
      <c r="J167" s="125"/>
      <c r="K167" s="126"/>
      <c r="L167" s="30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AJ167" s="127" t="s">
        <v>90</v>
      </c>
      <c r="AL167" s="127" t="s">
        <v>146</v>
      </c>
      <c r="AM167" s="127" t="s">
        <v>78</v>
      </c>
      <c r="AQ167" s="15" t="s">
        <v>144</v>
      </c>
      <c r="AW167" s="128" t="e">
        <f>IF(#REF!="základná",J167,0)</f>
        <v>#REF!</v>
      </c>
      <c r="AX167" s="128" t="e">
        <f>IF(#REF!="znížená",J167,0)</f>
        <v>#REF!</v>
      </c>
      <c r="AY167" s="128" t="e">
        <f>IF(#REF!="zákl. prenesená",J167,0)</f>
        <v>#REF!</v>
      </c>
      <c r="AZ167" s="128" t="e">
        <f>IF(#REF!="zníž. prenesená",J167,0)</f>
        <v>#REF!</v>
      </c>
      <c r="BA167" s="128" t="e">
        <f>IF(#REF!="nulová",J167,0)</f>
        <v>#REF!</v>
      </c>
      <c r="BB167" s="15" t="s">
        <v>78</v>
      </c>
      <c r="BC167" s="128">
        <f t="shared" si="1"/>
        <v>0</v>
      </c>
      <c r="BD167" s="15" t="s">
        <v>90</v>
      </c>
      <c r="BE167" s="127" t="s">
        <v>653</v>
      </c>
    </row>
    <row r="168" spans="1:57" s="12" customFormat="1" ht="22.9" customHeight="1">
      <c r="B168" s="111"/>
      <c r="D168" s="112" t="s">
        <v>68</v>
      </c>
      <c r="E168" s="117" t="s">
        <v>354</v>
      </c>
      <c r="F168" s="117" t="s">
        <v>355</v>
      </c>
      <c r="J168" s="118"/>
      <c r="L168" s="111"/>
      <c r="AJ168" s="112" t="s">
        <v>74</v>
      </c>
      <c r="AL168" s="115" t="s">
        <v>68</v>
      </c>
      <c r="AM168" s="115" t="s">
        <v>74</v>
      </c>
      <c r="AQ168" s="112" t="s">
        <v>144</v>
      </c>
      <c r="BC168" s="116">
        <f>BC169</f>
        <v>0</v>
      </c>
    </row>
    <row r="169" spans="1:57" s="2" customFormat="1" ht="24.2" customHeight="1">
      <c r="A169" s="29"/>
      <c r="B169" s="119"/>
      <c r="C169" s="120" t="s">
        <v>265</v>
      </c>
      <c r="D169" s="120" t="s">
        <v>146</v>
      </c>
      <c r="E169" s="121" t="s">
        <v>357</v>
      </c>
      <c r="F169" s="122" t="s">
        <v>358</v>
      </c>
      <c r="G169" s="123" t="s">
        <v>328</v>
      </c>
      <c r="H169" s="124">
        <v>17.004000000000001</v>
      </c>
      <c r="I169" s="125"/>
      <c r="J169" s="125"/>
      <c r="K169" s="126"/>
      <c r="L169" s="30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AJ169" s="127" t="s">
        <v>90</v>
      </c>
      <c r="AL169" s="127" t="s">
        <v>146</v>
      </c>
      <c r="AM169" s="127" t="s">
        <v>78</v>
      </c>
      <c r="AQ169" s="15" t="s">
        <v>144</v>
      </c>
      <c r="AW169" s="128" t="e">
        <f>IF(#REF!="základná",J169,0)</f>
        <v>#REF!</v>
      </c>
      <c r="AX169" s="128" t="e">
        <f>IF(#REF!="znížená",J169,0)</f>
        <v>#REF!</v>
      </c>
      <c r="AY169" s="128" t="e">
        <f>IF(#REF!="zákl. prenesená",J169,0)</f>
        <v>#REF!</v>
      </c>
      <c r="AZ169" s="128" t="e">
        <f>IF(#REF!="zníž. prenesená",J169,0)</f>
        <v>#REF!</v>
      </c>
      <c r="BA169" s="128" t="e">
        <f>IF(#REF!="nulová",J169,0)</f>
        <v>#REF!</v>
      </c>
      <c r="BB169" s="15" t="s">
        <v>78</v>
      </c>
      <c r="BC169" s="128">
        <f>ROUND(I169*H169,2)</f>
        <v>0</v>
      </c>
      <c r="BD169" s="15" t="s">
        <v>90</v>
      </c>
      <c r="BE169" s="127" t="s">
        <v>654</v>
      </c>
    </row>
    <row r="170" spans="1:57" s="12" customFormat="1" ht="25.9" customHeight="1">
      <c r="B170" s="111"/>
      <c r="D170" s="112" t="s">
        <v>68</v>
      </c>
      <c r="E170" s="113" t="s">
        <v>360</v>
      </c>
      <c r="F170" s="113" t="s">
        <v>361</v>
      </c>
      <c r="J170" s="114"/>
      <c r="L170" s="111"/>
      <c r="AJ170" s="112" t="s">
        <v>78</v>
      </c>
      <c r="AL170" s="115" t="s">
        <v>68</v>
      </c>
      <c r="AM170" s="115" t="s">
        <v>69</v>
      </c>
      <c r="AQ170" s="112" t="s">
        <v>144</v>
      </c>
      <c r="BC170" s="116">
        <f>BC171+BC207+BC229+BC232</f>
        <v>0</v>
      </c>
    </row>
    <row r="171" spans="1:57" s="12" customFormat="1" ht="22.9" customHeight="1">
      <c r="B171" s="111"/>
      <c r="D171" s="112" t="s">
        <v>68</v>
      </c>
      <c r="E171" s="117" t="s">
        <v>655</v>
      </c>
      <c r="F171" s="117" t="s">
        <v>656</v>
      </c>
      <c r="J171" s="118"/>
      <c r="L171" s="111"/>
      <c r="AJ171" s="112" t="s">
        <v>78</v>
      </c>
      <c r="AL171" s="115" t="s">
        <v>68</v>
      </c>
      <c r="AM171" s="115" t="s">
        <v>74</v>
      </c>
      <c r="AQ171" s="112" t="s">
        <v>144</v>
      </c>
      <c r="BC171" s="116">
        <f>SUM(BC172:BC206)</f>
        <v>0</v>
      </c>
    </row>
    <row r="172" spans="1:57" s="2" customFormat="1" ht="24.2" customHeight="1">
      <c r="A172" s="29"/>
      <c r="B172" s="119"/>
      <c r="C172" s="120" t="s">
        <v>269</v>
      </c>
      <c r="D172" s="120" t="s">
        <v>146</v>
      </c>
      <c r="E172" s="121" t="s">
        <v>657</v>
      </c>
      <c r="F172" s="122" t="s">
        <v>658</v>
      </c>
      <c r="G172" s="123" t="s">
        <v>272</v>
      </c>
      <c r="H172" s="124">
        <v>464.28</v>
      </c>
      <c r="I172" s="125"/>
      <c r="J172" s="125"/>
      <c r="K172" s="126"/>
      <c r="L172" s="30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AJ172" s="127" t="s">
        <v>205</v>
      </c>
      <c r="AL172" s="127" t="s">
        <v>146</v>
      </c>
      <c r="AM172" s="127" t="s">
        <v>78</v>
      </c>
      <c r="AQ172" s="15" t="s">
        <v>144</v>
      </c>
      <c r="AW172" s="128" t="e">
        <f>IF(#REF!="základná",J172,0)</f>
        <v>#REF!</v>
      </c>
      <c r="AX172" s="128" t="e">
        <f>IF(#REF!="znížená",J172,0)</f>
        <v>#REF!</v>
      </c>
      <c r="AY172" s="128" t="e">
        <f>IF(#REF!="zákl. prenesená",J172,0)</f>
        <v>#REF!</v>
      </c>
      <c r="AZ172" s="128" t="e">
        <f>IF(#REF!="zníž. prenesená",J172,0)</f>
        <v>#REF!</v>
      </c>
      <c r="BA172" s="128" t="e">
        <f>IF(#REF!="nulová",J172,0)</f>
        <v>#REF!</v>
      </c>
      <c r="BB172" s="15" t="s">
        <v>78</v>
      </c>
      <c r="BC172" s="128">
        <f t="shared" ref="BC172:BC206" si="2">ROUND(I172*H172,2)</f>
        <v>0</v>
      </c>
      <c r="BD172" s="15" t="s">
        <v>205</v>
      </c>
      <c r="BE172" s="127" t="s">
        <v>659</v>
      </c>
    </row>
    <row r="173" spans="1:57" s="2" customFormat="1" ht="37.9" customHeight="1">
      <c r="A173" s="29"/>
      <c r="B173" s="119"/>
      <c r="C173" s="129" t="s">
        <v>274</v>
      </c>
      <c r="D173" s="129" t="s">
        <v>369</v>
      </c>
      <c r="E173" s="130"/>
      <c r="F173" s="131" t="s">
        <v>2864</v>
      </c>
      <c r="G173" s="132" t="s">
        <v>272</v>
      </c>
      <c r="H173" s="133">
        <v>487.49400000000003</v>
      </c>
      <c r="I173" s="134"/>
      <c r="J173" s="134"/>
      <c r="K173" s="135"/>
      <c r="L173" s="136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AJ173" s="127" t="s">
        <v>269</v>
      </c>
      <c r="AL173" s="127" t="s">
        <v>369</v>
      </c>
      <c r="AM173" s="127" t="s">
        <v>78</v>
      </c>
      <c r="AQ173" s="15" t="s">
        <v>144</v>
      </c>
      <c r="AW173" s="128" t="e">
        <f>IF(#REF!="základná",J173,0)</f>
        <v>#REF!</v>
      </c>
      <c r="AX173" s="128" t="e">
        <f>IF(#REF!="znížená",J173,0)</f>
        <v>#REF!</v>
      </c>
      <c r="AY173" s="128" t="e">
        <f>IF(#REF!="zákl. prenesená",J173,0)</f>
        <v>#REF!</v>
      </c>
      <c r="AZ173" s="128" t="e">
        <f>IF(#REF!="zníž. prenesená",J173,0)</f>
        <v>#REF!</v>
      </c>
      <c r="BA173" s="128" t="e">
        <f>IF(#REF!="nulová",J173,0)</f>
        <v>#REF!</v>
      </c>
      <c r="BB173" s="15" t="s">
        <v>78</v>
      </c>
      <c r="BC173" s="128">
        <f t="shared" si="2"/>
        <v>0</v>
      </c>
      <c r="BD173" s="15" t="s">
        <v>205</v>
      </c>
      <c r="BE173" s="127" t="s">
        <v>660</v>
      </c>
    </row>
    <row r="174" spans="1:57" s="2" customFormat="1" ht="37.9" customHeight="1">
      <c r="A174" s="29"/>
      <c r="B174" s="119"/>
      <c r="C174" s="129" t="s">
        <v>278</v>
      </c>
      <c r="D174" s="129" t="s">
        <v>369</v>
      </c>
      <c r="E174" s="130"/>
      <c r="F174" s="131" t="s">
        <v>2865</v>
      </c>
      <c r="G174" s="132" t="s">
        <v>272</v>
      </c>
      <c r="H174" s="133">
        <v>487.49400000000003</v>
      </c>
      <c r="I174" s="134"/>
      <c r="J174" s="134"/>
      <c r="K174" s="135"/>
      <c r="L174" s="136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AJ174" s="127" t="s">
        <v>269</v>
      </c>
      <c r="AL174" s="127" t="s">
        <v>369</v>
      </c>
      <c r="AM174" s="127" t="s">
        <v>78</v>
      </c>
      <c r="AQ174" s="15" t="s">
        <v>144</v>
      </c>
      <c r="AW174" s="128" t="e">
        <f>IF(#REF!="základná",J174,0)</f>
        <v>#REF!</v>
      </c>
      <c r="AX174" s="128" t="e">
        <f>IF(#REF!="znížená",J174,0)</f>
        <v>#REF!</v>
      </c>
      <c r="AY174" s="128" t="e">
        <f>IF(#REF!="zákl. prenesená",J174,0)</f>
        <v>#REF!</v>
      </c>
      <c r="AZ174" s="128" t="e">
        <f>IF(#REF!="zníž. prenesená",J174,0)</f>
        <v>#REF!</v>
      </c>
      <c r="BA174" s="128" t="e">
        <f>IF(#REF!="nulová",J174,0)</f>
        <v>#REF!</v>
      </c>
      <c r="BB174" s="15" t="s">
        <v>78</v>
      </c>
      <c r="BC174" s="128">
        <f t="shared" si="2"/>
        <v>0</v>
      </c>
      <c r="BD174" s="15" t="s">
        <v>205</v>
      </c>
      <c r="BE174" s="127" t="s">
        <v>661</v>
      </c>
    </row>
    <row r="175" spans="1:57" s="2" customFormat="1" ht="37.9" customHeight="1">
      <c r="A175" s="29"/>
      <c r="B175" s="119"/>
      <c r="C175" s="129" t="s">
        <v>282</v>
      </c>
      <c r="D175" s="129" t="s">
        <v>369</v>
      </c>
      <c r="E175" s="130"/>
      <c r="F175" s="131" t="s">
        <v>662</v>
      </c>
      <c r="G175" s="132" t="s">
        <v>307</v>
      </c>
      <c r="H175" s="133">
        <v>20</v>
      </c>
      <c r="I175" s="134"/>
      <c r="J175" s="134"/>
      <c r="K175" s="135"/>
      <c r="L175" s="136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AJ175" s="127" t="s">
        <v>269</v>
      </c>
      <c r="AL175" s="127" t="s">
        <v>369</v>
      </c>
      <c r="AM175" s="127" t="s">
        <v>78</v>
      </c>
      <c r="AQ175" s="15" t="s">
        <v>144</v>
      </c>
      <c r="AW175" s="128" t="e">
        <f>IF(#REF!="základná",J175,0)</f>
        <v>#REF!</v>
      </c>
      <c r="AX175" s="128" t="e">
        <f>IF(#REF!="znížená",J175,0)</f>
        <v>#REF!</v>
      </c>
      <c r="AY175" s="128" t="e">
        <f>IF(#REF!="zákl. prenesená",J175,0)</f>
        <v>#REF!</v>
      </c>
      <c r="AZ175" s="128" t="e">
        <f>IF(#REF!="zníž. prenesená",J175,0)</f>
        <v>#REF!</v>
      </c>
      <c r="BA175" s="128" t="e">
        <f>IF(#REF!="nulová",J175,0)</f>
        <v>#REF!</v>
      </c>
      <c r="BB175" s="15" t="s">
        <v>78</v>
      </c>
      <c r="BC175" s="128">
        <f t="shared" si="2"/>
        <v>0</v>
      </c>
      <c r="BD175" s="15" t="s">
        <v>205</v>
      </c>
      <c r="BE175" s="127" t="s">
        <v>663</v>
      </c>
    </row>
    <row r="176" spans="1:57" s="2" customFormat="1" ht="37.9" customHeight="1">
      <c r="A176" s="29"/>
      <c r="B176" s="119"/>
      <c r="C176" s="129" t="s">
        <v>286</v>
      </c>
      <c r="D176" s="129" t="s">
        <v>369</v>
      </c>
      <c r="E176" s="130"/>
      <c r="F176" s="131" t="s">
        <v>664</v>
      </c>
      <c r="G176" s="132" t="s">
        <v>307</v>
      </c>
      <c r="H176" s="133">
        <v>1</v>
      </c>
      <c r="I176" s="134"/>
      <c r="J176" s="134"/>
      <c r="K176" s="135"/>
      <c r="L176" s="136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AJ176" s="127" t="s">
        <v>269</v>
      </c>
      <c r="AL176" s="127" t="s">
        <v>369</v>
      </c>
      <c r="AM176" s="127" t="s">
        <v>78</v>
      </c>
      <c r="AQ176" s="15" t="s">
        <v>144</v>
      </c>
      <c r="AW176" s="128" t="e">
        <f>IF(#REF!="základná",J176,0)</f>
        <v>#REF!</v>
      </c>
      <c r="AX176" s="128" t="e">
        <f>IF(#REF!="znížená",J176,0)</f>
        <v>#REF!</v>
      </c>
      <c r="AY176" s="128" t="e">
        <f>IF(#REF!="zákl. prenesená",J176,0)</f>
        <v>#REF!</v>
      </c>
      <c r="AZ176" s="128" t="e">
        <f>IF(#REF!="zníž. prenesená",J176,0)</f>
        <v>#REF!</v>
      </c>
      <c r="BA176" s="128" t="e">
        <f>IF(#REF!="nulová",J176,0)</f>
        <v>#REF!</v>
      </c>
      <c r="BB176" s="15" t="s">
        <v>78</v>
      </c>
      <c r="BC176" s="128">
        <f t="shared" si="2"/>
        <v>0</v>
      </c>
      <c r="BD176" s="15" t="s">
        <v>205</v>
      </c>
      <c r="BE176" s="127" t="s">
        <v>665</v>
      </c>
    </row>
    <row r="177" spans="1:57" s="2" customFormat="1" ht="37.9" customHeight="1">
      <c r="A177" s="29"/>
      <c r="B177" s="119"/>
      <c r="C177" s="129" t="s">
        <v>290</v>
      </c>
      <c r="D177" s="129" t="s">
        <v>369</v>
      </c>
      <c r="E177" s="130"/>
      <c r="F177" s="131" t="s">
        <v>666</v>
      </c>
      <c r="G177" s="132" t="s">
        <v>307</v>
      </c>
      <c r="H177" s="133">
        <v>2</v>
      </c>
      <c r="I177" s="134"/>
      <c r="J177" s="134"/>
      <c r="K177" s="135"/>
      <c r="L177" s="136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AJ177" s="127" t="s">
        <v>269</v>
      </c>
      <c r="AL177" s="127" t="s">
        <v>369</v>
      </c>
      <c r="AM177" s="127" t="s">
        <v>78</v>
      </c>
      <c r="AQ177" s="15" t="s">
        <v>144</v>
      </c>
      <c r="AW177" s="128" t="e">
        <f>IF(#REF!="základná",J177,0)</f>
        <v>#REF!</v>
      </c>
      <c r="AX177" s="128" t="e">
        <f>IF(#REF!="znížená",J177,0)</f>
        <v>#REF!</v>
      </c>
      <c r="AY177" s="128" t="e">
        <f>IF(#REF!="zákl. prenesená",J177,0)</f>
        <v>#REF!</v>
      </c>
      <c r="AZ177" s="128" t="e">
        <f>IF(#REF!="zníž. prenesená",J177,0)</f>
        <v>#REF!</v>
      </c>
      <c r="BA177" s="128" t="e">
        <f>IF(#REF!="nulová",J177,0)</f>
        <v>#REF!</v>
      </c>
      <c r="BB177" s="15" t="s">
        <v>78</v>
      </c>
      <c r="BC177" s="128">
        <f t="shared" si="2"/>
        <v>0</v>
      </c>
      <c r="BD177" s="15" t="s">
        <v>205</v>
      </c>
      <c r="BE177" s="127" t="s">
        <v>667</v>
      </c>
    </row>
    <row r="178" spans="1:57" s="2" customFormat="1" ht="37.9" customHeight="1">
      <c r="A178" s="29"/>
      <c r="B178" s="119"/>
      <c r="C178" s="129" t="s">
        <v>292</v>
      </c>
      <c r="D178" s="129" t="s">
        <v>369</v>
      </c>
      <c r="E178" s="130"/>
      <c r="F178" s="131" t="s">
        <v>668</v>
      </c>
      <c r="G178" s="132" t="s">
        <v>307</v>
      </c>
      <c r="H178" s="133">
        <v>6</v>
      </c>
      <c r="I178" s="134"/>
      <c r="J178" s="134"/>
      <c r="K178" s="135"/>
      <c r="L178" s="136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AJ178" s="127" t="s">
        <v>269</v>
      </c>
      <c r="AL178" s="127" t="s">
        <v>369</v>
      </c>
      <c r="AM178" s="127" t="s">
        <v>78</v>
      </c>
      <c r="AQ178" s="15" t="s">
        <v>144</v>
      </c>
      <c r="AW178" s="128" t="e">
        <f>IF(#REF!="základná",J178,0)</f>
        <v>#REF!</v>
      </c>
      <c r="AX178" s="128" t="e">
        <f>IF(#REF!="znížená",J178,0)</f>
        <v>#REF!</v>
      </c>
      <c r="AY178" s="128" t="e">
        <f>IF(#REF!="zákl. prenesená",J178,0)</f>
        <v>#REF!</v>
      </c>
      <c r="AZ178" s="128" t="e">
        <f>IF(#REF!="zníž. prenesená",J178,0)</f>
        <v>#REF!</v>
      </c>
      <c r="BA178" s="128" t="e">
        <f>IF(#REF!="nulová",J178,0)</f>
        <v>#REF!</v>
      </c>
      <c r="BB178" s="15" t="s">
        <v>78</v>
      </c>
      <c r="BC178" s="128">
        <f t="shared" si="2"/>
        <v>0</v>
      </c>
      <c r="BD178" s="15" t="s">
        <v>205</v>
      </c>
      <c r="BE178" s="127" t="s">
        <v>669</v>
      </c>
    </row>
    <row r="179" spans="1:57" s="2" customFormat="1" ht="24.2" customHeight="1">
      <c r="A179" s="29"/>
      <c r="B179" s="119"/>
      <c r="C179" s="129" t="s">
        <v>296</v>
      </c>
      <c r="D179" s="129" t="s">
        <v>369</v>
      </c>
      <c r="E179" s="130"/>
      <c r="F179" s="131" t="s">
        <v>670</v>
      </c>
      <c r="G179" s="132" t="s">
        <v>149</v>
      </c>
      <c r="H179" s="133">
        <v>1.903</v>
      </c>
      <c r="I179" s="134"/>
      <c r="J179" s="134"/>
      <c r="K179" s="135"/>
      <c r="L179" s="136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AJ179" s="127" t="s">
        <v>269</v>
      </c>
      <c r="AL179" s="127" t="s">
        <v>369</v>
      </c>
      <c r="AM179" s="127" t="s">
        <v>78</v>
      </c>
      <c r="AQ179" s="15" t="s">
        <v>144</v>
      </c>
      <c r="AW179" s="128" t="e">
        <f>IF(#REF!="základná",J179,0)</f>
        <v>#REF!</v>
      </c>
      <c r="AX179" s="128" t="e">
        <f>IF(#REF!="znížená",J179,0)</f>
        <v>#REF!</v>
      </c>
      <c r="AY179" s="128" t="e">
        <f>IF(#REF!="zákl. prenesená",J179,0)</f>
        <v>#REF!</v>
      </c>
      <c r="AZ179" s="128" t="e">
        <f>IF(#REF!="zníž. prenesená",J179,0)</f>
        <v>#REF!</v>
      </c>
      <c r="BA179" s="128" t="e">
        <f>IF(#REF!="nulová",J179,0)</f>
        <v>#REF!</v>
      </c>
      <c r="BB179" s="15" t="s">
        <v>78</v>
      </c>
      <c r="BC179" s="128">
        <f t="shared" si="2"/>
        <v>0</v>
      </c>
      <c r="BD179" s="15" t="s">
        <v>205</v>
      </c>
      <c r="BE179" s="127" t="s">
        <v>671</v>
      </c>
    </row>
    <row r="180" spans="1:57" s="2" customFormat="1" ht="37.9" customHeight="1">
      <c r="A180" s="29"/>
      <c r="B180" s="119"/>
      <c r="C180" s="129" t="s">
        <v>300</v>
      </c>
      <c r="D180" s="129" t="s">
        <v>369</v>
      </c>
      <c r="E180" s="130"/>
      <c r="F180" s="131" t="s">
        <v>672</v>
      </c>
      <c r="G180" s="132" t="s">
        <v>307</v>
      </c>
      <c r="H180" s="133">
        <v>1</v>
      </c>
      <c r="I180" s="134"/>
      <c r="J180" s="134"/>
      <c r="K180" s="135"/>
      <c r="L180" s="136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AJ180" s="127" t="s">
        <v>269</v>
      </c>
      <c r="AL180" s="127" t="s">
        <v>369</v>
      </c>
      <c r="AM180" s="127" t="s">
        <v>78</v>
      </c>
      <c r="AQ180" s="15" t="s">
        <v>144</v>
      </c>
      <c r="AW180" s="128" t="e">
        <f>IF(#REF!="základná",J180,0)</f>
        <v>#REF!</v>
      </c>
      <c r="AX180" s="128" t="e">
        <f>IF(#REF!="znížená",J180,0)</f>
        <v>#REF!</v>
      </c>
      <c r="AY180" s="128" t="e">
        <f>IF(#REF!="zákl. prenesená",J180,0)</f>
        <v>#REF!</v>
      </c>
      <c r="AZ180" s="128" t="e">
        <f>IF(#REF!="zníž. prenesená",J180,0)</f>
        <v>#REF!</v>
      </c>
      <c r="BA180" s="128" t="e">
        <f>IF(#REF!="nulová",J180,0)</f>
        <v>#REF!</v>
      </c>
      <c r="BB180" s="15" t="s">
        <v>78</v>
      </c>
      <c r="BC180" s="128">
        <f t="shared" si="2"/>
        <v>0</v>
      </c>
      <c r="BD180" s="15" t="s">
        <v>205</v>
      </c>
      <c r="BE180" s="127" t="s">
        <v>673</v>
      </c>
    </row>
    <row r="181" spans="1:57" s="2" customFormat="1" ht="24.2" customHeight="1">
      <c r="A181" s="29"/>
      <c r="B181" s="119"/>
      <c r="C181" s="129" t="s">
        <v>304</v>
      </c>
      <c r="D181" s="129" t="s">
        <v>369</v>
      </c>
      <c r="E181" s="130"/>
      <c r="F181" s="131" t="s">
        <v>670</v>
      </c>
      <c r="G181" s="132" t="s">
        <v>149</v>
      </c>
      <c r="H181" s="133">
        <v>0.61399999999999999</v>
      </c>
      <c r="I181" s="134"/>
      <c r="J181" s="134"/>
      <c r="K181" s="135"/>
      <c r="L181" s="136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AJ181" s="127" t="s">
        <v>269</v>
      </c>
      <c r="AL181" s="127" t="s">
        <v>369</v>
      </c>
      <c r="AM181" s="127" t="s">
        <v>78</v>
      </c>
      <c r="AQ181" s="15" t="s">
        <v>144</v>
      </c>
      <c r="AW181" s="128" t="e">
        <f>IF(#REF!="základná",J181,0)</f>
        <v>#REF!</v>
      </c>
      <c r="AX181" s="128" t="e">
        <f>IF(#REF!="znížená",J181,0)</f>
        <v>#REF!</v>
      </c>
      <c r="AY181" s="128" t="e">
        <f>IF(#REF!="zákl. prenesená",J181,0)</f>
        <v>#REF!</v>
      </c>
      <c r="AZ181" s="128" t="e">
        <f>IF(#REF!="zníž. prenesená",J181,0)</f>
        <v>#REF!</v>
      </c>
      <c r="BA181" s="128" t="e">
        <f>IF(#REF!="nulová",J181,0)</f>
        <v>#REF!</v>
      </c>
      <c r="BB181" s="15" t="s">
        <v>78</v>
      </c>
      <c r="BC181" s="128">
        <f t="shared" si="2"/>
        <v>0</v>
      </c>
      <c r="BD181" s="15" t="s">
        <v>205</v>
      </c>
      <c r="BE181" s="127" t="s">
        <v>674</v>
      </c>
    </row>
    <row r="182" spans="1:57" s="2" customFormat="1" ht="37.9" customHeight="1">
      <c r="A182" s="29"/>
      <c r="B182" s="119"/>
      <c r="C182" s="129" t="s">
        <v>309</v>
      </c>
      <c r="D182" s="129" t="s">
        <v>369</v>
      </c>
      <c r="E182" s="130"/>
      <c r="F182" s="131" t="s">
        <v>675</v>
      </c>
      <c r="G182" s="132" t="s">
        <v>307</v>
      </c>
      <c r="H182" s="133">
        <v>2</v>
      </c>
      <c r="I182" s="134"/>
      <c r="J182" s="134"/>
      <c r="K182" s="135"/>
      <c r="L182" s="136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AJ182" s="127" t="s">
        <v>269</v>
      </c>
      <c r="AL182" s="127" t="s">
        <v>369</v>
      </c>
      <c r="AM182" s="127" t="s">
        <v>78</v>
      </c>
      <c r="AQ182" s="15" t="s">
        <v>144</v>
      </c>
      <c r="AW182" s="128" t="e">
        <f>IF(#REF!="základná",J182,0)</f>
        <v>#REF!</v>
      </c>
      <c r="AX182" s="128" t="e">
        <f>IF(#REF!="znížená",J182,0)</f>
        <v>#REF!</v>
      </c>
      <c r="AY182" s="128" t="e">
        <f>IF(#REF!="zákl. prenesená",J182,0)</f>
        <v>#REF!</v>
      </c>
      <c r="AZ182" s="128" t="e">
        <f>IF(#REF!="zníž. prenesená",J182,0)</f>
        <v>#REF!</v>
      </c>
      <c r="BA182" s="128" t="e">
        <f>IF(#REF!="nulová",J182,0)</f>
        <v>#REF!</v>
      </c>
      <c r="BB182" s="15" t="s">
        <v>78</v>
      </c>
      <c r="BC182" s="128">
        <f t="shared" si="2"/>
        <v>0</v>
      </c>
      <c r="BD182" s="15" t="s">
        <v>205</v>
      </c>
      <c r="BE182" s="127" t="s">
        <v>676</v>
      </c>
    </row>
    <row r="183" spans="1:57" s="2" customFormat="1" ht="37.9" customHeight="1">
      <c r="A183" s="29"/>
      <c r="B183" s="119"/>
      <c r="C183" s="129" t="s">
        <v>313</v>
      </c>
      <c r="D183" s="129" t="s">
        <v>369</v>
      </c>
      <c r="E183" s="130"/>
      <c r="F183" s="131" t="s">
        <v>677</v>
      </c>
      <c r="G183" s="132" t="s">
        <v>307</v>
      </c>
      <c r="H183" s="133">
        <v>2</v>
      </c>
      <c r="I183" s="134"/>
      <c r="J183" s="134"/>
      <c r="K183" s="135"/>
      <c r="L183" s="136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AJ183" s="127" t="s">
        <v>269</v>
      </c>
      <c r="AL183" s="127" t="s">
        <v>369</v>
      </c>
      <c r="AM183" s="127" t="s">
        <v>78</v>
      </c>
      <c r="AQ183" s="15" t="s">
        <v>144</v>
      </c>
      <c r="AW183" s="128" t="e">
        <f>IF(#REF!="základná",J183,0)</f>
        <v>#REF!</v>
      </c>
      <c r="AX183" s="128" t="e">
        <f>IF(#REF!="znížená",J183,0)</f>
        <v>#REF!</v>
      </c>
      <c r="AY183" s="128" t="e">
        <f>IF(#REF!="zákl. prenesená",J183,0)</f>
        <v>#REF!</v>
      </c>
      <c r="AZ183" s="128" t="e">
        <f>IF(#REF!="zníž. prenesená",J183,0)</f>
        <v>#REF!</v>
      </c>
      <c r="BA183" s="128" t="e">
        <f>IF(#REF!="nulová",J183,0)</f>
        <v>#REF!</v>
      </c>
      <c r="BB183" s="15" t="s">
        <v>78</v>
      </c>
      <c r="BC183" s="128">
        <f t="shared" si="2"/>
        <v>0</v>
      </c>
      <c r="BD183" s="15" t="s">
        <v>205</v>
      </c>
      <c r="BE183" s="127" t="s">
        <v>678</v>
      </c>
    </row>
    <row r="184" spans="1:57" s="2" customFormat="1" ht="37.9" customHeight="1">
      <c r="A184" s="29"/>
      <c r="B184" s="119"/>
      <c r="C184" s="129" t="s">
        <v>317</v>
      </c>
      <c r="D184" s="129" t="s">
        <v>369</v>
      </c>
      <c r="E184" s="130"/>
      <c r="F184" s="131" t="s">
        <v>679</v>
      </c>
      <c r="G184" s="132" t="s">
        <v>307</v>
      </c>
      <c r="H184" s="133">
        <v>47</v>
      </c>
      <c r="I184" s="134"/>
      <c r="J184" s="134"/>
      <c r="K184" s="135"/>
      <c r="L184" s="136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AJ184" s="127" t="s">
        <v>269</v>
      </c>
      <c r="AL184" s="127" t="s">
        <v>369</v>
      </c>
      <c r="AM184" s="127" t="s">
        <v>78</v>
      </c>
      <c r="AQ184" s="15" t="s">
        <v>144</v>
      </c>
      <c r="AW184" s="128" t="e">
        <f>IF(#REF!="základná",J184,0)</f>
        <v>#REF!</v>
      </c>
      <c r="AX184" s="128" t="e">
        <f>IF(#REF!="znížená",J184,0)</f>
        <v>#REF!</v>
      </c>
      <c r="AY184" s="128" t="e">
        <f>IF(#REF!="zákl. prenesená",J184,0)</f>
        <v>#REF!</v>
      </c>
      <c r="AZ184" s="128" t="e">
        <f>IF(#REF!="zníž. prenesená",J184,0)</f>
        <v>#REF!</v>
      </c>
      <c r="BA184" s="128" t="e">
        <f>IF(#REF!="nulová",J184,0)</f>
        <v>#REF!</v>
      </c>
      <c r="BB184" s="15" t="s">
        <v>78</v>
      </c>
      <c r="BC184" s="128">
        <f t="shared" si="2"/>
        <v>0</v>
      </c>
      <c r="BD184" s="15" t="s">
        <v>205</v>
      </c>
      <c r="BE184" s="127" t="s">
        <v>680</v>
      </c>
    </row>
    <row r="185" spans="1:57" s="2" customFormat="1" ht="24.2" customHeight="1">
      <c r="A185" s="29"/>
      <c r="B185" s="119"/>
      <c r="C185" s="129" t="s">
        <v>321</v>
      </c>
      <c r="D185" s="129" t="s">
        <v>369</v>
      </c>
      <c r="E185" s="130"/>
      <c r="F185" s="131" t="s">
        <v>670</v>
      </c>
      <c r="G185" s="132" t="s">
        <v>149</v>
      </c>
      <c r="H185" s="133">
        <v>2.8</v>
      </c>
      <c r="I185" s="134"/>
      <c r="J185" s="134"/>
      <c r="K185" s="135"/>
      <c r="L185" s="136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AJ185" s="127" t="s">
        <v>269</v>
      </c>
      <c r="AL185" s="127" t="s">
        <v>369</v>
      </c>
      <c r="AM185" s="127" t="s">
        <v>78</v>
      </c>
      <c r="AQ185" s="15" t="s">
        <v>144</v>
      </c>
      <c r="AW185" s="128" t="e">
        <f>IF(#REF!="základná",J185,0)</f>
        <v>#REF!</v>
      </c>
      <c r="AX185" s="128" t="e">
        <f>IF(#REF!="znížená",J185,0)</f>
        <v>#REF!</v>
      </c>
      <c r="AY185" s="128" t="e">
        <f>IF(#REF!="zákl. prenesená",J185,0)</f>
        <v>#REF!</v>
      </c>
      <c r="AZ185" s="128" t="e">
        <f>IF(#REF!="zníž. prenesená",J185,0)</f>
        <v>#REF!</v>
      </c>
      <c r="BA185" s="128" t="e">
        <f>IF(#REF!="nulová",J185,0)</f>
        <v>#REF!</v>
      </c>
      <c r="BB185" s="15" t="s">
        <v>78</v>
      </c>
      <c r="BC185" s="128">
        <f t="shared" si="2"/>
        <v>0</v>
      </c>
      <c r="BD185" s="15" t="s">
        <v>205</v>
      </c>
      <c r="BE185" s="127" t="s">
        <v>681</v>
      </c>
    </row>
    <row r="186" spans="1:57" s="2" customFormat="1" ht="37.9" customHeight="1">
      <c r="A186" s="29"/>
      <c r="B186" s="119"/>
      <c r="C186" s="129" t="s">
        <v>325</v>
      </c>
      <c r="D186" s="129" t="s">
        <v>369</v>
      </c>
      <c r="E186" s="130"/>
      <c r="F186" s="131" t="s">
        <v>682</v>
      </c>
      <c r="G186" s="132" t="s">
        <v>307</v>
      </c>
      <c r="H186" s="133">
        <v>7</v>
      </c>
      <c r="I186" s="134"/>
      <c r="J186" s="134"/>
      <c r="K186" s="135"/>
      <c r="L186" s="136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AJ186" s="127" t="s">
        <v>269</v>
      </c>
      <c r="AL186" s="127" t="s">
        <v>369</v>
      </c>
      <c r="AM186" s="127" t="s">
        <v>78</v>
      </c>
      <c r="AQ186" s="15" t="s">
        <v>144</v>
      </c>
      <c r="AW186" s="128" t="e">
        <f>IF(#REF!="základná",J186,0)</f>
        <v>#REF!</v>
      </c>
      <c r="AX186" s="128" t="e">
        <f>IF(#REF!="znížená",J186,0)</f>
        <v>#REF!</v>
      </c>
      <c r="AY186" s="128" t="e">
        <f>IF(#REF!="zákl. prenesená",J186,0)</f>
        <v>#REF!</v>
      </c>
      <c r="AZ186" s="128" t="e">
        <f>IF(#REF!="zníž. prenesená",J186,0)</f>
        <v>#REF!</v>
      </c>
      <c r="BA186" s="128" t="e">
        <f>IF(#REF!="nulová",J186,0)</f>
        <v>#REF!</v>
      </c>
      <c r="BB186" s="15" t="s">
        <v>78</v>
      </c>
      <c r="BC186" s="128">
        <f t="shared" si="2"/>
        <v>0</v>
      </c>
      <c r="BD186" s="15" t="s">
        <v>205</v>
      </c>
      <c r="BE186" s="127" t="s">
        <v>683</v>
      </c>
    </row>
    <row r="187" spans="1:57" s="2" customFormat="1" ht="24.2" customHeight="1">
      <c r="A187" s="29"/>
      <c r="B187" s="119"/>
      <c r="C187" s="129" t="s">
        <v>330</v>
      </c>
      <c r="D187" s="129" t="s">
        <v>369</v>
      </c>
      <c r="E187" s="130"/>
      <c r="F187" s="131" t="s">
        <v>670</v>
      </c>
      <c r="G187" s="132" t="s">
        <v>149</v>
      </c>
      <c r="H187" s="133">
        <v>2.2890000000000001</v>
      </c>
      <c r="I187" s="134"/>
      <c r="J187" s="134"/>
      <c r="K187" s="135"/>
      <c r="L187" s="136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AJ187" s="127" t="s">
        <v>269</v>
      </c>
      <c r="AL187" s="127" t="s">
        <v>369</v>
      </c>
      <c r="AM187" s="127" t="s">
        <v>78</v>
      </c>
      <c r="AQ187" s="15" t="s">
        <v>144</v>
      </c>
      <c r="AW187" s="128" t="e">
        <f>IF(#REF!="základná",J187,0)</f>
        <v>#REF!</v>
      </c>
      <c r="AX187" s="128" t="e">
        <f>IF(#REF!="znížená",J187,0)</f>
        <v>#REF!</v>
      </c>
      <c r="AY187" s="128" t="e">
        <f>IF(#REF!="zákl. prenesená",J187,0)</f>
        <v>#REF!</v>
      </c>
      <c r="AZ187" s="128" t="e">
        <f>IF(#REF!="zníž. prenesená",J187,0)</f>
        <v>#REF!</v>
      </c>
      <c r="BA187" s="128" t="e">
        <f>IF(#REF!="nulová",J187,0)</f>
        <v>#REF!</v>
      </c>
      <c r="BB187" s="15" t="s">
        <v>78</v>
      </c>
      <c r="BC187" s="128">
        <f t="shared" si="2"/>
        <v>0</v>
      </c>
      <c r="BD187" s="15" t="s">
        <v>205</v>
      </c>
      <c r="BE187" s="127" t="s">
        <v>684</v>
      </c>
    </row>
    <row r="188" spans="1:57" s="2" customFormat="1" ht="37.9" customHeight="1">
      <c r="A188" s="29"/>
      <c r="B188" s="119"/>
      <c r="C188" s="129" t="s">
        <v>334</v>
      </c>
      <c r="D188" s="129" t="s">
        <v>369</v>
      </c>
      <c r="E188" s="130"/>
      <c r="F188" s="131" t="s">
        <v>685</v>
      </c>
      <c r="G188" s="132" t="s">
        <v>307</v>
      </c>
      <c r="H188" s="133">
        <v>2</v>
      </c>
      <c r="I188" s="134"/>
      <c r="J188" s="134"/>
      <c r="K188" s="135"/>
      <c r="L188" s="136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AJ188" s="127" t="s">
        <v>269</v>
      </c>
      <c r="AL188" s="127" t="s">
        <v>369</v>
      </c>
      <c r="AM188" s="127" t="s">
        <v>78</v>
      </c>
      <c r="AQ188" s="15" t="s">
        <v>144</v>
      </c>
      <c r="AW188" s="128" t="e">
        <f>IF(#REF!="základná",J188,0)</f>
        <v>#REF!</v>
      </c>
      <c r="AX188" s="128" t="e">
        <f>IF(#REF!="znížená",J188,0)</f>
        <v>#REF!</v>
      </c>
      <c r="AY188" s="128" t="e">
        <f>IF(#REF!="zákl. prenesená",J188,0)</f>
        <v>#REF!</v>
      </c>
      <c r="AZ188" s="128" t="e">
        <f>IF(#REF!="zníž. prenesená",J188,0)</f>
        <v>#REF!</v>
      </c>
      <c r="BA188" s="128" t="e">
        <f>IF(#REF!="nulová",J188,0)</f>
        <v>#REF!</v>
      </c>
      <c r="BB188" s="15" t="s">
        <v>78</v>
      </c>
      <c r="BC188" s="128">
        <f t="shared" si="2"/>
        <v>0</v>
      </c>
      <c r="BD188" s="15" t="s">
        <v>205</v>
      </c>
      <c r="BE188" s="127" t="s">
        <v>686</v>
      </c>
    </row>
    <row r="189" spans="1:57" s="2" customFormat="1" ht="37.9" customHeight="1">
      <c r="A189" s="29"/>
      <c r="B189" s="119"/>
      <c r="C189" s="129" t="s">
        <v>338</v>
      </c>
      <c r="D189" s="129" t="s">
        <v>369</v>
      </c>
      <c r="E189" s="130"/>
      <c r="F189" s="131" t="s">
        <v>687</v>
      </c>
      <c r="G189" s="132" t="s">
        <v>307</v>
      </c>
      <c r="H189" s="133">
        <v>4</v>
      </c>
      <c r="I189" s="134"/>
      <c r="J189" s="134"/>
      <c r="K189" s="135"/>
      <c r="L189" s="136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AJ189" s="127" t="s">
        <v>269</v>
      </c>
      <c r="AL189" s="127" t="s">
        <v>369</v>
      </c>
      <c r="AM189" s="127" t="s">
        <v>78</v>
      </c>
      <c r="AQ189" s="15" t="s">
        <v>144</v>
      </c>
      <c r="AW189" s="128" t="e">
        <f>IF(#REF!="základná",J189,0)</f>
        <v>#REF!</v>
      </c>
      <c r="AX189" s="128" t="e">
        <f>IF(#REF!="znížená",J189,0)</f>
        <v>#REF!</v>
      </c>
      <c r="AY189" s="128" t="e">
        <f>IF(#REF!="zákl. prenesená",J189,0)</f>
        <v>#REF!</v>
      </c>
      <c r="AZ189" s="128" t="e">
        <f>IF(#REF!="zníž. prenesená",J189,0)</f>
        <v>#REF!</v>
      </c>
      <c r="BA189" s="128" t="e">
        <f>IF(#REF!="nulová",J189,0)</f>
        <v>#REF!</v>
      </c>
      <c r="BB189" s="15" t="s">
        <v>78</v>
      </c>
      <c r="BC189" s="128">
        <f t="shared" si="2"/>
        <v>0</v>
      </c>
      <c r="BD189" s="15" t="s">
        <v>205</v>
      </c>
      <c r="BE189" s="127" t="s">
        <v>688</v>
      </c>
    </row>
    <row r="190" spans="1:57" s="2" customFormat="1" ht="37.9" customHeight="1">
      <c r="A190" s="29"/>
      <c r="B190" s="119"/>
      <c r="C190" s="129" t="s">
        <v>342</v>
      </c>
      <c r="D190" s="129" t="s">
        <v>369</v>
      </c>
      <c r="E190" s="130"/>
      <c r="F190" s="131" t="s">
        <v>689</v>
      </c>
      <c r="G190" s="132" t="s">
        <v>307</v>
      </c>
      <c r="H190" s="133">
        <v>3</v>
      </c>
      <c r="I190" s="134"/>
      <c r="J190" s="134"/>
      <c r="K190" s="135"/>
      <c r="L190" s="136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AJ190" s="127" t="s">
        <v>269</v>
      </c>
      <c r="AL190" s="127" t="s">
        <v>369</v>
      </c>
      <c r="AM190" s="127" t="s">
        <v>78</v>
      </c>
      <c r="AQ190" s="15" t="s">
        <v>144</v>
      </c>
      <c r="AW190" s="128" t="e">
        <f>IF(#REF!="základná",J190,0)</f>
        <v>#REF!</v>
      </c>
      <c r="AX190" s="128" t="e">
        <f>IF(#REF!="znížená",J190,0)</f>
        <v>#REF!</v>
      </c>
      <c r="AY190" s="128" t="e">
        <f>IF(#REF!="zákl. prenesená",J190,0)</f>
        <v>#REF!</v>
      </c>
      <c r="AZ190" s="128" t="e">
        <f>IF(#REF!="zníž. prenesená",J190,0)</f>
        <v>#REF!</v>
      </c>
      <c r="BA190" s="128" t="e">
        <f>IF(#REF!="nulová",J190,0)</f>
        <v>#REF!</v>
      </c>
      <c r="BB190" s="15" t="s">
        <v>78</v>
      </c>
      <c r="BC190" s="128">
        <f t="shared" si="2"/>
        <v>0</v>
      </c>
      <c r="BD190" s="15" t="s">
        <v>205</v>
      </c>
      <c r="BE190" s="127" t="s">
        <v>690</v>
      </c>
    </row>
    <row r="191" spans="1:57" s="2" customFormat="1" ht="37.9" customHeight="1">
      <c r="A191" s="29"/>
      <c r="B191" s="119"/>
      <c r="C191" s="129" t="s">
        <v>346</v>
      </c>
      <c r="D191" s="129" t="s">
        <v>369</v>
      </c>
      <c r="E191" s="130"/>
      <c r="F191" s="131" t="s">
        <v>691</v>
      </c>
      <c r="G191" s="132" t="s">
        <v>307</v>
      </c>
      <c r="H191" s="133">
        <v>2</v>
      </c>
      <c r="I191" s="134"/>
      <c r="J191" s="134"/>
      <c r="K191" s="135"/>
      <c r="L191" s="136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AJ191" s="127" t="s">
        <v>269</v>
      </c>
      <c r="AL191" s="127" t="s">
        <v>369</v>
      </c>
      <c r="AM191" s="127" t="s">
        <v>78</v>
      </c>
      <c r="AQ191" s="15" t="s">
        <v>144</v>
      </c>
      <c r="AW191" s="128" t="e">
        <f>IF(#REF!="základná",J191,0)</f>
        <v>#REF!</v>
      </c>
      <c r="AX191" s="128" t="e">
        <f>IF(#REF!="znížená",J191,0)</f>
        <v>#REF!</v>
      </c>
      <c r="AY191" s="128" t="e">
        <f>IF(#REF!="zákl. prenesená",J191,0)</f>
        <v>#REF!</v>
      </c>
      <c r="AZ191" s="128" t="e">
        <f>IF(#REF!="zníž. prenesená",J191,0)</f>
        <v>#REF!</v>
      </c>
      <c r="BA191" s="128" t="e">
        <f>IF(#REF!="nulová",J191,0)</f>
        <v>#REF!</v>
      </c>
      <c r="BB191" s="15" t="s">
        <v>78</v>
      </c>
      <c r="BC191" s="128">
        <f t="shared" si="2"/>
        <v>0</v>
      </c>
      <c r="BD191" s="15" t="s">
        <v>205</v>
      </c>
      <c r="BE191" s="127" t="s">
        <v>692</v>
      </c>
    </row>
    <row r="192" spans="1:57" s="2" customFormat="1" ht="37.9" customHeight="1">
      <c r="A192" s="29"/>
      <c r="B192" s="119"/>
      <c r="C192" s="129" t="s">
        <v>350</v>
      </c>
      <c r="D192" s="129" t="s">
        <v>369</v>
      </c>
      <c r="E192" s="130"/>
      <c r="F192" s="131" t="s">
        <v>693</v>
      </c>
      <c r="G192" s="132" t="s">
        <v>307</v>
      </c>
      <c r="H192" s="133">
        <v>2</v>
      </c>
      <c r="I192" s="134"/>
      <c r="J192" s="134"/>
      <c r="K192" s="135"/>
      <c r="L192" s="136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AJ192" s="127" t="s">
        <v>269</v>
      </c>
      <c r="AL192" s="127" t="s">
        <v>369</v>
      </c>
      <c r="AM192" s="127" t="s">
        <v>78</v>
      </c>
      <c r="AQ192" s="15" t="s">
        <v>144</v>
      </c>
      <c r="AW192" s="128" t="e">
        <f>IF(#REF!="základná",J192,0)</f>
        <v>#REF!</v>
      </c>
      <c r="AX192" s="128" t="e">
        <f>IF(#REF!="znížená",J192,0)</f>
        <v>#REF!</v>
      </c>
      <c r="AY192" s="128" t="e">
        <f>IF(#REF!="zákl. prenesená",J192,0)</f>
        <v>#REF!</v>
      </c>
      <c r="AZ192" s="128" t="e">
        <f>IF(#REF!="zníž. prenesená",J192,0)</f>
        <v>#REF!</v>
      </c>
      <c r="BA192" s="128" t="e">
        <f>IF(#REF!="nulová",J192,0)</f>
        <v>#REF!</v>
      </c>
      <c r="BB192" s="15" t="s">
        <v>78</v>
      </c>
      <c r="BC192" s="128">
        <f t="shared" si="2"/>
        <v>0</v>
      </c>
      <c r="BD192" s="15" t="s">
        <v>205</v>
      </c>
      <c r="BE192" s="127" t="s">
        <v>694</v>
      </c>
    </row>
    <row r="193" spans="1:57" s="2" customFormat="1" ht="24.2" customHeight="1">
      <c r="A193" s="29"/>
      <c r="B193" s="119"/>
      <c r="C193" s="120" t="s">
        <v>356</v>
      </c>
      <c r="D193" s="120" t="s">
        <v>146</v>
      </c>
      <c r="E193" s="121" t="s">
        <v>695</v>
      </c>
      <c r="F193" s="122" t="s">
        <v>696</v>
      </c>
      <c r="G193" s="123" t="s">
        <v>307</v>
      </c>
      <c r="H193" s="124">
        <v>15</v>
      </c>
      <c r="I193" s="125"/>
      <c r="J193" s="125"/>
      <c r="K193" s="126"/>
      <c r="L193" s="30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AJ193" s="127" t="s">
        <v>205</v>
      </c>
      <c r="AL193" s="127" t="s">
        <v>146</v>
      </c>
      <c r="AM193" s="127" t="s">
        <v>78</v>
      </c>
      <c r="AQ193" s="15" t="s">
        <v>144</v>
      </c>
      <c r="AW193" s="128" t="e">
        <f>IF(#REF!="základná",J193,0)</f>
        <v>#REF!</v>
      </c>
      <c r="AX193" s="128" t="e">
        <f>IF(#REF!="znížená",J193,0)</f>
        <v>#REF!</v>
      </c>
      <c r="AY193" s="128" t="e">
        <f>IF(#REF!="zákl. prenesená",J193,0)</f>
        <v>#REF!</v>
      </c>
      <c r="AZ193" s="128" t="e">
        <f>IF(#REF!="zníž. prenesená",J193,0)</f>
        <v>#REF!</v>
      </c>
      <c r="BA193" s="128" t="e">
        <f>IF(#REF!="nulová",J193,0)</f>
        <v>#REF!</v>
      </c>
      <c r="BB193" s="15" t="s">
        <v>78</v>
      </c>
      <c r="BC193" s="128">
        <f t="shared" si="2"/>
        <v>0</v>
      </c>
      <c r="BD193" s="15" t="s">
        <v>205</v>
      </c>
      <c r="BE193" s="127" t="s">
        <v>697</v>
      </c>
    </row>
    <row r="194" spans="1:57" s="2" customFormat="1" ht="24.2" customHeight="1">
      <c r="A194" s="29"/>
      <c r="B194" s="119"/>
      <c r="C194" s="129" t="s">
        <v>364</v>
      </c>
      <c r="D194" s="129" t="s">
        <v>369</v>
      </c>
      <c r="E194" s="130"/>
      <c r="F194" s="131" t="s">
        <v>698</v>
      </c>
      <c r="G194" s="132" t="s">
        <v>272</v>
      </c>
      <c r="H194" s="133">
        <v>11.07</v>
      </c>
      <c r="I194" s="134"/>
      <c r="J194" s="134"/>
      <c r="K194" s="135"/>
      <c r="L194" s="136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AJ194" s="127" t="s">
        <v>269</v>
      </c>
      <c r="AL194" s="127" t="s">
        <v>369</v>
      </c>
      <c r="AM194" s="127" t="s">
        <v>78</v>
      </c>
      <c r="AQ194" s="15" t="s">
        <v>144</v>
      </c>
      <c r="AW194" s="128" t="e">
        <f>IF(#REF!="základná",J194,0)</f>
        <v>#REF!</v>
      </c>
      <c r="AX194" s="128" t="e">
        <f>IF(#REF!="znížená",J194,0)</f>
        <v>#REF!</v>
      </c>
      <c r="AY194" s="128" t="e">
        <f>IF(#REF!="zákl. prenesená",J194,0)</f>
        <v>#REF!</v>
      </c>
      <c r="AZ194" s="128" t="e">
        <f>IF(#REF!="zníž. prenesená",J194,0)</f>
        <v>#REF!</v>
      </c>
      <c r="BA194" s="128" t="e">
        <f>IF(#REF!="nulová",J194,0)</f>
        <v>#REF!</v>
      </c>
      <c r="BB194" s="15" t="s">
        <v>78</v>
      </c>
      <c r="BC194" s="128">
        <f t="shared" si="2"/>
        <v>0</v>
      </c>
      <c r="BD194" s="15" t="s">
        <v>205</v>
      </c>
      <c r="BE194" s="127" t="s">
        <v>699</v>
      </c>
    </row>
    <row r="195" spans="1:57" s="2" customFormat="1" ht="24.2" customHeight="1">
      <c r="A195" s="29"/>
      <c r="B195" s="119"/>
      <c r="C195" s="129" t="s">
        <v>368</v>
      </c>
      <c r="D195" s="129" t="s">
        <v>369</v>
      </c>
      <c r="E195" s="130"/>
      <c r="F195" s="131" t="s">
        <v>700</v>
      </c>
      <c r="G195" s="132" t="s">
        <v>307</v>
      </c>
      <c r="H195" s="133">
        <v>15</v>
      </c>
      <c r="I195" s="134"/>
      <c r="J195" s="134"/>
      <c r="K195" s="135"/>
      <c r="L195" s="136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AJ195" s="127" t="s">
        <v>269</v>
      </c>
      <c r="AL195" s="127" t="s">
        <v>369</v>
      </c>
      <c r="AM195" s="127" t="s">
        <v>78</v>
      </c>
      <c r="AQ195" s="15" t="s">
        <v>144</v>
      </c>
      <c r="AW195" s="128" t="e">
        <f>IF(#REF!="základná",J195,0)</f>
        <v>#REF!</v>
      </c>
      <c r="AX195" s="128" t="e">
        <f>IF(#REF!="znížená",J195,0)</f>
        <v>#REF!</v>
      </c>
      <c r="AY195" s="128" t="e">
        <f>IF(#REF!="zákl. prenesená",J195,0)</f>
        <v>#REF!</v>
      </c>
      <c r="AZ195" s="128" t="e">
        <f>IF(#REF!="zníž. prenesená",J195,0)</f>
        <v>#REF!</v>
      </c>
      <c r="BA195" s="128" t="e">
        <f>IF(#REF!="nulová",J195,0)</f>
        <v>#REF!</v>
      </c>
      <c r="BB195" s="15" t="s">
        <v>78</v>
      </c>
      <c r="BC195" s="128">
        <f t="shared" si="2"/>
        <v>0</v>
      </c>
      <c r="BD195" s="15" t="s">
        <v>205</v>
      </c>
      <c r="BE195" s="127" t="s">
        <v>701</v>
      </c>
    </row>
    <row r="196" spans="1:57" s="2" customFormat="1" ht="24.2" customHeight="1">
      <c r="A196" s="29"/>
      <c r="B196" s="119"/>
      <c r="C196" s="120" t="s">
        <v>371</v>
      </c>
      <c r="D196" s="120" t="s">
        <v>146</v>
      </c>
      <c r="E196" s="121" t="s">
        <v>702</v>
      </c>
      <c r="F196" s="122" t="s">
        <v>703</v>
      </c>
      <c r="G196" s="123" t="s">
        <v>307</v>
      </c>
      <c r="H196" s="124">
        <v>72</v>
      </c>
      <c r="I196" s="125"/>
      <c r="J196" s="125"/>
      <c r="K196" s="126"/>
      <c r="L196" s="30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AJ196" s="127" t="s">
        <v>205</v>
      </c>
      <c r="AL196" s="127" t="s">
        <v>146</v>
      </c>
      <c r="AM196" s="127" t="s">
        <v>78</v>
      </c>
      <c r="AQ196" s="15" t="s">
        <v>144</v>
      </c>
      <c r="AW196" s="128" t="e">
        <f>IF(#REF!="základná",J196,0)</f>
        <v>#REF!</v>
      </c>
      <c r="AX196" s="128" t="e">
        <f>IF(#REF!="znížená",J196,0)</f>
        <v>#REF!</v>
      </c>
      <c r="AY196" s="128" t="e">
        <f>IF(#REF!="zákl. prenesená",J196,0)</f>
        <v>#REF!</v>
      </c>
      <c r="AZ196" s="128" t="e">
        <f>IF(#REF!="zníž. prenesená",J196,0)</f>
        <v>#REF!</v>
      </c>
      <c r="BA196" s="128" t="e">
        <f>IF(#REF!="nulová",J196,0)</f>
        <v>#REF!</v>
      </c>
      <c r="BB196" s="15" t="s">
        <v>78</v>
      </c>
      <c r="BC196" s="128">
        <f t="shared" si="2"/>
        <v>0</v>
      </c>
      <c r="BD196" s="15" t="s">
        <v>205</v>
      </c>
      <c r="BE196" s="127" t="s">
        <v>704</v>
      </c>
    </row>
    <row r="197" spans="1:57" s="2" customFormat="1" ht="24.2" customHeight="1">
      <c r="A197" s="29"/>
      <c r="B197" s="119"/>
      <c r="C197" s="129" t="s">
        <v>377</v>
      </c>
      <c r="D197" s="129" t="s">
        <v>369</v>
      </c>
      <c r="E197" s="130"/>
      <c r="F197" s="131" t="s">
        <v>705</v>
      </c>
      <c r="G197" s="132" t="s">
        <v>272</v>
      </c>
      <c r="H197" s="133">
        <v>49.35</v>
      </c>
      <c r="I197" s="134"/>
      <c r="J197" s="134"/>
      <c r="K197" s="135"/>
      <c r="L197" s="136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AJ197" s="127" t="s">
        <v>269</v>
      </c>
      <c r="AL197" s="127" t="s">
        <v>369</v>
      </c>
      <c r="AM197" s="127" t="s">
        <v>78</v>
      </c>
      <c r="AQ197" s="15" t="s">
        <v>144</v>
      </c>
      <c r="AW197" s="128" t="e">
        <f>IF(#REF!="základná",J197,0)</f>
        <v>#REF!</v>
      </c>
      <c r="AX197" s="128" t="e">
        <f>IF(#REF!="znížená",J197,0)</f>
        <v>#REF!</v>
      </c>
      <c r="AY197" s="128" t="e">
        <f>IF(#REF!="zákl. prenesená",J197,0)</f>
        <v>#REF!</v>
      </c>
      <c r="AZ197" s="128" t="e">
        <f>IF(#REF!="zníž. prenesená",J197,0)</f>
        <v>#REF!</v>
      </c>
      <c r="BA197" s="128" t="e">
        <f>IF(#REF!="nulová",J197,0)</f>
        <v>#REF!</v>
      </c>
      <c r="BB197" s="15" t="s">
        <v>78</v>
      </c>
      <c r="BC197" s="128">
        <f t="shared" si="2"/>
        <v>0</v>
      </c>
      <c r="BD197" s="15" t="s">
        <v>205</v>
      </c>
      <c r="BE197" s="127" t="s">
        <v>706</v>
      </c>
    </row>
    <row r="198" spans="1:57" s="2" customFormat="1" ht="24.2" customHeight="1">
      <c r="A198" s="29"/>
      <c r="B198" s="119"/>
      <c r="C198" s="129" t="s">
        <v>381</v>
      </c>
      <c r="D198" s="129" t="s">
        <v>369</v>
      </c>
      <c r="E198" s="130"/>
      <c r="F198" s="131" t="s">
        <v>698</v>
      </c>
      <c r="G198" s="132" t="s">
        <v>272</v>
      </c>
      <c r="H198" s="133">
        <v>26.25</v>
      </c>
      <c r="I198" s="134"/>
      <c r="J198" s="134"/>
      <c r="K198" s="135"/>
      <c r="L198" s="136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AJ198" s="127" t="s">
        <v>269</v>
      </c>
      <c r="AL198" s="127" t="s">
        <v>369</v>
      </c>
      <c r="AM198" s="127" t="s">
        <v>78</v>
      </c>
      <c r="AQ198" s="15" t="s">
        <v>144</v>
      </c>
      <c r="AW198" s="128" t="e">
        <f>IF(#REF!="základná",J198,0)</f>
        <v>#REF!</v>
      </c>
      <c r="AX198" s="128" t="e">
        <f>IF(#REF!="znížená",J198,0)</f>
        <v>#REF!</v>
      </c>
      <c r="AY198" s="128" t="e">
        <f>IF(#REF!="zákl. prenesená",J198,0)</f>
        <v>#REF!</v>
      </c>
      <c r="AZ198" s="128" t="e">
        <f>IF(#REF!="zníž. prenesená",J198,0)</f>
        <v>#REF!</v>
      </c>
      <c r="BA198" s="128" t="e">
        <f>IF(#REF!="nulová",J198,0)</f>
        <v>#REF!</v>
      </c>
      <c r="BB198" s="15" t="s">
        <v>78</v>
      </c>
      <c r="BC198" s="128">
        <f t="shared" si="2"/>
        <v>0</v>
      </c>
      <c r="BD198" s="15" t="s">
        <v>205</v>
      </c>
      <c r="BE198" s="127" t="s">
        <v>707</v>
      </c>
    </row>
    <row r="199" spans="1:57" s="2" customFormat="1" ht="24.2" customHeight="1">
      <c r="A199" s="29"/>
      <c r="B199" s="119"/>
      <c r="C199" s="129" t="s">
        <v>385</v>
      </c>
      <c r="D199" s="129" t="s">
        <v>369</v>
      </c>
      <c r="E199" s="130"/>
      <c r="F199" s="131" t="s">
        <v>700</v>
      </c>
      <c r="G199" s="132" t="s">
        <v>307</v>
      </c>
      <c r="H199" s="133">
        <v>72</v>
      </c>
      <c r="I199" s="134"/>
      <c r="J199" s="134"/>
      <c r="K199" s="135"/>
      <c r="L199" s="136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AJ199" s="127" t="s">
        <v>269</v>
      </c>
      <c r="AL199" s="127" t="s">
        <v>369</v>
      </c>
      <c r="AM199" s="127" t="s">
        <v>78</v>
      </c>
      <c r="AQ199" s="15" t="s">
        <v>144</v>
      </c>
      <c r="AW199" s="128" t="e">
        <f>IF(#REF!="základná",J199,0)</f>
        <v>#REF!</v>
      </c>
      <c r="AX199" s="128" t="e">
        <f>IF(#REF!="znížená",J199,0)</f>
        <v>#REF!</v>
      </c>
      <c r="AY199" s="128" t="e">
        <f>IF(#REF!="zákl. prenesená",J199,0)</f>
        <v>#REF!</v>
      </c>
      <c r="AZ199" s="128" t="e">
        <f>IF(#REF!="zníž. prenesená",J199,0)</f>
        <v>#REF!</v>
      </c>
      <c r="BA199" s="128" t="e">
        <f>IF(#REF!="nulová",J199,0)</f>
        <v>#REF!</v>
      </c>
      <c r="BB199" s="15" t="s">
        <v>78</v>
      </c>
      <c r="BC199" s="128">
        <f t="shared" si="2"/>
        <v>0</v>
      </c>
      <c r="BD199" s="15" t="s">
        <v>205</v>
      </c>
      <c r="BE199" s="127" t="s">
        <v>708</v>
      </c>
    </row>
    <row r="200" spans="1:57" s="2" customFormat="1" ht="24.2" customHeight="1">
      <c r="A200" s="29"/>
      <c r="B200" s="119"/>
      <c r="C200" s="120" t="s">
        <v>388</v>
      </c>
      <c r="D200" s="120" t="s">
        <v>146</v>
      </c>
      <c r="E200" s="121" t="s">
        <v>709</v>
      </c>
      <c r="F200" s="122" t="s">
        <v>710</v>
      </c>
      <c r="G200" s="123" t="s">
        <v>307</v>
      </c>
      <c r="H200" s="124">
        <v>10</v>
      </c>
      <c r="I200" s="125"/>
      <c r="J200" s="125"/>
      <c r="K200" s="126"/>
      <c r="L200" s="30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AJ200" s="127" t="s">
        <v>205</v>
      </c>
      <c r="AL200" s="127" t="s">
        <v>146</v>
      </c>
      <c r="AM200" s="127" t="s">
        <v>78</v>
      </c>
      <c r="AQ200" s="15" t="s">
        <v>144</v>
      </c>
      <c r="AW200" s="128" t="e">
        <f>IF(#REF!="základná",J200,0)</f>
        <v>#REF!</v>
      </c>
      <c r="AX200" s="128" t="e">
        <f>IF(#REF!="znížená",J200,0)</f>
        <v>#REF!</v>
      </c>
      <c r="AY200" s="128" t="e">
        <f>IF(#REF!="zákl. prenesená",J200,0)</f>
        <v>#REF!</v>
      </c>
      <c r="AZ200" s="128" t="e">
        <f>IF(#REF!="zníž. prenesená",J200,0)</f>
        <v>#REF!</v>
      </c>
      <c r="BA200" s="128" t="e">
        <f>IF(#REF!="nulová",J200,0)</f>
        <v>#REF!</v>
      </c>
      <c r="BB200" s="15" t="s">
        <v>78</v>
      </c>
      <c r="BC200" s="128">
        <f t="shared" si="2"/>
        <v>0</v>
      </c>
      <c r="BD200" s="15" t="s">
        <v>205</v>
      </c>
      <c r="BE200" s="127" t="s">
        <v>711</v>
      </c>
    </row>
    <row r="201" spans="1:57" s="2" customFormat="1" ht="24.2" customHeight="1">
      <c r="A201" s="29"/>
      <c r="B201" s="119"/>
      <c r="C201" s="129" t="s">
        <v>394</v>
      </c>
      <c r="D201" s="129" t="s">
        <v>369</v>
      </c>
      <c r="E201" s="130"/>
      <c r="F201" s="131" t="s">
        <v>698</v>
      </c>
      <c r="G201" s="132" t="s">
        <v>272</v>
      </c>
      <c r="H201" s="133">
        <v>20.309999999999999</v>
      </c>
      <c r="I201" s="134"/>
      <c r="J201" s="134"/>
      <c r="K201" s="135"/>
      <c r="L201" s="136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AJ201" s="127" t="s">
        <v>269</v>
      </c>
      <c r="AL201" s="127" t="s">
        <v>369</v>
      </c>
      <c r="AM201" s="127" t="s">
        <v>78</v>
      </c>
      <c r="AQ201" s="15" t="s">
        <v>144</v>
      </c>
      <c r="AW201" s="128" t="e">
        <f>IF(#REF!="základná",J201,0)</f>
        <v>#REF!</v>
      </c>
      <c r="AX201" s="128" t="e">
        <f>IF(#REF!="znížená",J201,0)</f>
        <v>#REF!</v>
      </c>
      <c r="AY201" s="128" t="e">
        <f>IF(#REF!="zákl. prenesená",J201,0)</f>
        <v>#REF!</v>
      </c>
      <c r="AZ201" s="128" t="e">
        <f>IF(#REF!="zníž. prenesená",J201,0)</f>
        <v>#REF!</v>
      </c>
      <c r="BA201" s="128" t="e">
        <f>IF(#REF!="nulová",J201,0)</f>
        <v>#REF!</v>
      </c>
      <c r="BB201" s="15" t="s">
        <v>78</v>
      </c>
      <c r="BC201" s="128">
        <f t="shared" si="2"/>
        <v>0</v>
      </c>
      <c r="BD201" s="15" t="s">
        <v>205</v>
      </c>
      <c r="BE201" s="127" t="s">
        <v>712</v>
      </c>
    </row>
    <row r="202" spans="1:57" s="2" customFormat="1" ht="24.2" customHeight="1">
      <c r="A202" s="29"/>
      <c r="B202" s="119"/>
      <c r="C202" s="129" t="s">
        <v>398</v>
      </c>
      <c r="D202" s="129" t="s">
        <v>369</v>
      </c>
      <c r="E202" s="130"/>
      <c r="F202" s="131" t="s">
        <v>700</v>
      </c>
      <c r="G202" s="132" t="s">
        <v>307</v>
      </c>
      <c r="H202" s="133">
        <v>10</v>
      </c>
      <c r="I202" s="134"/>
      <c r="J202" s="134"/>
      <c r="K202" s="135"/>
      <c r="L202" s="136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AJ202" s="127" t="s">
        <v>269</v>
      </c>
      <c r="AL202" s="127" t="s">
        <v>369</v>
      </c>
      <c r="AM202" s="127" t="s">
        <v>78</v>
      </c>
      <c r="AQ202" s="15" t="s">
        <v>144</v>
      </c>
      <c r="AW202" s="128" t="e">
        <f>IF(#REF!="základná",J202,0)</f>
        <v>#REF!</v>
      </c>
      <c r="AX202" s="128" t="e">
        <f>IF(#REF!="znížená",J202,0)</f>
        <v>#REF!</v>
      </c>
      <c r="AY202" s="128" t="e">
        <f>IF(#REF!="zákl. prenesená",J202,0)</f>
        <v>#REF!</v>
      </c>
      <c r="AZ202" s="128" t="e">
        <f>IF(#REF!="zníž. prenesená",J202,0)</f>
        <v>#REF!</v>
      </c>
      <c r="BA202" s="128" t="e">
        <f>IF(#REF!="nulová",J202,0)</f>
        <v>#REF!</v>
      </c>
      <c r="BB202" s="15" t="s">
        <v>78</v>
      </c>
      <c r="BC202" s="128">
        <f t="shared" si="2"/>
        <v>0</v>
      </c>
      <c r="BD202" s="15" t="s">
        <v>205</v>
      </c>
      <c r="BE202" s="127" t="s">
        <v>713</v>
      </c>
    </row>
    <row r="203" spans="1:57" s="2" customFormat="1" ht="24.2" customHeight="1">
      <c r="A203" s="29"/>
      <c r="B203" s="119"/>
      <c r="C203" s="120" t="s">
        <v>559</v>
      </c>
      <c r="D203" s="120" t="s">
        <v>146</v>
      </c>
      <c r="E203" s="121" t="s">
        <v>714</v>
      </c>
      <c r="F203" s="122" t="s">
        <v>715</v>
      </c>
      <c r="G203" s="123" t="s">
        <v>307</v>
      </c>
      <c r="H203" s="124">
        <v>4</v>
      </c>
      <c r="I203" s="125"/>
      <c r="J203" s="125"/>
      <c r="K203" s="126"/>
      <c r="L203" s="30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AJ203" s="127" t="s">
        <v>205</v>
      </c>
      <c r="AL203" s="127" t="s">
        <v>146</v>
      </c>
      <c r="AM203" s="127" t="s">
        <v>78</v>
      </c>
      <c r="AQ203" s="15" t="s">
        <v>144</v>
      </c>
      <c r="AW203" s="128" t="e">
        <f>IF(#REF!="základná",J203,0)</f>
        <v>#REF!</v>
      </c>
      <c r="AX203" s="128" t="e">
        <f>IF(#REF!="znížená",J203,0)</f>
        <v>#REF!</v>
      </c>
      <c r="AY203" s="128" t="e">
        <f>IF(#REF!="zákl. prenesená",J203,0)</f>
        <v>#REF!</v>
      </c>
      <c r="AZ203" s="128" t="e">
        <f>IF(#REF!="zníž. prenesená",J203,0)</f>
        <v>#REF!</v>
      </c>
      <c r="BA203" s="128" t="e">
        <f>IF(#REF!="nulová",J203,0)</f>
        <v>#REF!</v>
      </c>
      <c r="BB203" s="15" t="s">
        <v>78</v>
      </c>
      <c r="BC203" s="128">
        <f t="shared" si="2"/>
        <v>0</v>
      </c>
      <c r="BD203" s="15" t="s">
        <v>205</v>
      </c>
      <c r="BE203" s="127" t="s">
        <v>716</v>
      </c>
    </row>
    <row r="204" spans="1:57" s="2" customFormat="1" ht="24.2" customHeight="1">
      <c r="A204" s="29"/>
      <c r="B204" s="119"/>
      <c r="C204" s="129" t="s">
        <v>563</v>
      </c>
      <c r="D204" s="129" t="s">
        <v>369</v>
      </c>
      <c r="E204" s="130"/>
      <c r="F204" s="131" t="s">
        <v>698</v>
      </c>
      <c r="G204" s="132" t="s">
        <v>272</v>
      </c>
      <c r="H204" s="133">
        <v>12.2</v>
      </c>
      <c r="I204" s="134"/>
      <c r="J204" s="134"/>
      <c r="K204" s="135"/>
      <c r="L204" s="136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AJ204" s="127" t="s">
        <v>269</v>
      </c>
      <c r="AL204" s="127" t="s">
        <v>369</v>
      </c>
      <c r="AM204" s="127" t="s">
        <v>78</v>
      </c>
      <c r="AQ204" s="15" t="s">
        <v>144</v>
      </c>
      <c r="AW204" s="128" t="e">
        <f>IF(#REF!="základná",J204,0)</f>
        <v>#REF!</v>
      </c>
      <c r="AX204" s="128" t="e">
        <f>IF(#REF!="znížená",J204,0)</f>
        <v>#REF!</v>
      </c>
      <c r="AY204" s="128" t="e">
        <f>IF(#REF!="zákl. prenesená",J204,0)</f>
        <v>#REF!</v>
      </c>
      <c r="AZ204" s="128" t="e">
        <f>IF(#REF!="zníž. prenesená",J204,0)</f>
        <v>#REF!</v>
      </c>
      <c r="BA204" s="128" t="e">
        <f>IF(#REF!="nulová",J204,0)</f>
        <v>#REF!</v>
      </c>
      <c r="BB204" s="15" t="s">
        <v>78</v>
      </c>
      <c r="BC204" s="128">
        <f t="shared" si="2"/>
        <v>0</v>
      </c>
      <c r="BD204" s="15" t="s">
        <v>205</v>
      </c>
      <c r="BE204" s="127" t="s">
        <v>717</v>
      </c>
    </row>
    <row r="205" spans="1:57" s="2" customFormat="1" ht="24.2" customHeight="1">
      <c r="A205" s="29"/>
      <c r="B205" s="119"/>
      <c r="C205" s="129" t="s">
        <v>567</v>
      </c>
      <c r="D205" s="129" t="s">
        <v>369</v>
      </c>
      <c r="E205" s="130"/>
      <c r="F205" s="131" t="s">
        <v>700</v>
      </c>
      <c r="G205" s="132" t="s">
        <v>307</v>
      </c>
      <c r="H205" s="133">
        <v>4</v>
      </c>
      <c r="I205" s="134"/>
      <c r="J205" s="134"/>
      <c r="K205" s="135"/>
      <c r="L205" s="136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AJ205" s="127" t="s">
        <v>269</v>
      </c>
      <c r="AL205" s="127" t="s">
        <v>369</v>
      </c>
      <c r="AM205" s="127" t="s">
        <v>78</v>
      </c>
      <c r="AQ205" s="15" t="s">
        <v>144</v>
      </c>
      <c r="AW205" s="128" t="e">
        <f>IF(#REF!="základná",J205,0)</f>
        <v>#REF!</v>
      </c>
      <c r="AX205" s="128" t="e">
        <f>IF(#REF!="znížená",J205,0)</f>
        <v>#REF!</v>
      </c>
      <c r="AY205" s="128" t="e">
        <f>IF(#REF!="zákl. prenesená",J205,0)</f>
        <v>#REF!</v>
      </c>
      <c r="AZ205" s="128" t="e">
        <f>IF(#REF!="zníž. prenesená",J205,0)</f>
        <v>#REF!</v>
      </c>
      <c r="BA205" s="128" t="e">
        <f>IF(#REF!="nulová",J205,0)</f>
        <v>#REF!</v>
      </c>
      <c r="BB205" s="15" t="s">
        <v>78</v>
      </c>
      <c r="BC205" s="128">
        <f t="shared" si="2"/>
        <v>0</v>
      </c>
      <c r="BD205" s="15" t="s">
        <v>205</v>
      </c>
      <c r="BE205" s="127" t="s">
        <v>718</v>
      </c>
    </row>
    <row r="206" spans="1:57" s="2" customFormat="1" ht="24.2" customHeight="1">
      <c r="A206" s="29"/>
      <c r="B206" s="119"/>
      <c r="C206" s="120" t="s">
        <v>571</v>
      </c>
      <c r="D206" s="120" t="s">
        <v>146</v>
      </c>
      <c r="E206" s="121" t="s">
        <v>719</v>
      </c>
      <c r="F206" s="122" t="s">
        <v>720</v>
      </c>
      <c r="G206" s="123" t="s">
        <v>328</v>
      </c>
      <c r="H206" s="124">
        <v>6.968</v>
      </c>
      <c r="I206" s="125"/>
      <c r="J206" s="125"/>
      <c r="K206" s="126"/>
      <c r="L206" s="30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AJ206" s="127" t="s">
        <v>205</v>
      </c>
      <c r="AL206" s="127" t="s">
        <v>146</v>
      </c>
      <c r="AM206" s="127" t="s">
        <v>78</v>
      </c>
      <c r="AQ206" s="15" t="s">
        <v>144</v>
      </c>
      <c r="AW206" s="128" t="e">
        <f>IF(#REF!="základná",J206,0)</f>
        <v>#REF!</v>
      </c>
      <c r="AX206" s="128" t="e">
        <f>IF(#REF!="znížená",J206,0)</f>
        <v>#REF!</v>
      </c>
      <c r="AY206" s="128" t="e">
        <f>IF(#REF!="zákl. prenesená",J206,0)</f>
        <v>#REF!</v>
      </c>
      <c r="AZ206" s="128" t="e">
        <f>IF(#REF!="zníž. prenesená",J206,0)</f>
        <v>#REF!</v>
      </c>
      <c r="BA206" s="128" t="e">
        <f>IF(#REF!="nulová",J206,0)</f>
        <v>#REF!</v>
      </c>
      <c r="BB206" s="15" t="s">
        <v>78</v>
      </c>
      <c r="BC206" s="128">
        <f t="shared" si="2"/>
        <v>0</v>
      </c>
      <c r="BD206" s="15" t="s">
        <v>205</v>
      </c>
      <c r="BE206" s="127" t="s">
        <v>721</v>
      </c>
    </row>
    <row r="207" spans="1:57" s="12" customFormat="1" ht="22.9" customHeight="1">
      <c r="B207" s="111"/>
      <c r="D207" s="112" t="s">
        <v>68</v>
      </c>
      <c r="E207" s="117" t="s">
        <v>722</v>
      </c>
      <c r="F207" s="117" t="s">
        <v>723</v>
      </c>
      <c r="J207" s="118"/>
      <c r="L207" s="111"/>
      <c r="AJ207" s="112" t="s">
        <v>78</v>
      </c>
      <c r="AL207" s="115" t="s">
        <v>68</v>
      </c>
      <c r="AM207" s="115" t="s">
        <v>74</v>
      </c>
      <c r="AQ207" s="112" t="s">
        <v>144</v>
      </c>
      <c r="BC207" s="116">
        <f>SUM(BC208:BC228)</f>
        <v>0</v>
      </c>
    </row>
    <row r="208" spans="1:57" s="2" customFormat="1" ht="33" customHeight="1">
      <c r="A208" s="29"/>
      <c r="B208" s="119"/>
      <c r="C208" s="120" t="s">
        <v>575</v>
      </c>
      <c r="D208" s="120" t="s">
        <v>146</v>
      </c>
      <c r="E208" s="121" t="s">
        <v>724</v>
      </c>
      <c r="F208" s="122" t="s">
        <v>725</v>
      </c>
      <c r="G208" s="123" t="s">
        <v>272</v>
      </c>
      <c r="H208" s="124">
        <v>10.49</v>
      </c>
      <c r="I208" s="125"/>
      <c r="J208" s="125"/>
      <c r="K208" s="126"/>
      <c r="L208" s="30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AJ208" s="127" t="s">
        <v>205</v>
      </c>
      <c r="AL208" s="127" t="s">
        <v>146</v>
      </c>
      <c r="AM208" s="127" t="s">
        <v>78</v>
      </c>
      <c r="AQ208" s="15" t="s">
        <v>144</v>
      </c>
      <c r="AW208" s="128" t="e">
        <f>IF(#REF!="základná",J208,0)</f>
        <v>#REF!</v>
      </c>
      <c r="AX208" s="128" t="e">
        <f>IF(#REF!="znížená",J208,0)</f>
        <v>#REF!</v>
      </c>
      <c r="AY208" s="128" t="e">
        <f>IF(#REF!="zákl. prenesená",J208,0)</f>
        <v>#REF!</v>
      </c>
      <c r="AZ208" s="128" t="e">
        <f>IF(#REF!="zníž. prenesená",J208,0)</f>
        <v>#REF!</v>
      </c>
      <c r="BA208" s="128" t="e">
        <f>IF(#REF!="nulová",J208,0)</f>
        <v>#REF!</v>
      </c>
      <c r="BB208" s="15" t="s">
        <v>78</v>
      </c>
      <c r="BC208" s="128">
        <f t="shared" ref="BC208:BC228" si="3">ROUND(I208*H208,2)</f>
        <v>0</v>
      </c>
      <c r="BD208" s="15" t="s">
        <v>205</v>
      </c>
      <c r="BE208" s="127" t="s">
        <v>726</v>
      </c>
    </row>
    <row r="209" spans="1:57" s="2" customFormat="1" ht="37.9" customHeight="1">
      <c r="A209" s="29"/>
      <c r="B209" s="119"/>
      <c r="C209" s="129" t="s">
        <v>579</v>
      </c>
      <c r="D209" s="129" t="s">
        <v>369</v>
      </c>
      <c r="E209" s="130"/>
      <c r="F209" s="131" t="s">
        <v>2864</v>
      </c>
      <c r="G209" s="132" t="s">
        <v>272</v>
      </c>
      <c r="H209" s="133">
        <v>11.015000000000001</v>
      </c>
      <c r="I209" s="134"/>
      <c r="J209" s="134"/>
      <c r="K209" s="135"/>
      <c r="L209" s="136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AJ209" s="127" t="s">
        <v>269</v>
      </c>
      <c r="AL209" s="127" t="s">
        <v>369</v>
      </c>
      <c r="AM209" s="127" t="s">
        <v>78</v>
      </c>
      <c r="AQ209" s="15" t="s">
        <v>144</v>
      </c>
      <c r="AW209" s="128" t="e">
        <f>IF(#REF!="základná",J209,0)</f>
        <v>#REF!</v>
      </c>
      <c r="AX209" s="128" t="e">
        <f>IF(#REF!="znížená",J209,0)</f>
        <v>#REF!</v>
      </c>
      <c r="AY209" s="128" t="e">
        <f>IF(#REF!="zákl. prenesená",J209,0)</f>
        <v>#REF!</v>
      </c>
      <c r="AZ209" s="128" t="e">
        <f>IF(#REF!="zníž. prenesená",J209,0)</f>
        <v>#REF!</v>
      </c>
      <c r="BA209" s="128" t="e">
        <f>IF(#REF!="nulová",J209,0)</f>
        <v>#REF!</v>
      </c>
      <c r="BB209" s="15" t="s">
        <v>78</v>
      </c>
      <c r="BC209" s="128">
        <f t="shared" si="3"/>
        <v>0</v>
      </c>
      <c r="BD209" s="15" t="s">
        <v>205</v>
      </c>
      <c r="BE209" s="127" t="s">
        <v>727</v>
      </c>
    </row>
    <row r="210" spans="1:57" s="2" customFormat="1" ht="37.9" customHeight="1">
      <c r="A210" s="29"/>
      <c r="B210" s="119"/>
      <c r="C210" s="129" t="s">
        <v>583</v>
      </c>
      <c r="D210" s="129" t="s">
        <v>369</v>
      </c>
      <c r="E210" s="130"/>
      <c r="F210" s="131" t="s">
        <v>2865</v>
      </c>
      <c r="G210" s="132" t="s">
        <v>272</v>
      </c>
      <c r="H210" s="133">
        <v>11.015000000000001</v>
      </c>
      <c r="I210" s="134"/>
      <c r="J210" s="134"/>
      <c r="K210" s="135"/>
      <c r="L210" s="136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AJ210" s="127" t="s">
        <v>269</v>
      </c>
      <c r="AL210" s="127" t="s">
        <v>369</v>
      </c>
      <c r="AM210" s="127" t="s">
        <v>78</v>
      </c>
      <c r="AQ210" s="15" t="s">
        <v>144</v>
      </c>
      <c r="AW210" s="128" t="e">
        <f>IF(#REF!="základná",J210,0)</f>
        <v>#REF!</v>
      </c>
      <c r="AX210" s="128" t="e">
        <f>IF(#REF!="znížená",J210,0)</f>
        <v>#REF!</v>
      </c>
      <c r="AY210" s="128" t="e">
        <f>IF(#REF!="zákl. prenesená",J210,0)</f>
        <v>#REF!</v>
      </c>
      <c r="AZ210" s="128" t="e">
        <f>IF(#REF!="zníž. prenesená",J210,0)</f>
        <v>#REF!</v>
      </c>
      <c r="BA210" s="128" t="e">
        <f>IF(#REF!="nulová",J210,0)</f>
        <v>#REF!</v>
      </c>
      <c r="BB210" s="15" t="s">
        <v>78</v>
      </c>
      <c r="BC210" s="128">
        <f t="shared" si="3"/>
        <v>0</v>
      </c>
      <c r="BD210" s="15" t="s">
        <v>205</v>
      </c>
      <c r="BE210" s="127" t="s">
        <v>728</v>
      </c>
    </row>
    <row r="211" spans="1:57" s="2" customFormat="1" ht="37.9" customHeight="1">
      <c r="A211" s="29"/>
      <c r="B211" s="119"/>
      <c r="C211" s="129" t="s">
        <v>589</v>
      </c>
      <c r="D211" s="129" t="s">
        <v>369</v>
      </c>
      <c r="E211" s="130"/>
      <c r="F211" s="131" t="s">
        <v>729</v>
      </c>
      <c r="G211" s="132" t="s">
        <v>307</v>
      </c>
      <c r="H211" s="133">
        <v>1</v>
      </c>
      <c r="I211" s="134"/>
      <c r="J211" s="134"/>
      <c r="K211" s="135"/>
      <c r="L211" s="136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AJ211" s="127" t="s">
        <v>269</v>
      </c>
      <c r="AL211" s="127" t="s">
        <v>369</v>
      </c>
      <c r="AM211" s="127" t="s">
        <v>78</v>
      </c>
      <c r="AQ211" s="15" t="s">
        <v>144</v>
      </c>
      <c r="AW211" s="128" t="e">
        <f>IF(#REF!="základná",J211,0)</f>
        <v>#REF!</v>
      </c>
      <c r="AX211" s="128" t="e">
        <f>IF(#REF!="znížená",J211,0)</f>
        <v>#REF!</v>
      </c>
      <c r="AY211" s="128" t="e">
        <f>IF(#REF!="zákl. prenesená",J211,0)</f>
        <v>#REF!</v>
      </c>
      <c r="AZ211" s="128" t="e">
        <f>IF(#REF!="zníž. prenesená",J211,0)</f>
        <v>#REF!</v>
      </c>
      <c r="BA211" s="128" t="e">
        <f>IF(#REF!="nulová",J211,0)</f>
        <v>#REF!</v>
      </c>
      <c r="BB211" s="15" t="s">
        <v>78</v>
      </c>
      <c r="BC211" s="128">
        <f t="shared" si="3"/>
        <v>0</v>
      </c>
      <c r="BD211" s="15" t="s">
        <v>205</v>
      </c>
      <c r="BE211" s="127" t="s">
        <v>730</v>
      </c>
    </row>
    <row r="212" spans="1:57" s="2" customFormat="1" ht="37.9" customHeight="1">
      <c r="A212" s="29"/>
      <c r="B212" s="119"/>
      <c r="C212" s="129" t="s">
        <v>731</v>
      </c>
      <c r="D212" s="129" t="s">
        <v>369</v>
      </c>
      <c r="E212" s="130"/>
      <c r="F212" s="131" t="s">
        <v>732</v>
      </c>
      <c r="G212" s="132" t="s">
        <v>149</v>
      </c>
      <c r="H212" s="133">
        <v>4.032</v>
      </c>
      <c r="I212" s="134"/>
      <c r="J212" s="134"/>
      <c r="K212" s="135"/>
      <c r="L212" s="136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AJ212" s="127" t="s">
        <v>269</v>
      </c>
      <c r="AL212" s="127" t="s">
        <v>369</v>
      </c>
      <c r="AM212" s="127" t="s">
        <v>78</v>
      </c>
      <c r="AQ212" s="15" t="s">
        <v>144</v>
      </c>
      <c r="AW212" s="128" t="e">
        <f>IF(#REF!="základná",J212,0)</f>
        <v>#REF!</v>
      </c>
      <c r="AX212" s="128" t="e">
        <f>IF(#REF!="znížená",J212,0)</f>
        <v>#REF!</v>
      </c>
      <c r="AY212" s="128" t="e">
        <f>IF(#REF!="zákl. prenesená",J212,0)</f>
        <v>#REF!</v>
      </c>
      <c r="AZ212" s="128" t="e">
        <f>IF(#REF!="zníž. prenesená",J212,0)</f>
        <v>#REF!</v>
      </c>
      <c r="BA212" s="128" t="e">
        <f>IF(#REF!="nulová",J212,0)</f>
        <v>#REF!</v>
      </c>
      <c r="BB212" s="15" t="s">
        <v>78</v>
      </c>
      <c r="BC212" s="128">
        <f t="shared" si="3"/>
        <v>0</v>
      </c>
      <c r="BD212" s="15" t="s">
        <v>205</v>
      </c>
      <c r="BE212" s="127" t="s">
        <v>733</v>
      </c>
    </row>
    <row r="213" spans="1:57" s="2" customFormat="1" ht="33" customHeight="1">
      <c r="A213" s="29"/>
      <c r="B213" s="119"/>
      <c r="C213" s="120" t="s">
        <v>734</v>
      </c>
      <c r="D213" s="120" t="s">
        <v>146</v>
      </c>
      <c r="E213" s="121" t="s">
        <v>735</v>
      </c>
      <c r="F213" s="122" t="s">
        <v>736</v>
      </c>
      <c r="G213" s="123" t="s">
        <v>272</v>
      </c>
      <c r="H213" s="124">
        <v>20.64</v>
      </c>
      <c r="I213" s="125"/>
      <c r="J213" s="125"/>
      <c r="K213" s="126"/>
      <c r="L213" s="30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AJ213" s="127" t="s">
        <v>205</v>
      </c>
      <c r="AL213" s="127" t="s">
        <v>146</v>
      </c>
      <c r="AM213" s="127" t="s">
        <v>78</v>
      </c>
      <c r="AQ213" s="15" t="s">
        <v>144</v>
      </c>
      <c r="AW213" s="128" t="e">
        <f>IF(#REF!="základná",J213,0)</f>
        <v>#REF!</v>
      </c>
      <c r="AX213" s="128" t="e">
        <f>IF(#REF!="znížená",J213,0)</f>
        <v>#REF!</v>
      </c>
      <c r="AY213" s="128" t="e">
        <f>IF(#REF!="zákl. prenesená",J213,0)</f>
        <v>#REF!</v>
      </c>
      <c r="AZ213" s="128" t="e">
        <f>IF(#REF!="zníž. prenesená",J213,0)</f>
        <v>#REF!</v>
      </c>
      <c r="BA213" s="128" t="e">
        <f>IF(#REF!="nulová",J213,0)</f>
        <v>#REF!</v>
      </c>
      <c r="BB213" s="15" t="s">
        <v>78</v>
      </c>
      <c r="BC213" s="128">
        <f t="shared" si="3"/>
        <v>0</v>
      </c>
      <c r="BD213" s="15" t="s">
        <v>205</v>
      </c>
      <c r="BE213" s="127" t="s">
        <v>737</v>
      </c>
    </row>
    <row r="214" spans="1:57" s="2" customFormat="1" ht="37.9" customHeight="1">
      <c r="A214" s="29"/>
      <c r="B214" s="119"/>
      <c r="C214" s="129" t="s">
        <v>738</v>
      </c>
      <c r="D214" s="129" t="s">
        <v>369</v>
      </c>
      <c r="E214" s="130"/>
      <c r="F214" s="131" t="s">
        <v>2864</v>
      </c>
      <c r="G214" s="132" t="s">
        <v>272</v>
      </c>
      <c r="H214" s="133">
        <v>21.672000000000001</v>
      </c>
      <c r="I214" s="134"/>
      <c r="J214" s="134"/>
      <c r="K214" s="135"/>
      <c r="L214" s="136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AJ214" s="127" t="s">
        <v>269</v>
      </c>
      <c r="AL214" s="127" t="s">
        <v>369</v>
      </c>
      <c r="AM214" s="127" t="s">
        <v>78</v>
      </c>
      <c r="AQ214" s="15" t="s">
        <v>144</v>
      </c>
      <c r="AW214" s="128" t="e">
        <f>IF(#REF!="základná",J214,0)</f>
        <v>#REF!</v>
      </c>
      <c r="AX214" s="128" t="e">
        <f>IF(#REF!="znížená",J214,0)</f>
        <v>#REF!</v>
      </c>
      <c r="AY214" s="128" t="e">
        <f>IF(#REF!="zákl. prenesená",J214,0)</f>
        <v>#REF!</v>
      </c>
      <c r="AZ214" s="128" t="e">
        <f>IF(#REF!="zníž. prenesená",J214,0)</f>
        <v>#REF!</v>
      </c>
      <c r="BA214" s="128" t="e">
        <f>IF(#REF!="nulová",J214,0)</f>
        <v>#REF!</v>
      </c>
      <c r="BB214" s="15" t="s">
        <v>78</v>
      </c>
      <c r="BC214" s="128">
        <f t="shared" si="3"/>
        <v>0</v>
      </c>
      <c r="BD214" s="15" t="s">
        <v>205</v>
      </c>
      <c r="BE214" s="127" t="s">
        <v>739</v>
      </c>
    </row>
    <row r="215" spans="1:57" s="2" customFormat="1" ht="37.9" customHeight="1">
      <c r="A215" s="29"/>
      <c r="B215" s="119"/>
      <c r="C215" s="129" t="s">
        <v>740</v>
      </c>
      <c r="D215" s="129" t="s">
        <v>369</v>
      </c>
      <c r="E215" s="130"/>
      <c r="F215" s="131" t="s">
        <v>2865</v>
      </c>
      <c r="G215" s="132" t="s">
        <v>272</v>
      </c>
      <c r="H215" s="133">
        <v>21.672000000000001</v>
      </c>
      <c r="I215" s="134"/>
      <c r="J215" s="134"/>
      <c r="K215" s="135"/>
      <c r="L215" s="136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AJ215" s="127" t="s">
        <v>269</v>
      </c>
      <c r="AL215" s="127" t="s">
        <v>369</v>
      </c>
      <c r="AM215" s="127" t="s">
        <v>78</v>
      </c>
      <c r="AQ215" s="15" t="s">
        <v>144</v>
      </c>
      <c r="AW215" s="128" t="e">
        <f>IF(#REF!="základná",J215,0)</f>
        <v>#REF!</v>
      </c>
      <c r="AX215" s="128" t="e">
        <f>IF(#REF!="znížená",J215,0)</f>
        <v>#REF!</v>
      </c>
      <c r="AY215" s="128" t="e">
        <f>IF(#REF!="zákl. prenesená",J215,0)</f>
        <v>#REF!</v>
      </c>
      <c r="AZ215" s="128" t="e">
        <f>IF(#REF!="zníž. prenesená",J215,0)</f>
        <v>#REF!</v>
      </c>
      <c r="BA215" s="128" t="e">
        <f>IF(#REF!="nulová",J215,0)</f>
        <v>#REF!</v>
      </c>
      <c r="BB215" s="15" t="s">
        <v>78</v>
      </c>
      <c r="BC215" s="128">
        <f t="shared" si="3"/>
        <v>0</v>
      </c>
      <c r="BD215" s="15" t="s">
        <v>205</v>
      </c>
      <c r="BE215" s="127" t="s">
        <v>741</v>
      </c>
    </row>
    <row r="216" spans="1:57" s="2" customFormat="1" ht="44.25" customHeight="1">
      <c r="A216" s="29"/>
      <c r="B216" s="119"/>
      <c r="C216" s="129" t="s">
        <v>742</v>
      </c>
      <c r="D216" s="129" t="s">
        <v>369</v>
      </c>
      <c r="E216" s="130"/>
      <c r="F216" s="131" t="s">
        <v>743</v>
      </c>
      <c r="G216" s="132" t="s">
        <v>149</v>
      </c>
      <c r="H216" s="133">
        <v>13.262</v>
      </c>
      <c r="I216" s="134"/>
      <c r="J216" s="134"/>
      <c r="K216" s="135"/>
      <c r="L216" s="136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AJ216" s="127" t="s">
        <v>269</v>
      </c>
      <c r="AL216" s="127" t="s">
        <v>369</v>
      </c>
      <c r="AM216" s="127" t="s">
        <v>78</v>
      </c>
      <c r="AQ216" s="15" t="s">
        <v>144</v>
      </c>
      <c r="AW216" s="128" t="e">
        <f>IF(#REF!="základná",J216,0)</f>
        <v>#REF!</v>
      </c>
      <c r="AX216" s="128" t="e">
        <f>IF(#REF!="znížená",J216,0)</f>
        <v>#REF!</v>
      </c>
      <c r="AY216" s="128" t="e">
        <f>IF(#REF!="zákl. prenesená",J216,0)</f>
        <v>#REF!</v>
      </c>
      <c r="AZ216" s="128" t="e">
        <f>IF(#REF!="zníž. prenesená",J216,0)</f>
        <v>#REF!</v>
      </c>
      <c r="BA216" s="128" t="e">
        <f>IF(#REF!="nulová",J216,0)</f>
        <v>#REF!</v>
      </c>
      <c r="BB216" s="15" t="s">
        <v>78</v>
      </c>
      <c r="BC216" s="128">
        <f t="shared" si="3"/>
        <v>0</v>
      </c>
      <c r="BD216" s="15" t="s">
        <v>205</v>
      </c>
      <c r="BE216" s="127" t="s">
        <v>744</v>
      </c>
    </row>
    <row r="217" spans="1:57" s="2" customFormat="1" ht="24.2" customHeight="1">
      <c r="A217" s="29"/>
      <c r="B217" s="119"/>
      <c r="C217" s="120" t="s">
        <v>745</v>
      </c>
      <c r="D217" s="120" t="s">
        <v>146</v>
      </c>
      <c r="E217" s="121" t="s">
        <v>746</v>
      </c>
      <c r="F217" s="122" t="s">
        <v>747</v>
      </c>
      <c r="G217" s="123" t="s">
        <v>149</v>
      </c>
      <c r="H217" s="124">
        <v>128.029</v>
      </c>
      <c r="I217" s="125"/>
      <c r="J217" s="125"/>
      <c r="K217" s="126"/>
      <c r="L217" s="30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AJ217" s="127" t="s">
        <v>205</v>
      </c>
      <c r="AL217" s="127" t="s">
        <v>146</v>
      </c>
      <c r="AM217" s="127" t="s">
        <v>78</v>
      </c>
      <c r="AQ217" s="15" t="s">
        <v>144</v>
      </c>
      <c r="AW217" s="128" t="e">
        <f>IF(#REF!="základná",J217,0)</f>
        <v>#REF!</v>
      </c>
      <c r="AX217" s="128" t="e">
        <f>IF(#REF!="znížená",J217,0)</f>
        <v>#REF!</v>
      </c>
      <c r="AY217" s="128" t="e">
        <f>IF(#REF!="zákl. prenesená",J217,0)</f>
        <v>#REF!</v>
      </c>
      <c r="AZ217" s="128" t="e">
        <f>IF(#REF!="zníž. prenesená",J217,0)</f>
        <v>#REF!</v>
      </c>
      <c r="BA217" s="128" t="e">
        <f>IF(#REF!="nulová",J217,0)</f>
        <v>#REF!</v>
      </c>
      <c r="BB217" s="15" t="s">
        <v>78</v>
      </c>
      <c r="BC217" s="128">
        <f t="shared" si="3"/>
        <v>0</v>
      </c>
      <c r="BD217" s="15" t="s">
        <v>205</v>
      </c>
      <c r="BE217" s="127" t="s">
        <v>748</v>
      </c>
    </row>
    <row r="218" spans="1:57" s="2" customFormat="1" ht="24.2" customHeight="1">
      <c r="A218" s="29"/>
      <c r="B218" s="119"/>
      <c r="C218" s="129" t="s">
        <v>749</v>
      </c>
      <c r="D218" s="129" t="s">
        <v>369</v>
      </c>
      <c r="E218" s="130"/>
      <c r="F218" s="131" t="s">
        <v>750</v>
      </c>
      <c r="G218" s="132" t="s">
        <v>149</v>
      </c>
      <c r="H218" s="133">
        <v>128.029</v>
      </c>
      <c r="I218" s="134"/>
      <c r="J218" s="134"/>
      <c r="K218" s="135"/>
      <c r="L218" s="136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AJ218" s="127" t="s">
        <v>269</v>
      </c>
      <c r="AL218" s="127" t="s">
        <v>369</v>
      </c>
      <c r="AM218" s="127" t="s">
        <v>78</v>
      </c>
      <c r="AQ218" s="15" t="s">
        <v>144</v>
      </c>
      <c r="AW218" s="128" t="e">
        <f>IF(#REF!="základná",J218,0)</f>
        <v>#REF!</v>
      </c>
      <c r="AX218" s="128" t="e">
        <f>IF(#REF!="znížená",J218,0)</f>
        <v>#REF!</v>
      </c>
      <c r="AY218" s="128" t="e">
        <f>IF(#REF!="zákl. prenesená",J218,0)</f>
        <v>#REF!</v>
      </c>
      <c r="AZ218" s="128" t="e">
        <f>IF(#REF!="zníž. prenesená",J218,0)</f>
        <v>#REF!</v>
      </c>
      <c r="BA218" s="128" t="e">
        <f>IF(#REF!="nulová",J218,0)</f>
        <v>#REF!</v>
      </c>
      <c r="BB218" s="15" t="s">
        <v>78</v>
      </c>
      <c r="BC218" s="128">
        <f t="shared" si="3"/>
        <v>0</v>
      </c>
      <c r="BD218" s="15" t="s">
        <v>205</v>
      </c>
      <c r="BE218" s="127" t="s">
        <v>751</v>
      </c>
    </row>
    <row r="219" spans="1:57" s="2" customFormat="1" ht="16.5" customHeight="1">
      <c r="A219" s="29"/>
      <c r="B219" s="119"/>
      <c r="C219" s="129" t="s">
        <v>752</v>
      </c>
      <c r="D219" s="129" t="s">
        <v>369</v>
      </c>
      <c r="E219" s="130"/>
      <c r="F219" s="131" t="s">
        <v>753</v>
      </c>
      <c r="G219" s="132" t="s">
        <v>307</v>
      </c>
      <c r="H219" s="133">
        <v>81</v>
      </c>
      <c r="I219" s="134"/>
      <c r="J219" s="134"/>
      <c r="K219" s="135"/>
      <c r="L219" s="136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AJ219" s="127" t="s">
        <v>269</v>
      </c>
      <c r="AL219" s="127" t="s">
        <v>369</v>
      </c>
      <c r="AM219" s="127" t="s">
        <v>78</v>
      </c>
      <c r="AQ219" s="15" t="s">
        <v>144</v>
      </c>
      <c r="AW219" s="128" t="e">
        <f>IF(#REF!="základná",J219,0)</f>
        <v>#REF!</v>
      </c>
      <c r="AX219" s="128" t="e">
        <f>IF(#REF!="znížená",J219,0)</f>
        <v>#REF!</v>
      </c>
      <c r="AY219" s="128" t="e">
        <f>IF(#REF!="zákl. prenesená",J219,0)</f>
        <v>#REF!</v>
      </c>
      <c r="AZ219" s="128" t="e">
        <f>IF(#REF!="zníž. prenesená",J219,0)</f>
        <v>#REF!</v>
      </c>
      <c r="BA219" s="128" t="e">
        <f>IF(#REF!="nulová",J219,0)</f>
        <v>#REF!</v>
      </c>
      <c r="BB219" s="15" t="s">
        <v>78</v>
      </c>
      <c r="BC219" s="128">
        <f t="shared" si="3"/>
        <v>0</v>
      </c>
      <c r="BD219" s="15" t="s">
        <v>205</v>
      </c>
      <c r="BE219" s="127" t="s">
        <v>754</v>
      </c>
    </row>
    <row r="220" spans="1:57" s="2" customFormat="1" ht="24.2" customHeight="1">
      <c r="A220" s="29"/>
      <c r="B220" s="119"/>
      <c r="C220" s="120" t="s">
        <v>755</v>
      </c>
      <c r="D220" s="120" t="s">
        <v>146</v>
      </c>
      <c r="E220" s="121" t="s">
        <v>756</v>
      </c>
      <c r="F220" s="122" t="s">
        <v>757</v>
      </c>
      <c r="G220" s="123" t="s">
        <v>149</v>
      </c>
      <c r="H220" s="124">
        <v>15.117000000000001</v>
      </c>
      <c r="I220" s="125"/>
      <c r="J220" s="125"/>
      <c r="K220" s="126"/>
      <c r="L220" s="30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AJ220" s="127" t="s">
        <v>205</v>
      </c>
      <c r="AL220" s="127" t="s">
        <v>146</v>
      </c>
      <c r="AM220" s="127" t="s">
        <v>78</v>
      </c>
      <c r="AQ220" s="15" t="s">
        <v>144</v>
      </c>
      <c r="AW220" s="128" t="e">
        <f>IF(#REF!="základná",J220,0)</f>
        <v>#REF!</v>
      </c>
      <c r="AX220" s="128" t="e">
        <f>IF(#REF!="znížená",J220,0)</f>
        <v>#REF!</v>
      </c>
      <c r="AY220" s="128" t="e">
        <f>IF(#REF!="zákl. prenesená",J220,0)</f>
        <v>#REF!</v>
      </c>
      <c r="AZ220" s="128" t="e">
        <f>IF(#REF!="zníž. prenesená",J220,0)</f>
        <v>#REF!</v>
      </c>
      <c r="BA220" s="128" t="e">
        <f>IF(#REF!="nulová",J220,0)</f>
        <v>#REF!</v>
      </c>
      <c r="BB220" s="15" t="s">
        <v>78</v>
      </c>
      <c r="BC220" s="128">
        <f t="shared" si="3"/>
        <v>0</v>
      </c>
      <c r="BD220" s="15" t="s">
        <v>205</v>
      </c>
      <c r="BE220" s="127" t="s">
        <v>758</v>
      </c>
    </row>
    <row r="221" spans="1:57" s="2" customFormat="1" ht="21.75" customHeight="1">
      <c r="A221" s="29"/>
      <c r="B221" s="119"/>
      <c r="C221" s="129" t="s">
        <v>759</v>
      </c>
      <c r="D221" s="129" t="s">
        <v>369</v>
      </c>
      <c r="E221" s="130"/>
      <c r="F221" s="131" t="s">
        <v>2866</v>
      </c>
      <c r="G221" s="132" t="s">
        <v>149</v>
      </c>
      <c r="H221" s="133">
        <v>15.117000000000001</v>
      </c>
      <c r="I221" s="134"/>
      <c r="J221" s="134"/>
      <c r="K221" s="135"/>
      <c r="L221" s="136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AJ221" s="127" t="s">
        <v>269</v>
      </c>
      <c r="AL221" s="127" t="s">
        <v>369</v>
      </c>
      <c r="AM221" s="127" t="s">
        <v>78</v>
      </c>
      <c r="AQ221" s="15" t="s">
        <v>144</v>
      </c>
      <c r="AW221" s="128" t="e">
        <f>IF(#REF!="základná",J221,0)</f>
        <v>#REF!</v>
      </c>
      <c r="AX221" s="128" t="e">
        <f>IF(#REF!="znížená",J221,0)</f>
        <v>#REF!</v>
      </c>
      <c r="AY221" s="128" t="e">
        <f>IF(#REF!="zákl. prenesená",J221,0)</f>
        <v>#REF!</v>
      </c>
      <c r="AZ221" s="128" t="e">
        <f>IF(#REF!="zníž. prenesená",J221,0)</f>
        <v>#REF!</v>
      </c>
      <c r="BA221" s="128" t="e">
        <f>IF(#REF!="nulová",J221,0)</f>
        <v>#REF!</v>
      </c>
      <c r="BB221" s="15" t="s">
        <v>78</v>
      </c>
      <c r="BC221" s="128">
        <f t="shared" si="3"/>
        <v>0</v>
      </c>
      <c r="BD221" s="15" t="s">
        <v>205</v>
      </c>
      <c r="BE221" s="127" t="s">
        <v>760</v>
      </c>
    </row>
    <row r="222" spans="1:57" s="2" customFormat="1" ht="16.5" customHeight="1">
      <c r="A222" s="29"/>
      <c r="B222" s="119"/>
      <c r="C222" s="120" t="s">
        <v>761</v>
      </c>
      <c r="D222" s="120" t="s">
        <v>146</v>
      </c>
      <c r="E222" s="121" t="s">
        <v>762</v>
      </c>
      <c r="F222" s="122" t="s">
        <v>763</v>
      </c>
      <c r="G222" s="123" t="s">
        <v>149</v>
      </c>
      <c r="H222" s="124">
        <v>97.144000000000005</v>
      </c>
      <c r="I222" s="125"/>
      <c r="J222" s="125"/>
      <c r="K222" s="126"/>
      <c r="L222" s="30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AJ222" s="127" t="s">
        <v>205</v>
      </c>
      <c r="AL222" s="127" t="s">
        <v>146</v>
      </c>
      <c r="AM222" s="127" t="s">
        <v>78</v>
      </c>
      <c r="AQ222" s="15" t="s">
        <v>144</v>
      </c>
      <c r="AW222" s="128" t="e">
        <f>IF(#REF!="základná",J222,0)</f>
        <v>#REF!</v>
      </c>
      <c r="AX222" s="128" t="e">
        <f>IF(#REF!="znížená",J222,0)</f>
        <v>#REF!</v>
      </c>
      <c r="AY222" s="128" t="e">
        <f>IF(#REF!="zákl. prenesená",J222,0)</f>
        <v>#REF!</v>
      </c>
      <c r="AZ222" s="128" t="e">
        <f>IF(#REF!="zníž. prenesená",J222,0)</f>
        <v>#REF!</v>
      </c>
      <c r="BA222" s="128" t="e">
        <f>IF(#REF!="nulová",J222,0)</f>
        <v>#REF!</v>
      </c>
      <c r="BB222" s="15" t="s">
        <v>78</v>
      </c>
      <c r="BC222" s="128">
        <f t="shared" si="3"/>
        <v>0</v>
      </c>
      <c r="BD222" s="15" t="s">
        <v>205</v>
      </c>
      <c r="BE222" s="127" t="s">
        <v>764</v>
      </c>
    </row>
    <row r="223" spans="1:57" s="2" customFormat="1" ht="16.5" customHeight="1">
      <c r="A223" s="29"/>
      <c r="B223" s="119"/>
      <c r="C223" s="120" t="s">
        <v>765</v>
      </c>
      <c r="D223" s="120" t="s">
        <v>146</v>
      </c>
      <c r="E223" s="121" t="s">
        <v>766</v>
      </c>
      <c r="F223" s="122" t="s">
        <v>767</v>
      </c>
      <c r="G223" s="123" t="s">
        <v>149</v>
      </c>
      <c r="H223" s="124">
        <v>10.574</v>
      </c>
      <c r="I223" s="125"/>
      <c r="J223" s="125"/>
      <c r="K223" s="126"/>
      <c r="L223" s="30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AJ223" s="127" t="s">
        <v>205</v>
      </c>
      <c r="AL223" s="127" t="s">
        <v>146</v>
      </c>
      <c r="AM223" s="127" t="s">
        <v>78</v>
      </c>
      <c r="AQ223" s="15" t="s">
        <v>144</v>
      </c>
      <c r="AW223" s="128" t="e">
        <f>IF(#REF!="základná",J223,0)</f>
        <v>#REF!</v>
      </c>
      <c r="AX223" s="128" t="e">
        <f>IF(#REF!="znížená",J223,0)</f>
        <v>#REF!</v>
      </c>
      <c r="AY223" s="128" t="e">
        <f>IF(#REF!="zákl. prenesená",J223,0)</f>
        <v>#REF!</v>
      </c>
      <c r="AZ223" s="128" t="e">
        <f>IF(#REF!="zníž. prenesená",J223,0)</f>
        <v>#REF!</v>
      </c>
      <c r="BA223" s="128" t="e">
        <f>IF(#REF!="nulová",J223,0)</f>
        <v>#REF!</v>
      </c>
      <c r="BB223" s="15" t="s">
        <v>78</v>
      </c>
      <c r="BC223" s="128">
        <f t="shared" si="3"/>
        <v>0</v>
      </c>
      <c r="BD223" s="15" t="s">
        <v>205</v>
      </c>
      <c r="BE223" s="127" t="s">
        <v>768</v>
      </c>
    </row>
    <row r="224" spans="1:57" s="2" customFormat="1" ht="16.5" customHeight="1">
      <c r="A224" s="29"/>
      <c r="B224" s="119"/>
      <c r="C224" s="120" t="s">
        <v>769</v>
      </c>
      <c r="D224" s="120" t="s">
        <v>146</v>
      </c>
      <c r="E224" s="121" t="s">
        <v>770</v>
      </c>
      <c r="F224" s="122" t="s">
        <v>771</v>
      </c>
      <c r="G224" s="123" t="s">
        <v>772</v>
      </c>
      <c r="H224" s="124">
        <v>2652.2260000000001</v>
      </c>
      <c r="I224" s="125"/>
      <c r="J224" s="125"/>
      <c r="K224" s="126"/>
      <c r="L224" s="30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AJ224" s="127" t="s">
        <v>205</v>
      </c>
      <c r="AL224" s="127" t="s">
        <v>146</v>
      </c>
      <c r="AM224" s="127" t="s">
        <v>78</v>
      </c>
      <c r="AQ224" s="15" t="s">
        <v>144</v>
      </c>
      <c r="AW224" s="128" t="e">
        <f>IF(#REF!="základná",J224,0)</f>
        <v>#REF!</v>
      </c>
      <c r="AX224" s="128" t="e">
        <f>IF(#REF!="znížená",J224,0)</f>
        <v>#REF!</v>
      </c>
      <c r="AY224" s="128" t="e">
        <f>IF(#REF!="zákl. prenesená",J224,0)</f>
        <v>#REF!</v>
      </c>
      <c r="AZ224" s="128" t="e">
        <f>IF(#REF!="zníž. prenesená",J224,0)</f>
        <v>#REF!</v>
      </c>
      <c r="BA224" s="128" t="e">
        <f>IF(#REF!="nulová",J224,0)</f>
        <v>#REF!</v>
      </c>
      <c r="BB224" s="15" t="s">
        <v>78</v>
      </c>
      <c r="BC224" s="128">
        <f t="shared" si="3"/>
        <v>0</v>
      </c>
      <c r="BD224" s="15" t="s">
        <v>205</v>
      </c>
      <c r="BE224" s="127" t="s">
        <v>773</v>
      </c>
    </row>
    <row r="225" spans="1:57" s="2" customFormat="1" ht="24.2" customHeight="1">
      <c r="A225" s="29"/>
      <c r="B225" s="119"/>
      <c r="C225" s="129" t="s">
        <v>774</v>
      </c>
      <c r="D225" s="129" t="s">
        <v>369</v>
      </c>
      <c r="E225" s="130" t="s">
        <v>775</v>
      </c>
      <c r="F225" s="131" t="s">
        <v>776</v>
      </c>
      <c r="G225" s="132" t="s">
        <v>328</v>
      </c>
      <c r="H225" s="133">
        <v>0.88600000000000001</v>
      </c>
      <c r="I225" s="134"/>
      <c r="J225" s="134"/>
      <c r="K225" s="135"/>
      <c r="L225" s="136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AJ225" s="127" t="s">
        <v>269</v>
      </c>
      <c r="AL225" s="127" t="s">
        <v>369</v>
      </c>
      <c r="AM225" s="127" t="s">
        <v>78</v>
      </c>
      <c r="AQ225" s="15" t="s">
        <v>144</v>
      </c>
      <c r="AW225" s="128" t="e">
        <f>IF(#REF!="základná",J225,0)</f>
        <v>#REF!</v>
      </c>
      <c r="AX225" s="128" t="e">
        <f>IF(#REF!="znížená",J225,0)</f>
        <v>#REF!</v>
      </c>
      <c r="AY225" s="128" t="e">
        <f>IF(#REF!="zákl. prenesená",J225,0)</f>
        <v>#REF!</v>
      </c>
      <c r="AZ225" s="128" t="e">
        <f>IF(#REF!="zníž. prenesená",J225,0)</f>
        <v>#REF!</v>
      </c>
      <c r="BA225" s="128" t="e">
        <f>IF(#REF!="nulová",J225,0)</f>
        <v>#REF!</v>
      </c>
      <c r="BB225" s="15" t="s">
        <v>78</v>
      </c>
      <c r="BC225" s="128">
        <f t="shared" si="3"/>
        <v>0</v>
      </c>
      <c r="BD225" s="15" t="s">
        <v>205</v>
      </c>
      <c r="BE225" s="127" t="s">
        <v>777</v>
      </c>
    </row>
    <row r="226" spans="1:57" s="2" customFormat="1" ht="24.2" customHeight="1">
      <c r="A226" s="29"/>
      <c r="B226" s="119"/>
      <c r="C226" s="129" t="s">
        <v>778</v>
      </c>
      <c r="D226" s="129" t="s">
        <v>369</v>
      </c>
      <c r="E226" s="130" t="s">
        <v>779</v>
      </c>
      <c r="F226" s="131" t="s">
        <v>780</v>
      </c>
      <c r="G226" s="132" t="s">
        <v>328</v>
      </c>
      <c r="H226" s="133">
        <v>1.504</v>
      </c>
      <c r="I226" s="134"/>
      <c r="J226" s="134"/>
      <c r="K226" s="135"/>
      <c r="L226" s="136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AJ226" s="127" t="s">
        <v>269</v>
      </c>
      <c r="AL226" s="127" t="s">
        <v>369</v>
      </c>
      <c r="AM226" s="127" t="s">
        <v>78</v>
      </c>
      <c r="AQ226" s="15" t="s">
        <v>144</v>
      </c>
      <c r="AW226" s="128" t="e">
        <f>IF(#REF!="základná",J226,0)</f>
        <v>#REF!</v>
      </c>
      <c r="AX226" s="128" t="e">
        <f>IF(#REF!="znížená",J226,0)</f>
        <v>#REF!</v>
      </c>
      <c r="AY226" s="128" t="e">
        <f>IF(#REF!="zákl. prenesená",J226,0)</f>
        <v>#REF!</v>
      </c>
      <c r="AZ226" s="128" t="e">
        <f>IF(#REF!="zníž. prenesená",J226,0)</f>
        <v>#REF!</v>
      </c>
      <c r="BA226" s="128" t="e">
        <f>IF(#REF!="nulová",J226,0)</f>
        <v>#REF!</v>
      </c>
      <c r="BB226" s="15" t="s">
        <v>78</v>
      </c>
      <c r="BC226" s="128">
        <f t="shared" si="3"/>
        <v>0</v>
      </c>
      <c r="BD226" s="15" t="s">
        <v>205</v>
      </c>
      <c r="BE226" s="127" t="s">
        <v>781</v>
      </c>
    </row>
    <row r="227" spans="1:57" s="2" customFormat="1" ht="16.5" customHeight="1">
      <c r="A227" s="29"/>
      <c r="B227" s="119"/>
      <c r="C227" s="129" t="s">
        <v>782</v>
      </c>
      <c r="D227" s="129" t="s">
        <v>369</v>
      </c>
      <c r="E227" s="130" t="s">
        <v>783</v>
      </c>
      <c r="F227" s="131" t="s">
        <v>784</v>
      </c>
      <c r="G227" s="132" t="s">
        <v>772</v>
      </c>
      <c r="H227" s="133">
        <v>262.226</v>
      </c>
      <c r="I227" s="134"/>
      <c r="J227" s="134"/>
      <c r="K227" s="135"/>
      <c r="L227" s="136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AJ227" s="127" t="s">
        <v>269</v>
      </c>
      <c r="AL227" s="127" t="s">
        <v>369</v>
      </c>
      <c r="AM227" s="127" t="s">
        <v>78</v>
      </c>
      <c r="AQ227" s="15" t="s">
        <v>144</v>
      </c>
      <c r="AW227" s="128" t="e">
        <f>IF(#REF!="základná",J227,0)</f>
        <v>#REF!</v>
      </c>
      <c r="AX227" s="128" t="e">
        <f>IF(#REF!="znížená",J227,0)</f>
        <v>#REF!</v>
      </c>
      <c r="AY227" s="128" t="e">
        <f>IF(#REF!="zákl. prenesená",J227,0)</f>
        <v>#REF!</v>
      </c>
      <c r="AZ227" s="128" t="e">
        <f>IF(#REF!="zníž. prenesená",J227,0)</f>
        <v>#REF!</v>
      </c>
      <c r="BA227" s="128" t="e">
        <f>IF(#REF!="nulová",J227,0)</f>
        <v>#REF!</v>
      </c>
      <c r="BB227" s="15" t="s">
        <v>78</v>
      </c>
      <c r="BC227" s="128">
        <f t="shared" si="3"/>
        <v>0</v>
      </c>
      <c r="BD227" s="15" t="s">
        <v>205</v>
      </c>
      <c r="BE227" s="127" t="s">
        <v>785</v>
      </c>
    </row>
    <row r="228" spans="1:57" s="2" customFormat="1" ht="24.2" customHeight="1">
      <c r="A228" s="29"/>
      <c r="B228" s="119"/>
      <c r="C228" s="120" t="s">
        <v>786</v>
      </c>
      <c r="D228" s="120" t="s">
        <v>146</v>
      </c>
      <c r="E228" s="121" t="s">
        <v>787</v>
      </c>
      <c r="F228" s="122" t="s">
        <v>788</v>
      </c>
      <c r="G228" s="123" t="s">
        <v>328</v>
      </c>
      <c r="H228" s="124">
        <v>3.36</v>
      </c>
      <c r="I228" s="125"/>
      <c r="J228" s="125"/>
      <c r="K228" s="126"/>
      <c r="L228" s="30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AJ228" s="127" t="s">
        <v>205</v>
      </c>
      <c r="AL228" s="127" t="s">
        <v>146</v>
      </c>
      <c r="AM228" s="127" t="s">
        <v>78</v>
      </c>
      <c r="AQ228" s="15" t="s">
        <v>144</v>
      </c>
      <c r="AW228" s="128" t="e">
        <f>IF(#REF!="základná",J228,0)</f>
        <v>#REF!</v>
      </c>
      <c r="AX228" s="128" t="e">
        <f>IF(#REF!="znížená",J228,0)</f>
        <v>#REF!</v>
      </c>
      <c r="AY228" s="128" t="e">
        <f>IF(#REF!="zákl. prenesená",J228,0)</f>
        <v>#REF!</v>
      </c>
      <c r="AZ228" s="128" t="e">
        <f>IF(#REF!="zníž. prenesená",J228,0)</f>
        <v>#REF!</v>
      </c>
      <c r="BA228" s="128" t="e">
        <f>IF(#REF!="nulová",J228,0)</f>
        <v>#REF!</v>
      </c>
      <c r="BB228" s="15" t="s">
        <v>78</v>
      </c>
      <c r="BC228" s="128">
        <f t="shared" si="3"/>
        <v>0</v>
      </c>
      <c r="BD228" s="15" t="s">
        <v>205</v>
      </c>
      <c r="BE228" s="127" t="s">
        <v>789</v>
      </c>
    </row>
    <row r="229" spans="1:57" s="12" customFormat="1" ht="22.9" customHeight="1">
      <c r="B229" s="111"/>
      <c r="D229" s="112" t="s">
        <v>68</v>
      </c>
      <c r="E229" s="117" t="s">
        <v>587</v>
      </c>
      <c r="F229" s="117" t="s">
        <v>588</v>
      </c>
      <c r="J229" s="118"/>
      <c r="L229" s="111"/>
      <c r="AJ229" s="112" t="s">
        <v>78</v>
      </c>
      <c r="AL229" s="115" t="s">
        <v>68</v>
      </c>
      <c r="AM229" s="115" t="s">
        <v>74</v>
      </c>
      <c r="AQ229" s="112" t="s">
        <v>144</v>
      </c>
      <c r="BC229" s="116">
        <f>SUM(BC230:BC231)</f>
        <v>0</v>
      </c>
    </row>
    <row r="230" spans="1:57" s="2" customFormat="1" ht="33" customHeight="1">
      <c r="A230" s="29"/>
      <c r="B230" s="119"/>
      <c r="C230" s="120" t="s">
        <v>790</v>
      </c>
      <c r="D230" s="120" t="s">
        <v>146</v>
      </c>
      <c r="E230" s="121" t="s">
        <v>791</v>
      </c>
      <c r="F230" s="122" t="s">
        <v>792</v>
      </c>
      <c r="G230" s="123" t="s">
        <v>149</v>
      </c>
      <c r="H230" s="124">
        <v>215.43600000000001</v>
      </c>
      <c r="I230" s="125"/>
      <c r="J230" s="125"/>
      <c r="K230" s="126"/>
      <c r="L230" s="30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AJ230" s="127" t="s">
        <v>205</v>
      </c>
      <c r="AL230" s="127" t="s">
        <v>146</v>
      </c>
      <c r="AM230" s="127" t="s">
        <v>78</v>
      </c>
      <c r="AQ230" s="15" t="s">
        <v>144</v>
      </c>
      <c r="AW230" s="128" t="e">
        <f>IF(#REF!="základná",J230,0)</f>
        <v>#REF!</v>
      </c>
      <c r="AX230" s="128" t="e">
        <f>IF(#REF!="znížená",J230,0)</f>
        <v>#REF!</v>
      </c>
      <c r="AY230" s="128" t="e">
        <f>IF(#REF!="zákl. prenesená",J230,0)</f>
        <v>#REF!</v>
      </c>
      <c r="AZ230" s="128" t="e">
        <f>IF(#REF!="zníž. prenesená",J230,0)</f>
        <v>#REF!</v>
      </c>
      <c r="BA230" s="128" t="e">
        <f>IF(#REF!="nulová",J230,0)</f>
        <v>#REF!</v>
      </c>
      <c r="BB230" s="15" t="s">
        <v>78</v>
      </c>
      <c r="BC230" s="128">
        <f>ROUND(I230*H230,2)</f>
        <v>0</v>
      </c>
      <c r="BD230" s="15" t="s">
        <v>205</v>
      </c>
      <c r="BE230" s="127" t="s">
        <v>793</v>
      </c>
    </row>
    <row r="231" spans="1:57" s="2" customFormat="1" ht="24.2" customHeight="1">
      <c r="A231" s="29"/>
      <c r="B231" s="119"/>
      <c r="C231" s="120" t="s">
        <v>794</v>
      </c>
      <c r="D231" s="120" t="s">
        <v>146</v>
      </c>
      <c r="E231" s="121" t="s">
        <v>795</v>
      </c>
      <c r="F231" s="122" t="s">
        <v>796</v>
      </c>
      <c r="G231" s="123" t="s">
        <v>149</v>
      </c>
      <c r="H231" s="124">
        <v>215.43600000000001</v>
      </c>
      <c r="I231" s="125"/>
      <c r="J231" s="125"/>
      <c r="K231" s="126"/>
      <c r="L231" s="30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AJ231" s="127" t="s">
        <v>205</v>
      </c>
      <c r="AL231" s="127" t="s">
        <v>146</v>
      </c>
      <c r="AM231" s="127" t="s">
        <v>78</v>
      </c>
      <c r="AQ231" s="15" t="s">
        <v>144</v>
      </c>
      <c r="AW231" s="128" t="e">
        <f>IF(#REF!="základná",J231,0)</f>
        <v>#REF!</v>
      </c>
      <c r="AX231" s="128" t="e">
        <f>IF(#REF!="znížená",J231,0)</f>
        <v>#REF!</v>
      </c>
      <c r="AY231" s="128" t="e">
        <f>IF(#REF!="zákl. prenesená",J231,0)</f>
        <v>#REF!</v>
      </c>
      <c r="AZ231" s="128" t="e">
        <f>IF(#REF!="zníž. prenesená",J231,0)</f>
        <v>#REF!</v>
      </c>
      <c r="BA231" s="128" t="e">
        <f>IF(#REF!="nulová",J231,0)</f>
        <v>#REF!</v>
      </c>
      <c r="BB231" s="15" t="s">
        <v>78</v>
      </c>
      <c r="BC231" s="128">
        <f>ROUND(I231*H231,2)</f>
        <v>0</v>
      </c>
      <c r="BD231" s="15" t="s">
        <v>205</v>
      </c>
      <c r="BE231" s="127" t="s">
        <v>797</v>
      </c>
    </row>
    <row r="232" spans="1:57" s="12" customFormat="1" ht="22.9" customHeight="1">
      <c r="B232" s="111"/>
      <c r="D232" s="112" t="s">
        <v>68</v>
      </c>
      <c r="E232" s="117" t="s">
        <v>392</v>
      </c>
      <c r="F232" s="117" t="s">
        <v>393</v>
      </c>
      <c r="J232" s="118"/>
      <c r="L232" s="111"/>
      <c r="AJ232" s="112" t="s">
        <v>78</v>
      </c>
      <c r="AL232" s="115" t="s">
        <v>68</v>
      </c>
      <c r="AM232" s="115" t="s">
        <v>74</v>
      </c>
      <c r="AQ232" s="112" t="s">
        <v>144</v>
      </c>
      <c r="BC232" s="116">
        <f>SUM(BC233:BC235)</f>
        <v>0</v>
      </c>
    </row>
    <row r="233" spans="1:57" s="2" customFormat="1" ht="24.2" customHeight="1">
      <c r="A233" s="29"/>
      <c r="B233" s="119"/>
      <c r="C233" s="120" t="s">
        <v>798</v>
      </c>
      <c r="D233" s="120" t="s">
        <v>146</v>
      </c>
      <c r="E233" s="121" t="s">
        <v>799</v>
      </c>
      <c r="F233" s="122" t="s">
        <v>800</v>
      </c>
      <c r="G233" s="123" t="s">
        <v>272</v>
      </c>
      <c r="H233" s="124">
        <v>119.18</v>
      </c>
      <c r="I233" s="125"/>
      <c r="J233" s="125"/>
      <c r="K233" s="126"/>
      <c r="L233" s="30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AJ233" s="127" t="s">
        <v>205</v>
      </c>
      <c r="AL233" s="127" t="s">
        <v>146</v>
      </c>
      <c r="AM233" s="127" t="s">
        <v>78</v>
      </c>
      <c r="AQ233" s="15" t="s">
        <v>144</v>
      </c>
      <c r="AW233" s="128" t="e">
        <f>IF(#REF!="základná",J233,0)</f>
        <v>#REF!</v>
      </c>
      <c r="AX233" s="128" t="e">
        <f>IF(#REF!="znížená",J233,0)</f>
        <v>#REF!</v>
      </c>
      <c r="AY233" s="128" t="e">
        <f>IF(#REF!="zákl. prenesená",J233,0)</f>
        <v>#REF!</v>
      </c>
      <c r="AZ233" s="128" t="e">
        <f>IF(#REF!="zníž. prenesená",J233,0)</f>
        <v>#REF!</v>
      </c>
      <c r="BA233" s="128" t="e">
        <f>IF(#REF!="nulová",J233,0)</f>
        <v>#REF!</v>
      </c>
      <c r="BB233" s="15" t="s">
        <v>78</v>
      </c>
      <c r="BC233" s="128">
        <f>ROUND(I233*H233,2)</f>
        <v>0</v>
      </c>
      <c r="BD233" s="15" t="s">
        <v>205</v>
      </c>
      <c r="BE233" s="127" t="s">
        <v>801</v>
      </c>
    </row>
    <row r="234" spans="1:57" s="2" customFormat="1" ht="24.2" customHeight="1">
      <c r="A234" s="29"/>
      <c r="B234" s="119"/>
      <c r="C234" s="120" t="s">
        <v>802</v>
      </c>
      <c r="D234" s="120" t="s">
        <v>146</v>
      </c>
      <c r="E234" s="121" t="s">
        <v>395</v>
      </c>
      <c r="F234" s="122" t="s">
        <v>396</v>
      </c>
      <c r="G234" s="123" t="s">
        <v>149</v>
      </c>
      <c r="H234" s="124">
        <v>157.60499999999999</v>
      </c>
      <c r="I234" s="125"/>
      <c r="J234" s="125"/>
      <c r="K234" s="126"/>
      <c r="L234" s="30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AJ234" s="127" t="s">
        <v>205</v>
      </c>
      <c r="AL234" s="127" t="s">
        <v>146</v>
      </c>
      <c r="AM234" s="127" t="s">
        <v>78</v>
      </c>
      <c r="AQ234" s="15" t="s">
        <v>144</v>
      </c>
      <c r="AW234" s="128" t="e">
        <f>IF(#REF!="základná",J234,0)</f>
        <v>#REF!</v>
      </c>
      <c r="AX234" s="128" t="e">
        <f>IF(#REF!="znížená",J234,0)</f>
        <v>#REF!</v>
      </c>
      <c r="AY234" s="128" t="e">
        <f>IF(#REF!="zákl. prenesená",J234,0)</f>
        <v>#REF!</v>
      </c>
      <c r="AZ234" s="128" t="e">
        <f>IF(#REF!="zníž. prenesená",J234,0)</f>
        <v>#REF!</v>
      </c>
      <c r="BA234" s="128" t="e">
        <f>IF(#REF!="nulová",J234,0)</f>
        <v>#REF!</v>
      </c>
      <c r="BB234" s="15" t="s">
        <v>78</v>
      </c>
      <c r="BC234" s="128">
        <f>ROUND(I234*H234,2)</f>
        <v>0</v>
      </c>
      <c r="BD234" s="15" t="s">
        <v>205</v>
      </c>
      <c r="BE234" s="127" t="s">
        <v>803</v>
      </c>
    </row>
    <row r="235" spans="1:57" s="2" customFormat="1" ht="33" customHeight="1">
      <c r="A235" s="29"/>
      <c r="B235" s="119"/>
      <c r="C235" s="120" t="s">
        <v>804</v>
      </c>
      <c r="D235" s="120" t="s">
        <v>146</v>
      </c>
      <c r="E235" s="121" t="s">
        <v>399</v>
      </c>
      <c r="F235" s="122" t="s">
        <v>400</v>
      </c>
      <c r="G235" s="123" t="s">
        <v>149</v>
      </c>
      <c r="H235" s="124">
        <v>157.60499999999999</v>
      </c>
      <c r="I235" s="125"/>
      <c r="J235" s="125"/>
      <c r="K235" s="126"/>
      <c r="L235" s="30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AJ235" s="127" t="s">
        <v>205</v>
      </c>
      <c r="AL235" s="127" t="s">
        <v>146</v>
      </c>
      <c r="AM235" s="127" t="s">
        <v>78</v>
      </c>
      <c r="AQ235" s="15" t="s">
        <v>144</v>
      </c>
      <c r="AW235" s="128" t="e">
        <f>IF(#REF!="základná",J235,0)</f>
        <v>#REF!</v>
      </c>
      <c r="AX235" s="128" t="e">
        <f>IF(#REF!="znížená",J235,0)</f>
        <v>#REF!</v>
      </c>
      <c r="AY235" s="128" t="e">
        <f>IF(#REF!="zákl. prenesená",J235,0)</f>
        <v>#REF!</v>
      </c>
      <c r="AZ235" s="128" t="e">
        <f>IF(#REF!="zníž. prenesená",J235,0)</f>
        <v>#REF!</v>
      </c>
      <c r="BA235" s="128" t="e">
        <f>IF(#REF!="nulová",J235,0)</f>
        <v>#REF!</v>
      </c>
      <c r="BB235" s="15" t="s">
        <v>78</v>
      </c>
      <c r="BC235" s="128">
        <f>ROUND(I235*H235,2)</f>
        <v>0</v>
      </c>
      <c r="BD235" s="15" t="s">
        <v>205</v>
      </c>
      <c r="BE235" s="127" t="s">
        <v>805</v>
      </c>
    </row>
    <row r="236" spans="1:57" s="2" customFormat="1" ht="6.95" customHeight="1">
      <c r="A236" s="29"/>
      <c r="B236" s="47"/>
      <c r="C236" s="48"/>
      <c r="D236" s="48"/>
      <c r="E236" s="48"/>
      <c r="F236" s="48"/>
      <c r="G236" s="48"/>
      <c r="H236" s="48"/>
      <c r="I236" s="48"/>
      <c r="J236" s="48"/>
      <c r="K236" s="48"/>
      <c r="L236" s="30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</row>
  </sheetData>
  <autoFilter ref="C132:K235" xr:uid="{00000000-0009-0000-0000-000003000000}"/>
  <mergeCells count="11">
    <mergeCell ref="E125:H125"/>
    <mergeCell ref="E7:H7"/>
    <mergeCell ref="E9:H9"/>
    <mergeCell ref="E11:H11"/>
    <mergeCell ref="E29:H29"/>
    <mergeCell ref="E84:H84"/>
    <mergeCell ref="L2:N2"/>
    <mergeCell ref="E86:H86"/>
    <mergeCell ref="E88:H88"/>
    <mergeCell ref="E121:H121"/>
    <mergeCell ref="E123:H123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D189"/>
  <sheetViews>
    <sheetView showGridLines="0" topLeftCell="A185" workbookViewId="0">
      <selection activeCell="N25" sqref="N2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5" style="1" customWidth="1"/>
    <col min="13" max="13" width="12.33203125" style="1" customWidth="1"/>
    <col min="14" max="14" width="16.33203125" style="1" customWidth="1"/>
    <col min="15" max="15" width="12.33203125" style="1" customWidth="1"/>
    <col min="16" max="16" width="15" style="1" customWidth="1"/>
    <col min="17" max="17" width="11" style="1" customWidth="1"/>
    <col min="18" max="18" width="15" style="1" customWidth="1"/>
    <col min="19" max="19" width="16.33203125" style="1" customWidth="1"/>
    <col min="20" max="20" width="11" style="1" customWidth="1"/>
    <col min="21" max="21" width="15" style="1" customWidth="1"/>
    <col min="22" max="22" width="16.33203125" style="1" customWidth="1"/>
    <col min="35" max="56" width="9.33203125" style="1" hidden="1"/>
  </cols>
  <sheetData>
    <row r="1" spans="1:37">
      <c r="A1" s="72"/>
    </row>
    <row r="2" spans="1:37" s="1" customFormat="1" ht="36.950000000000003" customHeight="1">
      <c r="L2" s="147" t="s">
        <v>4</v>
      </c>
      <c r="M2" s="148"/>
      <c r="AK2" s="15" t="s">
        <v>91</v>
      </c>
    </row>
    <row r="3" spans="1:37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K3" s="15" t="s">
        <v>69</v>
      </c>
    </row>
    <row r="4" spans="1:37" s="1" customFormat="1" ht="24.95" customHeight="1">
      <c r="B4" s="18"/>
      <c r="D4" s="19" t="s">
        <v>116</v>
      </c>
      <c r="L4" s="18"/>
      <c r="AK4" s="15" t="s">
        <v>2</v>
      </c>
    </row>
    <row r="5" spans="1:37" s="1" customFormat="1" ht="6.95" customHeight="1">
      <c r="B5" s="18"/>
      <c r="L5" s="18"/>
    </row>
    <row r="6" spans="1:37" s="1" customFormat="1" ht="12" customHeight="1">
      <c r="B6" s="18"/>
      <c r="D6" s="23" t="s">
        <v>11</v>
      </c>
      <c r="L6" s="18"/>
    </row>
    <row r="7" spans="1:37" s="1" customFormat="1" ht="16.5" customHeight="1">
      <c r="B7" s="18"/>
      <c r="E7" s="181" t="str">
        <f>'Rekapitulácia stavby'!K6</f>
        <v>Poltár OO PZ, rekonštrukcia a modernizácia objektu</v>
      </c>
      <c r="F7" s="183"/>
      <c r="G7" s="183"/>
      <c r="H7" s="183"/>
      <c r="L7" s="18"/>
    </row>
    <row r="8" spans="1:37" ht="12.75">
      <c r="B8" s="18"/>
      <c r="D8" s="23" t="s">
        <v>117</v>
      </c>
      <c r="L8" s="18"/>
    </row>
    <row r="9" spans="1:37" s="1" customFormat="1" ht="16.5" customHeight="1">
      <c r="B9" s="18"/>
      <c r="E9" s="181" t="s">
        <v>73</v>
      </c>
      <c r="F9" s="148"/>
      <c r="G9" s="148"/>
      <c r="H9" s="148"/>
      <c r="L9" s="18"/>
    </row>
    <row r="10" spans="1:37" s="1" customFormat="1" ht="12" customHeight="1">
      <c r="B10" s="18"/>
      <c r="D10" s="23" t="s">
        <v>118</v>
      </c>
      <c r="L10" s="18"/>
    </row>
    <row r="11" spans="1:37" s="2" customFormat="1" ht="16.5" customHeight="1">
      <c r="A11" s="29"/>
      <c r="B11" s="30"/>
      <c r="C11" s="29"/>
      <c r="D11" s="29"/>
      <c r="E11" s="184" t="s">
        <v>84</v>
      </c>
      <c r="F11" s="182"/>
      <c r="G11" s="182"/>
      <c r="H11" s="182"/>
      <c r="I11" s="29"/>
      <c r="J11" s="29"/>
      <c r="K11" s="29"/>
      <c r="L11" s="42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37" s="2" customFormat="1" ht="12" customHeight="1">
      <c r="A12" s="29"/>
      <c r="B12" s="30"/>
      <c r="C12" s="29"/>
      <c r="D12" s="23" t="s">
        <v>806</v>
      </c>
      <c r="E12" s="29"/>
      <c r="F12" s="29"/>
      <c r="G12" s="29"/>
      <c r="H12" s="29"/>
      <c r="I12" s="29"/>
      <c r="J12" s="29"/>
      <c r="K12" s="29"/>
      <c r="L12" s="42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37" s="2" customFormat="1" ht="16.5" customHeight="1">
      <c r="A13" s="29"/>
      <c r="B13" s="30"/>
      <c r="C13" s="29"/>
      <c r="D13" s="29"/>
      <c r="E13" s="178" t="s">
        <v>2867</v>
      </c>
      <c r="F13" s="182"/>
      <c r="G13" s="182"/>
      <c r="H13" s="182"/>
      <c r="I13" s="29"/>
      <c r="J13" s="29"/>
      <c r="K13" s="29"/>
      <c r="L13" s="42"/>
      <c r="M13" s="29"/>
      <c r="N13" s="29"/>
      <c r="O13" s="29"/>
      <c r="P13" s="29"/>
      <c r="Q13" s="29"/>
      <c r="R13" s="29"/>
      <c r="S13" s="29"/>
      <c r="T13" s="29"/>
      <c r="U13" s="29"/>
      <c r="V13" s="29"/>
    </row>
    <row r="14" spans="1:37" s="2" customFormat="1">
      <c r="A14" s="29"/>
      <c r="B14" s="30"/>
      <c r="C14" s="29"/>
      <c r="D14" s="29"/>
      <c r="E14" s="29"/>
      <c r="F14" s="29"/>
      <c r="G14" s="29"/>
      <c r="H14" s="29"/>
      <c r="I14" s="29"/>
      <c r="J14" s="29"/>
      <c r="K14" s="29"/>
      <c r="L14" s="42"/>
      <c r="M14" s="29"/>
      <c r="N14" s="29"/>
      <c r="O14" s="29"/>
      <c r="P14" s="29"/>
      <c r="Q14" s="29"/>
      <c r="R14" s="29"/>
      <c r="S14" s="29"/>
      <c r="T14" s="29"/>
      <c r="U14" s="29"/>
      <c r="V14" s="29"/>
    </row>
    <row r="15" spans="1:37" s="2" customFormat="1" ht="12" customHeight="1">
      <c r="A15" s="29"/>
      <c r="B15" s="30"/>
      <c r="C15" s="29"/>
      <c r="D15" s="23" t="s">
        <v>13</v>
      </c>
      <c r="E15" s="29"/>
      <c r="F15" s="21" t="s">
        <v>14</v>
      </c>
      <c r="G15" s="29"/>
      <c r="H15" s="29"/>
      <c r="I15" s="23" t="s">
        <v>15</v>
      </c>
      <c r="J15" s="21" t="s">
        <v>16</v>
      </c>
      <c r="K15" s="29"/>
      <c r="L15" s="42"/>
      <c r="M15" s="29"/>
      <c r="N15" s="29"/>
      <c r="O15" s="29"/>
      <c r="P15" s="29"/>
      <c r="Q15" s="29"/>
      <c r="R15" s="29"/>
      <c r="S15" s="29"/>
      <c r="T15" s="29"/>
      <c r="U15" s="29"/>
      <c r="V15" s="29"/>
    </row>
    <row r="16" spans="1:37" s="2" customFormat="1" ht="12" customHeight="1">
      <c r="A16" s="29"/>
      <c r="B16" s="30"/>
      <c r="C16" s="29"/>
      <c r="D16" s="23" t="s">
        <v>17</v>
      </c>
      <c r="E16" s="29"/>
      <c r="F16" s="21" t="s">
        <v>18</v>
      </c>
      <c r="G16" s="29"/>
      <c r="H16" s="29"/>
      <c r="I16" s="23" t="s">
        <v>19</v>
      </c>
      <c r="J16" s="55" t="str">
        <f>'Rekapitulácia stavby'!AN8</f>
        <v>21. 6. 2023</v>
      </c>
      <c r="K16" s="29"/>
      <c r="L16" s="42"/>
      <c r="M16" s="29"/>
      <c r="N16" s="29"/>
      <c r="O16" s="29"/>
      <c r="P16" s="29"/>
      <c r="Q16" s="29"/>
      <c r="R16" s="29"/>
      <c r="S16" s="29"/>
      <c r="T16" s="29"/>
      <c r="U16" s="29"/>
      <c r="V16" s="29"/>
    </row>
    <row r="17" spans="1:22" s="2" customFormat="1" ht="21.75" customHeight="1">
      <c r="A17" s="29"/>
      <c r="B17" s="30"/>
      <c r="C17" s="29"/>
      <c r="D17" s="20" t="s">
        <v>21</v>
      </c>
      <c r="E17" s="29"/>
      <c r="F17" s="24" t="s">
        <v>22</v>
      </c>
      <c r="G17" s="29"/>
      <c r="H17" s="29"/>
      <c r="I17" s="20" t="s">
        <v>23</v>
      </c>
      <c r="J17" s="24" t="s">
        <v>24</v>
      </c>
      <c r="K17" s="29"/>
      <c r="L17" s="42"/>
      <c r="M17" s="29"/>
      <c r="N17" s="29"/>
      <c r="O17" s="29"/>
      <c r="P17" s="29"/>
      <c r="Q17" s="29"/>
      <c r="R17" s="29"/>
      <c r="S17" s="29"/>
      <c r="T17" s="29"/>
      <c r="U17" s="29"/>
      <c r="V17" s="29"/>
    </row>
    <row r="18" spans="1:22" s="2" customFormat="1" ht="12" customHeight="1">
      <c r="A18" s="29"/>
      <c r="B18" s="30"/>
      <c r="C18" s="29"/>
      <c r="D18" s="23" t="s">
        <v>25</v>
      </c>
      <c r="E18" s="29"/>
      <c r="F18" s="29"/>
      <c r="G18" s="29"/>
      <c r="H18" s="29"/>
      <c r="I18" s="23" t="s">
        <v>26</v>
      </c>
      <c r="J18" s="21" t="s">
        <v>27</v>
      </c>
      <c r="K18" s="29"/>
      <c r="L18" s="42"/>
      <c r="M18" s="29"/>
      <c r="N18" s="29"/>
      <c r="O18" s="29"/>
      <c r="P18" s="29"/>
      <c r="Q18" s="29"/>
      <c r="R18" s="29"/>
      <c r="S18" s="29"/>
      <c r="T18" s="29"/>
      <c r="U18" s="29"/>
      <c r="V18" s="29"/>
    </row>
    <row r="19" spans="1:22" s="2" customFormat="1" ht="18" customHeight="1">
      <c r="A19" s="29"/>
      <c r="B19" s="30"/>
      <c r="C19" s="29"/>
      <c r="D19" s="29"/>
      <c r="E19" s="21" t="s">
        <v>28</v>
      </c>
      <c r="F19" s="29"/>
      <c r="G19" s="29"/>
      <c r="H19" s="29"/>
      <c r="I19" s="23" t="s">
        <v>29</v>
      </c>
      <c r="J19" s="21"/>
      <c r="K19" s="29"/>
      <c r="L19" s="42"/>
      <c r="M19" s="29"/>
      <c r="N19" s="29"/>
      <c r="O19" s="29"/>
      <c r="P19" s="29"/>
      <c r="Q19" s="29"/>
      <c r="R19" s="29"/>
      <c r="S19" s="29"/>
      <c r="T19" s="29"/>
      <c r="U19" s="29"/>
      <c r="V19" s="29"/>
    </row>
    <row r="20" spans="1:22" s="2" customFormat="1" ht="6.95" customHeight="1">
      <c r="A20" s="29"/>
      <c r="B20" s="30"/>
      <c r="C20" s="29"/>
      <c r="D20" s="29"/>
      <c r="E20" s="29"/>
      <c r="F20" s="29"/>
      <c r="G20" s="29"/>
      <c r="H20" s="29"/>
      <c r="I20" s="29"/>
      <c r="J20" s="29"/>
      <c r="K20" s="29"/>
      <c r="L20" s="42"/>
      <c r="M20" s="29"/>
      <c r="N20" s="29"/>
      <c r="O20" s="29"/>
      <c r="P20" s="29"/>
      <c r="Q20" s="29"/>
      <c r="R20" s="29"/>
      <c r="S20" s="29"/>
      <c r="T20" s="29"/>
      <c r="U20" s="29"/>
      <c r="V20" s="29"/>
    </row>
    <row r="21" spans="1:22" s="2" customFormat="1" ht="12" customHeight="1">
      <c r="A21" s="29"/>
      <c r="B21" s="30"/>
      <c r="C21" s="29"/>
      <c r="D21" s="23" t="s">
        <v>30</v>
      </c>
      <c r="E21" s="29"/>
      <c r="F21" s="29"/>
      <c r="G21" s="29"/>
      <c r="H21" s="29"/>
      <c r="I21" s="23" t="s">
        <v>26</v>
      </c>
      <c r="J21" s="21" t="s">
        <v>31</v>
      </c>
      <c r="K21" s="29"/>
      <c r="L21" s="42"/>
      <c r="M21" s="29"/>
      <c r="N21" s="29"/>
      <c r="O21" s="29"/>
      <c r="P21" s="29"/>
      <c r="Q21" s="29"/>
      <c r="R21" s="29"/>
      <c r="S21" s="29"/>
      <c r="T21" s="29"/>
      <c r="U21" s="29"/>
      <c r="V21" s="29"/>
    </row>
    <row r="22" spans="1:22" s="2" customFormat="1" ht="18" customHeight="1">
      <c r="A22" s="29"/>
      <c r="B22" s="30"/>
      <c r="C22" s="29"/>
      <c r="D22" s="29"/>
      <c r="E22" s="21" t="s">
        <v>31</v>
      </c>
      <c r="F22" s="29"/>
      <c r="G22" s="29"/>
      <c r="H22" s="29"/>
      <c r="I22" s="23" t="s">
        <v>29</v>
      </c>
      <c r="J22" s="21" t="s">
        <v>31</v>
      </c>
      <c r="K22" s="29"/>
      <c r="L22" s="42"/>
      <c r="M22" s="29"/>
      <c r="N22" s="29"/>
      <c r="O22" s="29"/>
      <c r="P22" s="29"/>
      <c r="Q22" s="29"/>
      <c r="R22" s="29"/>
      <c r="S22" s="29"/>
      <c r="T22" s="29"/>
      <c r="U22" s="29"/>
      <c r="V22" s="29"/>
    </row>
    <row r="23" spans="1:22" s="2" customFormat="1" ht="6.95" customHeight="1">
      <c r="A23" s="29"/>
      <c r="B23" s="30"/>
      <c r="C23" s="29"/>
      <c r="D23" s="29"/>
      <c r="E23" s="29"/>
      <c r="F23" s="29"/>
      <c r="G23" s="29"/>
      <c r="H23" s="29"/>
      <c r="I23" s="29"/>
      <c r="J23" s="29"/>
      <c r="K23" s="29"/>
      <c r="L23" s="42"/>
      <c r="M23" s="29"/>
      <c r="N23" s="29"/>
      <c r="O23" s="29"/>
      <c r="P23" s="29"/>
      <c r="Q23" s="29"/>
      <c r="R23" s="29"/>
      <c r="S23" s="29"/>
      <c r="T23" s="29"/>
      <c r="U23" s="29"/>
      <c r="V23" s="29"/>
    </row>
    <row r="24" spans="1:22" s="2" customFormat="1" ht="12" customHeight="1">
      <c r="A24" s="29"/>
      <c r="B24" s="30"/>
      <c r="C24" s="29"/>
      <c r="D24" s="23" t="s">
        <v>32</v>
      </c>
      <c r="E24" s="29"/>
      <c r="F24" s="29"/>
      <c r="G24" s="29"/>
      <c r="H24" s="29"/>
      <c r="I24" s="23" t="s">
        <v>26</v>
      </c>
      <c r="J24" s="21" t="s">
        <v>33</v>
      </c>
      <c r="K24" s="29"/>
      <c r="L24" s="42"/>
      <c r="M24" s="29"/>
      <c r="N24" s="29"/>
      <c r="O24" s="29"/>
      <c r="P24" s="29"/>
      <c r="Q24" s="29"/>
      <c r="R24" s="29"/>
      <c r="S24" s="29"/>
      <c r="T24" s="29"/>
      <c r="U24" s="29"/>
      <c r="V24" s="29"/>
    </row>
    <row r="25" spans="1:22" s="2" customFormat="1" ht="18" customHeight="1">
      <c r="A25" s="29"/>
      <c r="B25" s="30"/>
      <c r="C25" s="29"/>
      <c r="D25" s="29"/>
      <c r="E25" s="21" t="s">
        <v>34</v>
      </c>
      <c r="F25" s="29"/>
      <c r="G25" s="29"/>
      <c r="H25" s="29"/>
      <c r="I25" s="23" t="s">
        <v>29</v>
      </c>
      <c r="J25" s="21" t="s">
        <v>35</v>
      </c>
      <c r="K25" s="29"/>
      <c r="L25" s="42"/>
      <c r="M25" s="29"/>
      <c r="N25" s="29"/>
      <c r="O25" s="29"/>
      <c r="P25" s="29"/>
      <c r="Q25" s="29"/>
      <c r="R25" s="29"/>
      <c r="S25" s="29"/>
      <c r="T25" s="29"/>
      <c r="U25" s="29"/>
      <c r="V25" s="29"/>
    </row>
    <row r="26" spans="1:22" s="2" customFormat="1" ht="6.95" customHeight="1">
      <c r="A26" s="29"/>
      <c r="B26" s="30"/>
      <c r="C26" s="29"/>
      <c r="D26" s="29"/>
      <c r="E26" s="29"/>
      <c r="F26" s="29"/>
      <c r="G26" s="29"/>
      <c r="H26" s="29"/>
      <c r="I26" s="29"/>
      <c r="J26" s="29"/>
      <c r="K26" s="29"/>
      <c r="L26" s="42"/>
      <c r="M26" s="29"/>
      <c r="N26" s="29"/>
      <c r="O26" s="29"/>
      <c r="P26" s="29"/>
      <c r="Q26" s="29"/>
      <c r="R26" s="29"/>
      <c r="S26" s="29"/>
      <c r="T26" s="29"/>
      <c r="U26" s="29"/>
      <c r="V26" s="29"/>
    </row>
    <row r="27" spans="1:22" s="2" customFormat="1" ht="12" customHeight="1">
      <c r="A27" s="29"/>
      <c r="B27" s="30"/>
      <c r="C27" s="29"/>
      <c r="D27" s="23" t="s">
        <v>37</v>
      </c>
      <c r="E27" s="29"/>
      <c r="F27" s="29"/>
      <c r="G27" s="29"/>
      <c r="H27" s="29"/>
      <c r="I27" s="23" t="s">
        <v>26</v>
      </c>
      <c r="J27" s="21" t="s">
        <v>31</v>
      </c>
      <c r="K27" s="29"/>
      <c r="L27" s="42"/>
      <c r="M27" s="29"/>
      <c r="N27" s="29"/>
      <c r="O27" s="29"/>
      <c r="P27" s="29"/>
      <c r="Q27" s="29"/>
      <c r="R27" s="29"/>
      <c r="S27" s="29"/>
      <c r="T27" s="29"/>
      <c r="U27" s="29"/>
      <c r="V27" s="29"/>
    </row>
    <row r="28" spans="1:22" s="2" customFormat="1" ht="18" customHeight="1">
      <c r="A28" s="29"/>
      <c r="B28" s="30"/>
      <c r="C28" s="29"/>
      <c r="D28" s="29"/>
      <c r="E28" s="21" t="s">
        <v>38</v>
      </c>
      <c r="F28" s="29"/>
      <c r="G28" s="29"/>
      <c r="H28" s="29"/>
      <c r="I28" s="23" t="s">
        <v>29</v>
      </c>
      <c r="J28" s="21" t="s">
        <v>31</v>
      </c>
      <c r="K28" s="29"/>
      <c r="L28" s="42"/>
      <c r="M28" s="29"/>
      <c r="N28" s="29"/>
      <c r="O28" s="29"/>
      <c r="P28" s="29"/>
      <c r="Q28" s="29"/>
      <c r="R28" s="29"/>
      <c r="S28" s="29"/>
      <c r="T28" s="29"/>
      <c r="U28" s="29"/>
      <c r="V28" s="29"/>
    </row>
    <row r="29" spans="1:22" s="2" customFormat="1" ht="6.95" customHeight="1">
      <c r="A29" s="29"/>
      <c r="B29" s="30"/>
      <c r="C29" s="29"/>
      <c r="D29" s="29"/>
      <c r="E29" s="29"/>
      <c r="F29" s="29"/>
      <c r="G29" s="29"/>
      <c r="H29" s="29"/>
      <c r="I29" s="29"/>
      <c r="J29" s="29"/>
      <c r="K29" s="29"/>
      <c r="L29" s="42"/>
      <c r="M29" s="29"/>
      <c r="N29" s="29"/>
      <c r="O29" s="29"/>
      <c r="P29" s="29"/>
      <c r="Q29" s="29"/>
      <c r="R29" s="29"/>
      <c r="S29" s="29"/>
      <c r="T29" s="29"/>
      <c r="U29" s="29"/>
      <c r="V29" s="29"/>
    </row>
    <row r="30" spans="1:22" s="2" customFormat="1" ht="12" customHeight="1">
      <c r="A30" s="29"/>
      <c r="B30" s="30"/>
      <c r="C30" s="29"/>
      <c r="D30" s="23" t="s">
        <v>39</v>
      </c>
      <c r="E30" s="29"/>
      <c r="F30" s="29"/>
      <c r="G30" s="29"/>
      <c r="H30" s="29"/>
      <c r="I30" s="29"/>
      <c r="J30" s="29"/>
      <c r="K30" s="29"/>
      <c r="L30" s="42"/>
      <c r="M30" s="29"/>
      <c r="N30" s="29"/>
      <c r="O30" s="29"/>
      <c r="P30" s="29"/>
      <c r="Q30" s="29"/>
      <c r="R30" s="29"/>
      <c r="S30" s="29"/>
      <c r="T30" s="29"/>
      <c r="U30" s="29"/>
      <c r="V30" s="29"/>
    </row>
    <row r="31" spans="1:22" s="8" customFormat="1" ht="16.5" customHeight="1">
      <c r="A31" s="73"/>
      <c r="B31" s="74"/>
      <c r="C31" s="73"/>
      <c r="D31" s="73"/>
      <c r="E31" s="171" t="s">
        <v>1</v>
      </c>
      <c r="F31" s="171"/>
      <c r="G31" s="171"/>
      <c r="H31" s="171"/>
      <c r="I31" s="73"/>
      <c r="J31" s="73"/>
      <c r="K31" s="73"/>
      <c r="L31" s="75"/>
      <c r="M31" s="73"/>
      <c r="N31" s="73"/>
      <c r="O31" s="73"/>
      <c r="P31" s="73"/>
      <c r="Q31" s="73"/>
      <c r="R31" s="73"/>
      <c r="S31" s="73"/>
      <c r="T31" s="73"/>
      <c r="U31" s="73"/>
      <c r="V31" s="73"/>
    </row>
    <row r="32" spans="1:22" s="2" customFormat="1" ht="6.95" customHeight="1">
      <c r="A32" s="29"/>
      <c r="B32" s="30"/>
      <c r="C32" s="29"/>
      <c r="D32" s="29"/>
      <c r="E32" s="29"/>
      <c r="F32" s="29"/>
      <c r="G32" s="29"/>
      <c r="H32" s="29"/>
      <c r="I32" s="29"/>
      <c r="J32" s="29"/>
      <c r="K32" s="29"/>
      <c r="L32" s="42"/>
      <c r="M32" s="29"/>
      <c r="N32" s="29"/>
      <c r="O32" s="29"/>
      <c r="P32" s="29"/>
      <c r="Q32" s="29"/>
      <c r="R32" s="29"/>
      <c r="S32" s="29"/>
      <c r="T32" s="29"/>
      <c r="U32" s="29"/>
      <c r="V32" s="29"/>
    </row>
    <row r="33" spans="1:22" s="2" customFormat="1" ht="6.95" customHeight="1">
      <c r="A33" s="29"/>
      <c r="B33" s="30"/>
      <c r="C33" s="29"/>
      <c r="D33" s="57"/>
      <c r="E33" s="57"/>
      <c r="F33" s="57"/>
      <c r="G33" s="57"/>
      <c r="H33" s="57"/>
      <c r="I33" s="57"/>
      <c r="J33" s="57"/>
      <c r="K33" s="57"/>
      <c r="L33" s="42"/>
      <c r="M33" s="29"/>
      <c r="N33" s="29"/>
      <c r="O33" s="29"/>
      <c r="P33" s="29"/>
      <c r="Q33" s="29"/>
      <c r="R33" s="29"/>
      <c r="S33" s="29"/>
      <c r="T33" s="29"/>
      <c r="U33" s="29"/>
      <c r="V33" s="29"/>
    </row>
    <row r="34" spans="1:22" s="2" customFormat="1" ht="14.45" customHeight="1">
      <c r="A34" s="29"/>
      <c r="B34" s="30"/>
      <c r="C34" s="29"/>
      <c r="D34" s="21" t="s">
        <v>119</v>
      </c>
      <c r="E34" s="29"/>
      <c r="F34" s="29"/>
      <c r="G34" s="29"/>
      <c r="H34" s="29"/>
      <c r="I34" s="29"/>
      <c r="J34" s="28"/>
      <c r="K34" s="29"/>
      <c r="L34" s="42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s="2" customFormat="1" ht="14.45" customHeight="1">
      <c r="A35" s="29"/>
      <c r="B35" s="30"/>
      <c r="C35" s="29"/>
      <c r="D35" s="27" t="s">
        <v>120</v>
      </c>
      <c r="E35" s="29"/>
      <c r="F35" s="29"/>
      <c r="G35" s="29"/>
      <c r="H35" s="29"/>
      <c r="I35" s="29"/>
      <c r="J35" s="28"/>
      <c r="K35" s="29"/>
      <c r="L35" s="42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s="2" customFormat="1" ht="25.35" customHeight="1">
      <c r="A36" s="29"/>
      <c r="B36" s="30"/>
      <c r="C36" s="29"/>
      <c r="D36" s="76" t="s">
        <v>42</v>
      </c>
      <c r="E36" s="29"/>
      <c r="F36" s="29"/>
      <c r="G36" s="29"/>
      <c r="H36" s="29"/>
      <c r="I36" s="29"/>
      <c r="J36" s="61"/>
      <c r="K36" s="29"/>
      <c r="L36" s="42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s="2" customFormat="1" ht="6.95" customHeight="1">
      <c r="A37" s="29"/>
      <c r="B37" s="30"/>
      <c r="C37" s="29"/>
      <c r="D37" s="57"/>
      <c r="E37" s="57"/>
      <c r="F37" s="57"/>
      <c r="G37" s="57"/>
      <c r="H37" s="57"/>
      <c r="I37" s="57"/>
      <c r="J37" s="57"/>
      <c r="K37" s="57"/>
      <c r="L37" s="42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s="2" customFormat="1" ht="14.45" customHeight="1">
      <c r="A38" s="29"/>
      <c r="B38" s="30"/>
      <c r="C38" s="29"/>
      <c r="D38" s="29"/>
      <c r="E38" s="29"/>
      <c r="F38" s="33" t="s">
        <v>44</v>
      </c>
      <c r="G38" s="29"/>
      <c r="H38" s="29"/>
      <c r="I38" s="33" t="s">
        <v>43</v>
      </c>
      <c r="J38" s="33" t="s">
        <v>45</v>
      </c>
      <c r="K38" s="29"/>
      <c r="L38" s="42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s="2" customFormat="1" ht="14.45" customHeight="1">
      <c r="A39" s="29"/>
      <c r="B39" s="30"/>
      <c r="C39" s="29"/>
      <c r="D39" s="77" t="s">
        <v>46</v>
      </c>
      <c r="E39" s="35" t="s">
        <v>47</v>
      </c>
      <c r="F39" s="78" t="e">
        <f>ROUND((SUM(AV113:AV114) + SUM(AV138:AV188)),  2)</f>
        <v>#REF!</v>
      </c>
      <c r="G39" s="79"/>
      <c r="H39" s="79"/>
      <c r="I39" s="80">
        <v>0.2</v>
      </c>
      <c r="J39" s="78" t="e">
        <f>ROUND(((SUM(AV113:AV114) + SUM(AV138:AV188))*I39),  2)</f>
        <v>#REF!</v>
      </c>
      <c r="K39" s="29"/>
      <c r="L39" s="42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s="2" customFormat="1" ht="14.45" customHeight="1">
      <c r="A40" s="29"/>
      <c r="B40" s="30"/>
      <c r="C40" s="29"/>
      <c r="D40" s="29"/>
      <c r="E40" s="35" t="s">
        <v>48</v>
      </c>
      <c r="F40" s="81"/>
      <c r="G40" s="29"/>
      <c r="H40" s="29"/>
      <c r="I40" s="82">
        <v>0.23</v>
      </c>
      <c r="J40" s="81"/>
      <c r="K40" s="29"/>
      <c r="L40" s="42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s="2" customFormat="1" ht="14.45" hidden="1" customHeight="1">
      <c r="A41" s="29"/>
      <c r="B41" s="30"/>
      <c r="C41" s="29"/>
      <c r="D41" s="29"/>
      <c r="E41" s="23" t="s">
        <v>49</v>
      </c>
      <c r="F41" s="81" t="e">
        <f>ROUND((SUM(AX113:AX114) + SUM(AX138:AX188)),  2)</f>
        <v>#REF!</v>
      </c>
      <c r="G41" s="29"/>
      <c r="H41" s="29"/>
      <c r="I41" s="82">
        <v>0.2</v>
      </c>
      <c r="J41" s="81">
        <f>0</f>
        <v>0</v>
      </c>
      <c r="K41" s="29"/>
      <c r="L41" s="42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s="2" customFormat="1" ht="14.45" hidden="1" customHeight="1">
      <c r="A42" s="29"/>
      <c r="B42" s="30"/>
      <c r="C42" s="29"/>
      <c r="D42" s="29"/>
      <c r="E42" s="23" t="s">
        <v>50</v>
      </c>
      <c r="F42" s="81" t="e">
        <f>ROUND((SUM(AY113:AY114) + SUM(AY138:AY188)),  2)</f>
        <v>#REF!</v>
      </c>
      <c r="G42" s="29"/>
      <c r="H42" s="29"/>
      <c r="I42" s="82">
        <v>0.2</v>
      </c>
      <c r="J42" s="81">
        <f>0</f>
        <v>0</v>
      </c>
      <c r="K42" s="29"/>
      <c r="L42" s="42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s="2" customFormat="1" ht="14.45" hidden="1" customHeight="1">
      <c r="A43" s="29"/>
      <c r="B43" s="30"/>
      <c r="C43" s="29"/>
      <c r="D43" s="29"/>
      <c r="E43" s="35" t="s">
        <v>51</v>
      </c>
      <c r="F43" s="78" t="e">
        <f>ROUND((SUM(AZ113:AZ114) + SUM(AZ138:AZ188)),  2)</f>
        <v>#REF!</v>
      </c>
      <c r="G43" s="79"/>
      <c r="H43" s="79"/>
      <c r="I43" s="80">
        <v>0</v>
      </c>
      <c r="J43" s="78">
        <f>0</f>
        <v>0</v>
      </c>
      <c r="K43" s="29"/>
      <c r="L43" s="42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s="2" customFormat="1" ht="6.95" customHeight="1">
      <c r="A44" s="29"/>
      <c r="B44" s="30"/>
      <c r="C44" s="29"/>
      <c r="D44" s="29"/>
      <c r="E44" s="29"/>
      <c r="F44" s="29"/>
      <c r="G44" s="29"/>
      <c r="H44" s="29"/>
      <c r="I44" s="29"/>
      <c r="J44" s="29"/>
      <c r="K44" s="29"/>
      <c r="L44" s="42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s="2" customFormat="1" ht="25.35" customHeight="1">
      <c r="A45" s="29"/>
      <c r="B45" s="30"/>
      <c r="C45" s="70"/>
      <c r="D45" s="83" t="s">
        <v>52</v>
      </c>
      <c r="E45" s="56"/>
      <c r="F45" s="56"/>
      <c r="G45" s="84" t="s">
        <v>53</v>
      </c>
      <c r="H45" s="85" t="s">
        <v>54</v>
      </c>
      <c r="I45" s="56"/>
      <c r="J45" s="86"/>
      <c r="K45" s="87"/>
      <c r="L45" s="42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s="2" customFormat="1" ht="14.4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42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s="1" customFormat="1" ht="14.45" customHeight="1">
      <c r="B47" s="18"/>
      <c r="L47" s="18"/>
    </row>
    <row r="48" spans="1:22" s="1" customFormat="1" ht="14.45" customHeight="1">
      <c r="B48" s="18"/>
      <c r="L48" s="18"/>
    </row>
    <row r="49" spans="1:22" s="2" customFormat="1" ht="14.45" customHeight="1">
      <c r="B49" s="42"/>
      <c r="D49" s="43" t="s">
        <v>55</v>
      </c>
      <c r="E49" s="44"/>
      <c r="F49" s="44"/>
      <c r="G49" s="43" t="s">
        <v>56</v>
      </c>
      <c r="H49" s="44"/>
      <c r="I49" s="44"/>
      <c r="J49" s="44"/>
      <c r="K49" s="44"/>
      <c r="L49" s="42"/>
    </row>
    <row r="50" spans="1:22">
      <c r="B50" s="18"/>
      <c r="L50" s="18"/>
    </row>
    <row r="51" spans="1:22">
      <c r="B51" s="18"/>
      <c r="L51" s="18"/>
    </row>
    <row r="52" spans="1:22">
      <c r="B52" s="18"/>
      <c r="L52" s="18"/>
    </row>
    <row r="53" spans="1:22">
      <c r="B53" s="18"/>
      <c r="L53" s="18"/>
    </row>
    <row r="54" spans="1:22">
      <c r="B54" s="18"/>
      <c r="L54" s="18"/>
    </row>
    <row r="55" spans="1:22">
      <c r="B55" s="18"/>
      <c r="L55" s="18"/>
    </row>
    <row r="56" spans="1:22">
      <c r="B56" s="18"/>
      <c r="L56" s="18"/>
    </row>
    <row r="57" spans="1:22">
      <c r="B57" s="18"/>
      <c r="L57" s="18"/>
    </row>
    <row r="58" spans="1:22">
      <c r="B58" s="18"/>
      <c r="L58" s="18"/>
    </row>
    <row r="59" spans="1:22">
      <c r="B59" s="18"/>
      <c r="L59" s="18"/>
    </row>
    <row r="60" spans="1:22" s="2" customFormat="1" ht="12.75">
      <c r="A60" s="29"/>
      <c r="B60" s="30"/>
      <c r="C60" s="29"/>
      <c r="D60" s="45" t="s">
        <v>57</v>
      </c>
      <c r="E60" s="32"/>
      <c r="F60" s="88" t="s">
        <v>58</v>
      </c>
      <c r="G60" s="45" t="s">
        <v>57</v>
      </c>
      <c r="H60" s="32"/>
      <c r="I60" s="32"/>
      <c r="J60" s="89" t="s">
        <v>58</v>
      </c>
      <c r="K60" s="32"/>
      <c r="L60" s="42"/>
      <c r="M60" s="29"/>
      <c r="N60" s="29"/>
      <c r="O60" s="29"/>
      <c r="P60" s="29"/>
      <c r="Q60" s="29"/>
      <c r="R60" s="29"/>
      <c r="S60" s="29"/>
      <c r="T60" s="29"/>
      <c r="U60" s="29"/>
      <c r="V60" s="29"/>
    </row>
    <row r="61" spans="1:22">
      <c r="B61" s="18"/>
      <c r="L61" s="18"/>
    </row>
    <row r="62" spans="1:22">
      <c r="B62" s="18"/>
      <c r="L62" s="18"/>
    </row>
    <row r="63" spans="1:22">
      <c r="B63" s="18"/>
      <c r="L63" s="18"/>
    </row>
    <row r="64" spans="1:22" s="2" customFormat="1" ht="12.75">
      <c r="A64" s="29"/>
      <c r="B64" s="30"/>
      <c r="C64" s="29"/>
      <c r="D64" s="43" t="s">
        <v>59</v>
      </c>
      <c r="E64" s="46"/>
      <c r="F64" s="46"/>
      <c r="G64" s="43" t="s">
        <v>60</v>
      </c>
      <c r="H64" s="46"/>
      <c r="I64" s="46"/>
      <c r="J64" s="46"/>
      <c r="K64" s="46"/>
      <c r="L64" s="42"/>
      <c r="M64" s="29"/>
      <c r="N64" s="29"/>
      <c r="O64" s="29"/>
      <c r="P64" s="29"/>
      <c r="Q64" s="29"/>
      <c r="R64" s="29"/>
      <c r="S64" s="29"/>
      <c r="T64" s="29"/>
      <c r="U64" s="29"/>
      <c r="V64" s="29"/>
    </row>
    <row r="65" spans="1:22">
      <c r="B65" s="18"/>
      <c r="L65" s="18"/>
    </row>
    <row r="66" spans="1:22">
      <c r="B66" s="18"/>
      <c r="L66" s="18"/>
    </row>
    <row r="67" spans="1:22">
      <c r="B67" s="18"/>
      <c r="L67" s="18"/>
    </row>
    <row r="68" spans="1:22">
      <c r="B68" s="18"/>
      <c r="L68" s="18"/>
    </row>
    <row r="69" spans="1:22">
      <c r="B69" s="18"/>
      <c r="L69" s="18"/>
    </row>
    <row r="70" spans="1:22">
      <c r="B70" s="18"/>
      <c r="L70" s="18"/>
    </row>
    <row r="71" spans="1:22">
      <c r="B71" s="18"/>
      <c r="L71" s="18"/>
    </row>
    <row r="72" spans="1:22">
      <c r="B72" s="18"/>
      <c r="L72" s="18"/>
    </row>
    <row r="73" spans="1:22">
      <c r="B73" s="18"/>
      <c r="L73" s="18"/>
    </row>
    <row r="74" spans="1:22">
      <c r="B74" s="18"/>
      <c r="L74" s="18"/>
    </row>
    <row r="75" spans="1:22" s="2" customFormat="1" ht="12.75">
      <c r="A75" s="29"/>
      <c r="B75" s="30"/>
      <c r="C75" s="29"/>
      <c r="D75" s="45" t="s">
        <v>57</v>
      </c>
      <c r="E75" s="32"/>
      <c r="F75" s="88" t="s">
        <v>58</v>
      </c>
      <c r="G75" s="45" t="s">
        <v>57</v>
      </c>
      <c r="H75" s="32"/>
      <c r="I75" s="32"/>
      <c r="J75" s="89" t="s">
        <v>58</v>
      </c>
      <c r="K75" s="32"/>
      <c r="L75" s="42"/>
      <c r="M75" s="29"/>
      <c r="N75" s="29"/>
      <c r="O75" s="29"/>
      <c r="P75" s="29"/>
      <c r="Q75" s="29"/>
      <c r="R75" s="29"/>
      <c r="S75" s="29"/>
      <c r="T75" s="29"/>
      <c r="U75" s="29"/>
      <c r="V75" s="29"/>
    </row>
    <row r="76" spans="1:22" s="2" customFormat="1" ht="14.45" customHeight="1">
      <c r="A76" s="29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2"/>
      <c r="M76" s="29"/>
      <c r="N76" s="29"/>
      <c r="O76" s="29"/>
      <c r="P76" s="29"/>
      <c r="Q76" s="29"/>
      <c r="R76" s="29"/>
      <c r="S76" s="29"/>
      <c r="T76" s="29"/>
      <c r="U76" s="29"/>
      <c r="V76" s="29"/>
    </row>
    <row r="80" spans="1:22" s="2" customFormat="1" ht="6.95" customHeight="1">
      <c r="A80" s="29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42"/>
      <c r="M80" s="29"/>
      <c r="N80" s="29"/>
      <c r="O80" s="29"/>
      <c r="P80" s="29"/>
      <c r="Q80" s="29"/>
      <c r="R80" s="29"/>
      <c r="S80" s="29"/>
      <c r="T80" s="29"/>
      <c r="U80" s="29"/>
      <c r="V80" s="29"/>
    </row>
    <row r="81" spans="1:22" s="2" customFormat="1" ht="24.95" customHeight="1">
      <c r="A81" s="29"/>
      <c r="B81" s="30"/>
      <c r="C81" s="19" t="s">
        <v>121</v>
      </c>
      <c r="D81" s="29"/>
      <c r="E81" s="29"/>
      <c r="F81" s="29"/>
      <c r="G81" s="29"/>
      <c r="H81" s="29"/>
      <c r="I81" s="29"/>
      <c r="J81" s="29"/>
      <c r="K81" s="29"/>
      <c r="L81" s="42"/>
      <c r="M81" s="29"/>
      <c r="N81" s="29"/>
      <c r="O81" s="29"/>
      <c r="P81" s="29"/>
      <c r="Q81" s="29"/>
      <c r="R81" s="29"/>
      <c r="S81" s="29"/>
      <c r="T81" s="29"/>
      <c r="U81" s="29"/>
      <c r="V81" s="29"/>
    </row>
    <row r="82" spans="1:22" s="2" customFormat="1" ht="6.95" customHeight="1">
      <c r="A82" s="29"/>
      <c r="B82" s="30"/>
      <c r="C82" s="29"/>
      <c r="D82" s="29"/>
      <c r="E82" s="29"/>
      <c r="F82" s="29"/>
      <c r="G82" s="29"/>
      <c r="H82" s="29"/>
      <c r="I82" s="29"/>
      <c r="J82" s="29"/>
      <c r="K82" s="29"/>
      <c r="L82" s="42"/>
      <c r="M82" s="29"/>
      <c r="N82" s="29"/>
      <c r="O82" s="29"/>
      <c r="P82" s="29"/>
      <c r="Q82" s="29"/>
      <c r="R82" s="29"/>
      <c r="S82" s="29"/>
      <c r="T82" s="29"/>
      <c r="U82" s="29"/>
      <c r="V82" s="29"/>
    </row>
    <row r="83" spans="1:22" s="2" customFormat="1" ht="12" customHeight="1">
      <c r="A83" s="29"/>
      <c r="B83" s="30"/>
      <c r="C83" s="23" t="s">
        <v>11</v>
      </c>
      <c r="D83" s="29"/>
      <c r="E83" s="29"/>
      <c r="F83" s="29"/>
      <c r="G83" s="29"/>
      <c r="H83" s="29"/>
      <c r="I83" s="29"/>
      <c r="J83" s="29"/>
      <c r="K83" s="29"/>
      <c r="L83" s="42"/>
      <c r="M83" s="29"/>
      <c r="N83" s="29"/>
      <c r="O83" s="29"/>
      <c r="P83" s="29"/>
      <c r="Q83" s="29"/>
      <c r="R83" s="29"/>
      <c r="S83" s="29"/>
      <c r="T83" s="29"/>
      <c r="U83" s="29"/>
      <c r="V83" s="29"/>
    </row>
    <row r="84" spans="1:22" s="2" customFormat="1" ht="16.5" customHeight="1">
      <c r="A84" s="29"/>
      <c r="B84" s="30"/>
      <c r="C84" s="29"/>
      <c r="D84" s="29"/>
      <c r="E84" s="181" t="str">
        <f>E7</f>
        <v>Poltár OO PZ, rekonštrukcia a modernizácia objektu</v>
      </c>
      <c r="F84" s="183"/>
      <c r="G84" s="183"/>
      <c r="H84" s="183"/>
      <c r="I84" s="29"/>
      <c r="J84" s="29"/>
      <c r="K84" s="29"/>
      <c r="L84" s="42"/>
      <c r="M84" s="29"/>
      <c r="N84" s="29"/>
      <c r="O84" s="29"/>
      <c r="P84" s="29"/>
      <c r="Q84" s="29"/>
      <c r="R84" s="29"/>
      <c r="S84" s="29"/>
      <c r="T84" s="29"/>
      <c r="U84" s="29"/>
      <c r="V84" s="29"/>
    </row>
    <row r="85" spans="1:22" s="1" customFormat="1" ht="12" customHeight="1">
      <c r="B85" s="18"/>
      <c r="C85" s="23" t="s">
        <v>117</v>
      </c>
      <c r="L85" s="18"/>
    </row>
    <row r="86" spans="1:22" s="1" customFormat="1" ht="16.5" customHeight="1">
      <c r="B86" s="18"/>
      <c r="E86" s="181" t="s">
        <v>73</v>
      </c>
      <c r="F86" s="148"/>
      <c r="G86" s="148"/>
      <c r="H86" s="148"/>
      <c r="L86" s="18"/>
    </row>
    <row r="87" spans="1:22" s="1" customFormat="1" ht="12" customHeight="1">
      <c r="B87" s="18"/>
      <c r="C87" s="23" t="s">
        <v>118</v>
      </c>
      <c r="L87" s="18"/>
    </row>
    <row r="88" spans="1:22" s="2" customFormat="1" ht="16.5" customHeight="1">
      <c r="A88" s="29"/>
      <c r="B88" s="30"/>
      <c r="C88" s="29"/>
      <c r="D88" s="29"/>
      <c r="E88" s="184" t="s">
        <v>84</v>
      </c>
      <c r="F88" s="182"/>
      <c r="G88" s="182"/>
      <c r="H88" s="182"/>
      <c r="I88" s="29"/>
      <c r="J88" s="29"/>
      <c r="K88" s="29"/>
      <c r="L88" s="42"/>
      <c r="M88" s="29"/>
      <c r="N88" s="29"/>
      <c r="O88" s="29"/>
      <c r="P88" s="29"/>
      <c r="Q88" s="29"/>
      <c r="R88" s="29"/>
      <c r="S88" s="29"/>
      <c r="T88" s="29"/>
      <c r="U88" s="29"/>
      <c r="V88" s="29"/>
    </row>
    <row r="89" spans="1:22" s="2" customFormat="1" ht="12" customHeight="1">
      <c r="A89" s="29"/>
      <c r="B89" s="30"/>
      <c r="C89" s="23" t="s">
        <v>806</v>
      </c>
      <c r="D89" s="29"/>
      <c r="E89" s="29"/>
      <c r="F89" s="29"/>
      <c r="G89" s="29"/>
      <c r="H89" s="29"/>
      <c r="I89" s="29"/>
      <c r="J89" s="29"/>
      <c r="K89" s="29"/>
      <c r="L89" s="42"/>
      <c r="M89" s="29"/>
      <c r="N89" s="29"/>
      <c r="O89" s="29"/>
      <c r="P89" s="29"/>
      <c r="Q89" s="29"/>
      <c r="R89" s="29"/>
      <c r="S89" s="29"/>
      <c r="T89" s="29"/>
      <c r="U89" s="29"/>
      <c r="V89" s="29"/>
    </row>
    <row r="90" spans="1:22" s="2" customFormat="1" ht="16.5" customHeight="1">
      <c r="A90" s="29"/>
      <c r="B90" s="30"/>
      <c r="C90" s="29"/>
      <c r="D90" s="29"/>
      <c r="E90" s="178" t="str">
        <f>E13</f>
        <v>1.4.1a - Obvodový plášť</v>
      </c>
      <c r="F90" s="182"/>
      <c r="G90" s="182"/>
      <c r="H90" s="182"/>
      <c r="I90" s="29"/>
      <c r="J90" s="29"/>
      <c r="K90" s="29"/>
      <c r="L90" s="42"/>
      <c r="M90" s="29"/>
      <c r="N90" s="29"/>
      <c r="O90" s="29"/>
      <c r="P90" s="29"/>
      <c r="Q90" s="29"/>
      <c r="R90" s="29"/>
      <c r="S90" s="29"/>
      <c r="T90" s="29"/>
      <c r="U90" s="29"/>
      <c r="V90" s="29"/>
    </row>
    <row r="91" spans="1:22" s="2" customFormat="1" ht="6.95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42"/>
      <c r="M91" s="29"/>
      <c r="N91" s="29"/>
      <c r="O91" s="29"/>
      <c r="P91" s="29"/>
      <c r="Q91" s="29"/>
      <c r="R91" s="29"/>
      <c r="S91" s="29"/>
      <c r="T91" s="29"/>
      <c r="U91" s="29"/>
      <c r="V91" s="29"/>
    </row>
    <row r="92" spans="1:22" s="2" customFormat="1" ht="12" customHeight="1">
      <c r="A92" s="29"/>
      <c r="B92" s="30"/>
      <c r="C92" s="23" t="s">
        <v>17</v>
      </c>
      <c r="D92" s="29"/>
      <c r="E92" s="29"/>
      <c r="F92" s="21" t="str">
        <f>F16</f>
        <v>Poltár</v>
      </c>
      <c r="G92" s="29"/>
      <c r="H92" s="29"/>
      <c r="I92" s="23" t="s">
        <v>19</v>
      </c>
      <c r="J92" s="55" t="str">
        <f>IF(J16="","",J16)</f>
        <v>21. 6. 2023</v>
      </c>
      <c r="K92" s="29"/>
      <c r="L92" s="42"/>
      <c r="M92" s="29"/>
      <c r="N92" s="29"/>
      <c r="O92" s="29"/>
      <c r="P92" s="29"/>
      <c r="Q92" s="29"/>
      <c r="R92" s="29"/>
      <c r="S92" s="29"/>
      <c r="T92" s="29"/>
      <c r="U92" s="29"/>
      <c r="V92" s="29"/>
    </row>
    <row r="93" spans="1:22" s="2" customFormat="1" ht="6.9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M93" s="29"/>
      <c r="N93" s="29"/>
      <c r="O93" s="29"/>
      <c r="P93" s="29"/>
      <c r="Q93" s="29"/>
      <c r="R93" s="29"/>
      <c r="S93" s="29"/>
      <c r="T93" s="29"/>
      <c r="U93" s="29"/>
      <c r="V93" s="29"/>
    </row>
    <row r="94" spans="1:22" s="2" customFormat="1" ht="15.2" customHeight="1">
      <c r="A94" s="29"/>
      <c r="B94" s="30"/>
      <c r="C94" s="23" t="s">
        <v>25</v>
      </c>
      <c r="D94" s="29"/>
      <c r="E94" s="29"/>
      <c r="F94" s="21" t="str">
        <f>E19</f>
        <v>Ministerstvo vnútra Slovenskej republiky</v>
      </c>
      <c r="G94" s="29"/>
      <c r="H94" s="29"/>
      <c r="I94" s="23" t="s">
        <v>32</v>
      </c>
      <c r="J94" s="25" t="str">
        <f>E25</f>
        <v>PROMOST s.r.o.</v>
      </c>
      <c r="K94" s="29"/>
      <c r="L94" s="42"/>
      <c r="M94" s="29"/>
      <c r="N94" s="29"/>
      <c r="O94" s="29"/>
      <c r="P94" s="29"/>
      <c r="Q94" s="29"/>
      <c r="R94" s="29"/>
      <c r="S94" s="29"/>
      <c r="T94" s="29"/>
      <c r="U94" s="29"/>
      <c r="V94" s="29"/>
    </row>
    <row r="95" spans="1:22" s="2" customFormat="1" ht="15.2" customHeight="1">
      <c r="A95" s="29"/>
      <c r="B95" s="30"/>
      <c r="C95" s="23" t="s">
        <v>30</v>
      </c>
      <c r="D95" s="29"/>
      <c r="E95" s="29"/>
      <c r="F95" s="21" t="str">
        <f>IF(E22="","",E22)</f>
        <v xml:space="preserve"> </v>
      </c>
      <c r="G95" s="29"/>
      <c r="H95" s="29"/>
      <c r="I95" s="23" t="s">
        <v>37</v>
      </c>
      <c r="J95" s="25" t="str">
        <f>E28</f>
        <v>Ing. Michal Slobodník</v>
      </c>
      <c r="K95" s="29"/>
      <c r="L95" s="42"/>
      <c r="M95" s="29"/>
      <c r="N95" s="29"/>
      <c r="O95" s="29"/>
      <c r="P95" s="29"/>
      <c r="Q95" s="29"/>
      <c r="R95" s="29"/>
      <c r="S95" s="29"/>
      <c r="T95" s="29"/>
      <c r="U95" s="29"/>
      <c r="V95" s="29"/>
    </row>
    <row r="96" spans="1:22" s="2" customFormat="1" ht="10.35" customHeight="1">
      <c r="A96" s="29"/>
      <c r="B96" s="30"/>
      <c r="C96" s="29"/>
      <c r="D96" s="29"/>
      <c r="E96" s="29"/>
      <c r="F96" s="29"/>
      <c r="G96" s="29"/>
      <c r="H96" s="29"/>
      <c r="I96" s="29"/>
      <c r="J96" s="29"/>
      <c r="K96" s="29"/>
      <c r="L96" s="42"/>
      <c r="M96" s="29"/>
      <c r="N96" s="29"/>
      <c r="O96" s="29"/>
      <c r="P96" s="29"/>
      <c r="Q96" s="29"/>
      <c r="R96" s="29"/>
      <c r="S96" s="29"/>
      <c r="T96" s="29"/>
      <c r="U96" s="29"/>
      <c r="V96" s="29"/>
    </row>
    <row r="97" spans="1:38" s="2" customFormat="1" ht="29.25" customHeight="1">
      <c r="A97" s="29"/>
      <c r="B97" s="30"/>
      <c r="C97" s="90" t="s">
        <v>122</v>
      </c>
      <c r="D97" s="70"/>
      <c r="E97" s="70"/>
      <c r="F97" s="70"/>
      <c r="G97" s="70"/>
      <c r="H97" s="70"/>
      <c r="I97" s="70"/>
      <c r="J97" s="91" t="s">
        <v>123</v>
      </c>
      <c r="K97" s="70"/>
      <c r="L97" s="42"/>
      <c r="M97" s="29"/>
      <c r="N97" s="29"/>
      <c r="O97" s="29"/>
      <c r="P97" s="29"/>
      <c r="Q97" s="29"/>
      <c r="R97" s="29"/>
      <c r="S97" s="29"/>
      <c r="T97" s="29"/>
      <c r="U97" s="29"/>
      <c r="V97" s="29"/>
    </row>
    <row r="98" spans="1:38" s="2" customFormat="1" ht="10.35" customHeight="1">
      <c r="A98" s="29"/>
      <c r="B98" s="30"/>
      <c r="C98" s="29"/>
      <c r="D98" s="29"/>
      <c r="E98" s="29"/>
      <c r="F98" s="29"/>
      <c r="G98" s="29"/>
      <c r="H98" s="29"/>
      <c r="I98" s="29"/>
      <c r="J98" s="29"/>
      <c r="K98" s="29"/>
      <c r="L98" s="42"/>
      <c r="M98" s="29"/>
      <c r="N98" s="29"/>
      <c r="O98" s="29"/>
      <c r="P98" s="29"/>
      <c r="Q98" s="29"/>
      <c r="R98" s="29"/>
      <c r="S98" s="29"/>
      <c r="T98" s="29"/>
      <c r="U98" s="29"/>
      <c r="V98" s="29"/>
    </row>
    <row r="99" spans="1:38" s="2" customFormat="1" ht="22.9" customHeight="1">
      <c r="A99" s="29"/>
      <c r="B99" s="30"/>
      <c r="C99" s="92" t="s">
        <v>124</v>
      </c>
      <c r="D99" s="29"/>
      <c r="E99" s="29"/>
      <c r="F99" s="29"/>
      <c r="G99" s="29"/>
      <c r="H99" s="29"/>
      <c r="I99" s="29"/>
      <c r="J99" s="61"/>
      <c r="K99" s="29"/>
      <c r="L99" s="42"/>
      <c r="M99" s="29"/>
      <c r="N99" s="29"/>
      <c r="O99" s="29"/>
      <c r="P99" s="29"/>
      <c r="Q99" s="29"/>
      <c r="R99" s="29"/>
      <c r="S99" s="29"/>
      <c r="T99" s="29"/>
      <c r="U99" s="29"/>
      <c r="V99" s="29"/>
      <c r="AL99" s="15" t="s">
        <v>125</v>
      </c>
    </row>
    <row r="100" spans="1:38" s="9" customFormat="1" ht="24.95" customHeight="1">
      <c r="B100" s="93"/>
      <c r="D100" s="94" t="s">
        <v>126</v>
      </c>
      <c r="E100" s="95"/>
      <c r="F100" s="95"/>
      <c r="G100" s="95"/>
      <c r="H100" s="95"/>
      <c r="I100" s="95"/>
      <c r="J100" s="96"/>
      <c r="L100" s="93"/>
    </row>
    <row r="101" spans="1:38" s="10" customFormat="1" ht="19.899999999999999" customHeight="1">
      <c r="B101" s="97"/>
      <c r="D101" s="98" t="s">
        <v>807</v>
      </c>
      <c r="E101" s="99"/>
      <c r="F101" s="99"/>
      <c r="G101" s="99"/>
      <c r="H101" s="99"/>
      <c r="I101" s="99"/>
      <c r="J101" s="100"/>
      <c r="L101" s="97"/>
    </row>
    <row r="102" spans="1:38" s="10" customFormat="1" ht="19.899999999999999" customHeight="1">
      <c r="B102" s="97"/>
      <c r="D102" s="98" t="s">
        <v>128</v>
      </c>
      <c r="E102" s="99"/>
      <c r="F102" s="99"/>
      <c r="G102" s="99"/>
      <c r="H102" s="99"/>
      <c r="I102" s="99"/>
      <c r="J102" s="100"/>
      <c r="L102" s="97"/>
    </row>
    <row r="103" spans="1:38" s="10" customFormat="1" ht="19.899999999999999" customHeight="1">
      <c r="B103" s="97"/>
      <c r="D103" s="98" t="s">
        <v>129</v>
      </c>
      <c r="E103" s="99"/>
      <c r="F103" s="99"/>
      <c r="G103" s="99"/>
      <c r="H103" s="99"/>
      <c r="I103" s="99"/>
      <c r="J103" s="100"/>
      <c r="L103" s="97"/>
    </row>
    <row r="104" spans="1:38" s="10" customFormat="1" ht="19.899999999999999" customHeight="1">
      <c r="B104" s="97"/>
      <c r="D104" s="98" t="s">
        <v>130</v>
      </c>
      <c r="E104" s="99"/>
      <c r="F104" s="99"/>
      <c r="G104" s="99"/>
      <c r="H104" s="99"/>
      <c r="I104" s="99"/>
      <c r="J104" s="100"/>
      <c r="L104" s="97"/>
    </row>
    <row r="105" spans="1:38" s="9" customFormat="1" ht="24.95" customHeight="1">
      <c r="B105" s="93"/>
      <c r="D105" s="94" t="s">
        <v>131</v>
      </c>
      <c r="E105" s="95"/>
      <c r="F105" s="95"/>
      <c r="G105" s="95"/>
      <c r="H105" s="95"/>
      <c r="I105" s="95"/>
      <c r="J105" s="96"/>
      <c r="L105" s="93"/>
    </row>
    <row r="106" spans="1:38" s="10" customFormat="1" ht="19.899999999999999" customHeight="1">
      <c r="B106" s="97"/>
      <c r="D106" s="98" t="s">
        <v>132</v>
      </c>
      <c r="E106" s="99"/>
      <c r="F106" s="99"/>
      <c r="G106" s="99"/>
      <c r="H106" s="99"/>
      <c r="I106" s="99"/>
      <c r="J106" s="100"/>
      <c r="L106" s="97"/>
    </row>
    <row r="107" spans="1:38" s="10" customFormat="1" ht="19.899999999999999" customHeight="1">
      <c r="B107" s="97"/>
      <c r="D107" s="98" t="s">
        <v>403</v>
      </c>
      <c r="E107" s="99"/>
      <c r="F107" s="99"/>
      <c r="G107" s="99"/>
      <c r="H107" s="99"/>
      <c r="I107" s="99"/>
      <c r="J107" s="100"/>
      <c r="L107" s="97"/>
    </row>
    <row r="108" spans="1:38" s="10" customFormat="1" ht="19.899999999999999" customHeight="1">
      <c r="B108" s="97"/>
      <c r="D108" s="98" t="s">
        <v>133</v>
      </c>
      <c r="E108" s="99"/>
      <c r="F108" s="99"/>
      <c r="G108" s="99"/>
      <c r="H108" s="99"/>
      <c r="I108" s="99"/>
      <c r="J108" s="100"/>
      <c r="L108" s="97"/>
    </row>
    <row r="109" spans="1:38" s="10" customFormat="1" ht="19.899999999999999" customHeight="1">
      <c r="B109" s="97"/>
      <c r="D109" s="98" t="s">
        <v>594</v>
      </c>
      <c r="E109" s="99"/>
      <c r="F109" s="99"/>
      <c r="G109" s="99"/>
      <c r="H109" s="99"/>
      <c r="I109" s="99"/>
      <c r="J109" s="100"/>
      <c r="L109" s="97"/>
    </row>
    <row r="110" spans="1:38" s="10" customFormat="1" ht="19.899999999999999" customHeight="1">
      <c r="B110" s="97"/>
      <c r="D110" s="98" t="s">
        <v>134</v>
      </c>
      <c r="E110" s="99"/>
      <c r="F110" s="99"/>
      <c r="G110" s="99"/>
      <c r="H110" s="99"/>
      <c r="I110" s="99"/>
      <c r="J110" s="100"/>
      <c r="L110" s="97"/>
    </row>
    <row r="111" spans="1:38" s="2" customFormat="1" ht="21.75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42"/>
      <c r="M111" s="29"/>
      <c r="N111" s="29"/>
      <c r="O111" s="29"/>
      <c r="P111" s="29"/>
      <c r="Q111" s="29"/>
      <c r="R111" s="29"/>
      <c r="S111" s="29"/>
      <c r="T111" s="29"/>
      <c r="U111" s="29"/>
      <c r="V111" s="29"/>
    </row>
    <row r="112" spans="1:38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42"/>
      <c r="M112" s="29"/>
      <c r="N112" s="29"/>
      <c r="O112" s="29"/>
      <c r="P112" s="29"/>
      <c r="Q112" s="29"/>
      <c r="R112" s="29"/>
      <c r="S112" s="29"/>
      <c r="T112" s="29"/>
      <c r="U112" s="29"/>
      <c r="V112" s="29"/>
    </row>
    <row r="113" spans="1:22" s="2" customFormat="1" ht="29.25" customHeight="1">
      <c r="A113" s="29"/>
      <c r="B113" s="30"/>
      <c r="C113" s="92" t="s">
        <v>135</v>
      </c>
      <c r="D113" s="29"/>
      <c r="E113" s="29"/>
      <c r="F113" s="29"/>
      <c r="G113" s="29"/>
      <c r="H113" s="29"/>
      <c r="I113" s="29"/>
      <c r="J113" s="101"/>
      <c r="K113" s="29"/>
      <c r="L113" s="42"/>
      <c r="M113" s="29"/>
      <c r="N113" s="29"/>
      <c r="O113" s="29"/>
      <c r="P113" s="29"/>
      <c r="Q113" s="29"/>
      <c r="R113" s="29"/>
      <c r="S113" s="29"/>
      <c r="T113" s="29"/>
      <c r="U113" s="29"/>
      <c r="V113" s="29"/>
    </row>
    <row r="114" spans="1:22" s="2" customFormat="1" ht="18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42"/>
      <c r="M114" s="29"/>
      <c r="N114" s="29"/>
      <c r="O114" s="29"/>
      <c r="P114" s="29"/>
      <c r="Q114" s="29"/>
      <c r="R114" s="29"/>
      <c r="S114" s="29"/>
      <c r="T114" s="29"/>
      <c r="U114" s="29"/>
      <c r="V114" s="29"/>
    </row>
    <row r="115" spans="1:22" s="2" customFormat="1" ht="29.25" customHeight="1">
      <c r="A115" s="29"/>
      <c r="B115" s="30"/>
      <c r="C115" s="69" t="s">
        <v>115</v>
      </c>
      <c r="D115" s="70"/>
      <c r="E115" s="70"/>
      <c r="F115" s="70"/>
      <c r="G115" s="70"/>
      <c r="H115" s="70"/>
      <c r="I115" s="70"/>
      <c r="J115" s="71"/>
      <c r="K115" s="70"/>
      <c r="L115" s="42"/>
      <c r="M115" s="29"/>
      <c r="N115" s="29"/>
      <c r="O115" s="29"/>
      <c r="P115" s="29"/>
      <c r="Q115" s="29"/>
      <c r="R115" s="29"/>
      <c r="S115" s="29"/>
      <c r="T115" s="29"/>
      <c r="U115" s="29"/>
      <c r="V115" s="29"/>
    </row>
    <row r="116" spans="1:22" s="2" customFormat="1" ht="6.95" customHeight="1">
      <c r="A116" s="29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2"/>
      <c r="M116" s="29"/>
      <c r="N116" s="29"/>
      <c r="O116" s="29"/>
      <c r="P116" s="29"/>
      <c r="Q116" s="29"/>
      <c r="R116" s="29"/>
      <c r="S116" s="29"/>
      <c r="T116" s="29"/>
      <c r="U116" s="29"/>
      <c r="V116" s="29"/>
    </row>
    <row r="120" spans="1:22" s="2" customFormat="1" ht="6.95" customHeight="1">
      <c r="A120" s="29"/>
      <c r="B120" s="49"/>
      <c r="C120" s="50"/>
      <c r="D120" s="50"/>
      <c r="E120" s="50"/>
      <c r="F120" s="50"/>
      <c r="G120" s="50"/>
      <c r="H120" s="50"/>
      <c r="I120" s="50"/>
      <c r="J120" s="50"/>
      <c r="K120" s="50"/>
      <c r="L120" s="42"/>
      <c r="M120" s="29"/>
      <c r="N120" s="29"/>
      <c r="O120" s="29"/>
      <c r="P120" s="29"/>
      <c r="Q120" s="29"/>
      <c r="R120" s="29"/>
      <c r="S120" s="29"/>
      <c r="T120" s="29"/>
      <c r="U120" s="29"/>
      <c r="V120" s="29"/>
    </row>
    <row r="121" spans="1:22" s="2" customFormat="1" ht="24.95" customHeight="1">
      <c r="A121" s="29"/>
      <c r="B121" s="30"/>
      <c r="C121" s="19" t="s">
        <v>136</v>
      </c>
      <c r="D121" s="29"/>
      <c r="E121" s="29"/>
      <c r="F121" s="29"/>
      <c r="G121" s="29"/>
      <c r="H121" s="29"/>
      <c r="I121" s="29"/>
      <c r="J121" s="29"/>
      <c r="K121" s="29"/>
      <c r="L121" s="42"/>
      <c r="M121" s="29"/>
      <c r="N121" s="29"/>
      <c r="O121" s="29"/>
      <c r="P121" s="29"/>
      <c r="Q121" s="29"/>
      <c r="R121" s="29"/>
      <c r="S121" s="29"/>
      <c r="T121" s="29"/>
      <c r="U121" s="29"/>
      <c r="V121" s="29"/>
    </row>
    <row r="122" spans="1:22" s="2" customFormat="1" ht="6.9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M122" s="29"/>
      <c r="N122" s="29"/>
      <c r="O122" s="29"/>
      <c r="P122" s="29"/>
      <c r="Q122" s="29"/>
      <c r="R122" s="29"/>
      <c r="S122" s="29"/>
      <c r="T122" s="29"/>
      <c r="U122" s="29"/>
      <c r="V122" s="29"/>
    </row>
    <row r="123" spans="1:22" s="2" customFormat="1" ht="12" customHeight="1">
      <c r="A123" s="29"/>
      <c r="B123" s="30"/>
      <c r="C123" s="23" t="s">
        <v>11</v>
      </c>
      <c r="D123" s="29"/>
      <c r="E123" s="29"/>
      <c r="F123" s="29"/>
      <c r="G123" s="29"/>
      <c r="H123" s="29"/>
      <c r="I123" s="29"/>
      <c r="J123" s="29"/>
      <c r="K123" s="29"/>
      <c r="L123" s="42"/>
      <c r="M123" s="29"/>
      <c r="N123" s="29"/>
      <c r="O123" s="29"/>
      <c r="P123" s="29"/>
      <c r="Q123" s="29"/>
      <c r="R123" s="29"/>
      <c r="S123" s="29"/>
      <c r="T123" s="29"/>
      <c r="U123" s="29"/>
      <c r="V123" s="29"/>
    </row>
    <row r="124" spans="1:22" s="2" customFormat="1" ht="16.5" customHeight="1">
      <c r="A124" s="29"/>
      <c r="B124" s="30"/>
      <c r="C124" s="29"/>
      <c r="D124" s="29"/>
      <c r="E124" s="181" t="str">
        <f>E7</f>
        <v>Poltár OO PZ, rekonštrukcia a modernizácia objektu</v>
      </c>
      <c r="F124" s="183"/>
      <c r="G124" s="183"/>
      <c r="H124" s="183"/>
      <c r="I124" s="29"/>
      <c r="J124" s="29"/>
      <c r="K124" s="29"/>
      <c r="L124" s="42"/>
      <c r="M124" s="29"/>
      <c r="N124" s="29"/>
      <c r="O124" s="29"/>
      <c r="P124" s="29"/>
      <c r="Q124" s="29"/>
      <c r="R124" s="29"/>
      <c r="S124" s="29"/>
      <c r="T124" s="29"/>
      <c r="U124" s="29"/>
      <c r="V124" s="29"/>
    </row>
    <row r="125" spans="1:22" s="1" customFormat="1" ht="12" customHeight="1">
      <c r="B125" s="18"/>
      <c r="C125" s="23" t="s">
        <v>117</v>
      </c>
      <c r="L125" s="18"/>
    </row>
    <row r="126" spans="1:22" s="1" customFormat="1" ht="16.5" customHeight="1">
      <c r="B126" s="18"/>
      <c r="E126" s="181" t="s">
        <v>73</v>
      </c>
      <c r="F126" s="148"/>
      <c r="G126" s="148"/>
      <c r="H126" s="148"/>
      <c r="L126" s="18"/>
    </row>
    <row r="127" spans="1:22" s="1" customFormat="1" ht="12" customHeight="1">
      <c r="B127" s="18"/>
      <c r="C127" s="23" t="s">
        <v>118</v>
      </c>
      <c r="L127" s="18"/>
    </row>
    <row r="128" spans="1:22" s="2" customFormat="1" ht="16.5" customHeight="1">
      <c r="A128" s="29"/>
      <c r="B128" s="30"/>
      <c r="C128" s="29"/>
      <c r="D128" s="29"/>
      <c r="E128" s="184" t="s">
        <v>84</v>
      </c>
      <c r="F128" s="182"/>
      <c r="G128" s="182"/>
      <c r="H128" s="182"/>
      <c r="I128" s="29"/>
      <c r="J128" s="29"/>
      <c r="K128" s="29"/>
      <c r="L128" s="42"/>
      <c r="M128" s="29"/>
      <c r="N128" s="29"/>
      <c r="O128" s="29"/>
      <c r="P128" s="29"/>
      <c r="Q128" s="29"/>
      <c r="R128" s="29"/>
      <c r="S128" s="29"/>
      <c r="T128" s="29"/>
      <c r="U128" s="29"/>
      <c r="V128" s="29"/>
    </row>
    <row r="129" spans="1:56" s="2" customFormat="1" ht="12" customHeight="1">
      <c r="A129" s="29"/>
      <c r="B129" s="30"/>
      <c r="C129" s="23" t="s">
        <v>806</v>
      </c>
      <c r="D129" s="29"/>
      <c r="E129" s="29"/>
      <c r="F129" s="29"/>
      <c r="G129" s="29"/>
      <c r="H129" s="29"/>
      <c r="I129" s="29"/>
      <c r="J129" s="29"/>
      <c r="K129" s="29"/>
      <c r="L129" s="42"/>
      <c r="M129" s="29"/>
      <c r="N129" s="29"/>
      <c r="O129" s="29"/>
      <c r="P129" s="29"/>
      <c r="Q129" s="29"/>
      <c r="R129" s="29"/>
      <c r="S129" s="29"/>
      <c r="T129" s="29"/>
      <c r="U129" s="29"/>
      <c r="V129" s="29"/>
    </row>
    <row r="130" spans="1:56" s="2" customFormat="1" ht="16.5" customHeight="1">
      <c r="A130" s="29"/>
      <c r="B130" s="30"/>
      <c r="C130" s="29"/>
      <c r="D130" s="29"/>
      <c r="E130" s="178" t="str">
        <f>E13</f>
        <v>1.4.1a - Obvodový plášť</v>
      </c>
      <c r="F130" s="182"/>
      <c r="G130" s="182"/>
      <c r="H130" s="182"/>
      <c r="I130" s="29"/>
      <c r="J130" s="29"/>
      <c r="K130" s="29"/>
      <c r="L130" s="42"/>
      <c r="M130" s="29"/>
      <c r="N130" s="29"/>
      <c r="O130" s="29"/>
      <c r="P130" s="29"/>
      <c r="Q130" s="29"/>
      <c r="R130" s="29"/>
      <c r="S130" s="29"/>
      <c r="T130" s="29"/>
      <c r="U130" s="29"/>
      <c r="V130" s="29"/>
    </row>
    <row r="131" spans="1:56" s="2" customFormat="1" ht="6.95" customHeight="1">
      <c r="A131" s="29"/>
      <c r="B131" s="30"/>
      <c r="C131" s="29"/>
      <c r="D131" s="29"/>
      <c r="E131" s="29"/>
      <c r="F131" s="29"/>
      <c r="G131" s="29"/>
      <c r="H131" s="29"/>
      <c r="I131" s="29"/>
      <c r="J131" s="29"/>
      <c r="K131" s="29"/>
      <c r="L131" s="42"/>
      <c r="M131" s="29"/>
      <c r="N131" s="29"/>
      <c r="O131" s="29"/>
      <c r="P131" s="29"/>
      <c r="Q131" s="29"/>
      <c r="R131" s="29"/>
      <c r="S131" s="29"/>
      <c r="T131" s="29"/>
      <c r="U131" s="29"/>
      <c r="V131" s="29"/>
    </row>
    <row r="132" spans="1:56" s="2" customFormat="1" ht="12" customHeight="1">
      <c r="A132" s="29"/>
      <c r="B132" s="30"/>
      <c r="C132" s="23" t="s">
        <v>17</v>
      </c>
      <c r="D132" s="29"/>
      <c r="E132" s="29"/>
      <c r="F132" s="21" t="str">
        <f>F16</f>
        <v>Poltár</v>
      </c>
      <c r="G132" s="29"/>
      <c r="H132" s="29"/>
      <c r="I132" s="23" t="s">
        <v>19</v>
      </c>
      <c r="J132" s="55" t="str">
        <f>IF(J16="","",J16)</f>
        <v>21. 6. 2023</v>
      </c>
      <c r="K132" s="29"/>
      <c r="L132" s="42"/>
      <c r="M132" s="29"/>
      <c r="N132" s="29"/>
      <c r="O132" s="29"/>
      <c r="P132" s="29"/>
      <c r="Q132" s="29"/>
      <c r="R132" s="29"/>
      <c r="S132" s="29"/>
      <c r="T132" s="29"/>
      <c r="U132" s="29"/>
      <c r="V132" s="29"/>
    </row>
    <row r="133" spans="1:56" s="2" customFormat="1" ht="6.95" customHeight="1">
      <c r="A133" s="29"/>
      <c r="B133" s="30"/>
      <c r="C133" s="29"/>
      <c r="D133" s="29"/>
      <c r="E133" s="29"/>
      <c r="F133" s="29"/>
      <c r="G133" s="29"/>
      <c r="H133" s="29"/>
      <c r="I133" s="29"/>
      <c r="J133" s="29"/>
      <c r="K133" s="29"/>
      <c r="L133" s="42"/>
      <c r="M133" s="29"/>
      <c r="N133" s="29"/>
      <c r="O133" s="29"/>
      <c r="P133" s="29"/>
      <c r="Q133" s="29"/>
      <c r="R133" s="29"/>
      <c r="S133" s="29"/>
      <c r="T133" s="29"/>
      <c r="U133" s="29"/>
      <c r="V133" s="29"/>
    </row>
    <row r="134" spans="1:56" s="2" customFormat="1" ht="15.2" customHeight="1">
      <c r="A134" s="29"/>
      <c r="B134" s="30"/>
      <c r="C134" s="23" t="s">
        <v>25</v>
      </c>
      <c r="D134" s="29"/>
      <c r="E134" s="29"/>
      <c r="F134" s="21" t="str">
        <f>E19</f>
        <v>Ministerstvo vnútra Slovenskej republiky</v>
      </c>
      <c r="G134" s="29"/>
      <c r="H134" s="29"/>
      <c r="I134" s="23" t="s">
        <v>32</v>
      </c>
      <c r="J134" s="25" t="str">
        <f>E25</f>
        <v>PROMOST s.r.o.</v>
      </c>
      <c r="K134" s="29"/>
      <c r="L134" s="42"/>
      <c r="M134" s="29"/>
      <c r="N134" s="29"/>
      <c r="O134" s="29"/>
      <c r="P134" s="29"/>
      <c r="Q134" s="29"/>
      <c r="R134" s="29"/>
      <c r="S134" s="29"/>
      <c r="T134" s="29"/>
      <c r="U134" s="29"/>
      <c r="V134" s="29"/>
    </row>
    <row r="135" spans="1:56" s="2" customFormat="1" ht="15.2" customHeight="1">
      <c r="A135" s="29"/>
      <c r="B135" s="30"/>
      <c r="C135" s="23" t="s">
        <v>30</v>
      </c>
      <c r="D135" s="29"/>
      <c r="E135" s="29"/>
      <c r="F135" s="21" t="str">
        <f>IF(E22="","",E22)</f>
        <v xml:space="preserve"> </v>
      </c>
      <c r="G135" s="29"/>
      <c r="H135" s="29"/>
      <c r="I135" s="23" t="s">
        <v>37</v>
      </c>
      <c r="J135" s="25" t="str">
        <f>E28</f>
        <v>Ing. Michal Slobodník</v>
      </c>
      <c r="K135" s="29"/>
      <c r="L135" s="42"/>
      <c r="M135" s="29"/>
      <c r="N135" s="29"/>
      <c r="O135" s="29"/>
      <c r="P135" s="29"/>
      <c r="Q135" s="29"/>
      <c r="R135" s="29"/>
      <c r="S135" s="29"/>
      <c r="T135" s="29"/>
      <c r="U135" s="29"/>
      <c r="V135" s="29"/>
    </row>
    <row r="136" spans="1:56" s="2" customFormat="1" ht="10.35" customHeight="1">
      <c r="A136" s="29"/>
      <c r="B136" s="30"/>
      <c r="C136" s="29"/>
      <c r="D136" s="29"/>
      <c r="E136" s="29"/>
      <c r="F136" s="29"/>
      <c r="G136" s="29"/>
      <c r="H136" s="29"/>
      <c r="I136" s="29"/>
      <c r="J136" s="29"/>
      <c r="K136" s="29"/>
      <c r="L136" s="42"/>
      <c r="M136" s="29"/>
      <c r="N136" s="29"/>
      <c r="O136" s="29"/>
      <c r="P136" s="29"/>
      <c r="Q136" s="29"/>
      <c r="R136" s="29"/>
      <c r="S136" s="29"/>
      <c r="T136" s="29"/>
      <c r="U136" s="29"/>
      <c r="V136" s="29"/>
    </row>
    <row r="137" spans="1:56" s="11" customFormat="1" ht="29.25" customHeight="1">
      <c r="A137" s="102"/>
      <c r="B137" s="103"/>
      <c r="C137" s="104" t="s">
        <v>137</v>
      </c>
      <c r="D137" s="105" t="s">
        <v>66</v>
      </c>
      <c r="E137" s="105" t="s">
        <v>62</v>
      </c>
      <c r="F137" s="105" t="s">
        <v>63</v>
      </c>
      <c r="G137" s="105" t="s">
        <v>138</v>
      </c>
      <c r="H137" s="105" t="s">
        <v>139</v>
      </c>
      <c r="I137" s="105" t="s">
        <v>140</v>
      </c>
      <c r="J137" s="106" t="s">
        <v>123</v>
      </c>
      <c r="K137" s="107" t="s">
        <v>141</v>
      </c>
      <c r="L137" s="108"/>
      <c r="M137" s="102"/>
      <c r="N137" s="102"/>
      <c r="O137" s="102"/>
      <c r="P137" s="102"/>
      <c r="Q137" s="102"/>
      <c r="R137" s="102"/>
      <c r="S137" s="102"/>
      <c r="T137" s="102"/>
      <c r="U137" s="102"/>
      <c r="V137" s="102"/>
    </row>
    <row r="138" spans="1:56" s="2" customFormat="1" ht="22.9" customHeight="1">
      <c r="A138" s="29"/>
      <c r="B138" s="30"/>
      <c r="C138" s="59" t="s">
        <v>119</v>
      </c>
      <c r="D138" s="29"/>
      <c r="E138" s="29"/>
      <c r="F138" s="29"/>
      <c r="G138" s="29"/>
      <c r="H138" s="29"/>
      <c r="I138" s="29"/>
      <c r="J138" s="109"/>
      <c r="K138" s="29"/>
      <c r="L138" s="30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AK138" s="15" t="s">
        <v>68</v>
      </c>
      <c r="AL138" s="15" t="s">
        <v>125</v>
      </c>
      <c r="BB138" s="110">
        <f>BB139+BB164</f>
        <v>0</v>
      </c>
    </row>
    <row r="139" spans="1:56" s="12" customFormat="1" ht="25.9" customHeight="1">
      <c r="B139" s="111"/>
      <c r="D139" s="112" t="s">
        <v>68</v>
      </c>
      <c r="E139" s="113" t="s">
        <v>142</v>
      </c>
      <c r="F139" s="113" t="s">
        <v>143</v>
      </c>
      <c r="J139" s="114"/>
      <c r="L139" s="111"/>
      <c r="AI139" s="112" t="s">
        <v>74</v>
      </c>
      <c r="AK139" s="115" t="s">
        <v>68</v>
      </c>
      <c r="AL139" s="115" t="s">
        <v>69</v>
      </c>
      <c r="AP139" s="112" t="s">
        <v>144</v>
      </c>
      <c r="BB139" s="116">
        <f>BB140+BB145+BB149+BB162</f>
        <v>0</v>
      </c>
    </row>
    <row r="140" spans="1:56" s="12" customFormat="1" ht="22.9" customHeight="1">
      <c r="B140" s="111"/>
      <c r="D140" s="112" t="s">
        <v>68</v>
      </c>
      <c r="E140" s="117" t="s">
        <v>78</v>
      </c>
      <c r="F140" s="117" t="s">
        <v>808</v>
      </c>
      <c r="J140" s="118"/>
      <c r="L140" s="111"/>
      <c r="AI140" s="112" t="s">
        <v>74</v>
      </c>
      <c r="AK140" s="115" t="s">
        <v>68</v>
      </c>
      <c r="AL140" s="115" t="s">
        <v>74</v>
      </c>
      <c r="AP140" s="112" t="s">
        <v>144</v>
      </c>
      <c r="BB140" s="116">
        <f>SUM(BB141:BB144)</f>
        <v>0</v>
      </c>
    </row>
    <row r="141" spans="1:56" s="2" customFormat="1" ht="24.2" customHeight="1">
      <c r="A141" s="29"/>
      <c r="B141" s="119"/>
      <c r="C141" s="120" t="s">
        <v>74</v>
      </c>
      <c r="D141" s="120" t="s">
        <v>146</v>
      </c>
      <c r="E141" s="121" t="s">
        <v>809</v>
      </c>
      <c r="F141" s="122" t="s">
        <v>810</v>
      </c>
      <c r="G141" s="123" t="s">
        <v>483</v>
      </c>
      <c r="H141" s="124">
        <v>0.63</v>
      </c>
      <c r="I141" s="125"/>
      <c r="J141" s="125"/>
      <c r="K141" s="126"/>
      <c r="L141" s="30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AI141" s="127" t="s">
        <v>90</v>
      </c>
      <c r="AK141" s="127" t="s">
        <v>146</v>
      </c>
      <c r="AL141" s="127" t="s">
        <v>78</v>
      </c>
      <c r="AP141" s="15" t="s">
        <v>144</v>
      </c>
      <c r="AV141" s="128" t="e">
        <f>IF(#REF!="základná",J141,0)</f>
        <v>#REF!</v>
      </c>
      <c r="AW141" s="128" t="e">
        <f>IF(#REF!="znížená",J141,0)</f>
        <v>#REF!</v>
      </c>
      <c r="AX141" s="128" t="e">
        <f>IF(#REF!="zákl. prenesená",J141,0)</f>
        <v>#REF!</v>
      </c>
      <c r="AY141" s="128" t="e">
        <f>IF(#REF!="zníž. prenesená",J141,0)</f>
        <v>#REF!</v>
      </c>
      <c r="AZ141" s="128" t="e">
        <f>IF(#REF!="nulová",J141,0)</f>
        <v>#REF!</v>
      </c>
      <c r="BA141" s="15" t="s">
        <v>78</v>
      </c>
      <c r="BB141" s="128">
        <f>ROUND(I141*H141,2)</f>
        <v>0</v>
      </c>
      <c r="BC141" s="15" t="s">
        <v>90</v>
      </c>
      <c r="BD141" s="127" t="s">
        <v>811</v>
      </c>
    </row>
    <row r="142" spans="1:56" s="2" customFormat="1" ht="24.2" customHeight="1">
      <c r="A142" s="29"/>
      <c r="B142" s="119"/>
      <c r="C142" s="120" t="s">
        <v>78</v>
      </c>
      <c r="D142" s="120" t="s">
        <v>146</v>
      </c>
      <c r="E142" s="121" t="s">
        <v>812</v>
      </c>
      <c r="F142" s="122" t="s">
        <v>813</v>
      </c>
      <c r="G142" s="123" t="s">
        <v>149</v>
      </c>
      <c r="H142" s="124">
        <v>1.55</v>
      </c>
      <c r="I142" s="125"/>
      <c r="J142" s="125"/>
      <c r="K142" s="126"/>
      <c r="L142" s="30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AI142" s="127" t="s">
        <v>90</v>
      </c>
      <c r="AK142" s="127" t="s">
        <v>146</v>
      </c>
      <c r="AL142" s="127" t="s">
        <v>78</v>
      </c>
      <c r="AP142" s="15" t="s">
        <v>144</v>
      </c>
      <c r="AV142" s="128" t="e">
        <f>IF(#REF!="základná",J142,0)</f>
        <v>#REF!</v>
      </c>
      <c r="AW142" s="128" t="e">
        <f>IF(#REF!="znížená",J142,0)</f>
        <v>#REF!</v>
      </c>
      <c r="AX142" s="128" t="e">
        <f>IF(#REF!="zákl. prenesená",J142,0)</f>
        <v>#REF!</v>
      </c>
      <c r="AY142" s="128" t="e">
        <f>IF(#REF!="zníž. prenesená",J142,0)</f>
        <v>#REF!</v>
      </c>
      <c r="AZ142" s="128" t="e">
        <f>IF(#REF!="nulová",J142,0)</f>
        <v>#REF!</v>
      </c>
      <c r="BA142" s="15" t="s">
        <v>78</v>
      </c>
      <c r="BB142" s="128">
        <f>ROUND(I142*H142,2)</f>
        <v>0</v>
      </c>
      <c r="BC142" s="15" t="s">
        <v>90</v>
      </c>
      <c r="BD142" s="127" t="s">
        <v>814</v>
      </c>
    </row>
    <row r="143" spans="1:56" s="2" customFormat="1" ht="24.2" customHeight="1">
      <c r="A143" s="29"/>
      <c r="B143" s="119"/>
      <c r="C143" s="120" t="s">
        <v>87</v>
      </c>
      <c r="D143" s="120" t="s">
        <v>146</v>
      </c>
      <c r="E143" s="121" t="s">
        <v>815</v>
      </c>
      <c r="F143" s="122" t="s">
        <v>816</v>
      </c>
      <c r="G143" s="123" t="s">
        <v>149</v>
      </c>
      <c r="H143" s="124">
        <v>1.55</v>
      </c>
      <c r="I143" s="125"/>
      <c r="J143" s="125"/>
      <c r="K143" s="126"/>
      <c r="L143" s="30"/>
      <c r="M143" s="29"/>
      <c r="N143" s="29"/>
      <c r="O143" s="29"/>
      <c r="P143" s="29"/>
      <c r="Q143" s="29"/>
      <c r="R143" s="29"/>
      <c r="S143" s="29"/>
      <c r="T143" s="29"/>
      <c r="U143" s="29"/>
      <c r="V143" s="29"/>
      <c r="AI143" s="127" t="s">
        <v>90</v>
      </c>
      <c r="AK143" s="127" t="s">
        <v>146</v>
      </c>
      <c r="AL143" s="127" t="s">
        <v>78</v>
      </c>
      <c r="AP143" s="15" t="s">
        <v>144</v>
      </c>
      <c r="AV143" s="128" t="e">
        <f>IF(#REF!="základná",J143,0)</f>
        <v>#REF!</v>
      </c>
      <c r="AW143" s="128" t="e">
        <f>IF(#REF!="znížená",J143,0)</f>
        <v>#REF!</v>
      </c>
      <c r="AX143" s="128" t="e">
        <f>IF(#REF!="zákl. prenesená",J143,0)</f>
        <v>#REF!</v>
      </c>
      <c r="AY143" s="128" t="e">
        <f>IF(#REF!="zníž. prenesená",J143,0)</f>
        <v>#REF!</v>
      </c>
      <c r="AZ143" s="128" t="e">
        <f>IF(#REF!="nulová",J143,0)</f>
        <v>#REF!</v>
      </c>
      <c r="BA143" s="15" t="s">
        <v>78</v>
      </c>
      <c r="BB143" s="128">
        <f>ROUND(I143*H143,2)</f>
        <v>0</v>
      </c>
      <c r="BC143" s="15" t="s">
        <v>90</v>
      </c>
      <c r="BD143" s="127" t="s">
        <v>817</v>
      </c>
    </row>
    <row r="144" spans="1:56" s="2" customFormat="1" ht="33" customHeight="1">
      <c r="A144" s="29"/>
      <c r="B144" s="119"/>
      <c r="C144" s="120" t="s">
        <v>90</v>
      </c>
      <c r="D144" s="120" t="s">
        <v>146</v>
      </c>
      <c r="E144" s="121" t="s">
        <v>818</v>
      </c>
      <c r="F144" s="122" t="s">
        <v>819</v>
      </c>
      <c r="G144" s="123" t="s">
        <v>149</v>
      </c>
      <c r="H144" s="124">
        <v>4.2</v>
      </c>
      <c r="I144" s="125"/>
      <c r="J144" s="125"/>
      <c r="K144" s="126"/>
      <c r="L144" s="30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AI144" s="127" t="s">
        <v>90</v>
      </c>
      <c r="AK144" s="127" t="s">
        <v>146</v>
      </c>
      <c r="AL144" s="127" t="s">
        <v>78</v>
      </c>
      <c r="AP144" s="15" t="s">
        <v>144</v>
      </c>
      <c r="AV144" s="128" t="e">
        <f>IF(#REF!="základná",J144,0)</f>
        <v>#REF!</v>
      </c>
      <c r="AW144" s="128" t="e">
        <f>IF(#REF!="znížená",J144,0)</f>
        <v>#REF!</v>
      </c>
      <c r="AX144" s="128" t="e">
        <f>IF(#REF!="zákl. prenesená",J144,0)</f>
        <v>#REF!</v>
      </c>
      <c r="AY144" s="128" t="e">
        <f>IF(#REF!="zníž. prenesená",J144,0)</f>
        <v>#REF!</v>
      </c>
      <c r="AZ144" s="128" t="e">
        <f>IF(#REF!="nulová",J144,0)</f>
        <v>#REF!</v>
      </c>
      <c r="BA144" s="15" t="s">
        <v>78</v>
      </c>
      <c r="BB144" s="128">
        <f>ROUND(I144*H144,2)</f>
        <v>0</v>
      </c>
      <c r="BC144" s="15" t="s">
        <v>90</v>
      </c>
      <c r="BD144" s="127" t="s">
        <v>820</v>
      </c>
    </row>
    <row r="145" spans="1:56" s="12" customFormat="1" ht="22.9" customHeight="1">
      <c r="B145" s="111"/>
      <c r="D145" s="112" t="s">
        <v>68</v>
      </c>
      <c r="E145" s="117" t="s">
        <v>154</v>
      </c>
      <c r="F145" s="117" t="s">
        <v>155</v>
      </c>
      <c r="J145" s="118"/>
      <c r="L145" s="111"/>
      <c r="AI145" s="112" t="s">
        <v>74</v>
      </c>
      <c r="AK145" s="115" t="s">
        <v>68</v>
      </c>
      <c r="AL145" s="115" t="s">
        <v>74</v>
      </c>
      <c r="AP145" s="112" t="s">
        <v>144</v>
      </c>
      <c r="BB145" s="116">
        <f>SUM(BB146:BB148)</f>
        <v>0</v>
      </c>
    </row>
    <row r="146" spans="1:56" s="2" customFormat="1" ht="37.9" customHeight="1">
      <c r="A146" s="29"/>
      <c r="B146" s="119"/>
      <c r="C146" s="120" t="s">
        <v>162</v>
      </c>
      <c r="D146" s="120" t="s">
        <v>146</v>
      </c>
      <c r="E146" s="121" t="s">
        <v>821</v>
      </c>
      <c r="F146" s="122" t="s">
        <v>822</v>
      </c>
      <c r="G146" s="123" t="s">
        <v>149</v>
      </c>
      <c r="H146" s="124">
        <v>884.38</v>
      </c>
      <c r="I146" s="125"/>
      <c r="J146" s="125"/>
      <c r="K146" s="126"/>
      <c r="L146" s="30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AI146" s="127" t="s">
        <v>90</v>
      </c>
      <c r="AK146" s="127" t="s">
        <v>146</v>
      </c>
      <c r="AL146" s="127" t="s">
        <v>78</v>
      </c>
      <c r="AP146" s="15" t="s">
        <v>144</v>
      </c>
      <c r="AV146" s="128" t="e">
        <f>IF(#REF!="základná",J146,0)</f>
        <v>#REF!</v>
      </c>
      <c r="AW146" s="128" t="e">
        <f>IF(#REF!="znížená",J146,0)</f>
        <v>#REF!</v>
      </c>
      <c r="AX146" s="128" t="e">
        <f>IF(#REF!="zákl. prenesená",J146,0)</f>
        <v>#REF!</v>
      </c>
      <c r="AY146" s="128" t="e">
        <f>IF(#REF!="zníž. prenesená",J146,0)</f>
        <v>#REF!</v>
      </c>
      <c r="AZ146" s="128" t="e">
        <f>IF(#REF!="nulová",J146,0)</f>
        <v>#REF!</v>
      </c>
      <c r="BA146" s="15" t="s">
        <v>78</v>
      </c>
      <c r="BB146" s="128">
        <f>ROUND(I146*H146,2)</f>
        <v>0</v>
      </c>
      <c r="BC146" s="15" t="s">
        <v>90</v>
      </c>
      <c r="BD146" s="127" t="s">
        <v>823</v>
      </c>
    </row>
    <row r="147" spans="1:56" s="2" customFormat="1" ht="24.2" customHeight="1">
      <c r="A147" s="29"/>
      <c r="B147" s="119"/>
      <c r="C147" s="120" t="s">
        <v>154</v>
      </c>
      <c r="D147" s="120" t="s">
        <v>146</v>
      </c>
      <c r="E147" s="121" t="s">
        <v>824</v>
      </c>
      <c r="F147" s="122" t="s">
        <v>825</v>
      </c>
      <c r="G147" s="123" t="s">
        <v>149</v>
      </c>
      <c r="H147" s="124">
        <v>224.08</v>
      </c>
      <c r="I147" s="125"/>
      <c r="J147" s="125"/>
      <c r="K147" s="126"/>
      <c r="L147" s="30"/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AI147" s="127" t="s">
        <v>90</v>
      </c>
      <c r="AK147" s="127" t="s">
        <v>146</v>
      </c>
      <c r="AL147" s="127" t="s">
        <v>78</v>
      </c>
      <c r="AP147" s="15" t="s">
        <v>144</v>
      </c>
      <c r="AV147" s="128" t="e">
        <f>IF(#REF!="základná",J147,0)</f>
        <v>#REF!</v>
      </c>
      <c r="AW147" s="128" t="e">
        <f>IF(#REF!="znížená",J147,0)</f>
        <v>#REF!</v>
      </c>
      <c r="AX147" s="128" t="e">
        <f>IF(#REF!="zákl. prenesená",J147,0)</f>
        <v>#REF!</v>
      </c>
      <c r="AY147" s="128" t="e">
        <f>IF(#REF!="zníž. prenesená",J147,0)</f>
        <v>#REF!</v>
      </c>
      <c r="AZ147" s="128" t="e">
        <f>IF(#REF!="nulová",J147,0)</f>
        <v>#REF!</v>
      </c>
      <c r="BA147" s="15" t="s">
        <v>78</v>
      </c>
      <c r="BB147" s="128">
        <f>ROUND(I147*H147,2)</f>
        <v>0</v>
      </c>
      <c r="BC147" s="15" t="s">
        <v>90</v>
      </c>
      <c r="BD147" s="127" t="s">
        <v>826</v>
      </c>
    </row>
    <row r="148" spans="1:56" s="2" customFormat="1" ht="24.2" customHeight="1">
      <c r="A148" s="29"/>
      <c r="B148" s="119"/>
      <c r="C148" s="120" t="s">
        <v>169</v>
      </c>
      <c r="D148" s="120" t="s">
        <v>146</v>
      </c>
      <c r="E148" s="121" t="s">
        <v>827</v>
      </c>
      <c r="F148" s="122" t="s">
        <v>828</v>
      </c>
      <c r="G148" s="123" t="s">
        <v>149</v>
      </c>
      <c r="H148" s="124">
        <v>2587.7399999999998</v>
      </c>
      <c r="I148" s="125"/>
      <c r="J148" s="125"/>
      <c r="K148" s="126"/>
      <c r="L148" s="30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AI148" s="127" t="s">
        <v>90</v>
      </c>
      <c r="AK148" s="127" t="s">
        <v>146</v>
      </c>
      <c r="AL148" s="127" t="s">
        <v>78</v>
      </c>
      <c r="AP148" s="15" t="s">
        <v>144</v>
      </c>
      <c r="AV148" s="128" t="e">
        <f>IF(#REF!="základná",J148,0)</f>
        <v>#REF!</v>
      </c>
      <c r="AW148" s="128" t="e">
        <f>IF(#REF!="znížená",J148,0)</f>
        <v>#REF!</v>
      </c>
      <c r="AX148" s="128" t="e">
        <f>IF(#REF!="zákl. prenesená",J148,0)</f>
        <v>#REF!</v>
      </c>
      <c r="AY148" s="128" t="e">
        <f>IF(#REF!="zníž. prenesená",J148,0)</f>
        <v>#REF!</v>
      </c>
      <c r="AZ148" s="128" t="e">
        <f>IF(#REF!="nulová",J148,0)</f>
        <v>#REF!</v>
      </c>
      <c r="BA148" s="15" t="s">
        <v>78</v>
      </c>
      <c r="BB148" s="128">
        <f>ROUND(I148*H148,2)</f>
        <v>0</v>
      </c>
      <c r="BC148" s="15" t="s">
        <v>90</v>
      </c>
      <c r="BD148" s="127" t="s">
        <v>829</v>
      </c>
    </row>
    <row r="149" spans="1:56" s="12" customFormat="1" ht="22.9" customHeight="1">
      <c r="B149" s="111"/>
      <c r="D149" s="112" t="s">
        <v>68</v>
      </c>
      <c r="E149" s="117" t="s">
        <v>177</v>
      </c>
      <c r="F149" s="117" t="s">
        <v>248</v>
      </c>
      <c r="J149" s="118"/>
      <c r="L149" s="111"/>
      <c r="AI149" s="112" t="s">
        <v>74</v>
      </c>
      <c r="AK149" s="115" t="s">
        <v>68</v>
      </c>
      <c r="AL149" s="115" t="s">
        <v>74</v>
      </c>
      <c r="AP149" s="112" t="s">
        <v>144</v>
      </c>
      <c r="BB149" s="116">
        <f>SUM(BB150:BB161)</f>
        <v>0</v>
      </c>
    </row>
    <row r="150" spans="1:56" s="2" customFormat="1" ht="37.9" customHeight="1">
      <c r="A150" s="29"/>
      <c r="B150" s="119"/>
      <c r="C150" s="120" t="s">
        <v>173</v>
      </c>
      <c r="D150" s="120" t="s">
        <v>146</v>
      </c>
      <c r="E150" s="121" t="s">
        <v>830</v>
      </c>
      <c r="F150" s="122" t="s">
        <v>831</v>
      </c>
      <c r="G150" s="123" t="s">
        <v>307</v>
      </c>
      <c r="H150" s="124">
        <v>1</v>
      </c>
      <c r="I150" s="125"/>
      <c r="J150" s="125"/>
      <c r="K150" s="126"/>
      <c r="L150" s="30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AI150" s="127" t="s">
        <v>90</v>
      </c>
      <c r="AK150" s="127" t="s">
        <v>146</v>
      </c>
      <c r="AL150" s="127" t="s">
        <v>78</v>
      </c>
      <c r="AP150" s="15" t="s">
        <v>144</v>
      </c>
      <c r="AV150" s="128" t="e">
        <f>IF(#REF!="základná",J150,0)</f>
        <v>#REF!</v>
      </c>
      <c r="AW150" s="128" t="e">
        <f>IF(#REF!="znížená",J150,0)</f>
        <v>#REF!</v>
      </c>
      <c r="AX150" s="128" t="e">
        <f>IF(#REF!="zákl. prenesená",J150,0)</f>
        <v>#REF!</v>
      </c>
      <c r="AY150" s="128" t="e">
        <f>IF(#REF!="zníž. prenesená",J150,0)</f>
        <v>#REF!</v>
      </c>
      <c r="AZ150" s="128" t="e">
        <f>IF(#REF!="nulová",J150,0)</f>
        <v>#REF!</v>
      </c>
      <c r="BA150" s="15" t="s">
        <v>78</v>
      </c>
      <c r="BB150" s="128">
        <f t="shared" ref="BB150:BB161" si="0">ROUND(I150*H150,2)</f>
        <v>0</v>
      </c>
      <c r="BC150" s="15" t="s">
        <v>90</v>
      </c>
      <c r="BD150" s="127" t="s">
        <v>832</v>
      </c>
    </row>
    <row r="151" spans="1:56" s="2" customFormat="1" ht="21.75" customHeight="1">
      <c r="A151" s="29"/>
      <c r="B151" s="119"/>
      <c r="C151" s="129" t="s">
        <v>177</v>
      </c>
      <c r="D151" s="129" t="s">
        <v>369</v>
      </c>
      <c r="E151" s="130"/>
      <c r="F151" s="131" t="s">
        <v>833</v>
      </c>
      <c r="G151" s="132" t="s">
        <v>307</v>
      </c>
      <c r="H151" s="133">
        <v>1</v>
      </c>
      <c r="I151" s="134"/>
      <c r="J151" s="134"/>
      <c r="K151" s="135"/>
      <c r="L151" s="136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AI151" s="127" t="s">
        <v>173</v>
      </c>
      <c r="AK151" s="127" t="s">
        <v>369</v>
      </c>
      <c r="AL151" s="127" t="s">
        <v>78</v>
      </c>
      <c r="AP151" s="15" t="s">
        <v>144</v>
      </c>
      <c r="AV151" s="128" t="e">
        <f>IF(#REF!="základná",J151,0)</f>
        <v>#REF!</v>
      </c>
      <c r="AW151" s="128" t="e">
        <f>IF(#REF!="znížená",J151,0)</f>
        <v>#REF!</v>
      </c>
      <c r="AX151" s="128" t="e">
        <f>IF(#REF!="zákl. prenesená",J151,0)</f>
        <v>#REF!</v>
      </c>
      <c r="AY151" s="128" t="e">
        <f>IF(#REF!="zníž. prenesená",J151,0)</f>
        <v>#REF!</v>
      </c>
      <c r="AZ151" s="128" t="e">
        <f>IF(#REF!="nulová",J151,0)</f>
        <v>#REF!</v>
      </c>
      <c r="BA151" s="15" t="s">
        <v>78</v>
      </c>
      <c r="BB151" s="128">
        <f t="shared" si="0"/>
        <v>0</v>
      </c>
      <c r="BC151" s="15" t="s">
        <v>90</v>
      </c>
      <c r="BD151" s="127" t="s">
        <v>834</v>
      </c>
    </row>
    <row r="152" spans="1:56" s="2" customFormat="1" ht="24.2" customHeight="1">
      <c r="A152" s="29"/>
      <c r="B152" s="119"/>
      <c r="C152" s="120" t="s">
        <v>181</v>
      </c>
      <c r="D152" s="120" t="s">
        <v>146</v>
      </c>
      <c r="E152" s="121" t="s">
        <v>835</v>
      </c>
      <c r="F152" s="122" t="s">
        <v>836</v>
      </c>
      <c r="G152" s="123" t="s">
        <v>483</v>
      </c>
      <c r="H152" s="124">
        <v>0.09</v>
      </c>
      <c r="I152" s="125"/>
      <c r="J152" s="125"/>
      <c r="K152" s="126"/>
      <c r="L152" s="30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AI152" s="127" t="s">
        <v>90</v>
      </c>
      <c r="AK152" s="127" t="s">
        <v>146</v>
      </c>
      <c r="AL152" s="127" t="s">
        <v>78</v>
      </c>
      <c r="AP152" s="15" t="s">
        <v>144</v>
      </c>
      <c r="AV152" s="128" t="e">
        <f>IF(#REF!="základná",J152,0)</f>
        <v>#REF!</v>
      </c>
      <c r="AW152" s="128" t="e">
        <f>IF(#REF!="znížená",J152,0)</f>
        <v>#REF!</v>
      </c>
      <c r="AX152" s="128" t="e">
        <f>IF(#REF!="zákl. prenesená",J152,0)</f>
        <v>#REF!</v>
      </c>
      <c r="AY152" s="128" t="e">
        <f>IF(#REF!="zníž. prenesená",J152,0)</f>
        <v>#REF!</v>
      </c>
      <c r="AZ152" s="128" t="e">
        <f>IF(#REF!="nulová",J152,0)</f>
        <v>#REF!</v>
      </c>
      <c r="BA152" s="15" t="s">
        <v>78</v>
      </c>
      <c r="BB152" s="128">
        <f t="shared" si="0"/>
        <v>0</v>
      </c>
      <c r="BC152" s="15" t="s">
        <v>90</v>
      </c>
      <c r="BD152" s="127" t="s">
        <v>837</v>
      </c>
    </row>
    <row r="153" spans="1:56" s="2" customFormat="1" ht="21.75" customHeight="1">
      <c r="A153" s="29"/>
      <c r="B153" s="119"/>
      <c r="C153" s="120" t="s">
        <v>185</v>
      </c>
      <c r="D153" s="120" t="s">
        <v>146</v>
      </c>
      <c r="E153" s="121" t="s">
        <v>326</v>
      </c>
      <c r="F153" s="122" t="s">
        <v>327</v>
      </c>
      <c r="G153" s="123" t="s">
        <v>328</v>
      </c>
      <c r="H153" s="124">
        <v>0.30199999999999999</v>
      </c>
      <c r="I153" s="125"/>
      <c r="J153" s="125"/>
      <c r="K153" s="126"/>
      <c r="L153" s="30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AI153" s="127" t="s">
        <v>90</v>
      </c>
      <c r="AK153" s="127" t="s">
        <v>146</v>
      </c>
      <c r="AL153" s="127" t="s">
        <v>78</v>
      </c>
      <c r="AP153" s="15" t="s">
        <v>144</v>
      </c>
      <c r="AV153" s="128" t="e">
        <f>IF(#REF!="základná",J153,0)</f>
        <v>#REF!</v>
      </c>
      <c r="AW153" s="128" t="e">
        <f>IF(#REF!="znížená",J153,0)</f>
        <v>#REF!</v>
      </c>
      <c r="AX153" s="128" t="e">
        <f>IF(#REF!="zákl. prenesená",J153,0)</f>
        <v>#REF!</v>
      </c>
      <c r="AY153" s="128" t="e">
        <f>IF(#REF!="zníž. prenesená",J153,0)</f>
        <v>#REF!</v>
      </c>
      <c r="AZ153" s="128" t="e">
        <f>IF(#REF!="nulová",J153,0)</f>
        <v>#REF!</v>
      </c>
      <c r="BA153" s="15" t="s">
        <v>78</v>
      </c>
      <c r="BB153" s="128">
        <f t="shared" si="0"/>
        <v>0</v>
      </c>
      <c r="BC153" s="15" t="s">
        <v>90</v>
      </c>
      <c r="BD153" s="127" t="s">
        <v>838</v>
      </c>
    </row>
    <row r="154" spans="1:56" s="2" customFormat="1" ht="16.5" customHeight="1">
      <c r="A154" s="29"/>
      <c r="B154" s="119"/>
      <c r="C154" s="120" t="s">
        <v>189</v>
      </c>
      <c r="D154" s="120" t="s">
        <v>146</v>
      </c>
      <c r="E154" s="121" t="s">
        <v>331</v>
      </c>
      <c r="F154" s="122" t="s">
        <v>332</v>
      </c>
      <c r="G154" s="123" t="s">
        <v>328</v>
      </c>
      <c r="H154" s="124">
        <v>0.60399999999999998</v>
      </c>
      <c r="I154" s="125"/>
      <c r="J154" s="125"/>
      <c r="K154" s="126"/>
      <c r="L154" s="30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AI154" s="127" t="s">
        <v>90</v>
      </c>
      <c r="AK154" s="127" t="s">
        <v>146</v>
      </c>
      <c r="AL154" s="127" t="s">
        <v>78</v>
      </c>
      <c r="AP154" s="15" t="s">
        <v>144</v>
      </c>
      <c r="AV154" s="128" t="e">
        <f>IF(#REF!="základná",J154,0)</f>
        <v>#REF!</v>
      </c>
      <c r="AW154" s="128" t="e">
        <f>IF(#REF!="znížená",J154,0)</f>
        <v>#REF!</v>
      </c>
      <c r="AX154" s="128" t="e">
        <f>IF(#REF!="zákl. prenesená",J154,0)</f>
        <v>#REF!</v>
      </c>
      <c r="AY154" s="128" t="e">
        <f>IF(#REF!="zníž. prenesená",J154,0)</f>
        <v>#REF!</v>
      </c>
      <c r="AZ154" s="128" t="e">
        <f>IF(#REF!="nulová",J154,0)</f>
        <v>#REF!</v>
      </c>
      <c r="BA154" s="15" t="s">
        <v>78</v>
      </c>
      <c r="BB154" s="128">
        <f t="shared" si="0"/>
        <v>0</v>
      </c>
      <c r="BC154" s="15" t="s">
        <v>90</v>
      </c>
      <c r="BD154" s="127" t="s">
        <v>839</v>
      </c>
    </row>
    <row r="155" spans="1:56" s="2" customFormat="1" ht="16.5" customHeight="1">
      <c r="A155" s="29"/>
      <c r="B155" s="119"/>
      <c r="C155" s="120" t="s">
        <v>193</v>
      </c>
      <c r="D155" s="120" t="s">
        <v>146</v>
      </c>
      <c r="E155" s="121" t="s">
        <v>840</v>
      </c>
      <c r="F155" s="122" t="s">
        <v>841</v>
      </c>
      <c r="G155" s="123" t="s">
        <v>272</v>
      </c>
      <c r="H155" s="124">
        <v>55</v>
      </c>
      <c r="I155" s="125"/>
      <c r="J155" s="125"/>
      <c r="K155" s="126"/>
      <c r="L155" s="30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AI155" s="127" t="s">
        <v>90</v>
      </c>
      <c r="AK155" s="127" t="s">
        <v>146</v>
      </c>
      <c r="AL155" s="127" t="s">
        <v>78</v>
      </c>
      <c r="AP155" s="15" t="s">
        <v>144</v>
      </c>
      <c r="AV155" s="128" t="e">
        <f>IF(#REF!="základná",J155,0)</f>
        <v>#REF!</v>
      </c>
      <c r="AW155" s="128" t="e">
        <f>IF(#REF!="znížená",J155,0)</f>
        <v>#REF!</v>
      </c>
      <c r="AX155" s="128" t="e">
        <f>IF(#REF!="zákl. prenesená",J155,0)</f>
        <v>#REF!</v>
      </c>
      <c r="AY155" s="128" t="e">
        <f>IF(#REF!="zníž. prenesená",J155,0)</f>
        <v>#REF!</v>
      </c>
      <c r="AZ155" s="128" t="e">
        <f>IF(#REF!="nulová",J155,0)</f>
        <v>#REF!</v>
      </c>
      <c r="BA155" s="15" t="s">
        <v>78</v>
      </c>
      <c r="BB155" s="128">
        <f t="shared" si="0"/>
        <v>0</v>
      </c>
      <c r="BC155" s="15" t="s">
        <v>90</v>
      </c>
      <c r="BD155" s="127" t="s">
        <v>842</v>
      </c>
    </row>
    <row r="156" spans="1:56" s="2" customFormat="1" ht="21.75" customHeight="1">
      <c r="A156" s="29"/>
      <c r="B156" s="119"/>
      <c r="C156" s="120" t="s">
        <v>197</v>
      </c>
      <c r="D156" s="120" t="s">
        <v>146</v>
      </c>
      <c r="E156" s="121" t="s">
        <v>843</v>
      </c>
      <c r="F156" s="122" t="s">
        <v>844</v>
      </c>
      <c r="G156" s="123" t="s">
        <v>272</v>
      </c>
      <c r="H156" s="124">
        <v>55</v>
      </c>
      <c r="I156" s="125"/>
      <c r="J156" s="125"/>
      <c r="K156" s="126"/>
      <c r="L156" s="30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AI156" s="127" t="s">
        <v>90</v>
      </c>
      <c r="AK156" s="127" t="s">
        <v>146</v>
      </c>
      <c r="AL156" s="127" t="s">
        <v>78</v>
      </c>
      <c r="AP156" s="15" t="s">
        <v>144</v>
      </c>
      <c r="AV156" s="128" t="e">
        <f>IF(#REF!="základná",J156,0)</f>
        <v>#REF!</v>
      </c>
      <c r="AW156" s="128" t="e">
        <f>IF(#REF!="znížená",J156,0)</f>
        <v>#REF!</v>
      </c>
      <c r="AX156" s="128" t="e">
        <f>IF(#REF!="zákl. prenesená",J156,0)</f>
        <v>#REF!</v>
      </c>
      <c r="AY156" s="128" t="e">
        <f>IF(#REF!="zníž. prenesená",J156,0)</f>
        <v>#REF!</v>
      </c>
      <c r="AZ156" s="128" t="e">
        <f>IF(#REF!="nulová",J156,0)</f>
        <v>#REF!</v>
      </c>
      <c r="BA156" s="15" t="s">
        <v>78</v>
      </c>
      <c r="BB156" s="128">
        <f t="shared" si="0"/>
        <v>0</v>
      </c>
      <c r="BC156" s="15" t="s">
        <v>90</v>
      </c>
      <c r="BD156" s="127" t="s">
        <v>845</v>
      </c>
    </row>
    <row r="157" spans="1:56" s="2" customFormat="1" ht="21.75" customHeight="1">
      <c r="A157" s="29"/>
      <c r="B157" s="119"/>
      <c r="C157" s="120" t="s">
        <v>201</v>
      </c>
      <c r="D157" s="120" t="s">
        <v>146</v>
      </c>
      <c r="E157" s="121" t="s">
        <v>335</v>
      </c>
      <c r="F157" s="122" t="s">
        <v>336</v>
      </c>
      <c r="G157" s="123" t="s">
        <v>328</v>
      </c>
      <c r="H157" s="124">
        <v>0.30199999999999999</v>
      </c>
      <c r="I157" s="125"/>
      <c r="J157" s="125"/>
      <c r="K157" s="126"/>
      <c r="L157" s="30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AI157" s="127" t="s">
        <v>90</v>
      </c>
      <c r="AK157" s="127" t="s">
        <v>146</v>
      </c>
      <c r="AL157" s="127" t="s">
        <v>78</v>
      </c>
      <c r="AP157" s="15" t="s">
        <v>144</v>
      </c>
      <c r="AV157" s="128" t="e">
        <f>IF(#REF!="základná",J157,0)</f>
        <v>#REF!</v>
      </c>
      <c r="AW157" s="128" t="e">
        <f>IF(#REF!="znížená",J157,0)</f>
        <v>#REF!</v>
      </c>
      <c r="AX157" s="128" t="e">
        <f>IF(#REF!="zákl. prenesená",J157,0)</f>
        <v>#REF!</v>
      </c>
      <c r="AY157" s="128" t="e">
        <f>IF(#REF!="zníž. prenesená",J157,0)</f>
        <v>#REF!</v>
      </c>
      <c r="AZ157" s="128" t="e">
        <f>IF(#REF!="nulová",J157,0)</f>
        <v>#REF!</v>
      </c>
      <c r="BA157" s="15" t="s">
        <v>78</v>
      </c>
      <c r="BB157" s="128">
        <f t="shared" si="0"/>
        <v>0</v>
      </c>
      <c r="BC157" s="15" t="s">
        <v>90</v>
      </c>
      <c r="BD157" s="127" t="s">
        <v>846</v>
      </c>
    </row>
    <row r="158" spans="1:56" s="2" customFormat="1" ht="24.2" customHeight="1">
      <c r="A158" s="29"/>
      <c r="B158" s="119"/>
      <c r="C158" s="120" t="s">
        <v>205</v>
      </c>
      <c r="D158" s="120" t="s">
        <v>146</v>
      </c>
      <c r="E158" s="121" t="s">
        <v>339</v>
      </c>
      <c r="F158" s="122" t="s">
        <v>340</v>
      </c>
      <c r="G158" s="123" t="s">
        <v>328</v>
      </c>
      <c r="H158" s="124">
        <v>4.53</v>
      </c>
      <c r="I158" s="125"/>
      <c r="J158" s="125"/>
      <c r="K158" s="126"/>
      <c r="L158" s="30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AI158" s="127" t="s">
        <v>90</v>
      </c>
      <c r="AK158" s="127" t="s">
        <v>146</v>
      </c>
      <c r="AL158" s="127" t="s">
        <v>78</v>
      </c>
      <c r="AP158" s="15" t="s">
        <v>144</v>
      </c>
      <c r="AV158" s="128" t="e">
        <f>IF(#REF!="základná",J158,0)</f>
        <v>#REF!</v>
      </c>
      <c r="AW158" s="128" t="e">
        <f>IF(#REF!="znížená",J158,0)</f>
        <v>#REF!</v>
      </c>
      <c r="AX158" s="128" t="e">
        <f>IF(#REF!="zákl. prenesená",J158,0)</f>
        <v>#REF!</v>
      </c>
      <c r="AY158" s="128" t="e">
        <f>IF(#REF!="zníž. prenesená",J158,0)</f>
        <v>#REF!</v>
      </c>
      <c r="AZ158" s="128" t="e">
        <f>IF(#REF!="nulová",J158,0)</f>
        <v>#REF!</v>
      </c>
      <c r="BA158" s="15" t="s">
        <v>78</v>
      </c>
      <c r="BB158" s="128">
        <f t="shared" si="0"/>
        <v>0</v>
      </c>
      <c r="BC158" s="15" t="s">
        <v>90</v>
      </c>
      <c r="BD158" s="127" t="s">
        <v>847</v>
      </c>
    </row>
    <row r="159" spans="1:56" s="2" customFormat="1" ht="24.2" customHeight="1">
      <c r="A159" s="29"/>
      <c r="B159" s="119"/>
      <c r="C159" s="120" t="s">
        <v>209</v>
      </c>
      <c r="D159" s="120" t="s">
        <v>146</v>
      </c>
      <c r="E159" s="121" t="s">
        <v>343</v>
      </c>
      <c r="F159" s="122" t="s">
        <v>344</v>
      </c>
      <c r="G159" s="123" t="s">
        <v>328</v>
      </c>
      <c r="H159" s="124">
        <v>0.30199999999999999</v>
      </c>
      <c r="I159" s="125"/>
      <c r="J159" s="125"/>
      <c r="K159" s="126"/>
      <c r="L159" s="30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AI159" s="127" t="s">
        <v>90</v>
      </c>
      <c r="AK159" s="127" t="s">
        <v>146</v>
      </c>
      <c r="AL159" s="127" t="s">
        <v>78</v>
      </c>
      <c r="AP159" s="15" t="s">
        <v>144</v>
      </c>
      <c r="AV159" s="128" t="e">
        <f>IF(#REF!="základná",J159,0)</f>
        <v>#REF!</v>
      </c>
      <c r="AW159" s="128" t="e">
        <f>IF(#REF!="znížená",J159,0)</f>
        <v>#REF!</v>
      </c>
      <c r="AX159" s="128" t="e">
        <f>IF(#REF!="zákl. prenesená",J159,0)</f>
        <v>#REF!</v>
      </c>
      <c r="AY159" s="128" t="e">
        <f>IF(#REF!="zníž. prenesená",J159,0)</f>
        <v>#REF!</v>
      </c>
      <c r="AZ159" s="128" t="e">
        <f>IF(#REF!="nulová",J159,0)</f>
        <v>#REF!</v>
      </c>
      <c r="BA159" s="15" t="s">
        <v>78</v>
      </c>
      <c r="BB159" s="128">
        <f t="shared" si="0"/>
        <v>0</v>
      </c>
      <c r="BC159" s="15" t="s">
        <v>90</v>
      </c>
      <c r="BD159" s="127" t="s">
        <v>848</v>
      </c>
    </row>
    <row r="160" spans="1:56" s="2" customFormat="1" ht="24.2" customHeight="1">
      <c r="A160" s="29"/>
      <c r="B160" s="119"/>
      <c r="C160" s="120" t="s">
        <v>213</v>
      </c>
      <c r="D160" s="120" t="s">
        <v>146</v>
      </c>
      <c r="E160" s="121" t="s">
        <v>347</v>
      </c>
      <c r="F160" s="122" t="s">
        <v>348</v>
      </c>
      <c r="G160" s="123" t="s">
        <v>328</v>
      </c>
      <c r="H160" s="124">
        <v>2.4159999999999999</v>
      </c>
      <c r="I160" s="125"/>
      <c r="J160" s="125"/>
      <c r="K160" s="126"/>
      <c r="L160" s="30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AI160" s="127" t="s">
        <v>90</v>
      </c>
      <c r="AK160" s="127" t="s">
        <v>146</v>
      </c>
      <c r="AL160" s="127" t="s">
        <v>78</v>
      </c>
      <c r="AP160" s="15" t="s">
        <v>144</v>
      </c>
      <c r="AV160" s="128" t="e">
        <f>IF(#REF!="základná",J160,0)</f>
        <v>#REF!</v>
      </c>
      <c r="AW160" s="128" t="e">
        <f>IF(#REF!="znížená",J160,0)</f>
        <v>#REF!</v>
      </c>
      <c r="AX160" s="128" t="e">
        <f>IF(#REF!="zákl. prenesená",J160,0)</f>
        <v>#REF!</v>
      </c>
      <c r="AY160" s="128" t="e">
        <f>IF(#REF!="zníž. prenesená",J160,0)</f>
        <v>#REF!</v>
      </c>
      <c r="AZ160" s="128" t="e">
        <f>IF(#REF!="nulová",J160,0)</f>
        <v>#REF!</v>
      </c>
      <c r="BA160" s="15" t="s">
        <v>78</v>
      </c>
      <c r="BB160" s="128">
        <f t="shared" si="0"/>
        <v>0</v>
      </c>
      <c r="BC160" s="15" t="s">
        <v>90</v>
      </c>
      <c r="BD160" s="127" t="s">
        <v>849</v>
      </c>
    </row>
    <row r="161" spans="1:56" s="2" customFormat="1" ht="24.2" customHeight="1">
      <c r="A161" s="29"/>
      <c r="B161" s="119"/>
      <c r="C161" s="120" t="s">
        <v>217</v>
      </c>
      <c r="D161" s="120" t="s">
        <v>146</v>
      </c>
      <c r="E161" s="121" t="s">
        <v>351</v>
      </c>
      <c r="F161" s="122" t="s">
        <v>352</v>
      </c>
      <c r="G161" s="123" t="s">
        <v>328</v>
      </c>
      <c r="H161" s="124">
        <v>0.30199999999999999</v>
      </c>
      <c r="I161" s="125"/>
      <c r="J161" s="125"/>
      <c r="K161" s="126"/>
      <c r="L161" s="30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AI161" s="127" t="s">
        <v>90</v>
      </c>
      <c r="AK161" s="127" t="s">
        <v>146</v>
      </c>
      <c r="AL161" s="127" t="s">
        <v>78</v>
      </c>
      <c r="AP161" s="15" t="s">
        <v>144</v>
      </c>
      <c r="AV161" s="128" t="e">
        <f>IF(#REF!="základná",J161,0)</f>
        <v>#REF!</v>
      </c>
      <c r="AW161" s="128" t="e">
        <f>IF(#REF!="znížená",J161,0)</f>
        <v>#REF!</v>
      </c>
      <c r="AX161" s="128" t="e">
        <f>IF(#REF!="zákl. prenesená",J161,0)</f>
        <v>#REF!</v>
      </c>
      <c r="AY161" s="128" t="e">
        <f>IF(#REF!="zníž. prenesená",J161,0)</f>
        <v>#REF!</v>
      </c>
      <c r="AZ161" s="128" t="e">
        <f>IF(#REF!="nulová",J161,0)</f>
        <v>#REF!</v>
      </c>
      <c r="BA161" s="15" t="s">
        <v>78</v>
      </c>
      <c r="BB161" s="128">
        <f t="shared" si="0"/>
        <v>0</v>
      </c>
      <c r="BC161" s="15" t="s">
        <v>90</v>
      </c>
      <c r="BD161" s="127" t="s">
        <v>850</v>
      </c>
    </row>
    <row r="162" spans="1:56" s="12" customFormat="1" ht="22.9" customHeight="1">
      <c r="B162" s="111"/>
      <c r="D162" s="112" t="s">
        <v>68</v>
      </c>
      <c r="E162" s="117" t="s">
        <v>354</v>
      </c>
      <c r="F162" s="117" t="s">
        <v>355</v>
      </c>
      <c r="J162" s="118"/>
      <c r="L162" s="111"/>
      <c r="AI162" s="112" t="s">
        <v>74</v>
      </c>
      <c r="AK162" s="115" t="s">
        <v>68</v>
      </c>
      <c r="AL162" s="115" t="s">
        <v>74</v>
      </c>
      <c r="AP162" s="112" t="s">
        <v>144</v>
      </c>
      <c r="BB162" s="116">
        <f>BB163</f>
        <v>0</v>
      </c>
    </row>
    <row r="163" spans="1:56" s="2" customFormat="1" ht="24.2" customHeight="1">
      <c r="A163" s="29"/>
      <c r="B163" s="119"/>
      <c r="C163" s="120" t="s">
        <v>6</v>
      </c>
      <c r="D163" s="120" t="s">
        <v>146</v>
      </c>
      <c r="E163" s="121" t="s">
        <v>357</v>
      </c>
      <c r="F163" s="122" t="s">
        <v>358</v>
      </c>
      <c r="G163" s="123" t="s">
        <v>328</v>
      </c>
      <c r="H163" s="124">
        <v>21.946999999999999</v>
      </c>
      <c r="I163" s="125"/>
      <c r="J163" s="125"/>
      <c r="K163" s="126"/>
      <c r="L163" s="30"/>
      <c r="M163" s="29"/>
      <c r="N163" s="29"/>
      <c r="O163" s="29"/>
      <c r="P163" s="29"/>
      <c r="Q163" s="29"/>
      <c r="R163" s="29"/>
      <c r="S163" s="29"/>
      <c r="T163" s="29"/>
      <c r="U163" s="29"/>
      <c r="V163" s="29"/>
      <c r="AI163" s="127" t="s">
        <v>90</v>
      </c>
      <c r="AK163" s="127" t="s">
        <v>146</v>
      </c>
      <c r="AL163" s="127" t="s">
        <v>78</v>
      </c>
      <c r="AP163" s="15" t="s">
        <v>144</v>
      </c>
      <c r="AV163" s="128" t="e">
        <f>IF(#REF!="základná",J163,0)</f>
        <v>#REF!</v>
      </c>
      <c r="AW163" s="128" t="e">
        <f>IF(#REF!="znížená",J163,0)</f>
        <v>#REF!</v>
      </c>
      <c r="AX163" s="128" t="e">
        <f>IF(#REF!="zákl. prenesená",J163,0)</f>
        <v>#REF!</v>
      </c>
      <c r="AY163" s="128" t="e">
        <f>IF(#REF!="zníž. prenesená",J163,0)</f>
        <v>#REF!</v>
      </c>
      <c r="AZ163" s="128" t="e">
        <f>IF(#REF!="nulová",J163,0)</f>
        <v>#REF!</v>
      </c>
      <c r="BA163" s="15" t="s">
        <v>78</v>
      </c>
      <c r="BB163" s="128">
        <f>ROUND(I163*H163,2)</f>
        <v>0</v>
      </c>
      <c r="BC163" s="15" t="s">
        <v>90</v>
      </c>
      <c r="BD163" s="127" t="s">
        <v>851</v>
      </c>
    </row>
    <row r="164" spans="1:56" s="12" customFormat="1" ht="25.9" customHeight="1">
      <c r="B164" s="111"/>
      <c r="D164" s="112" t="s">
        <v>68</v>
      </c>
      <c r="E164" s="113" t="s">
        <v>360</v>
      </c>
      <c r="F164" s="113" t="s">
        <v>361</v>
      </c>
      <c r="J164" s="114"/>
      <c r="L164" s="111"/>
      <c r="AI164" s="112" t="s">
        <v>78</v>
      </c>
      <c r="AK164" s="115" t="s">
        <v>68</v>
      </c>
      <c r="AL164" s="115" t="s">
        <v>69</v>
      </c>
      <c r="AP164" s="112" t="s">
        <v>144</v>
      </c>
      <c r="BB164" s="116">
        <f>BB165+BB169+BB172+BB175+BB180</f>
        <v>0</v>
      </c>
    </row>
    <row r="165" spans="1:56" s="12" customFormat="1" ht="22.9" customHeight="1">
      <c r="B165" s="111"/>
      <c r="D165" s="112" t="s">
        <v>68</v>
      </c>
      <c r="E165" s="117" t="s">
        <v>362</v>
      </c>
      <c r="F165" s="117" t="s">
        <v>363</v>
      </c>
      <c r="J165" s="118"/>
      <c r="L165" s="111"/>
      <c r="AI165" s="112" t="s">
        <v>78</v>
      </c>
      <c r="AK165" s="115" t="s">
        <v>68</v>
      </c>
      <c r="AL165" s="115" t="s">
        <v>74</v>
      </c>
      <c r="AP165" s="112" t="s">
        <v>144</v>
      </c>
      <c r="BB165" s="116">
        <f>SUM(BB166:BB168)</f>
        <v>0</v>
      </c>
    </row>
    <row r="166" spans="1:56" s="2" customFormat="1" ht="24.2" customHeight="1">
      <c r="A166" s="29"/>
      <c r="B166" s="119"/>
      <c r="C166" s="120" t="s">
        <v>224</v>
      </c>
      <c r="D166" s="120" t="s">
        <v>146</v>
      </c>
      <c r="E166" s="121" t="s">
        <v>852</v>
      </c>
      <c r="F166" s="122" t="s">
        <v>853</v>
      </c>
      <c r="G166" s="123" t="s">
        <v>149</v>
      </c>
      <c r="H166" s="124">
        <v>224.08</v>
      </c>
      <c r="I166" s="125"/>
      <c r="J166" s="125"/>
      <c r="K166" s="126"/>
      <c r="L166" s="30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AI166" s="127" t="s">
        <v>205</v>
      </c>
      <c r="AK166" s="127" t="s">
        <v>146</v>
      </c>
      <c r="AL166" s="127" t="s">
        <v>78</v>
      </c>
      <c r="AP166" s="15" t="s">
        <v>144</v>
      </c>
      <c r="AV166" s="128" t="e">
        <f>IF(#REF!="základná",J166,0)</f>
        <v>#REF!</v>
      </c>
      <c r="AW166" s="128" t="e">
        <f>IF(#REF!="znížená",J166,0)</f>
        <v>#REF!</v>
      </c>
      <c r="AX166" s="128" t="e">
        <f>IF(#REF!="zákl. prenesená",J166,0)</f>
        <v>#REF!</v>
      </c>
      <c r="AY166" s="128" t="e">
        <f>IF(#REF!="zníž. prenesená",J166,0)</f>
        <v>#REF!</v>
      </c>
      <c r="AZ166" s="128" t="e">
        <f>IF(#REF!="nulová",J166,0)</f>
        <v>#REF!</v>
      </c>
      <c r="BA166" s="15" t="s">
        <v>78</v>
      </c>
      <c r="BB166" s="128">
        <f>ROUND(I166*H166,2)</f>
        <v>0</v>
      </c>
      <c r="BC166" s="15" t="s">
        <v>205</v>
      </c>
      <c r="BD166" s="127" t="s">
        <v>854</v>
      </c>
    </row>
    <row r="167" spans="1:56" s="2" customFormat="1" ht="24.2" customHeight="1">
      <c r="A167" s="29"/>
      <c r="B167" s="119"/>
      <c r="C167" s="129" t="s">
        <v>228</v>
      </c>
      <c r="D167" s="129" t="s">
        <v>369</v>
      </c>
      <c r="E167" s="130"/>
      <c r="F167" s="131" t="s">
        <v>2868</v>
      </c>
      <c r="G167" s="132" t="s">
        <v>149</v>
      </c>
      <c r="H167" s="133">
        <v>228.56200000000001</v>
      </c>
      <c r="I167" s="134"/>
      <c r="J167" s="134"/>
      <c r="K167" s="135"/>
      <c r="L167" s="136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AI167" s="127" t="s">
        <v>269</v>
      </c>
      <c r="AK167" s="127" t="s">
        <v>369</v>
      </c>
      <c r="AL167" s="127" t="s">
        <v>78</v>
      </c>
      <c r="AP167" s="15" t="s">
        <v>144</v>
      </c>
      <c r="AV167" s="128" t="e">
        <f>IF(#REF!="základná",J167,0)</f>
        <v>#REF!</v>
      </c>
      <c r="AW167" s="128" t="e">
        <f>IF(#REF!="znížená",J167,0)</f>
        <v>#REF!</v>
      </c>
      <c r="AX167" s="128" t="e">
        <f>IF(#REF!="zákl. prenesená",J167,0)</f>
        <v>#REF!</v>
      </c>
      <c r="AY167" s="128" t="e">
        <f>IF(#REF!="zníž. prenesená",J167,0)</f>
        <v>#REF!</v>
      </c>
      <c r="AZ167" s="128" t="e">
        <f>IF(#REF!="nulová",J167,0)</f>
        <v>#REF!</v>
      </c>
      <c r="BA167" s="15" t="s">
        <v>78</v>
      </c>
      <c r="BB167" s="128">
        <f>ROUND(I167*H167,2)</f>
        <v>0</v>
      </c>
      <c r="BC167" s="15" t="s">
        <v>205</v>
      </c>
      <c r="BD167" s="127" t="s">
        <v>855</v>
      </c>
    </row>
    <row r="168" spans="1:56" s="2" customFormat="1" ht="24.2" customHeight="1">
      <c r="A168" s="29"/>
      <c r="B168" s="119"/>
      <c r="C168" s="120" t="s">
        <v>232</v>
      </c>
      <c r="D168" s="120" t="s">
        <v>146</v>
      </c>
      <c r="E168" s="121" t="s">
        <v>372</v>
      </c>
      <c r="F168" s="122" t="s">
        <v>373</v>
      </c>
      <c r="G168" s="123" t="s">
        <v>328</v>
      </c>
      <c r="H168" s="124">
        <v>1.7490000000000001</v>
      </c>
      <c r="I168" s="125"/>
      <c r="J168" s="125"/>
      <c r="K168" s="126"/>
      <c r="L168" s="30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AI168" s="127" t="s">
        <v>205</v>
      </c>
      <c r="AK168" s="127" t="s">
        <v>146</v>
      </c>
      <c r="AL168" s="127" t="s">
        <v>78</v>
      </c>
      <c r="AP168" s="15" t="s">
        <v>144</v>
      </c>
      <c r="AV168" s="128" t="e">
        <f>IF(#REF!="základná",J168,0)</f>
        <v>#REF!</v>
      </c>
      <c r="AW168" s="128" t="e">
        <f>IF(#REF!="znížená",J168,0)</f>
        <v>#REF!</v>
      </c>
      <c r="AX168" s="128" t="e">
        <f>IF(#REF!="zákl. prenesená",J168,0)</f>
        <v>#REF!</v>
      </c>
      <c r="AY168" s="128" t="e">
        <f>IF(#REF!="zníž. prenesená",J168,0)</f>
        <v>#REF!</v>
      </c>
      <c r="AZ168" s="128" t="e">
        <f>IF(#REF!="nulová",J168,0)</f>
        <v>#REF!</v>
      </c>
      <c r="BA168" s="15" t="s">
        <v>78</v>
      </c>
      <c r="BB168" s="128">
        <f>ROUND(I168*H168,2)</f>
        <v>0</v>
      </c>
      <c r="BC168" s="15" t="s">
        <v>205</v>
      </c>
      <c r="BD168" s="127" t="s">
        <v>856</v>
      </c>
    </row>
    <row r="169" spans="1:56" s="12" customFormat="1" ht="22.9" customHeight="1">
      <c r="B169" s="111"/>
      <c r="D169" s="112" t="s">
        <v>68</v>
      </c>
      <c r="E169" s="117" t="s">
        <v>472</v>
      </c>
      <c r="F169" s="117" t="s">
        <v>473</v>
      </c>
      <c r="J169" s="118"/>
      <c r="L169" s="111"/>
      <c r="AI169" s="112" t="s">
        <v>78</v>
      </c>
      <c r="AK169" s="115" t="s">
        <v>68</v>
      </c>
      <c r="AL169" s="115" t="s">
        <v>74</v>
      </c>
      <c r="AP169" s="112" t="s">
        <v>144</v>
      </c>
      <c r="BB169" s="116">
        <f>SUM(BB170:BB171)</f>
        <v>0</v>
      </c>
    </row>
    <row r="170" spans="1:56" s="2" customFormat="1" ht="33" customHeight="1">
      <c r="A170" s="29"/>
      <c r="B170" s="119"/>
      <c r="C170" s="120" t="s">
        <v>236</v>
      </c>
      <c r="D170" s="120" t="s">
        <v>146</v>
      </c>
      <c r="E170" s="121" t="s">
        <v>857</v>
      </c>
      <c r="F170" s="122" t="s">
        <v>858</v>
      </c>
      <c r="G170" s="123" t="s">
        <v>272</v>
      </c>
      <c r="H170" s="124">
        <v>8.44</v>
      </c>
      <c r="I170" s="125"/>
      <c r="J170" s="125"/>
      <c r="K170" s="126"/>
      <c r="L170" s="30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AI170" s="127" t="s">
        <v>205</v>
      </c>
      <c r="AK170" s="127" t="s">
        <v>146</v>
      </c>
      <c r="AL170" s="127" t="s">
        <v>78</v>
      </c>
      <c r="AP170" s="15" t="s">
        <v>144</v>
      </c>
      <c r="AV170" s="128" t="e">
        <f>IF(#REF!="základná",J170,0)</f>
        <v>#REF!</v>
      </c>
      <c r="AW170" s="128" t="e">
        <f>IF(#REF!="znížená",J170,0)</f>
        <v>#REF!</v>
      </c>
      <c r="AX170" s="128" t="e">
        <f>IF(#REF!="zákl. prenesená",J170,0)</f>
        <v>#REF!</v>
      </c>
      <c r="AY170" s="128" t="e">
        <f>IF(#REF!="zníž. prenesená",J170,0)</f>
        <v>#REF!</v>
      </c>
      <c r="AZ170" s="128" t="e">
        <f>IF(#REF!="nulová",J170,0)</f>
        <v>#REF!</v>
      </c>
      <c r="BA170" s="15" t="s">
        <v>78</v>
      </c>
      <c r="BB170" s="128">
        <f>ROUND(I170*H170,2)</f>
        <v>0</v>
      </c>
      <c r="BC170" s="15" t="s">
        <v>205</v>
      </c>
      <c r="BD170" s="127" t="s">
        <v>859</v>
      </c>
    </row>
    <row r="171" spans="1:56" s="2" customFormat="1" ht="33" customHeight="1">
      <c r="A171" s="29"/>
      <c r="B171" s="119"/>
      <c r="C171" s="120" t="s">
        <v>240</v>
      </c>
      <c r="D171" s="120" t="s">
        <v>146</v>
      </c>
      <c r="E171" s="121" t="s">
        <v>493</v>
      </c>
      <c r="F171" s="122" t="s">
        <v>494</v>
      </c>
      <c r="G171" s="123" t="s">
        <v>149</v>
      </c>
      <c r="H171" s="124">
        <v>2.1720000000000002</v>
      </c>
      <c r="I171" s="125"/>
      <c r="J171" s="125"/>
      <c r="K171" s="126"/>
      <c r="L171" s="30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AI171" s="127" t="s">
        <v>205</v>
      </c>
      <c r="AK171" s="127" t="s">
        <v>146</v>
      </c>
      <c r="AL171" s="127" t="s">
        <v>78</v>
      </c>
      <c r="AP171" s="15" t="s">
        <v>144</v>
      </c>
      <c r="AV171" s="128" t="e">
        <f>IF(#REF!="základná",J171,0)</f>
        <v>#REF!</v>
      </c>
      <c r="AW171" s="128" t="e">
        <f>IF(#REF!="znížená",J171,0)</f>
        <v>#REF!</v>
      </c>
      <c r="AX171" s="128" t="e">
        <f>IF(#REF!="zákl. prenesená",J171,0)</f>
        <v>#REF!</v>
      </c>
      <c r="AY171" s="128" t="e">
        <f>IF(#REF!="zníž. prenesená",J171,0)</f>
        <v>#REF!</v>
      </c>
      <c r="AZ171" s="128" t="e">
        <f>IF(#REF!="nulová",J171,0)</f>
        <v>#REF!</v>
      </c>
      <c r="BA171" s="15" t="s">
        <v>78</v>
      </c>
      <c r="BB171" s="128">
        <f>ROUND(I171*H171,2)</f>
        <v>0</v>
      </c>
      <c r="BC171" s="15" t="s">
        <v>205</v>
      </c>
      <c r="BD171" s="127" t="s">
        <v>860</v>
      </c>
    </row>
    <row r="172" spans="1:56" s="12" customFormat="1" ht="22.9" customHeight="1">
      <c r="B172" s="111"/>
      <c r="D172" s="112" t="s">
        <v>68</v>
      </c>
      <c r="E172" s="117" t="s">
        <v>375</v>
      </c>
      <c r="F172" s="117" t="s">
        <v>376</v>
      </c>
      <c r="J172" s="118"/>
      <c r="L172" s="111"/>
      <c r="AI172" s="112" t="s">
        <v>78</v>
      </c>
      <c r="AK172" s="115" t="s">
        <v>68</v>
      </c>
      <c r="AL172" s="115" t="s">
        <v>74</v>
      </c>
      <c r="AP172" s="112" t="s">
        <v>144</v>
      </c>
      <c r="BB172" s="116">
        <f>SUM(BB173:BB174)</f>
        <v>0</v>
      </c>
    </row>
    <row r="173" spans="1:56" s="2" customFormat="1" ht="24.2" customHeight="1">
      <c r="A173" s="29"/>
      <c r="B173" s="119"/>
      <c r="C173" s="120" t="s">
        <v>244</v>
      </c>
      <c r="D173" s="120" t="s">
        <v>146</v>
      </c>
      <c r="E173" s="121" t="s">
        <v>556</v>
      </c>
      <c r="F173" s="122" t="s">
        <v>557</v>
      </c>
      <c r="G173" s="123" t="s">
        <v>149</v>
      </c>
      <c r="H173" s="124">
        <v>2.1720000000000002</v>
      </c>
      <c r="I173" s="125"/>
      <c r="J173" s="125"/>
      <c r="K173" s="126"/>
      <c r="L173" s="30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AI173" s="127" t="s">
        <v>205</v>
      </c>
      <c r="AK173" s="127" t="s">
        <v>146</v>
      </c>
      <c r="AL173" s="127" t="s">
        <v>78</v>
      </c>
      <c r="AP173" s="15" t="s">
        <v>144</v>
      </c>
      <c r="AV173" s="128" t="e">
        <f>IF(#REF!="základná",J173,0)</f>
        <v>#REF!</v>
      </c>
      <c r="AW173" s="128" t="e">
        <f>IF(#REF!="znížená",J173,0)</f>
        <v>#REF!</v>
      </c>
      <c r="AX173" s="128" t="e">
        <f>IF(#REF!="zákl. prenesená",J173,0)</f>
        <v>#REF!</v>
      </c>
      <c r="AY173" s="128" t="e">
        <f>IF(#REF!="zníž. prenesená",J173,0)</f>
        <v>#REF!</v>
      </c>
      <c r="AZ173" s="128" t="e">
        <f>IF(#REF!="nulová",J173,0)</f>
        <v>#REF!</v>
      </c>
      <c r="BA173" s="15" t="s">
        <v>78</v>
      </c>
      <c r="BB173" s="128">
        <f>ROUND(I173*H173,2)</f>
        <v>0</v>
      </c>
      <c r="BC173" s="15" t="s">
        <v>205</v>
      </c>
      <c r="BD173" s="127" t="s">
        <v>861</v>
      </c>
    </row>
    <row r="174" spans="1:56" s="2" customFormat="1" ht="37.9" customHeight="1">
      <c r="A174" s="29"/>
      <c r="B174" s="119"/>
      <c r="C174" s="120" t="s">
        <v>249</v>
      </c>
      <c r="D174" s="120" t="s">
        <v>146</v>
      </c>
      <c r="E174" s="121" t="s">
        <v>862</v>
      </c>
      <c r="F174" s="122" t="s">
        <v>863</v>
      </c>
      <c r="G174" s="123" t="s">
        <v>272</v>
      </c>
      <c r="H174" s="124">
        <v>1.78</v>
      </c>
      <c r="I174" s="125"/>
      <c r="J174" s="125"/>
      <c r="K174" s="126"/>
      <c r="L174" s="30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AI174" s="127" t="s">
        <v>205</v>
      </c>
      <c r="AK174" s="127" t="s">
        <v>146</v>
      </c>
      <c r="AL174" s="127" t="s">
        <v>78</v>
      </c>
      <c r="AP174" s="15" t="s">
        <v>144</v>
      </c>
      <c r="AV174" s="128" t="e">
        <f>IF(#REF!="základná",J174,0)</f>
        <v>#REF!</v>
      </c>
      <c r="AW174" s="128" t="e">
        <f>IF(#REF!="znížená",J174,0)</f>
        <v>#REF!</v>
      </c>
      <c r="AX174" s="128" t="e">
        <f>IF(#REF!="zákl. prenesená",J174,0)</f>
        <v>#REF!</v>
      </c>
      <c r="AY174" s="128" t="e">
        <f>IF(#REF!="zníž. prenesená",J174,0)</f>
        <v>#REF!</v>
      </c>
      <c r="AZ174" s="128" t="e">
        <f>IF(#REF!="nulová",J174,0)</f>
        <v>#REF!</v>
      </c>
      <c r="BA174" s="15" t="s">
        <v>78</v>
      </c>
      <c r="BB174" s="128">
        <f>ROUND(I174*H174,2)</f>
        <v>0</v>
      </c>
      <c r="BC174" s="15" t="s">
        <v>205</v>
      </c>
      <c r="BD174" s="127" t="s">
        <v>864</v>
      </c>
    </row>
    <row r="175" spans="1:56" s="12" customFormat="1" ht="22.9" customHeight="1">
      <c r="B175" s="111"/>
      <c r="D175" s="112" t="s">
        <v>68</v>
      </c>
      <c r="E175" s="117" t="s">
        <v>722</v>
      </c>
      <c r="F175" s="117" t="s">
        <v>723</v>
      </c>
      <c r="J175" s="118"/>
      <c r="L175" s="111"/>
      <c r="AI175" s="112" t="s">
        <v>78</v>
      </c>
      <c r="AK175" s="115" t="s">
        <v>68</v>
      </c>
      <c r="AL175" s="115" t="s">
        <v>74</v>
      </c>
      <c r="AP175" s="112" t="s">
        <v>144</v>
      </c>
      <c r="BB175" s="116">
        <f>SUM(BB176:BB179)</f>
        <v>0</v>
      </c>
    </row>
    <row r="176" spans="1:56" s="2" customFormat="1" ht="37.9" customHeight="1">
      <c r="A176" s="29"/>
      <c r="B176" s="119"/>
      <c r="C176" s="120" t="s">
        <v>253</v>
      </c>
      <c r="D176" s="120" t="s">
        <v>146</v>
      </c>
      <c r="E176" s="121" t="s">
        <v>865</v>
      </c>
      <c r="F176" s="122" t="s">
        <v>866</v>
      </c>
      <c r="G176" s="123" t="s">
        <v>307</v>
      </c>
      <c r="H176" s="124">
        <v>1</v>
      </c>
      <c r="I176" s="125"/>
      <c r="J176" s="125"/>
      <c r="K176" s="126"/>
      <c r="L176" s="30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AI176" s="127" t="s">
        <v>205</v>
      </c>
      <c r="AK176" s="127" t="s">
        <v>146</v>
      </c>
      <c r="AL176" s="127" t="s">
        <v>78</v>
      </c>
      <c r="AP176" s="15" t="s">
        <v>144</v>
      </c>
      <c r="AV176" s="128" t="e">
        <f>IF(#REF!="základná",J176,0)</f>
        <v>#REF!</v>
      </c>
      <c r="AW176" s="128" t="e">
        <f>IF(#REF!="znížená",J176,0)</f>
        <v>#REF!</v>
      </c>
      <c r="AX176" s="128" t="e">
        <f>IF(#REF!="zákl. prenesená",J176,0)</f>
        <v>#REF!</v>
      </c>
      <c r="AY176" s="128" t="e">
        <f>IF(#REF!="zníž. prenesená",J176,0)</f>
        <v>#REF!</v>
      </c>
      <c r="AZ176" s="128" t="e">
        <f>IF(#REF!="nulová",J176,0)</f>
        <v>#REF!</v>
      </c>
      <c r="BA176" s="15" t="s">
        <v>78</v>
      </c>
      <c r="BB176" s="128">
        <f>ROUND(I176*H176,2)</f>
        <v>0</v>
      </c>
      <c r="BC176" s="15" t="s">
        <v>205</v>
      </c>
      <c r="BD176" s="127" t="s">
        <v>867</v>
      </c>
    </row>
    <row r="177" spans="1:56" s="2" customFormat="1" ht="37.9" customHeight="1">
      <c r="A177" s="29"/>
      <c r="B177" s="119"/>
      <c r="C177" s="129" t="s">
        <v>257</v>
      </c>
      <c r="D177" s="129" t="s">
        <v>369</v>
      </c>
      <c r="E177" s="130"/>
      <c r="F177" s="131" t="s">
        <v>868</v>
      </c>
      <c r="G177" s="132" t="s">
        <v>307</v>
      </c>
      <c r="H177" s="133">
        <v>1</v>
      </c>
      <c r="I177" s="134"/>
      <c r="J177" s="134"/>
      <c r="K177" s="135"/>
      <c r="L177" s="136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AI177" s="127" t="s">
        <v>269</v>
      </c>
      <c r="AK177" s="127" t="s">
        <v>369</v>
      </c>
      <c r="AL177" s="127" t="s">
        <v>78</v>
      </c>
      <c r="AP177" s="15" t="s">
        <v>144</v>
      </c>
      <c r="AV177" s="128" t="e">
        <f>IF(#REF!="základná",J177,0)</f>
        <v>#REF!</v>
      </c>
      <c r="AW177" s="128" t="e">
        <f>IF(#REF!="znížená",J177,0)</f>
        <v>#REF!</v>
      </c>
      <c r="AX177" s="128" t="e">
        <f>IF(#REF!="zákl. prenesená",J177,0)</f>
        <v>#REF!</v>
      </c>
      <c r="AY177" s="128" t="e">
        <f>IF(#REF!="zníž. prenesená",J177,0)</f>
        <v>#REF!</v>
      </c>
      <c r="AZ177" s="128" t="e">
        <f>IF(#REF!="nulová",J177,0)</f>
        <v>#REF!</v>
      </c>
      <c r="BA177" s="15" t="s">
        <v>78</v>
      </c>
      <c r="BB177" s="128">
        <f>ROUND(I177*H177,2)</f>
        <v>0</v>
      </c>
      <c r="BC177" s="15" t="s">
        <v>205</v>
      </c>
      <c r="BD177" s="127" t="s">
        <v>869</v>
      </c>
    </row>
    <row r="178" spans="1:56" s="2" customFormat="1" ht="24.2" customHeight="1">
      <c r="A178" s="29"/>
      <c r="B178" s="119"/>
      <c r="C178" s="120" t="s">
        <v>261</v>
      </c>
      <c r="D178" s="120" t="s">
        <v>146</v>
      </c>
      <c r="E178" s="121" t="s">
        <v>870</v>
      </c>
      <c r="F178" s="122" t="s">
        <v>871</v>
      </c>
      <c r="G178" s="123" t="s">
        <v>307</v>
      </c>
      <c r="H178" s="124">
        <v>1</v>
      </c>
      <c r="I178" s="125"/>
      <c r="J178" s="125"/>
      <c r="K178" s="126"/>
      <c r="L178" s="30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AI178" s="127" t="s">
        <v>205</v>
      </c>
      <c r="AK178" s="127" t="s">
        <v>146</v>
      </c>
      <c r="AL178" s="127" t="s">
        <v>78</v>
      </c>
      <c r="AP178" s="15" t="s">
        <v>144</v>
      </c>
      <c r="AV178" s="128" t="e">
        <f>IF(#REF!="základná",J178,0)</f>
        <v>#REF!</v>
      </c>
      <c r="AW178" s="128" t="e">
        <f>IF(#REF!="znížená",J178,0)</f>
        <v>#REF!</v>
      </c>
      <c r="AX178" s="128" t="e">
        <f>IF(#REF!="zákl. prenesená",J178,0)</f>
        <v>#REF!</v>
      </c>
      <c r="AY178" s="128" t="e">
        <f>IF(#REF!="zníž. prenesená",J178,0)</f>
        <v>#REF!</v>
      </c>
      <c r="AZ178" s="128" t="e">
        <f>IF(#REF!="nulová",J178,0)</f>
        <v>#REF!</v>
      </c>
      <c r="BA178" s="15" t="s">
        <v>78</v>
      </c>
      <c r="BB178" s="128">
        <f>ROUND(I178*H178,2)</f>
        <v>0</v>
      </c>
      <c r="BC178" s="15" t="s">
        <v>205</v>
      </c>
      <c r="BD178" s="127" t="s">
        <v>872</v>
      </c>
    </row>
    <row r="179" spans="1:56" s="2" customFormat="1" ht="24.2" customHeight="1">
      <c r="A179" s="29"/>
      <c r="B179" s="119"/>
      <c r="C179" s="120" t="s">
        <v>265</v>
      </c>
      <c r="D179" s="120" t="s">
        <v>146</v>
      </c>
      <c r="E179" s="121" t="s">
        <v>787</v>
      </c>
      <c r="F179" s="122" t="s">
        <v>788</v>
      </c>
      <c r="G179" s="123" t="s">
        <v>328</v>
      </c>
      <c r="H179" s="124">
        <v>9.5000000000000001E-2</v>
      </c>
      <c r="I179" s="125"/>
      <c r="J179" s="125"/>
      <c r="K179" s="126"/>
      <c r="L179" s="30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AI179" s="127" t="s">
        <v>205</v>
      </c>
      <c r="AK179" s="127" t="s">
        <v>146</v>
      </c>
      <c r="AL179" s="127" t="s">
        <v>78</v>
      </c>
      <c r="AP179" s="15" t="s">
        <v>144</v>
      </c>
      <c r="AV179" s="128" t="e">
        <f>IF(#REF!="základná",J179,0)</f>
        <v>#REF!</v>
      </c>
      <c r="AW179" s="128" t="e">
        <f>IF(#REF!="znížená",J179,0)</f>
        <v>#REF!</v>
      </c>
      <c r="AX179" s="128" t="e">
        <f>IF(#REF!="zákl. prenesená",J179,0)</f>
        <v>#REF!</v>
      </c>
      <c r="AY179" s="128" t="e">
        <f>IF(#REF!="zníž. prenesená",J179,0)</f>
        <v>#REF!</v>
      </c>
      <c r="AZ179" s="128" t="e">
        <f>IF(#REF!="nulová",J179,0)</f>
        <v>#REF!</v>
      </c>
      <c r="BA179" s="15" t="s">
        <v>78</v>
      </c>
      <c r="BB179" s="128">
        <f>ROUND(I179*H179,2)</f>
        <v>0</v>
      </c>
      <c r="BC179" s="15" t="s">
        <v>205</v>
      </c>
      <c r="BD179" s="127" t="s">
        <v>873</v>
      </c>
    </row>
    <row r="180" spans="1:56" s="12" customFormat="1" ht="22.9" customHeight="1">
      <c r="B180" s="111"/>
      <c r="D180" s="112" t="s">
        <v>68</v>
      </c>
      <c r="E180" s="117" t="s">
        <v>392</v>
      </c>
      <c r="F180" s="117" t="s">
        <v>393</v>
      </c>
      <c r="J180" s="118"/>
      <c r="L180" s="111"/>
      <c r="AI180" s="112" t="s">
        <v>78</v>
      </c>
      <c r="AK180" s="115" t="s">
        <v>68</v>
      </c>
      <c r="AL180" s="115" t="s">
        <v>74</v>
      </c>
      <c r="AP180" s="112" t="s">
        <v>144</v>
      </c>
      <c r="BB180" s="116">
        <f>SUM(BB181:BB188)</f>
        <v>0</v>
      </c>
    </row>
    <row r="181" spans="1:56" s="2" customFormat="1" ht="21.75" customHeight="1">
      <c r="A181" s="29"/>
      <c r="B181" s="119"/>
      <c r="C181" s="120" t="s">
        <v>269</v>
      </c>
      <c r="D181" s="120" t="s">
        <v>146</v>
      </c>
      <c r="E181" s="121" t="s">
        <v>874</v>
      </c>
      <c r="F181" s="122" t="s">
        <v>875</v>
      </c>
      <c r="G181" s="123" t="s">
        <v>307</v>
      </c>
      <c r="H181" s="124">
        <v>335</v>
      </c>
      <c r="I181" s="125"/>
      <c r="J181" s="125"/>
      <c r="K181" s="126"/>
      <c r="L181" s="30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AI181" s="127" t="s">
        <v>205</v>
      </c>
      <c r="AK181" s="127" t="s">
        <v>146</v>
      </c>
      <c r="AL181" s="127" t="s">
        <v>78</v>
      </c>
      <c r="AP181" s="15" t="s">
        <v>144</v>
      </c>
      <c r="AV181" s="128" t="e">
        <f>IF(#REF!="základná",J181,0)</f>
        <v>#REF!</v>
      </c>
      <c r="AW181" s="128" t="e">
        <f>IF(#REF!="znížená",J181,0)</f>
        <v>#REF!</v>
      </c>
      <c r="AX181" s="128" t="e">
        <f>IF(#REF!="zákl. prenesená",J181,0)</f>
        <v>#REF!</v>
      </c>
      <c r="AY181" s="128" t="e">
        <f>IF(#REF!="zníž. prenesená",J181,0)</f>
        <v>#REF!</v>
      </c>
      <c r="AZ181" s="128" t="e">
        <f>IF(#REF!="nulová",J181,0)</f>
        <v>#REF!</v>
      </c>
      <c r="BA181" s="15" t="s">
        <v>78</v>
      </c>
      <c r="BB181" s="128">
        <f t="shared" ref="BB181:BB188" si="1">ROUND(I181*H181,2)</f>
        <v>0</v>
      </c>
      <c r="BC181" s="15" t="s">
        <v>205</v>
      </c>
      <c r="BD181" s="127" t="s">
        <v>876</v>
      </c>
    </row>
    <row r="182" spans="1:56" s="2" customFormat="1" ht="24.2" customHeight="1">
      <c r="A182" s="29"/>
      <c r="B182" s="119"/>
      <c r="C182" s="120" t="s">
        <v>274</v>
      </c>
      <c r="D182" s="120" t="s">
        <v>146</v>
      </c>
      <c r="E182" s="121" t="s">
        <v>799</v>
      </c>
      <c r="F182" s="122" t="s">
        <v>800</v>
      </c>
      <c r="G182" s="123" t="s">
        <v>272</v>
      </c>
      <c r="H182" s="124">
        <v>1239.5</v>
      </c>
      <c r="I182" s="125"/>
      <c r="J182" s="125"/>
      <c r="K182" s="126"/>
      <c r="L182" s="30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AI182" s="127" t="s">
        <v>205</v>
      </c>
      <c r="AK182" s="127" t="s">
        <v>146</v>
      </c>
      <c r="AL182" s="127" t="s">
        <v>78</v>
      </c>
      <c r="AP182" s="15" t="s">
        <v>144</v>
      </c>
      <c r="AV182" s="128" t="e">
        <f>IF(#REF!="základná",J182,0)</f>
        <v>#REF!</v>
      </c>
      <c r="AW182" s="128" t="e">
        <f>IF(#REF!="znížená",J182,0)</f>
        <v>#REF!</v>
      </c>
      <c r="AX182" s="128" t="e">
        <f>IF(#REF!="zákl. prenesená",J182,0)</f>
        <v>#REF!</v>
      </c>
      <c r="AY182" s="128" t="e">
        <f>IF(#REF!="zníž. prenesená",J182,0)</f>
        <v>#REF!</v>
      </c>
      <c r="AZ182" s="128" t="e">
        <f>IF(#REF!="nulová",J182,0)</f>
        <v>#REF!</v>
      </c>
      <c r="BA182" s="15" t="s">
        <v>78</v>
      </c>
      <c r="BB182" s="128">
        <f t="shared" si="1"/>
        <v>0</v>
      </c>
      <c r="BC182" s="15" t="s">
        <v>205</v>
      </c>
      <c r="BD182" s="127" t="s">
        <v>877</v>
      </c>
    </row>
    <row r="183" spans="1:56" s="2" customFormat="1" ht="24.2" customHeight="1">
      <c r="A183" s="29"/>
      <c r="B183" s="119"/>
      <c r="C183" s="120" t="s">
        <v>278</v>
      </c>
      <c r="D183" s="120" t="s">
        <v>146</v>
      </c>
      <c r="E183" s="121" t="s">
        <v>395</v>
      </c>
      <c r="F183" s="122" t="s">
        <v>396</v>
      </c>
      <c r="G183" s="123" t="s">
        <v>149</v>
      </c>
      <c r="H183" s="124">
        <v>3472.12</v>
      </c>
      <c r="I183" s="125"/>
      <c r="J183" s="125"/>
      <c r="K183" s="126"/>
      <c r="L183" s="30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AI183" s="127" t="s">
        <v>205</v>
      </c>
      <c r="AK183" s="127" t="s">
        <v>146</v>
      </c>
      <c r="AL183" s="127" t="s">
        <v>78</v>
      </c>
      <c r="AP183" s="15" t="s">
        <v>144</v>
      </c>
      <c r="AV183" s="128" t="e">
        <f>IF(#REF!="základná",J183,0)</f>
        <v>#REF!</v>
      </c>
      <c r="AW183" s="128" t="e">
        <f>IF(#REF!="znížená",J183,0)</f>
        <v>#REF!</v>
      </c>
      <c r="AX183" s="128" t="e">
        <f>IF(#REF!="zákl. prenesená",J183,0)</f>
        <v>#REF!</v>
      </c>
      <c r="AY183" s="128" t="e">
        <f>IF(#REF!="zníž. prenesená",J183,0)</f>
        <v>#REF!</v>
      </c>
      <c r="AZ183" s="128" t="e">
        <f>IF(#REF!="nulová",J183,0)</f>
        <v>#REF!</v>
      </c>
      <c r="BA183" s="15" t="s">
        <v>78</v>
      </c>
      <c r="BB183" s="128">
        <f t="shared" si="1"/>
        <v>0</v>
      </c>
      <c r="BC183" s="15" t="s">
        <v>205</v>
      </c>
      <c r="BD183" s="127" t="s">
        <v>878</v>
      </c>
    </row>
    <row r="184" spans="1:56" s="2" customFormat="1" ht="21.75" customHeight="1">
      <c r="A184" s="29"/>
      <c r="B184" s="119"/>
      <c r="C184" s="120" t="s">
        <v>282</v>
      </c>
      <c r="D184" s="120" t="s">
        <v>146</v>
      </c>
      <c r="E184" s="121" t="s">
        <v>879</v>
      </c>
      <c r="F184" s="122" t="s">
        <v>880</v>
      </c>
      <c r="G184" s="123" t="s">
        <v>149</v>
      </c>
      <c r="H184" s="124">
        <v>3472.12</v>
      </c>
      <c r="I184" s="125"/>
      <c r="J184" s="125"/>
      <c r="K184" s="126"/>
      <c r="L184" s="30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AI184" s="127" t="s">
        <v>205</v>
      </c>
      <c r="AK184" s="127" t="s">
        <v>146</v>
      </c>
      <c r="AL184" s="127" t="s">
        <v>78</v>
      </c>
      <c r="AP184" s="15" t="s">
        <v>144</v>
      </c>
      <c r="AV184" s="128" t="e">
        <f>IF(#REF!="základná",J184,0)</f>
        <v>#REF!</v>
      </c>
      <c r="AW184" s="128" t="e">
        <f>IF(#REF!="znížená",J184,0)</f>
        <v>#REF!</v>
      </c>
      <c r="AX184" s="128" t="e">
        <f>IF(#REF!="zákl. prenesená",J184,0)</f>
        <v>#REF!</v>
      </c>
      <c r="AY184" s="128" t="e">
        <f>IF(#REF!="zníž. prenesená",J184,0)</f>
        <v>#REF!</v>
      </c>
      <c r="AZ184" s="128" t="e">
        <f>IF(#REF!="nulová",J184,0)</f>
        <v>#REF!</v>
      </c>
      <c r="BA184" s="15" t="s">
        <v>78</v>
      </c>
      <c r="BB184" s="128">
        <f t="shared" si="1"/>
        <v>0</v>
      </c>
      <c r="BC184" s="15" t="s">
        <v>205</v>
      </c>
      <c r="BD184" s="127" t="s">
        <v>881</v>
      </c>
    </row>
    <row r="185" spans="1:56" s="2" customFormat="1" ht="24.2" customHeight="1">
      <c r="A185" s="29"/>
      <c r="B185" s="119"/>
      <c r="C185" s="120" t="s">
        <v>286</v>
      </c>
      <c r="D185" s="120" t="s">
        <v>146</v>
      </c>
      <c r="E185" s="121" t="s">
        <v>882</v>
      </c>
      <c r="F185" s="122" t="s">
        <v>883</v>
      </c>
      <c r="G185" s="123" t="s">
        <v>149</v>
      </c>
      <c r="H185" s="124">
        <v>3472.12</v>
      </c>
      <c r="I185" s="125"/>
      <c r="J185" s="125"/>
      <c r="K185" s="126"/>
      <c r="L185" s="30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AI185" s="127" t="s">
        <v>205</v>
      </c>
      <c r="AK185" s="127" t="s">
        <v>146</v>
      </c>
      <c r="AL185" s="127" t="s">
        <v>78</v>
      </c>
      <c r="AP185" s="15" t="s">
        <v>144</v>
      </c>
      <c r="AV185" s="128" t="e">
        <f>IF(#REF!="základná",J185,0)</f>
        <v>#REF!</v>
      </c>
      <c r="AW185" s="128" t="e">
        <f>IF(#REF!="znížená",J185,0)</f>
        <v>#REF!</v>
      </c>
      <c r="AX185" s="128" t="e">
        <f>IF(#REF!="zákl. prenesená",J185,0)</f>
        <v>#REF!</v>
      </c>
      <c r="AY185" s="128" t="e">
        <f>IF(#REF!="zníž. prenesená",J185,0)</f>
        <v>#REF!</v>
      </c>
      <c r="AZ185" s="128" t="e">
        <f>IF(#REF!="nulová",J185,0)</f>
        <v>#REF!</v>
      </c>
      <c r="BA185" s="15" t="s">
        <v>78</v>
      </c>
      <c r="BB185" s="128">
        <f t="shared" si="1"/>
        <v>0</v>
      </c>
      <c r="BC185" s="15" t="s">
        <v>205</v>
      </c>
      <c r="BD185" s="127" t="s">
        <v>884</v>
      </c>
    </row>
    <row r="186" spans="1:56" s="2" customFormat="1" ht="24.2" customHeight="1">
      <c r="A186" s="29"/>
      <c r="B186" s="119"/>
      <c r="C186" s="120" t="s">
        <v>290</v>
      </c>
      <c r="D186" s="120" t="s">
        <v>146</v>
      </c>
      <c r="E186" s="121" t="s">
        <v>885</v>
      </c>
      <c r="F186" s="122" t="s">
        <v>886</v>
      </c>
      <c r="G186" s="123" t="s">
        <v>149</v>
      </c>
      <c r="H186" s="124">
        <v>3472.12</v>
      </c>
      <c r="I186" s="125"/>
      <c r="J186" s="125"/>
      <c r="K186" s="126"/>
      <c r="L186" s="30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AI186" s="127" t="s">
        <v>205</v>
      </c>
      <c r="AK186" s="127" t="s">
        <v>146</v>
      </c>
      <c r="AL186" s="127" t="s">
        <v>78</v>
      </c>
      <c r="AP186" s="15" t="s">
        <v>144</v>
      </c>
      <c r="AV186" s="128" t="e">
        <f>IF(#REF!="základná",J186,0)</f>
        <v>#REF!</v>
      </c>
      <c r="AW186" s="128" t="e">
        <f>IF(#REF!="znížená",J186,0)</f>
        <v>#REF!</v>
      </c>
      <c r="AX186" s="128" t="e">
        <f>IF(#REF!="zákl. prenesená",J186,0)</f>
        <v>#REF!</v>
      </c>
      <c r="AY186" s="128" t="e">
        <f>IF(#REF!="zníž. prenesená",J186,0)</f>
        <v>#REF!</v>
      </c>
      <c r="AZ186" s="128" t="e">
        <f>IF(#REF!="nulová",J186,0)</f>
        <v>#REF!</v>
      </c>
      <c r="BA186" s="15" t="s">
        <v>78</v>
      </c>
      <c r="BB186" s="128">
        <f t="shared" si="1"/>
        <v>0</v>
      </c>
      <c r="BC186" s="15" t="s">
        <v>205</v>
      </c>
      <c r="BD186" s="127" t="s">
        <v>887</v>
      </c>
    </row>
    <row r="187" spans="1:56" s="2" customFormat="1" ht="24.2" customHeight="1">
      <c r="A187" s="29"/>
      <c r="B187" s="119"/>
      <c r="C187" s="120" t="s">
        <v>292</v>
      </c>
      <c r="D187" s="120" t="s">
        <v>146</v>
      </c>
      <c r="E187" s="121" t="s">
        <v>888</v>
      </c>
      <c r="F187" s="122" t="s">
        <v>889</v>
      </c>
      <c r="G187" s="123" t="s">
        <v>149</v>
      </c>
      <c r="H187" s="124">
        <v>884.38</v>
      </c>
      <c r="I187" s="125"/>
      <c r="J187" s="125"/>
      <c r="K187" s="126"/>
      <c r="L187" s="30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AI187" s="127" t="s">
        <v>205</v>
      </c>
      <c r="AK187" s="127" t="s">
        <v>146</v>
      </c>
      <c r="AL187" s="127" t="s">
        <v>78</v>
      </c>
      <c r="AP187" s="15" t="s">
        <v>144</v>
      </c>
      <c r="AV187" s="128" t="e">
        <f>IF(#REF!="základná",J187,0)</f>
        <v>#REF!</v>
      </c>
      <c r="AW187" s="128" t="e">
        <f>IF(#REF!="znížená",J187,0)</f>
        <v>#REF!</v>
      </c>
      <c r="AX187" s="128" t="e">
        <f>IF(#REF!="zákl. prenesená",J187,0)</f>
        <v>#REF!</v>
      </c>
      <c r="AY187" s="128" t="e">
        <f>IF(#REF!="zníž. prenesená",J187,0)</f>
        <v>#REF!</v>
      </c>
      <c r="AZ187" s="128" t="e">
        <f>IF(#REF!="nulová",J187,0)</f>
        <v>#REF!</v>
      </c>
      <c r="BA187" s="15" t="s">
        <v>78</v>
      </c>
      <c r="BB187" s="128">
        <f t="shared" si="1"/>
        <v>0</v>
      </c>
      <c r="BC187" s="15" t="s">
        <v>205</v>
      </c>
      <c r="BD187" s="127" t="s">
        <v>890</v>
      </c>
    </row>
    <row r="188" spans="1:56" s="2" customFormat="1" ht="37.9" customHeight="1">
      <c r="A188" s="29"/>
      <c r="B188" s="119"/>
      <c r="C188" s="120" t="s">
        <v>296</v>
      </c>
      <c r="D188" s="120" t="s">
        <v>146</v>
      </c>
      <c r="E188" s="121" t="s">
        <v>891</v>
      </c>
      <c r="F188" s="122" t="s">
        <v>892</v>
      </c>
      <c r="G188" s="123" t="s">
        <v>149</v>
      </c>
      <c r="H188" s="124">
        <v>3472.12</v>
      </c>
      <c r="I188" s="125"/>
      <c r="J188" s="125"/>
      <c r="K188" s="126"/>
      <c r="L188" s="30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AI188" s="127" t="s">
        <v>205</v>
      </c>
      <c r="AK188" s="127" t="s">
        <v>146</v>
      </c>
      <c r="AL188" s="127" t="s">
        <v>78</v>
      </c>
      <c r="AP188" s="15" t="s">
        <v>144</v>
      </c>
      <c r="AV188" s="128" t="e">
        <f>IF(#REF!="základná",J188,0)</f>
        <v>#REF!</v>
      </c>
      <c r="AW188" s="128" t="e">
        <f>IF(#REF!="znížená",J188,0)</f>
        <v>#REF!</v>
      </c>
      <c r="AX188" s="128" t="e">
        <f>IF(#REF!="zákl. prenesená",J188,0)</f>
        <v>#REF!</v>
      </c>
      <c r="AY188" s="128" t="e">
        <f>IF(#REF!="zníž. prenesená",J188,0)</f>
        <v>#REF!</v>
      </c>
      <c r="AZ188" s="128" t="e">
        <f>IF(#REF!="nulová",J188,0)</f>
        <v>#REF!</v>
      </c>
      <c r="BA188" s="15" t="s">
        <v>78</v>
      </c>
      <c r="BB188" s="128">
        <f t="shared" si="1"/>
        <v>0</v>
      </c>
      <c r="BC188" s="15" t="s">
        <v>205</v>
      </c>
      <c r="BD188" s="127" t="s">
        <v>893</v>
      </c>
    </row>
    <row r="189" spans="1:56" s="2" customFormat="1" ht="6.95" customHeight="1">
      <c r="A189" s="29"/>
      <c r="B189" s="47"/>
      <c r="C189" s="48"/>
      <c r="D189" s="48"/>
      <c r="E189" s="48"/>
      <c r="F189" s="48"/>
      <c r="G189" s="48"/>
      <c r="H189" s="48"/>
      <c r="I189" s="48"/>
      <c r="J189" s="48"/>
      <c r="K189" s="48"/>
      <c r="L189" s="30"/>
      <c r="M189" s="29"/>
      <c r="N189" s="29"/>
      <c r="O189" s="29"/>
      <c r="P189" s="29"/>
      <c r="Q189" s="29"/>
      <c r="R189" s="29"/>
      <c r="S189" s="29"/>
      <c r="T189" s="29"/>
      <c r="U189" s="29"/>
      <c r="V189" s="29"/>
    </row>
  </sheetData>
  <autoFilter ref="C137:K188" xr:uid="{00000000-0009-0000-0000-000004000000}"/>
  <mergeCells count="14">
    <mergeCell ref="E128:H128"/>
    <mergeCell ref="E126:H126"/>
    <mergeCell ref="E130:H130"/>
    <mergeCell ref="L2:M2"/>
    <mergeCell ref="E84:H84"/>
    <mergeCell ref="E88:H88"/>
    <mergeCell ref="E86:H86"/>
    <mergeCell ref="E90:H90"/>
    <mergeCell ref="E124:H124"/>
    <mergeCell ref="E7:H7"/>
    <mergeCell ref="E11:H11"/>
    <mergeCell ref="E9:H9"/>
    <mergeCell ref="E13:H13"/>
    <mergeCell ref="E31:H31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C210"/>
  <sheetViews>
    <sheetView showGridLines="0" topLeftCell="A212" workbookViewId="0">
      <selection activeCell="N47" sqref="N4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6.33203125" style="1" customWidth="1"/>
    <col min="14" max="14" width="12.33203125" style="1" customWidth="1"/>
    <col min="15" max="15" width="15" style="1" customWidth="1"/>
    <col min="16" max="16" width="11" style="1" customWidth="1"/>
    <col min="17" max="17" width="15" style="1" customWidth="1"/>
    <col min="18" max="18" width="16.33203125" style="1" customWidth="1"/>
    <col min="19" max="19" width="11" style="1" customWidth="1"/>
    <col min="20" max="20" width="15" style="1" customWidth="1"/>
    <col min="21" max="21" width="16.33203125" style="1" customWidth="1"/>
    <col min="34" max="55" width="9.33203125" style="1" hidden="1"/>
  </cols>
  <sheetData>
    <row r="1" spans="1:36">
      <c r="A1" s="72"/>
    </row>
    <row r="2" spans="1:36" s="1" customFormat="1" ht="36.950000000000003" customHeight="1">
      <c r="L2" s="14" t="s">
        <v>4</v>
      </c>
      <c r="AJ2" s="15" t="s">
        <v>93</v>
      </c>
    </row>
    <row r="3" spans="1:3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J3" s="15" t="s">
        <v>69</v>
      </c>
    </row>
    <row r="4" spans="1:36" s="1" customFormat="1" ht="24.95" customHeight="1">
      <c r="B4" s="18"/>
      <c r="D4" s="19" t="s">
        <v>116</v>
      </c>
      <c r="L4" s="18"/>
      <c r="AJ4" s="15" t="s">
        <v>2</v>
      </c>
    </row>
    <row r="5" spans="1:36" s="1" customFormat="1" ht="6.95" customHeight="1">
      <c r="B5" s="18"/>
      <c r="L5" s="18"/>
    </row>
    <row r="6" spans="1:36" s="1" customFormat="1" ht="12" customHeight="1">
      <c r="B6" s="18"/>
      <c r="D6" s="23" t="s">
        <v>11</v>
      </c>
      <c r="L6" s="18"/>
    </row>
    <row r="7" spans="1:36" s="1" customFormat="1" ht="16.5" customHeight="1">
      <c r="B7" s="18"/>
      <c r="E7" s="181" t="str">
        <f>'Rekapitulácia stavby'!K6</f>
        <v>Poltár OO PZ, rekonštrukcia a modernizácia objektu</v>
      </c>
      <c r="F7" s="183"/>
      <c r="G7" s="183"/>
      <c r="H7" s="183"/>
      <c r="L7" s="18"/>
    </row>
    <row r="8" spans="1:36" ht="12.75">
      <c r="B8" s="18"/>
      <c r="D8" s="23" t="s">
        <v>117</v>
      </c>
      <c r="L8" s="18"/>
    </row>
    <row r="9" spans="1:36" s="1" customFormat="1" ht="16.5" customHeight="1">
      <c r="B9" s="18"/>
      <c r="E9" s="181" t="s">
        <v>73</v>
      </c>
      <c r="F9" s="148"/>
      <c r="G9" s="148"/>
      <c r="H9" s="148"/>
      <c r="L9" s="18"/>
    </row>
    <row r="10" spans="1:36" s="1" customFormat="1" ht="12" customHeight="1">
      <c r="B10" s="18"/>
      <c r="D10" s="23" t="s">
        <v>118</v>
      </c>
      <c r="L10" s="18"/>
    </row>
    <row r="11" spans="1:36" s="2" customFormat="1" ht="16.5" customHeight="1">
      <c r="A11" s="29"/>
      <c r="B11" s="30"/>
      <c r="C11" s="29"/>
      <c r="D11" s="29"/>
      <c r="E11" s="184" t="s">
        <v>84</v>
      </c>
      <c r="F11" s="182"/>
      <c r="G11" s="182"/>
      <c r="H11" s="182"/>
      <c r="I11" s="29"/>
      <c r="J11" s="29"/>
      <c r="K11" s="29"/>
      <c r="L11" s="42"/>
      <c r="M11" s="29"/>
      <c r="N11" s="29"/>
      <c r="O11" s="29"/>
      <c r="P11" s="29"/>
      <c r="Q11" s="29"/>
      <c r="R11" s="29"/>
      <c r="S11" s="29"/>
      <c r="T11" s="29"/>
      <c r="U11" s="29"/>
    </row>
    <row r="12" spans="1:36" s="2" customFormat="1" ht="12" customHeight="1">
      <c r="A12" s="29"/>
      <c r="B12" s="30"/>
      <c r="C12" s="29"/>
      <c r="D12" s="23" t="s">
        <v>806</v>
      </c>
      <c r="E12" s="29"/>
      <c r="F12" s="29"/>
      <c r="G12" s="29"/>
      <c r="H12" s="29"/>
      <c r="I12" s="29"/>
      <c r="J12" s="29"/>
      <c r="K12" s="29"/>
      <c r="L12" s="42"/>
      <c r="M12" s="29"/>
      <c r="N12" s="29"/>
      <c r="O12" s="29"/>
      <c r="P12" s="29"/>
      <c r="Q12" s="29"/>
      <c r="R12" s="29"/>
      <c r="S12" s="29"/>
      <c r="T12" s="29"/>
      <c r="U12" s="29"/>
    </row>
    <row r="13" spans="1:36" s="2" customFormat="1" ht="16.5" customHeight="1">
      <c r="A13" s="29"/>
      <c r="B13" s="30"/>
      <c r="C13" s="29"/>
      <c r="D13" s="29"/>
      <c r="E13" s="178" t="s">
        <v>2869</v>
      </c>
      <c r="F13" s="182"/>
      <c r="G13" s="182"/>
      <c r="H13" s="182"/>
      <c r="I13" s="29"/>
      <c r="J13" s="29"/>
      <c r="K13" s="29"/>
      <c r="L13" s="42"/>
      <c r="M13" s="29"/>
      <c r="N13" s="29"/>
      <c r="O13" s="29"/>
      <c r="P13" s="29"/>
      <c r="Q13" s="29"/>
      <c r="R13" s="29"/>
      <c r="S13" s="29"/>
      <c r="T13" s="29"/>
      <c r="U13" s="29"/>
    </row>
    <row r="14" spans="1:36" s="2" customFormat="1">
      <c r="A14" s="29"/>
      <c r="B14" s="30"/>
      <c r="C14" s="29"/>
      <c r="D14" s="29"/>
      <c r="E14" s="29"/>
      <c r="F14" s="29"/>
      <c r="G14" s="29"/>
      <c r="H14" s="29"/>
      <c r="I14" s="29"/>
      <c r="J14" s="29"/>
      <c r="K14" s="29"/>
      <c r="L14" s="42"/>
      <c r="M14" s="29"/>
      <c r="N14" s="29"/>
      <c r="O14" s="29"/>
      <c r="P14" s="29"/>
      <c r="Q14" s="29"/>
      <c r="R14" s="29"/>
      <c r="S14" s="29"/>
      <c r="T14" s="29"/>
      <c r="U14" s="29"/>
    </row>
    <row r="15" spans="1:36" s="2" customFormat="1" ht="12" customHeight="1">
      <c r="A15" s="29"/>
      <c r="B15" s="30"/>
      <c r="C15" s="29"/>
      <c r="D15" s="23" t="s">
        <v>13</v>
      </c>
      <c r="E15" s="29"/>
      <c r="F15" s="21" t="s">
        <v>14</v>
      </c>
      <c r="G15" s="29"/>
      <c r="H15" s="29"/>
      <c r="I15" s="23" t="s">
        <v>15</v>
      </c>
      <c r="J15" s="21" t="s">
        <v>16</v>
      </c>
      <c r="K15" s="29"/>
      <c r="L15" s="42"/>
      <c r="M15" s="29"/>
      <c r="N15" s="29"/>
      <c r="O15" s="29"/>
      <c r="P15" s="29"/>
      <c r="Q15" s="29"/>
      <c r="R15" s="29"/>
      <c r="S15" s="29"/>
      <c r="T15" s="29"/>
      <c r="U15" s="29"/>
    </row>
    <row r="16" spans="1:36" s="2" customFormat="1" ht="12" customHeight="1">
      <c r="A16" s="29"/>
      <c r="B16" s="30"/>
      <c r="C16" s="29"/>
      <c r="D16" s="23" t="s">
        <v>17</v>
      </c>
      <c r="E16" s="29"/>
      <c r="F16" s="21" t="s">
        <v>18</v>
      </c>
      <c r="G16" s="29"/>
      <c r="H16" s="29"/>
      <c r="I16" s="23" t="s">
        <v>19</v>
      </c>
      <c r="J16" s="55" t="str">
        <f>'Rekapitulácia stavby'!AN8</f>
        <v>21. 6. 2023</v>
      </c>
      <c r="K16" s="29"/>
      <c r="L16" s="42"/>
      <c r="M16" s="29"/>
      <c r="N16" s="29"/>
      <c r="O16" s="29"/>
      <c r="P16" s="29"/>
      <c r="Q16" s="29"/>
      <c r="R16" s="29"/>
      <c r="S16" s="29"/>
      <c r="T16" s="29"/>
      <c r="U16" s="29"/>
    </row>
    <row r="17" spans="1:21" s="2" customFormat="1" ht="21.75" customHeight="1">
      <c r="A17" s="29"/>
      <c r="B17" s="30"/>
      <c r="C17" s="29"/>
      <c r="D17" s="20" t="s">
        <v>21</v>
      </c>
      <c r="E17" s="29"/>
      <c r="F17" s="24" t="s">
        <v>22</v>
      </c>
      <c r="G17" s="29"/>
      <c r="H17" s="29"/>
      <c r="I17" s="20" t="s">
        <v>23</v>
      </c>
      <c r="J17" s="24" t="s">
        <v>24</v>
      </c>
      <c r="K17" s="29"/>
      <c r="L17" s="42"/>
      <c r="M17" s="29"/>
      <c r="N17" s="29"/>
      <c r="O17" s="29"/>
      <c r="P17" s="29"/>
      <c r="Q17" s="29"/>
      <c r="R17" s="29"/>
      <c r="S17" s="29"/>
      <c r="T17" s="29"/>
      <c r="U17" s="29"/>
    </row>
    <row r="18" spans="1:21" s="2" customFormat="1" ht="12" customHeight="1">
      <c r="A18" s="29"/>
      <c r="B18" s="30"/>
      <c r="C18" s="29"/>
      <c r="D18" s="23" t="s">
        <v>25</v>
      </c>
      <c r="E18" s="29"/>
      <c r="F18" s="29"/>
      <c r="G18" s="29"/>
      <c r="H18" s="29"/>
      <c r="I18" s="23" t="s">
        <v>26</v>
      </c>
      <c r="J18" s="21" t="s">
        <v>27</v>
      </c>
      <c r="K18" s="29"/>
      <c r="L18" s="42"/>
      <c r="M18" s="29"/>
      <c r="N18" s="29"/>
      <c r="O18" s="29"/>
      <c r="P18" s="29"/>
      <c r="Q18" s="29"/>
      <c r="R18" s="29"/>
      <c r="S18" s="29"/>
      <c r="T18" s="29"/>
      <c r="U18" s="29"/>
    </row>
    <row r="19" spans="1:21" s="2" customFormat="1" ht="18" customHeight="1">
      <c r="A19" s="29"/>
      <c r="B19" s="30"/>
      <c r="C19" s="29"/>
      <c r="D19" s="29"/>
      <c r="E19" s="21" t="s">
        <v>28</v>
      </c>
      <c r="F19" s="29"/>
      <c r="G19" s="29"/>
      <c r="H19" s="29"/>
      <c r="I19" s="23" t="s">
        <v>29</v>
      </c>
      <c r="J19" s="21"/>
      <c r="K19" s="29"/>
      <c r="L19" s="42"/>
      <c r="M19" s="29"/>
      <c r="N19" s="29"/>
      <c r="O19" s="29"/>
      <c r="P19" s="29"/>
      <c r="Q19" s="29"/>
      <c r="R19" s="29"/>
      <c r="S19" s="29"/>
      <c r="T19" s="29"/>
      <c r="U19" s="29"/>
    </row>
    <row r="20" spans="1:21" s="2" customFormat="1" ht="6.95" customHeight="1">
      <c r="A20" s="29"/>
      <c r="B20" s="30"/>
      <c r="C20" s="29"/>
      <c r="D20" s="29"/>
      <c r="E20" s="29"/>
      <c r="F20" s="29"/>
      <c r="G20" s="29"/>
      <c r="H20" s="29"/>
      <c r="I20" s="29"/>
      <c r="J20" s="29"/>
      <c r="K20" s="29"/>
      <c r="L20" s="42"/>
      <c r="M20" s="29"/>
      <c r="N20" s="29"/>
      <c r="O20" s="29"/>
      <c r="P20" s="29"/>
      <c r="Q20" s="29"/>
      <c r="R20" s="29"/>
      <c r="S20" s="29"/>
      <c r="T20" s="29"/>
      <c r="U20" s="29"/>
    </row>
    <row r="21" spans="1:21" s="2" customFormat="1" ht="12" customHeight="1">
      <c r="A21" s="29"/>
      <c r="B21" s="30"/>
      <c r="C21" s="29"/>
      <c r="D21" s="23" t="s">
        <v>30</v>
      </c>
      <c r="E21" s="29"/>
      <c r="F21" s="29"/>
      <c r="G21" s="29"/>
      <c r="H21" s="29"/>
      <c r="I21" s="23" t="s">
        <v>26</v>
      </c>
      <c r="J21" s="21" t="s">
        <v>31</v>
      </c>
      <c r="K21" s="29"/>
      <c r="L21" s="42"/>
      <c r="M21" s="29"/>
      <c r="N21" s="29"/>
      <c r="O21" s="29"/>
      <c r="P21" s="29"/>
      <c r="Q21" s="29"/>
      <c r="R21" s="29"/>
      <c r="S21" s="29"/>
      <c r="T21" s="29"/>
      <c r="U21" s="29"/>
    </row>
    <row r="22" spans="1:21" s="2" customFormat="1" ht="18" customHeight="1">
      <c r="A22" s="29"/>
      <c r="B22" s="30"/>
      <c r="C22" s="29"/>
      <c r="D22" s="29"/>
      <c r="E22" s="21" t="s">
        <v>31</v>
      </c>
      <c r="F22" s="29"/>
      <c r="G22" s="29"/>
      <c r="H22" s="29"/>
      <c r="I22" s="23" t="s">
        <v>29</v>
      </c>
      <c r="J22" s="21" t="s">
        <v>31</v>
      </c>
      <c r="K22" s="29"/>
      <c r="L22" s="42"/>
      <c r="M22" s="29"/>
      <c r="N22" s="29"/>
      <c r="O22" s="29"/>
      <c r="P22" s="29"/>
      <c r="Q22" s="29"/>
      <c r="R22" s="29"/>
      <c r="S22" s="29"/>
      <c r="T22" s="29"/>
      <c r="U22" s="29"/>
    </row>
    <row r="23" spans="1:21" s="2" customFormat="1" ht="6.95" customHeight="1">
      <c r="A23" s="29"/>
      <c r="B23" s="30"/>
      <c r="C23" s="29"/>
      <c r="D23" s="29"/>
      <c r="E23" s="29"/>
      <c r="F23" s="29"/>
      <c r="G23" s="29"/>
      <c r="H23" s="29"/>
      <c r="I23" s="29"/>
      <c r="J23" s="29"/>
      <c r="K23" s="29"/>
      <c r="L23" s="42"/>
      <c r="M23" s="29"/>
      <c r="N23" s="29"/>
      <c r="O23" s="29"/>
      <c r="P23" s="29"/>
      <c r="Q23" s="29"/>
      <c r="R23" s="29"/>
      <c r="S23" s="29"/>
      <c r="T23" s="29"/>
      <c r="U23" s="29"/>
    </row>
    <row r="24" spans="1:21" s="2" customFormat="1" ht="12" customHeight="1">
      <c r="A24" s="29"/>
      <c r="B24" s="30"/>
      <c r="C24" s="29"/>
      <c r="D24" s="23" t="s">
        <v>32</v>
      </c>
      <c r="E24" s="29"/>
      <c r="F24" s="29"/>
      <c r="G24" s="29"/>
      <c r="H24" s="29"/>
      <c r="I24" s="23" t="s">
        <v>26</v>
      </c>
      <c r="J24" s="21" t="s">
        <v>33</v>
      </c>
      <c r="K24" s="29"/>
      <c r="L24" s="42"/>
      <c r="M24" s="29"/>
      <c r="N24" s="29"/>
      <c r="O24" s="29"/>
      <c r="P24" s="29"/>
      <c r="Q24" s="29"/>
      <c r="R24" s="29"/>
      <c r="S24" s="29"/>
      <c r="T24" s="29"/>
      <c r="U24" s="29"/>
    </row>
    <row r="25" spans="1:21" s="2" customFormat="1" ht="18" customHeight="1">
      <c r="A25" s="29"/>
      <c r="B25" s="30"/>
      <c r="C25" s="29"/>
      <c r="D25" s="29"/>
      <c r="E25" s="21" t="s">
        <v>34</v>
      </c>
      <c r="F25" s="29"/>
      <c r="G25" s="29"/>
      <c r="H25" s="29"/>
      <c r="I25" s="23" t="s">
        <v>29</v>
      </c>
      <c r="J25" s="21" t="s">
        <v>35</v>
      </c>
      <c r="K25" s="29"/>
      <c r="L25" s="42"/>
      <c r="M25" s="29"/>
      <c r="N25" s="29"/>
      <c r="O25" s="29"/>
      <c r="P25" s="29"/>
      <c r="Q25" s="29"/>
      <c r="R25" s="29"/>
      <c r="S25" s="29"/>
      <c r="T25" s="29"/>
      <c r="U25" s="29"/>
    </row>
    <row r="26" spans="1:21" s="2" customFormat="1" ht="6.95" customHeight="1">
      <c r="A26" s="29"/>
      <c r="B26" s="30"/>
      <c r="C26" s="29"/>
      <c r="D26" s="29"/>
      <c r="E26" s="29"/>
      <c r="F26" s="29"/>
      <c r="G26" s="29"/>
      <c r="H26" s="29"/>
      <c r="I26" s="29"/>
      <c r="J26" s="29"/>
      <c r="K26" s="29"/>
      <c r="L26" s="42"/>
      <c r="M26" s="29"/>
      <c r="N26" s="29"/>
      <c r="O26" s="29"/>
      <c r="P26" s="29"/>
      <c r="Q26" s="29"/>
      <c r="R26" s="29"/>
      <c r="S26" s="29"/>
      <c r="T26" s="29"/>
      <c r="U26" s="29"/>
    </row>
    <row r="27" spans="1:21" s="2" customFormat="1" ht="12" customHeight="1">
      <c r="A27" s="29"/>
      <c r="B27" s="30"/>
      <c r="C27" s="29"/>
      <c r="D27" s="23" t="s">
        <v>37</v>
      </c>
      <c r="E27" s="29"/>
      <c r="F27" s="29"/>
      <c r="G27" s="29"/>
      <c r="H27" s="29"/>
      <c r="I27" s="23" t="s">
        <v>26</v>
      </c>
      <c r="J27" s="21" t="s">
        <v>31</v>
      </c>
      <c r="K27" s="29"/>
      <c r="L27" s="42"/>
      <c r="M27" s="29"/>
      <c r="N27" s="29"/>
      <c r="O27" s="29"/>
      <c r="P27" s="29"/>
      <c r="Q27" s="29"/>
      <c r="R27" s="29"/>
      <c r="S27" s="29"/>
      <c r="T27" s="29"/>
      <c r="U27" s="29"/>
    </row>
    <row r="28" spans="1:21" s="2" customFormat="1" ht="18" customHeight="1">
      <c r="A28" s="29"/>
      <c r="B28" s="30"/>
      <c r="C28" s="29"/>
      <c r="D28" s="29"/>
      <c r="E28" s="21" t="s">
        <v>38</v>
      </c>
      <c r="F28" s="29"/>
      <c r="G28" s="29"/>
      <c r="H28" s="29"/>
      <c r="I28" s="23" t="s">
        <v>29</v>
      </c>
      <c r="J28" s="21" t="s">
        <v>31</v>
      </c>
      <c r="K28" s="29"/>
      <c r="L28" s="42"/>
      <c r="M28" s="29"/>
      <c r="N28" s="29"/>
      <c r="O28" s="29"/>
      <c r="P28" s="29"/>
      <c r="Q28" s="29"/>
      <c r="R28" s="29"/>
      <c r="S28" s="29"/>
      <c r="T28" s="29"/>
      <c r="U28" s="29"/>
    </row>
    <row r="29" spans="1:21" s="2" customFormat="1" ht="6.95" customHeight="1">
      <c r="A29" s="29"/>
      <c r="B29" s="30"/>
      <c r="C29" s="29"/>
      <c r="D29" s="29"/>
      <c r="E29" s="29"/>
      <c r="F29" s="29"/>
      <c r="G29" s="29"/>
      <c r="H29" s="29"/>
      <c r="I29" s="29"/>
      <c r="J29" s="29"/>
      <c r="K29" s="29"/>
      <c r="L29" s="42"/>
      <c r="M29" s="29"/>
      <c r="N29" s="29"/>
      <c r="O29" s="29"/>
      <c r="P29" s="29"/>
      <c r="Q29" s="29"/>
      <c r="R29" s="29"/>
      <c r="S29" s="29"/>
      <c r="T29" s="29"/>
      <c r="U29" s="29"/>
    </row>
    <row r="30" spans="1:21" s="2" customFormat="1" ht="12" customHeight="1">
      <c r="A30" s="29"/>
      <c r="B30" s="30"/>
      <c r="C30" s="29"/>
      <c r="D30" s="23" t="s">
        <v>39</v>
      </c>
      <c r="E30" s="29"/>
      <c r="F30" s="29"/>
      <c r="G30" s="29"/>
      <c r="H30" s="29"/>
      <c r="I30" s="29"/>
      <c r="J30" s="29"/>
      <c r="K30" s="29"/>
      <c r="L30" s="42"/>
      <c r="M30" s="29"/>
      <c r="N30" s="29"/>
      <c r="O30" s="29"/>
      <c r="P30" s="29"/>
      <c r="Q30" s="29"/>
      <c r="R30" s="29"/>
      <c r="S30" s="29"/>
      <c r="T30" s="29"/>
      <c r="U30" s="29"/>
    </row>
    <row r="31" spans="1:21" s="8" customFormat="1" ht="16.5" customHeight="1">
      <c r="A31" s="73"/>
      <c r="B31" s="74"/>
      <c r="C31" s="73"/>
      <c r="D31" s="73"/>
      <c r="E31" s="171" t="s">
        <v>1</v>
      </c>
      <c r="F31" s="171"/>
      <c r="G31" s="171"/>
      <c r="H31" s="171"/>
      <c r="I31" s="73"/>
      <c r="J31" s="73"/>
      <c r="K31" s="73"/>
      <c r="L31" s="75"/>
      <c r="M31" s="73"/>
      <c r="N31" s="73"/>
      <c r="O31" s="73"/>
      <c r="P31" s="73"/>
      <c r="Q31" s="73"/>
      <c r="R31" s="73"/>
      <c r="S31" s="73"/>
      <c r="T31" s="73"/>
      <c r="U31" s="73"/>
    </row>
    <row r="32" spans="1:21" s="2" customFormat="1" ht="6.95" customHeight="1">
      <c r="A32" s="29"/>
      <c r="B32" s="30"/>
      <c r="C32" s="29"/>
      <c r="D32" s="29"/>
      <c r="E32" s="29"/>
      <c r="F32" s="29"/>
      <c r="G32" s="29"/>
      <c r="H32" s="29"/>
      <c r="I32" s="29"/>
      <c r="J32" s="29"/>
      <c r="K32" s="29"/>
      <c r="L32" s="42"/>
      <c r="M32" s="29"/>
      <c r="N32" s="29"/>
      <c r="O32" s="29"/>
      <c r="P32" s="29"/>
      <c r="Q32" s="29"/>
      <c r="R32" s="29"/>
      <c r="S32" s="29"/>
      <c r="T32" s="29"/>
      <c r="U32" s="29"/>
    </row>
    <row r="33" spans="1:21" s="2" customFormat="1" ht="6.95" customHeight="1">
      <c r="A33" s="29"/>
      <c r="B33" s="30"/>
      <c r="C33" s="29"/>
      <c r="D33" s="57"/>
      <c r="E33" s="57"/>
      <c r="F33" s="57"/>
      <c r="G33" s="57"/>
      <c r="H33" s="57"/>
      <c r="I33" s="57"/>
      <c r="J33" s="57"/>
      <c r="K33" s="57"/>
      <c r="L33" s="42"/>
      <c r="M33" s="29"/>
      <c r="N33" s="29"/>
      <c r="O33" s="29"/>
      <c r="P33" s="29"/>
      <c r="Q33" s="29"/>
      <c r="R33" s="29"/>
      <c r="S33" s="29"/>
      <c r="T33" s="29"/>
      <c r="U33" s="29"/>
    </row>
    <row r="34" spans="1:21" s="2" customFormat="1" ht="14.45" customHeight="1">
      <c r="A34" s="29"/>
      <c r="B34" s="30"/>
      <c r="C34" s="29"/>
      <c r="D34" s="21" t="s">
        <v>119</v>
      </c>
      <c r="E34" s="29"/>
      <c r="F34" s="29"/>
      <c r="G34" s="29"/>
      <c r="H34" s="29"/>
      <c r="I34" s="29"/>
      <c r="J34" s="28"/>
      <c r="K34" s="29"/>
      <c r="L34" s="42"/>
      <c r="M34" s="29"/>
      <c r="N34" s="29"/>
      <c r="O34" s="29"/>
      <c r="P34" s="29"/>
      <c r="Q34" s="29"/>
      <c r="R34" s="29"/>
      <c r="S34" s="29"/>
      <c r="T34" s="29"/>
      <c r="U34" s="29"/>
    </row>
    <row r="35" spans="1:21" s="2" customFormat="1" ht="14.45" customHeight="1">
      <c r="A35" s="29"/>
      <c r="B35" s="30"/>
      <c r="C35" s="29"/>
      <c r="D35" s="27" t="s">
        <v>120</v>
      </c>
      <c r="E35" s="29"/>
      <c r="F35" s="29"/>
      <c r="G35" s="29"/>
      <c r="H35" s="29"/>
      <c r="I35" s="29"/>
      <c r="J35" s="28"/>
      <c r="K35" s="29"/>
      <c r="L35" s="42"/>
      <c r="M35" s="29"/>
      <c r="N35" s="29"/>
      <c r="O35" s="29"/>
      <c r="P35" s="29"/>
      <c r="Q35" s="29"/>
      <c r="R35" s="29"/>
      <c r="S35" s="29"/>
      <c r="T35" s="29"/>
      <c r="U35" s="29"/>
    </row>
    <row r="36" spans="1:21" s="2" customFormat="1" ht="25.35" customHeight="1">
      <c r="A36" s="29"/>
      <c r="B36" s="30"/>
      <c r="C36" s="29"/>
      <c r="D36" s="76" t="s">
        <v>42</v>
      </c>
      <c r="E36" s="29"/>
      <c r="F36" s="29"/>
      <c r="G36" s="29"/>
      <c r="H36" s="29"/>
      <c r="I36" s="29"/>
      <c r="J36" s="61"/>
      <c r="K36" s="29"/>
      <c r="L36" s="42"/>
      <c r="M36" s="29"/>
      <c r="N36" s="29"/>
      <c r="O36" s="29"/>
      <c r="P36" s="29"/>
      <c r="Q36" s="29"/>
      <c r="R36" s="29"/>
      <c r="S36" s="29"/>
      <c r="T36" s="29"/>
      <c r="U36" s="29"/>
    </row>
    <row r="37" spans="1:21" s="2" customFormat="1" ht="6.95" customHeight="1">
      <c r="A37" s="29"/>
      <c r="B37" s="30"/>
      <c r="C37" s="29"/>
      <c r="D37" s="57"/>
      <c r="E37" s="57"/>
      <c r="F37" s="57"/>
      <c r="G37" s="57"/>
      <c r="H37" s="57"/>
      <c r="I37" s="57"/>
      <c r="J37" s="57"/>
      <c r="K37" s="57"/>
      <c r="L37" s="42"/>
      <c r="M37" s="29"/>
      <c r="N37" s="29"/>
      <c r="O37" s="29"/>
      <c r="P37" s="29"/>
      <c r="Q37" s="29"/>
      <c r="R37" s="29"/>
      <c r="S37" s="29"/>
      <c r="T37" s="29"/>
      <c r="U37" s="29"/>
    </row>
    <row r="38" spans="1:21" s="2" customFormat="1" ht="14.45" customHeight="1">
      <c r="A38" s="29"/>
      <c r="B38" s="30"/>
      <c r="C38" s="29"/>
      <c r="D38" s="29"/>
      <c r="E38" s="29"/>
      <c r="F38" s="33" t="s">
        <v>44</v>
      </c>
      <c r="G38" s="29"/>
      <c r="H38" s="29"/>
      <c r="I38" s="33" t="s">
        <v>43</v>
      </c>
      <c r="J38" s="33" t="s">
        <v>45</v>
      </c>
      <c r="K38" s="29"/>
      <c r="L38" s="42"/>
      <c r="M38" s="29"/>
      <c r="N38" s="29"/>
      <c r="O38" s="29"/>
      <c r="P38" s="29"/>
      <c r="Q38" s="29"/>
      <c r="R38" s="29"/>
      <c r="S38" s="29"/>
      <c r="T38" s="29"/>
      <c r="U38" s="29"/>
    </row>
    <row r="39" spans="1:21" s="2" customFormat="1" ht="14.45" customHeight="1">
      <c r="A39" s="29"/>
      <c r="B39" s="30"/>
      <c r="C39" s="29"/>
      <c r="D39" s="77" t="s">
        <v>46</v>
      </c>
      <c r="E39" s="35" t="s">
        <v>47</v>
      </c>
      <c r="F39" s="78" t="e">
        <f>ROUND((SUM(AU113:AU114) + SUM(AU138:AU209)),  2)</f>
        <v>#REF!</v>
      </c>
      <c r="G39" s="79"/>
      <c r="H39" s="79"/>
      <c r="I39" s="80">
        <v>0.2</v>
      </c>
      <c r="J39" s="78" t="e">
        <f>ROUND(((SUM(AU113:AU114) + SUM(AU138:AU209))*I39),  2)</f>
        <v>#REF!</v>
      </c>
      <c r="K39" s="29"/>
      <c r="L39" s="42"/>
      <c r="M39" s="29"/>
      <c r="N39" s="29"/>
      <c r="O39" s="29"/>
      <c r="P39" s="29"/>
      <c r="Q39" s="29"/>
      <c r="R39" s="29"/>
      <c r="S39" s="29"/>
      <c r="T39" s="29"/>
      <c r="U39" s="29"/>
    </row>
    <row r="40" spans="1:21" s="2" customFormat="1" ht="14.45" customHeight="1">
      <c r="A40" s="29"/>
      <c r="B40" s="30"/>
      <c r="C40" s="29"/>
      <c r="D40" s="29"/>
      <c r="E40" s="35" t="s">
        <v>48</v>
      </c>
      <c r="F40" s="81"/>
      <c r="G40" s="29"/>
      <c r="H40" s="29"/>
      <c r="I40" s="82">
        <v>0.23</v>
      </c>
      <c r="J40" s="81"/>
      <c r="K40" s="29"/>
      <c r="L40" s="42"/>
      <c r="M40" s="29"/>
      <c r="N40" s="29"/>
      <c r="O40" s="29"/>
      <c r="P40" s="29"/>
      <c r="Q40" s="29"/>
      <c r="R40" s="29"/>
      <c r="S40" s="29"/>
      <c r="T40" s="29"/>
      <c r="U40" s="29"/>
    </row>
    <row r="41" spans="1:21" s="2" customFormat="1" ht="14.45" hidden="1" customHeight="1">
      <c r="A41" s="29"/>
      <c r="B41" s="30"/>
      <c r="C41" s="29"/>
      <c r="D41" s="29"/>
      <c r="E41" s="23" t="s">
        <v>49</v>
      </c>
      <c r="F41" s="81" t="e">
        <f>ROUND((SUM(AW113:AW114) + SUM(AW138:AW209)),  2)</f>
        <v>#REF!</v>
      </c>
      <c r="G41" s="29"/>
      <c r="H41" s="29"/>
      <c r="I41" s="82">
        <v>0.2</v>
      </c>
      <c r="J41" s="81">
        <f>0</f>
        <v>0</v>
      </c>
      <c r="K41" s="29"/>
      <c r="L41" s="42"/>
      <c r="M41" s="29"/>
      <c r="N41" s="29"/>
      <c r="O41" s="29"/>
      <c r="P41" s="29"/>
      <c r="Q41" s="29"/>
      <c r="R41" s="29"/>
      <c r="S41" s="29"/>
      <c r="T41" s="29"/>
      <c r="U41" s="29"/>
    </row>
    <row r="42" spans="1:21" s="2" customFormat="1" ht="14.45" hidden="1" customHeight="1">
      <c r="A42" s="29"/>
      <c r="B42" s="30"/>
      <c r="C42" s="29"/>
      <c r="D42" s="29"/>
      <c r="E42" s="23" t="s">
        <v>50</v>
      </c>
      <c r="F42" s="81" t="e">
        <f>ROUND((SUM(AX113:AX114) + SUM(AX138:AX209)),  2)</f>
        <v>#REF!</v>
      </c>
      <c r="G42" s="29"/>
      <c r="H42" s="29"/>
      <c r="I42" s="82">
        <v>0.2</v>
      </c>
      <c r="J42" s="81">
        <f>0</f>
        <v>0</v>
      </c>
      <c r="K42" s="29"/>
      <c r="L42" s="42"/>
      <c r="M42" s="29"/>
      <c r="N42" s="29"/>
      <c r="O42" s="29"/>
      <c r="P42" s="29"/>
      <c r="Q42" s="29"/>
      <c r="R42" s="29"/>
      <c r="S42" s="29"/>
      <c r="T42" s="29"/>
      <c r="U42" s="29"/>
    </row>
    <row r="43" spans="1:21" s="2" customFormat="1" ht="14.45" hidden="1" customHeight="1">
      <c r="A43" s="29"/>
      <c r="B43" s="30"/>
      <c r="C43" s="29"/>
      <c r="D43" s="29"/>
      <c r="E43" s="35" t="s">
        <v>51</v>
      </c>
      <c r="F43" s="78" t="e">
        <f>ROUND((SUM(AY113:AY114) + SUM(AY138:AY209)),  2)</f>
        <v>#REF!</v>
      </c>
      <c r="G43" s="79"/>
      <c r="H43" s="79"/>
      <c r="I43" s="80">
        <v>0</v>
      </c>
      <c r="J43" s="78">
        <f>0</f>
        <v>0</v>
      </c>
      <c r="K43" s="29"/>
      <c r="L43" s="42"/>
      <c r="M43" s="29"/>
      <c r="N43" s="29"/>
      <c r="O43" s="29"/>
      <c r="P43" s="29"/>
      <c r="Q43" s="29"/>
      <c r="R43" s="29"/>
      <c r="S43" s="29"/>
      <c r="T43" s="29"/>
      <c r="U43" s="29"/>
    </row>
    <row r="44" spans="1:21" s="2" customFormat="1" ht="6.95" customHeight="1">
      <c r="A44" s="29"/>
      <c r="B44" s="30"/>
      <c r="C44" s="29"/>
      <c r="D44" s="29"/>
      <c r="E44" s="29"/>
      <c r="F44" s="29"/>
      <c r="G44" s="29"/>
      <c r="H44" s="29"/>
      <c r="I44" s="29"/>
      <c r="J44" s="29"/>
      <c r="K44" s="29"/>
      <c r="L44" s="42"/>
      <c r="M44" s="29"/>
      <c r="N44" s="29"/>
      <c r="O44" s="29"/>
      <c r="P44" s="29"/>
      <c r="Q44" s="29"/>
      <c r="R44" s="29"/>
      <c r="S44" s="29"/>
      <c r="T44" s="29"/>
      <c r="U44" s="29"/>
    </row>
    <row r="45" spans="1:21" s="2" customFormat="1" ht="25.35" customHeight="1">
      <c r="A45" s="29"/>
      <c r="B45" s="30"/>
      <c r="C45" s="70"/>
      <c r="D45" s="83" t="s">
        <v>52</v>
      </c>
      <c r="E45" s="56"/>
      <c r="F45" s="56"/>
      <c r="G45" s="84" t="s">
        <v>53</v>
      </c>
      <c r="H45" s="85" t="s">
        <v>54</v>
      </c>
      <c r="I45" s="56"/>
      <c r="J45" s="86"/>
      <c r="K45" s="87"/>
      <c r="L45" s="42"/>
      <c r="M45" s="29"/>
      <c r="N45" s="29"/>
      <c r="O45" s="29"/>
      <c r="P45" s="29"/>
      <c r="Q45" s="29"/>
      <c r="R45" s="29"/>
      <c r="S45" s="29"/>
      <c r="T45" s="29"/>
      <c r="U45" s="29"/>
    </row>
    <row r="46" spans="1:21" s="2" customFormat="1" ht="14.4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42"/>
      <c r="M46" s="29"/>
      <c r="N46" s="29"/>
      <c r="O46" s="29"/>
      <c r="P46" s="29"/>
      <c r="Q46" s="29"/>
      <c r="R46" s="29"/>
      <c r="S46" s="29"/>
      <c r="T46" s="29"/>
      <c r="U46" s="29"/>
    </row>
    <row r="47" spans="1:21" s="1" customFormat="1" ht="14.45" customHeight="1">
      <c r="B47" s="18"/>
      <c r="L47" s="18"/>
    </row>
    <row r="48" spans="1:21" s="1" customFormat="1" ht="14.45" customHeight="1">
      <c r="B48" s="18"/>
      <c r="L48" s="18"/>
    </row>
    <row r="49" spans="1:21" s="2" customFormat="1" ht="14.45" customHeight="1">
      <c r="B49" s="42"/>
      <c r="D49" s="43" t="s">
        <v>55</v>
      </c>
      <c r="E49" s="44"/>
      <c r="F49" s="44"/>
      <c r="G49" s="43" t="s">
        <v>56</v>
      </c>
      <c r="H49" s="44"/>
      <c r="I49" s="44"/>
      <c r="J49" s="44"/>
      <c r="K49" s="44"/>
      <c r="L49" s="42"/>
    </row>
    <row r="50" spans="1:21">
      <c r="B50" s="18"/>
      <c r="L50" s="18"/>
    </row>
    <row r="51" spans="1:21">
      <c r="B51" s="18"/>
      <c r="L51" s="18"/>
    </row>
    <row r="52" spans="1:21">
      <c r="B52" s="18"/>
      <c r="L52" s="18"/>
    </row>
    <row r="53" spans="1:21">
      <c r="B53" s="18"/>
      <c r="L53" s="18"/>
    </row>
    <row r="54" spans="1:21">
      <c r="B54" s="18"/>
      <c r="L54" s="18"/>
    </row>
    <row r="55" spans="1:21">
      <c r="B55" s="18"/>
      <c r="L55" s="18"/>
    </row>
    <row r="56" spans="1:21">
      <c r="B56" s="18"/>
      <c r="L56" s="18"/>
    </row>
    <row r="57" spans="1:21">
      <c r="B57" s="18"/>
      <c r="L57" s="18"/>
    </row>
    <row r="58" spans="1:21">
      <c r="B58" s="18"/>
      <c r="L58" s="18"/>
    </row>
    <row r="59" spans="1:21">
      <c r="B59" s="18"/>
      <c r="L59" s="18"/>
    </row>
    <row r="60" spans="1:21" s="2" customFormat="1" ht="12.75">
      <c r="A60" s="29"/>
      <c r="B60" s="30"/>
      <c r="C60" s="29"/>
      <c r="D60" s="45" t="s">
        <v>57</v>
      </c>
      <c r="E60" s="32"/>
      <c r="F60" s="88" t="s">
        <v>58</v>
      </c>
      <c r="G60" s="45" t="s">
        <v>57</v>
      </c>
      <c r="H60" s="32"/>
      <c r="I60" s="32"/>
      <c r="J60" s="89" t="s">
        <v>58</v>
      </c>
      <c r="K60" s="32"/>
      <c r="L60" s="42"/>
      <c r="M60" s="29"/>
      <c r="N60" s="29"/>
      <c r="O60" s="29"/>
      <c r="P60" s="29"/>
      <c r="Q60" s="29"/>
      <c r="R60" s="29"/>
      <c r="S60" s="29"/>
      <c r="T60" s="29"/>
      <c r="U60" s="29"/>
    </row>
    <row r="61" spans="1:21">
      <c r="B61" s="18"/>
      <c r="L61" s="18"/>
    </row>
    <row r="62" spans="1:21">
      <c r="B62" s="18"/>
      <c r="L62" s="18"/>
    </row>
    <row r="63" spans="1:21">
      <c r="B63" s="18"/>
      <c r="L63" s="18"/>
    </row>
    <row r="64" spans="1:21" s="2" customFormat="1" ht="12.75">
      <c r="A64" s="29"/>
      <c r="B64" s="30"/>
      <c r="C64" s="29"/>
      <c r="D64" s="43" t="s">
        <v>59</v>
      </c>
      <c r="E64" s="46"/>
      <c r="F64" s="46"/>
      <c r="G64" s="43" t="s">
        <v>60</v>
      </c>
      <c r="H64" s="46"/>
      <c r="I64" s="46"/>
      <c r="J64" s="46"/>
      <c r="K64" s="46"/>
      <c r="L64" s="42"/>
      <c r="M64" s="29"/>
      <c r="N64" s="29"/>
      <c r="O64" s="29"/>
      <c r="P64" s="29"/>
      <c r="Q64" s="29"/>
      <c r="R64" s="29"/>
      <c r="S64" s="29"/>
      <c r="T64" s="29"/>
      <c r="U64" s="29"/>
    </row>
    <row r="65" spans="1:21">
      <c r="B65" s="18"/>
      <c r="L65" s="18"/>
    </row>
    <row r="66" spans="1:21">
      <c r="B66" s="18"/>
      <c r="L66" s="18"/>
    </row>
    <row r="67" spans="1:21">
      <c r="B67" s="18"/>
      <c r="L67" s="18"/>
    </row>
    <row r="68" spans="1:21">
      <c r="B68" s="18"/>
      <c r="L68" s="18"/>
    </row>
    <row r="69" spans="1:21">
      <c r="B69" s="18"/>
      <c r="L69" s="18"/>
    </row>
    <row r="70" spans="1:21">
      <c r="B70" s="18"/>
      <c r="L70" s="18"/>
    </row>
    <row r="71" spans="1:21">
      <c r="B71" s="18"/>
      <c r="L71" s="18"/>
    </row>
    <row r="72" spans="1:21">
      <c r="B72" s="18"/>
      <c r="L72" s="18"/>
    </row>
    <row r="73" spans="1:21">
      <c r="B73" s="18"/>
      <c r="L73" s="18"/>
    </row>
    <row r="74" spans="1:21">
      <c r="B74" s="18"/>
      <c r="L74" s="18"/>
    </row>
    <row r="75" spans="1:21" s="2" customFormat="1" ht="12.75">
      <c r="A75" s="29"/>
      <c r="B75" s="30"/>
      <c r="C75" s="29"/>
      <c r="D75" s="45" t="s">
        <v>57</v>
      </c>
      <c r="E75" s="32"/>
      <c r="F75" s="88" t="s">
        <v>58</v>
      </c>
      <c r="G75" s="45" t="s">
        <v>57</v>
      </c>
      <c r="H75" s="32"/>
      <c r="I75" s="32"/>
      <c r="J75" s="89" t="s">
        <v>58</v>
      </c>
      <c r="K75" s="32"/>
      <c r="L75" s="42"/>
      <c r="M75" s="29"/>
      <c r="N75" s="29"/>
      <c r="O75" s="29"/>
      <c r="P75" s="29"/>
      <c r="Q75" s="29"/>
      <c r="R75" s="29"/>
      <c r="S75" s="29"/>
      <c r="T75" s="29"/>
      <c r="U75" s="29"/>
    </row>
    <row r="76" spans="1:21" s="2" customFormat="1" ht="14.45" customHeight="1">
      <c r="A76" s="29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2"/>
      <c r="M76" s="29"/>
      <c r="N76" s="29"/>
      <c r="O76" s="29"/>
      <c r="P76" s="29"/>
      <c r="Q76" s="29"/>
      <c r="R76" s="29"/>
      <c r="S76" s="29"/>
      <c r="T76" s="29"/>
      <c r="U76" s="29"/>
    </row>
    <row r="80" spans="1:21" s="2" customFormat="1" ht="6.95" customHeight="1">
      <c r="A80" s="29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42"/>
      <c r="M80" s="29"/>
      <c r="N80" s="29"/>
      <c r="O80" s="29"/>
      <c r="P80" s="29"/>
      <c r="Q80" s="29"/>
      <c r="R80" s="29"/>
      <c r="S80" s="29"/>
      <c r="T80" s="29"/>
      <c r="U80" s="29"/>
    </row>
    <row r="81" spans="1:21" s="2" customFormat="1" ht="24.95" customHeight="1">
      <c r="A81" s="29"/>
      <c r="B81" s="30"/>
      <c r="C81" s="19" t="s">
        <v>121</v>
      </c>
      <c r="D81" s="29"/>
      <c r="E81" s="29"/>
      <c r="F81" s="29"/>
      <c r="G81" s="29"/>
      <c r="H81" s="29"/>
      <c r="I81" s="29"/>
      <c r="J81" s="29"/>
      <c r="K81" s="29"/>
      <c r="L81" s="42"/>
      <c r="M81" s="29"/>
      <c r="N81" s="29"/>
      <c r="O81" s="29"/>
      <c r="P81" s="29"/>
      <c r="Q81" s="29"/>
      <c r="R81" s="29"/>
      <c r="S81" s="29"/>
      <c r="T81" s="29"/>
      <c r="U81" s="29"/>
    </row>
    <row r="82" spans="1:21" s="2" customFormat="1" ht="6.95" customHeight="1">
      <c r="A82" s="29"/>
      <c r="B82" s="30"/>
      <c r="C82" s="29"/>
      <c r="D82" s="29"/>
      <c r="E82" s="29"/>
      <c r="F82" s="29"/>
      <c r="G82" s="29"/>
      <c r="H82" s="29"/>
      <c r="I82" s="29"/>
      <c r="J82" s="29"/>
      <c r="K82" s="29"/>
      <c r="L82" s="42"/>
      <c r="M82" s="29"/>
      <c r="N82" s="29"/>
      <c r="O82" s="29"/>
      <c r="P82" s="29"/>
      <c r="Q82" s="29"/>
      <c r="R82" s="29"/>
      <c r="S82" s="29"/>
      <c r="T82" s="29"/>
      <c r="U82" s="29"/>
    </row>
    <row r="83" spans="1:21" s="2" customFormat="1" ht="12" customHeight="1">
      <c r="A83" s="29"/>
      <c r="B83" s="30"/>
      <c r="C83" s="23" t="s">
        <v>11</v>
      </c>
      <c r="D83" s="29"/>
      <c r="E83" s="29"/>
      <c r="F83" s="29"/>
      <c r="G83" s="29"/>
      <c r="H83" s="29"/>
      <c r="I83" s="29"/>
      <c r="J83" s="29"/>
      <c r="K83" s="29"/>
      <c r="L83" s="42"/>
      <c r="M83" s="29"/>
      <c r="N83" s="29"/>
      <c r="O83" s="29"/>
      <c r="P83" s="29"/>
      <c r="Q83" s="29"/>
      <c r="R83" s="29"/>
      <c r="S83" s="29"/>
      <c r="T83" s="29"/>
      <c r="U83" s="29"/>
    </row>
    <row r="84" spans="1:21" s="2" customFormat="1" ht="16.5" customHeight="1">
      <c r="A84" s="29"/>
      <c r="B84" s="30"/>
      <c r="C84" s="29"/>
      <c r="D84" s="29"/>
      <c r="E84" s="181" t="str">
        <f>E7</f>
        <v>Poltár OO PZ, rekonštrukcia a modernizácia objektu</v>
      </c>
      <c r="F84" s="183"/>
      <c r="G84" s="183"/>
      <c r="H84" s="183"/>
      <c r="I84" s="29"/>
      <c r="J84" s="29"/>
      <c r="K84" s="29"/>
      <c r="L84" s="42"/>
      <c r="M84" s="29"/>
      <c r="N84" s="29"/>
      <c r="O84" s="29"/>
      <c r="P84" s="29"/>
      <c r="Q84" s="29"/>
      <c r="R84" s="29"/>
      <c r="S84" s="29"/>
      <c r="T84" s="29"/>
      <c r="U84" s="29"/>
    </row>
    <row r="85" spans="1:21" s="1" customFormat="1" ht="12" customHeight="1">
      <c r="B85" s="18"/>
      <c r="C85" s="23" t="s">
        <v>117</v>
      </c>
      <c r="L85" s="18"/>
    </row>
    <row r="86" spans="1:21" s="1" customFormat="1" ht="16.5" customHeight="1">
      <c r="B86" s="18"/>
      <c r="E86" s="181" t="s">
        <v>73</v>
      </c>
      <c r="F86" s="148"/>
      <c r="G86" s="148"/>
      <c r="H86" s="148"/>
      <c r="L86" s="18"/>
    </row>
    <row r="87" spans="1:21" s="1" customFormat="1" ht="12" customHeight="1">
      <c r="B87" s="18"/>
      <c r="C87" s="23" t="s">
        <v>118</v>
      </c>
      <c r="L87" s="18"/>
    </row>
    <row r="88" spans="1:21" s="2" customFormat="1" ht="16.5" customHeight="1">
      <c r="A88" s="29"/>
      <c r="B88" s="30"/>
      <c r="C88" s="29"/>
      <c r="D88" s="29"/>
      <c r="E88" s="184" t="s">
        <v>84</v>
      </c>
      <c r="F88" s="182"/>
      <c r="G88" s="182"/>
      <c r="H88" s="182"/>
      <c r="I88" s="29"/>
      <c r="J88" s="29"/>
      <c r="K88" s="29"/>
      <c r="L88" s="42"/>
      <c r="M88" s="29"/>
      <c r="N88" s="29"/>
      <c r="O88" s="29"/>
      <c r="P88" s="29"/>
      <c r="Q88" s="29"/>
      <c r="R88" s="29"/>
      <c r="S88" s="29"/>
      <c r="T88" s="29"/>
      <c r="U88" s="29"/>
    </row>
    <row r="89" spans="1:21" s="2" customFormat="1" ht="12" customHeight="1">
      <c r="A89" s="29"/>
      <c r="B89" s="30"/>
      <c r="C89" s="23" t="s">
        <v>806</v>
      </c>
      <c r="D89" s="29"/>
      <c r="E89" s="29"/>
      <c r="F89" s="29"/>
      <c r="G89" s="29"/>
      <c r="H89" s="29"/>
      <c r="I89" s="29"/>
      <c r="J89" s="29"/>
      <c r="K89" s="29"/>
      <c r="L89" s="42"/>
      <c r="M89" s="29"/>
      <c r="N89" s="29"/>
      <c r="O89" s="29"/>
      <c r="P89" s="29"/>
      <c r="Q89" s="29"/>
      <c r="R89" s="29"/>
      <c r="S89" s="29"/>
      <c r="T89" s="29"/>
      <c r="U89" s="29"/>
    </row>
    <row r="90" spans="1:21" s="2" customFormat="1" ht="16.5" customHeight="1">
      <c r="A90" s="29"/>
      <c r="B90" s="30"/>
      <c r="C90" s="29"/>
      <c r="D90" s="29"/>
      <c r="E90" s="178" t="str">
        <f>E13</f>
        <v>1.4.1b - Strešný plášť</v>
      </c>
      <c r="F90" s="182"/>
      <c r="G90" s="182"/>
      <c r="H90" s="182"/>
      <c r="I90" s="29"/>
      <c r="J90" s="29"/>
      <c r="K90" s="29"/>
      <c r="L90" s="42"/>
      <c r="M90" s="29"/>
      <c r="N90" s="29"/>
      <c r="O90" s="29"/>
      <c r="P90" s="29"/>
      <c r="Q90" s="29"/>
      <c r="R90" s="29"/>
      <c r="S90" s="29"/>
      <c r="T90" s="29"/>
      <c r="U90" s="29"/>
    </row>
    <row r="91" spans="1:21" s="2" customFormat="1" ht="6.95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42"/>
      <c r="M91" s="29"/>
      <c r="N91" s="29"/>
      <c r="O91" s="29"/>
      <c r="P91" s="29"/>
      <c r="Q91" s="29"/>
      <c r="R91" s="29"/>
      <c r="S91" s="29"/>
      <c r="T91" s="29"/>
      <c r="U91" s="29"/>
    </row>
    <row r="92" spans="1:21" s="2" customFormat="1" ht="12" customHeight="1">
      <c r="A92" s="29"/>
      <c r="B92" s="30"/>
      <c r="C92" s="23" t="s">
        <v>17</v>
      </c>
      <c r="D92" s="29"/>
      <c r="E92" s="29"/>
      <c r="F92" s="21" t="str">
        <f>F16</f>
        <v>Poltár</v>
      </c>
      <c r="G92" s="29"/>
      <c r="H92" s="29"/>
      <c r="I92" s="23" t="s">
        <v>19</v>
      </c>
      <c r="J92" s="55" t="str">
        <f>IF(J16="","",J16)</f>
        <v>21. 6. 2023</v>
      </c>
      <c r="K92" s="29"/>
      <c r="L92" s="42"/>
      <c r="M92" s="29"/>
      <c r="N92" s="29"/>
      <c r="O92" s="29"/>
      <c r="P92" s="29"/>
      <c r="Q92" s="29"/>
      <c r="R92" s="29"/>
      <c r="S92" s="29"/>
      <c r="T92" s="29"/>
      <c r="U92" s="29"/>
    </row>
    <row r="93" spans="1:21" s="2" customFormat="1" ht="6.9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M93" s="29"/>
      <c r="N93" s="29"/>
      <c r="O93" s="29"/>
      <c r="P93" s="29"/>
      <c r="Q93" s="29"/>
      <c r="R93" s="29"/>
      <c r="S93" s="29"/>
      <c r="T93" s="29"/>
      <c r="U93" s="29"/>
    </row>
    <row r="94" spans="1:21" s="2" customFormat="1" ht="15.2" customHeight="1">
      <c r="A94" s="29"/>
      <c r="B94" s="30"/>
      <c r="C94" s="23" t="s">
        <v>25</v>
      </c>
      <c r="D94" s="29"/>
      <c r="E94" s="29"/>
      <c r="F94" s="21" t="str">
        <f>E19</f>
        <v>Ministerstvo vnútra Slovenskej republiky</v>
      </c>
      <c r="G94" s="29"/>
      <c r="H94" s="29"/>
      <c r="I94" s="23" t="s">
        <v>32</v>
      </c>
      <c r="J94" s="25" t="str">
        <f>E25</f>
        <v>PROMOST s.r.o.</v>
      </c>
      <c r="K94" s="29"/>
      <c r="L94" s="42"/>
      <c r="M94" s="29"/>
      <c r="N94" s="29"/>
      <c r="O94" s="29"/>
      <c r="P94" s="29"/>
      <c r="Q94" s="29"/>
      <c r="R94" s="29"/>
      <c r="S94" s="29"/>
      <c r="T94" s="29"/>
      <c r="U94" s="29"/>
    </row>
    <row r="95" spans="1:21" s="2" customFormat="1" ht="15.2" customHeight="1">
      <c r="A95" s="29"/>
      <c r="B95" s="30"/>
      <c r="C95" s="23" t="s">
        <v>30</v>
      </c>
      <c r="D95" s="29"/>
      <c r="E95" s="29"/>
      <c r="F95" s="21" t="str">
        <f>IF(E22="","",E22)</f>
        <v xml:space="preserve"> </v>
      </c>
      <c r="G95" s="29"/>
      <c r="H95" s="29"/>
      <c r="I95" s="23" t="s">
        <v>37</v>
      </c>
      <c r="J95" s="25" t="str">
        <f>E28</f>
        <v>Ing. Michal Slobodník</v>
      </c>
      <c r="K95" s="29"/>
      <c r="L95" s="42"/>
      <c r="M95" s="29"/>
      <c r="N95" s="29"/>
      <c r="O95" s="29"/>
      <c r="P95" s="29"/>
      <c r="Q95" s="29"/>
      <c r="R95" s="29"/>
      <c r="S95" s="29"/>
      <c r="T95" s="29"/>
      <c r="U95" s="29"/>
    </row>
    <row r="96" spans="1:21" s="2" customFormat="1" ht="10.35" customHeight="1">
      <c r="A96" s="29"/>
      <c r="B96" s="30"/>
      <c r="C96" s="29"/>
      <c r="D96" s="29"/>
      <c r="E96" s="29"/>
      <c r="F96" s="29"/>
      <c r="G96" s="29"/>
      <c r="H96" s="29"/>
      <c r="I96" s="29"/>
      <c r="J96" s="29"/>
      <c r="K96" s="29"/>
      <c r="L96" s="42"/>
      <c r="M96" s="29"/>
      <c r="N96" s="29"/>
      <c r="O96" s="29"/>
      <c r="P96" s="29"/>
      <c r="Q96" s="29"/>
      <c r="R96" s="29"/>
      <c r="S96" s="29"/>
      <c r="T96" s="29"/>
      <c r="U96" s="29"/>
    </row>
    <row r="97" spans="1:37" s="2" customFormat="1" ht="29.25" customHeight="1">
      <c r="A97" s="29"/>
      <c r="B97" s="30"/>
      <c r="C97" s="90" t="s">
        <v>122</v>
      </c>
      <c r="D97" s="70"/>
      <c r="E97" s="70"/>
      <c r="F97" s="70"/>
      <c r="G97" s="70"/>
      <c r="H97" s="70"/>
      <c r="I97" s="70"/>
      <c r="J97" s="91" t="s">
        <v>123</v>
      </c>
      <c r="K97" s="70"/>
      <c r="L97" s="42"/>
      <c r="M97" s="29"/>
      <c r="N97" s="29"/>
      <c r="O97" s="29"/>
      <c r="P97" s="29"/>
      <c r="Q97" s="29"/>
      <c r="R97" s="29"/>
      <c r="S97" s="29"/>
      <c r="T97" s="29"/>
      <c r="U97" s="29"/>
    </row>
    <row r="98" spans="1:37" s="2" customFormat="1" ht="10.35" customHeight="1">
      <c r="A98" s="29"/>
      <c r="B98" s="30"/>
      <c r="C98" s="29"/>
      <c r="D98" s="29"/>
      <c r="E98" s="29"/>
      <c r="F98" s="29"/>
      <c r="G98" s="29"/>
      <c r="H98" s="29"/>
      <c r="I98" s="29"/>
      <c r="J98" s="29"/>
      <c r="K98" s="29"/>
      <c r="L98" s="42"/>
      <c r="M98" s="29"/>
      <c r="N98" s="29"/>
      <c r="O98" s="29"/>
      <c r="P98" s="29"/>
      <c r="Q98" s="29"/>
      <c r="R98" s="29"/>
      <c r="S98" s="29"/>
      <c r="T98" s="29"/>
      <c r="U98" s="29"/>
    </row>
    <row r="99" spans="1:37" s="2" customFormat="1" ht="22.9" customHeight="1">
      <c r="A99" s="29"/>
      <c r="B99" s="30"/>
      <c r="C99" s="92" t="s">
        <v>124</v>
      </c>
      <c r="D99" s="29"/>
      <c r="E99" s="29"/>
      <c r="F99" s="29"/>
      <c r="G99" s="29"/>
      <c r="H99" s="29"/>
      <c r="I99" s="29"/>
      <c r="J99" s="61"/>
      <c r="K99" s="29"/>
      <c r="L99" s="42"/>
      <c r="M99" s="29"/>
      <c r="N99" s="29"/>
      <c r="O99" s="29"/>
      <c r="P99" s="29"/>
      <c r="Q99" s="29"/>
      <c r="R99" s="29"/>
      <c r="S99" s="29"/>
      <c r="T99" s="29"/>
      <c r="U99" s="29"/>
      <c r="AK99" s="15" t="s">
        <v>125</v>
      </c>
    </row>
    <row r="100" spans="1:37" s="9" customFormat="1" ht="24.95" customHeight="1">
      <c r="B100" s="93"/>
      <c r="D100" s="94" t="s">
        <v>126</v>
      </c>
      <c r="E100" s="95"/>
      <c r="F100" s="95"/>
      <c r="G100" s="95"/>
      <c r="H100" s="95"/>
      <c r="I100" s="95"/>
      <c r="J100" s="96"/>
      <c r="L100" s="93"/>
    </row>
    <row r="101" spans="1:37" s="10" customFormat="1" ht="19.899999999999999" customHeight="1">
      <c r="B101" s="97"/>
      <c r="D101" s="98" t="s">
        <v>127</v>
      </c>
      <c r="E101" s="99"/>
      <c r="F101" s="99"/>
      <c r="G101" s="99"/>
      <c r="H101" s="99"/>
      <c r="I101" s="99"/>
      <c r="J101" s="100"/>
      <c r="L101" s="97"/>
    </row>
    <row r="102" spans="1:37" s="10" customFormat="1" ht="19.899999999999999" customHeight="1">
      <c r="B102" s="97"/>
      <c r="D102" s="98" t="s">
        <v>128</v>
      </c>
      <c r="E102" s="99"/>
      <c r="F102" s="99"/>
      <c r="G102" s="99"/>
      <c r="H102" s="99"/>
      <c r="I102" s="99"/>
      <c r="J102" s="100"/>
      <c r="L102" s="97"/>
    </row>
    <row r="103" spans="1:37" s="10" customFormat="1" ht="19.899999999999999" customHeight="1">
      <c r="B103" s="97"/>
      <c r="D103" s="98" t="s">
        <v>129</v>
      </c>
      <c r="E103" s="99"/>
      <c r="F103" s="99"/>
      <c r="G103" s="99"/>
      <c r="H103" s="99"/>
      <c r="I103" s="99"/>
      <c r="J103" s="100"/>
      <c r="L103" s="97"/>
    </row>
    <row r="104" spans="1:37" s="10" customFormat="1" ht="19.899999999999999" customHeight="1">
      <c r="B104" s="97"/>
      <c r="D104" s="98" t="s">
        <v>130</v>
      </c>
      <c r="E104" s="99"/>
      <c r="F104" s="99"/>
      <c r="G104" s="99"/>
      <c r="H104" s="99"/>
      <c r="I104" s="99"/>
      <c r="J104" s="100"/>
      <c r="L104" s="97"/>
    </row>
    <row r="105" spans="1:37" s="9" customFormat="1" ht="24.95" customHeight="1">
      <c r="B105" s="93"/>
      <c r="D105" s="94" t="s">
        <v>131</v>
      </c>
      <c r="E105" s="95"/>
      <c r="F105" s="95"/>
      <c r="G105" s="95"/>
      <c r="H105" s="95"/>
      <c r="I105" s="95"/>
      <c r="J105" s="96"/>
      <c r="L105" s="93"/>
    </row>
    <row r="106" spans="1:37" s="10" customFormat="1" ht="19.899999999999999" customHeight="1">
      <c r="B106" s="97"/>
      <c r="D106" s="98" t="s">
        <v>132</v>
      </c>
      <c r="E106" s="99"/>
      <c r="F106" s="99"/>
      <c r="G106" s="99"/>
      <c r="H106" s="99"/>
      <c r="I106" s="99"/>
      <c r="J106" s="100"/>
      <c r="L106" s="97"/>
    </row>
    <row r="107" spans="1:37" s="10" customFormat="1" ht="19.899999999999999" customHeight="1">
      <c r="B107" s="97"/>
      <c r="D107" s="98" t="s">
        <v>403</v>
      </c>
      <c r="E107" s="99"/>
      <c r="F107" s="99"/>
      <c r="G107" s="99"/>
      <c r="H107" s="99"/>
      <c r="I107" s="99"/>
      <c r="J107" s="100"/>
      <c r="L107" s="97"/>
    </row>
    <row r="108" spans="1:37" s="10" customFormat="1" ht="19.899999999999999" customHeight="1">
      <c r="B108" s="97"/>
      <c r="D108" s="98" t="s">
        <v>133</v>
      </c>
      <c r="E108" s="99"/>
      <c r="F108" s="99"/>
      <c r="G108" s="99"/>
      <c r="H108" s="99"/>
      <c r="I108" s="99"/>
      <c r="J108" s="100"/>
      <c r="L108" s="97"/>
    </row>
    <row r="109" spans="1:37" s="10" customFormat="1" ht="19.899999999999999" customHeight="1">
      <c r="B109" s="97"/>
      <c r="D109" s="98" t="s">
        <v>594</v>
      </c>
      <c r="E109" s="99"/>
      <c r="F109" s="99"/>
      <c r="G109" s="99"/>
      <c r="H109" s="99"/>
      <c r="I109" s="99"/>
      <c r="J109" s="100"/>
      <c r="L109" s="97"/>
    </row>
    <row r="110" spans="1:37" s="10" customFormat="1" ht="19.899999999999999" customHeight="1">
      <c r="B110" s="97"/>
      <c r="D110" s="98" t="s">
        <v>405</v>
      </c>
      <c r="E110" s="99"/>
      <c r="F110" s="99"/>
      <c r="G110" s="99"/>
      <c r="H110" s="99"/>
      <c r="I110" s="99"/>
      <c r="J110" s="100"/>
      <c r="L110" s="97"/>
    </row>
    <row r="111" spans="1:37" s="2" customFormat="1" ht="21.75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42"/>
      <c r="M111" s="29"/>
      <c r="N111" s="29"/>
      <c r="O111" s="29"/>
      <c r="P111" s="29"/>
      <c r="Q111" s="29"/>
      <c r="R111" s="29"/>
      <c r="S111" s="29"/>
      <c r="T111" s="29"/>
      <c r="U111" s="29"/>
    </row>
    <row r="112" spans="1:37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42"/>
      <c r="M112" s="29"/>
      <c r="N112" s="29"/>
      <c r="O112" s="29"/>
      <c r="P112" s="29"/>
      <c r="Q112" s="29"/>
      <c r="R112" s="29"/>
      <c r="S112" s="29"/>
      <c r="T112" s="29"/>
      <c r="U112" s="29"/>
    </row>
    <row r="113" spans="1:21" s="2" customFormat="1" ht="29.25" customHeight="1">
      <c r="A113" s="29"/>
      <c r="B113" s="30"/>
      <c r="C113" s="92" t="s">
        <v>135</v>
      </c>
      <c r="D113" s="29"/>
      <c r="E113" s="29"/>
      <c r="F113" s="29"/>
      <c r="G113" s="29"/>
      <c r="H113" s="29"/>
      <c r="I113" s="29"/>
      <c r="J113" s="101"/>
      <c r="K113" s="29"/>
      <c r="L113" s="42"/>
      <c r="M113" s="29"/>
      <c r="N113" s="29"/>
      <c r="O113" s="29"/>
      <c r="P113" s="29"/>
      <c r="Q113" s="29"/>
      <c r="R113" s="29"/>
      <c r="S113" s="29"/>
      <c r="T113" s="29"/>
      <c r="U113" s="29"/>
    </row>
    <row r="114" spans="1:21" s="2" customFormat="1" ht="18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42"/>
      <c r="M114" s="29"/>
      <c r="N114" s="29"/>
      <c r="O114" s="29"/>
      <c r="P114" s="29"/>
      <c r="Q114" s="29"/>
      <c r="R114" s="29"/>
      <c r="S114" s="29"/>
      <c r="T114" s="29"/>
      <c r="U114" s="29"/>
    </row>
    <row r="115" spans="1:21" s="2" customFormat="1" ht="29.25" customHeight="1">
      <c r="A115" s="29"/>
      <c r="B115" s="30"/>
      <c r="C115" s="69" t="s">
        <v>115</v>
      </c>
      <c r="D115" s="70"/>
      <c r="E115" s="70"/>
      <c r="F115" s="70"/>
      <c r="G115" s="70"/>
      <c r="H115" s="70"/>
      <c r="I115" s="70"/>
      <c r="J115" s="71"/>
      <c r="K115" s="70"/>
      <c r="L115" s="42"/>
      <c r="M115" s="29"/>
      <c r="N115" s="29"/>
      <c r="O115" s="29"/>
      <c r="P115" s="29"/>
      <c r="Q115" s="29"/>
      <c r="R115" s="29"/>
      <c r="S115" s="29"/>
      <c r="T115" s="29"/>
      <c r="U115" s="29"/>
    </row>
    <row r="116" spans="1:21" s="2" customFormat="1" ht="6.95" customHeight="1">
      <c r="A116" s="29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2"/>
      <c r="M116" s="29"/>
      <c r="N116" s="29"/>
      <c r="O116" s="29"/>
      <c r="P116" s="29"/>
      <c r="Q116" s="29"/>
      <c r="R116" s="29"/>
      <c r="S116" s="29"/>
      <c r="T116" s="29"/>
      <c r="U116" s="29"/>
    </row>
    <row r="120" spans="1:21" s="2" customFormat="1" ht="6.95" customHeight="1">
      <c r="A120" s="29"/>
      <c r="B120" s="49"/>
      <c r="C120" s="50"/>
      <c r="D120" s="50"/>
      <c r="E120" s="50"/>
      <c r="F120" s="50"/>
      <c r="G120" s="50"/>
      <c r="H120" s="50"/>
      <c r="I120" s="50"/>
      <c r="J120" s="50"/>
      <c r="K120" s="50"/>
      <c r="L120" s="42"/>
      <c r="M120" s="29"/>
      <c r="N120" s="29"/>
      <c r="O120" s="29"/>
      <c r="P120" s="29"/>
      <c r="Q120" s="29"/>
      <c r="R120" s="29"/>
      <c r="S120" s="29"/>
      <c r="T120" s="29"/>
      <c r="U120" s="29"/>
    </row>
    <row r="121" spans="1:21" s="2" customFormat="1" ht="24.95" customHeight="1">
      <c r="A121" s="29"/>
      <c r="B121" s="30"/>
      <c r="C121" s="19" t="s">
        <v>136</v>
      </c>
      <c r="D121" s="29"/>
      <c r="E121" s="29"/>
      <c r="F121" s="29"/>
      <c r="G121" s="29"/>
      <c r="H121" s="29"/>
      <c r="I121" s="29"/>
      <c r="J121" s="29"/>
      <c r="K121" s="29"/>
      <c r="L121" s="42"/>
      <c r="M121" s="29"/>
      <c r="N121" s="29"/>
      <c r="O121" s="29"/>
      <c r="P121" s="29"/>
      <c r="Q121" s="29"/>
      <c r="R121" s="29"/>
      <c r="S121" s="29"/>
      <c r="T121" s="29"/>
      <c r="U121" s="29"/>
    </row>
    <row r="122" spans="1:21" s="2" customFormat="1" ht="6.9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M122" s="29"/>
      <c r="N122" s="29"/>
      <c r="O122" s="29"/>
      <c r="P122" s="29"/>
      <c r="Q122" s="29"/>
      <c r="R122" s="29"/>
      <c r="S122" s="29"/>
      <c r="T122" s="29"/>
      <c r="U122" s="29"/>
    </row>
    <row r="123" spans="1:21" s="2" customFormat="1" ht="12" customHeight="1">
      <c r="A123" s="29"/>
      <c r="B123" s="30"/>
      <c r="C123" s="23" t="s">
        <v>11</v>
      </c>
      <c r="D123" s="29"/>
      <c r="E123" s="29"/>
      <c r="F123" s="29"/>
      <c r="G123" s="29"/>
      <c r="H123" s="29"/>
      <c r="I123" s="29"/>
      <c r="J123" s="29"/>
      <c r="K123" s="29"/>
      <c r="L123" s="42"/>
      <c r="M123" s="29"/>
      <c r="N123" s="29"/>
      <c r="O123" s="29"/>
      <c r="P123" s="29"/>
      <c r="Q123" s="29"/>
      <c r="R123" s="29"/>
      <c r="S123" s="29"/>
      <c r="T123" s="29"/>
      <c r="U123" s="29"/>
    </row>
    <row r="124" spans="1:21" s="2" customFormat="1" ht="16.5" customHeight="1">
      <c r="A124" s="29"/>
      <c r="B124" s="30"/>
      <c r="C124" s="29"/>
      <c r="D124" s="29"/>
      <c r="E124" s="181" t="str">
        <f>E7</f>
        <v>Poltár OO PZ, rekonštrukcia a modernizácia objektu</v>
      </c>
      <c r="F124" s="183"/>
      <c r="G124" s="183"/>
      <c r="H124" s="183"/>
      <c r="I124" s="29"/>
      <c r="J124" s="29"/>
      <c r="K124" s="29"/>
      <c r="L124" s="42"/>
      <c r="M124" s="29"/>
      <c r="N124" s="29"/>
      <c r="O124" s="29"/>
      <c r="P124" s="29"/>
      <c r="Q124" s="29"/>
      <c r="R124" s="29"/>
      <c r="S124" s="29"/>
      <c r="T124" s="29"/>
      <c r="U124" s="29"/>
    </row>
    <row r="125" spans="1:21" s="1" customFormat="1" ht="12" customHeight="1">
      <c r="B125" s="18"/>
      <c r="C125" s="23" t="s">
        <v>117</v>
      </c>
      <c r="L125" s="18"/>
    </row>
    <row r="126" spans="1:21" s="1" customFormat="1" ht="16.5" customHeight="1">
      <c r="B126" s="18"/>
      <c r="E126" s="181" t="s">
        <v>73</v>
      </c>
      <c r="F126" s="148"/>
      <c r="G126" s="148"/>
      <c r="H126" s="148"/>
      <c r="L126" s="18"/>
    </row>
    <row r="127" spans="1:21" s="1" customFormat="1" ht="12" customHeight="1">
      <c r="B127" s="18"/>
      <c r="C127" s="23" t="s">
        <v>118</v>
      </c>
      <c r="L127" s="18"/>
    </row>
    <row r="128" spans="1:21" s="2" customFormat="1" ht="16.5" customHeight="1">
      <c r="A128" s="29"/>
      <c r="B128" s="30"/>
      <c r="C128" s="29"/>
      <c r="D128" s="29"/>
      <c r="E128" s="184" t="s">
        <v>84</v>
      </c>
      <c r="F128" s="182"/>
      <c r="G128" s="182"/>
      <c r="H128" s="182"/>
      <c r="I128" s="29"/>
      <c r="J128" s="29"/>
      <c r="K128" s="29"/>
      <c r="L128" s="42"/>
      <c r="M128" s="29"/>
      <c r="N128" s="29"/>
      <c r="O128" s="29"/>
      <c r="P128" s="29"/>
      <c r="Q128" s="29"/>
      <c r="R128" s="29"/>
      <c r="S128" s="29"/>
      <c r="T128" s="29"/>
      <c r="U128" s="29"/>
    </row>
    <row r="129" spans="1:55" s="2" customFormat="1" ht="12" customHeight="1">
      <c r="A129" s="29"/>
      <c r="B129" s="30"/>
      <c r="C129" s="23" t="s">
        <v>806</v>
      </c>
      <c r="D129" s="29"/>
      <c r="E129" s="29"/>
      <c r="F129" s="29"/>
      <c r="G129" s="29"/>
      <c r="H129" s="29"/>
      <c r="I129" s="29"/>
      <c r="J129" s="29"/>
      <c r="K129" s="29"/>
      <c r="L129" s="42"/>
      <c r="M129" s="29"/>
      <c r="N129" s="29"/>
      <c r="O129" s="29"/>
      <c r="P129" s="29"/>
      <c r="Q129" s="29"/>
      <c r="R129" s="29"/>
      <c r="S129" s="29"/>
      <c r="T129" s="29"/>
      <c r="U129" s="29"/>
    </row>
    <row r="130" spans="1:55" s="2" customFormat="1" ht="16.5" customHeight="1">
      <c r="A130" s="29"/>
      <c r="B130" s="30"/>
      <c r="C130" s="29"/>
      <c r="D130" s="29"/>
      <c r="E130" s="178" t="str">
        <f>E13</f>
        <v>1.4.1b - Strešný plášť</v>
      </c>
      <c r="F130" s="182"/>
      <c r="G130" s="182"/>
      <c r="H130" s="182"/>
      <c r="I130" s="29"/>
      <c r="J130" s="29"/>
      <c r="K130" s="29"/>
      <c r="L130" s="42"/>
      <c r="M130" s="29"/>
      <c r="N130" s="29"/>
      <c r="O130" s="29"/>
      <c r="P130" s="29"/>
      <c r="Q130" s="29"/>
      <c r="R130" s="29"/>
      <c r="S130" s="29"/>
      <c r="T130" s="29"/>
      <c r="U130" s="29"/>
    </row>
    <row r="131" spans="1:55" s="2" customFormat="1" ht="6.95" customHeight="1">
      <c r="A131" s="29"/>
      <c r="B131" s="30"/>
      <c r="C131" s="29"/>
      <c r="D131" s="29"/>
      <c r="E131" s="29"/>
      <c r="F131" s="29"/>
      <c r="G131" s="29"/>
      <c r="H131" s="29"/>
      <c r="I131" s="29"/>
      <c r="J131" s="29"/>
      <c r="K131" s="29"/>
      <c r="L131" s="42"/>
      <c r="M131" s="29"/>
      <c r="N131" s="29"/>
      <c r="O131" s="29"/>
      <c r="P131" s="29"/>
      <c r="Q131" s="29"/>
      <c r="R131" s="29"/>
      <c r="S131" s="29"/>
      <c r="T131" s="29"/>
      <c r="U131" s="29"/>
    </row>
    <row r="132" spans="1:55" s="2" customFormat="1" ht="12" customHeight="1">
      <c r="A132" s="29"/>
      <c r="B132" s="30"/>
      <c r="C132" s="23" t="s">
        <v>17</v>
      </c>
      <c r="D132" s="29"/>
      <c r="E132" s="29"/>
      <c r="F132" s="21" t="str">
        <f>F16</f>
        <v>Poltár</v>
      </c>
      <c r="G132" s="29"/>
      <c r="H132" s="29"/>
      <c r="I132" s="23" t="s">
        <v>19</v>
      </c>
      <c r="J132" s="55" t="str">
        <f>IF(J16="","",J16)</f>
        <v>21. 6. 2023</v>
      </c>
      <c r="K132" s="29"/>
      <c r="L132" s="42"/>
      <c r="M132" s="29"/>
      <c r="N132" s="29"/>
      <c r="O132" s="29"/>
      <c r="P132" s="29"/>
      <c r="Q132" s="29"/>
      <c r="R132" s="29"/>
      <c r="S132" s="29"/>
      <c r="T132" s="29"/>
      <c r="U132" s="29"/>
    </row>
    <row r="133" spans="1:55" s="2" customFormat="1" ht="6.95" customHeight="1">
      <c r="A133" s="29"/>
      <c r="B133" s="30"/>
      <c r="C133" s="29"/>
      <c r="D133" s="29"/>
      <c r="E133" s="29"/>
      <c r="F133" s="29"/>
      <c r="G133" s="29"/>
      <c r="H133" s="29"/>
      <c r="I133" s="29"/>
      <c r="J133" s="29"/>
      <c r="K133" s="29"/>
      <c r="L133" s="42"/>
      <c r="M133" s="29"/>
      <c r="N133" s="29"/>
      <c r="O133" s="29"/>
      <c r="P133" s="29"/>
      <c r="Q133" s="29"/>
      <c r="R133" s="29"/>
      <c r="S133" s="29"/>
      <c r="T133" s="29"/>
      <c r="U133" s="29"/>
    </row>
    <row r="134" spans="1:55" s="2" customFormat="1" ht="15.2" customHeight="1">
      <c r="A134" s="29"/>
      <c r="B134" s="30"/>
      <c r="C134" s="23" t="s">
        <v>25</v>
      </c>
      <c r="D134" s="29"/>
      <c r="E134" s="29"/>
      <c r="F134" s="21" t="str">
        <f>E19</f>
        <v>Ministerstvo vnútra Slovenskej republiky</v>
      </c>
      <c r="G134" s="29"/>
      <c r="H134" s="29"/>
      <c r="I134" s="23" t="s">
        <v>32</v>
      </c>
      <c r="J134" s="25" t="str">
        <f>E25</f>
        <v>PROMOST s.r.o.</v>
      </c>
      <c r="K134" s="29"/>
      <c r="L134" s="42"/>
      <c r="M134" s="29"/>
      <c r="N134" s="29"/>
      <c r="O134" s="29"/>
      <c r="P134" s="29"/>
      <c r="Q134" s="29"/>
      <c r="R134" s="29"/>
      <c r="S134" s="29"/>
      <c r="T134" s="29"/>
      <c r="U134" s="29"/>
    </row>
    <row r="135" spans="1:55" s="2" customFormat="1" ht="15.2" customHeight="1">
      <c r="A135" s="29"/>
      <c r="B135" s="30"/>
      <c r="C135" s="23" t="s">
        <v>30</v>
      </c>
      <c r="D135" s="29"/>
      <c r="E135" s="29"/>
      <c r="F135" s="21" t="str">
        <f>IF(E22="","",E22)</f>
        <v xml:space="preserve"> </v>
      </c>
      <c r="G135" s="29"/>
      <c r="H135" s="29"/>
      <c r="I135" s="23" t="s">
        <v>37</v>
      </c>
      <c r="J135" s="25" t="str">
        <f>E28</f>
        <v>Ing. Michal Slobodník</v>
      </c>
      <c r="K135" s="29"/>
      <c r="L135" s="42"/>
      <c r="M135" s="29"/>
      <c r="N135" s="29"/>
      <c r="O135" s="29"/>
      <c r="P135" s="29"/>
      <c r="Q135" s="29"/>
      <c r="R135" s="29"/>
      <c r="S135" s="29"/>
      <c r="T135" s="29"/>
      <c r="U135" s="29"/>
    </row>
    <row r="136" spans="1:55" s="2" customFormat="1" ht="10.35" customHeight="1">
      <c r="A136" s="29"/>
      <c r="B136" s="30"/>
      <c r="C136" s="29"/>
      <c r="D136" s="29"/>
      <c r="E136" s="29"/>
      <c r="F136" s="29"/>
      <c r="G136" s="29"/>
      <c r="H136" s="29"/>
      <c r="I136" s="29"/>
      <c r="J136" s="29"/>
      <c r="K136" s="29"/>
      <c r="L136" s="42"/>
      <c r="M136" s="29"/>
      <c r="N136" s="29"/>
      <c r="O136" s="29"/>
      <c r="P136" s="29"/>
      <c r="Q136" s="29"/>
      <c r="R136" s="29"/>
      <c r="S136" s="29"/>
      <c r="T136" s="29"/>
      <c r="U136" s="29"/>
    </row>
    <row r="137" spans="1:55" s="11" customFormat="1" ht="29.25" customHeight="1">
      <c r="A137" s="102"/>
      <c r="B137" s="103"/>
      <c r="C137" s="104" t="s">
        <v>137</v>
      </c>
      <c r="D137" s="105" t="s">
        <v>66</v>
      </c>
      <c r="E137" s="105" t="s">
        <v>62</v>
      </c>
      <c r="F137" s="105" t="s">
        <v>63</v>
      </c>
      <c r="G137" s="105" t="s">
        <v>138</v>
      </c>
      <c r="H137" s="105" t="s">
        <v>139</v>
      </c>
      <c r="I137" s="105" t="s">
        <v>140</v>
      </c>
      <c r="J137" s="106" t="s">
        <v>123</v>
      </c>
      <c r="K137" s="107" t="s">
        <v>141</v>
      </c>
      <c r="L137" s="108"/>
      <c r="M137" s="102"/>
      <c r="N137" s="102"/>
      <c r="O137" s="102"/>
      <c r="P137" s="102"/>
      <c r="Q137" s="102"/>
      <c r="R137" s="102"/>
      <c r="S137" s="102"/>
      <c r="T137" s="102"/>
      <c r="U137" s="102"/>
    </row>
    <row r="138" spans="1:55" s="2" customFormat="1" ht="22.9" customHeight="1">
      <c r="A138" s="29"/>
      <c r="B138" s="30"/>
      <c r="C138" s="59" t="s">
        <v>119</v>
      </c>
      <c r="D138" s="29"/>
      <c r="E138" s="29"/>
      <c r="F138" s="29"/>
      <c r="G138" s="29"/>
      <c r="H138" s="29"/>
      <c r="I138" s="29"/>
      <c r="J138" s="109"/>
      <c r="K138" s="29"/>
      <c r="L138" s="30"/>
      <c r="M138" s="29"/>
      <c r="N138" s="29"/>
      <c r="O138" s="29"/>
      <c r="P138" s="29"/>
      <c r="Q138" s="29"/>
      <c r="R138" s="29"/>
      <c r="S138" s="29"/>
      <c r="T138" s="29"/>
      <c r="U138" s="29"/>
      <c r="AJ138" s="15" t="s">
        <v>68</v>
      </c>
      <c r="AK138" s="15" t="s">
        <v>125</v>
      </c>
      <c r="BA138" s="110">
        <f>BA139+BA169</f>
        <v>0</v>
      </c>
    </row>
    <row r="139" spans="1:55" s="12" customFormat="1" ht="25.9" customHeight="1">
      <c r="B139" s="111"/>
      <c r="D139" s="112" t="s">
        <v>68</v>
      </c>
      <c r="E139" s="113" t="s">
        <v>142</v>
      </c>
      <c r="F139" s="113" t="s">
        <v>143</v>
      </c>
      <c r="J139" s="114"/>
      <c r="L139" s="111"/>
      <c r="AH139" s="112" t="s">
        <v>74</v>
      </c>
      <c r="AJ139" s="115" t="s">
        <v>68</v>
      </c>
      <c r="AK139" s="115" t="s">
        <v>69</v>
      </c>
      <c r="AO139" s="112" t="s">
        <v>144</v>
      </c>
      <c r="BA139" s="116">
        <f>BA140+BA143+BA150+BA167</f>
        <v>0</v>
      </c>
    </row>
    <row r="140" spans="1:55" s="12" customFormat="1" ht="22.9" customHeight="1">
      <c r="B140" s="111"/>
      <c r="D140" s="112" t="s">
        <v>68</v>
      </c>
      <c r="E140" s="117" t="s">
        <v>87</v>
      </c>
      <c r="F140" s="117" t="s">
        <v>145</v>
      </c>
      <c r="J140" s="118"/>
      <c r="L140" s="111"/>
      <c r="AH140" s="112" t="s">
        <v>74</v>
      </c>
      <c r="AJ140" s="115" t="s">
        <v>68</v>
      </c>
      <c r="AK140" s="115" t="s">
        <v>74</v>
      </c>
      <c r="AO140" s="112" t="s">
        <v>144</v>
      </c>
      <c r="BA140" s="116">
        <f>SUM(BA141:BA142)</f>
        <v>0</v>
      </c>
    </row>
    <row r="141" spans="1:55" s="2" customFormat="1" ht="24.2" customHeight="1">
      <c r="A141" s="29"/>
      <c r="B141" s="119"/>
      <c r="C141" s="120" t="s">
        <v>74</v>
      </c>
      <c r="D141" s="120" t="s">
        <v>146</v>
      </c>
      <c r="E141" s="121" t="s">
        <v>894</v>
      </c>
      <c r="F141" s="122" t="s">
        <v>895</v>
      </c>
      <c r="G141" s="123" t="s">
        <v>483</v>
      </c>
      <c r="H141" s="124">
        <v>0.45</v>
      </c>
      <c r="I141" s="125"/>
      <c r="J141" s="125"/>
      <c r="K141" s="126"/>
      <c r="L141" s="30"/>
      <c r="M141" s="29"/>
      <c r="N141" s="29"/>
      <c r="O141" s="29"/>
      <c r="P141" s="29"/>
      <c r="Q141" s="29"/>
      <c r="R141" s="29"/>
      <c r="S141" s="29"/>
      <c r="T141" s="29"/>
      <c r="U141" s="29"/>
      <c r="AH141" s="127" t="s">
        <v>90</v>
      </c>
      <c r="AJ141" s="127" t="s">
        <v>146</v>
      </c>
      <c r="AK141" s="127" t="s">
        <v>78</v>
      </c>
      <c r="AO141" s="15" t="s">
        <v>144</v>
      </c>
      <c r="AU141" s="128" t="e">
        <f>IF(#REF!="základná",J141,0)</f>
        <v>#REF!</v>
      </c>
      <c r="AV141" s="128" t="e">
        <f>IF(#REF!="znížená",J141,0)</f>
        <v>#REF!</v>
      </c>
      <c r="AW141" s="128" t="e">
        <f>IF(#REF!="zákl. prenesená",J141,0)</f>
        <v>#REF!</v>
      </c>
      <c r="AX141" s="128" t="e">
        <f>IF(#REF!="zníž. prenesená",J141,0)</f>
        <v>#REF!</v>
      </c>
      <c r="AY141" s="128" t="e">
        <f>IF(#REF!="nulová",J141,0)</f>
        <v>#REF!</v>
      </c>
      <c r="AZ141" s="15" t="s">
        <v>78</v>
      </c>
      <c r="BA141" s="128">
        <f>ROUND(I141*H141,2)</f>
        <v>0</v>
      </c>
      <c r="BB141" s="15" t="s">
        <v>90</v>
      </c>
      <c r="BC141" s="127" t="s">
        <v>896</v>
      </c>
    </row>
    <row r="142" spans="1:55" s="2" customFormat="1" ht="37.9" customHeight="1">
      <c r="A142" s="29"/>
      <c r="B142" s="119"/>
      <c r="C142" s="120" t="s">
        <v>78</v>
      </c>
      <c r="D142" s="120" t="s">
        <v>146</v>
      </c>
      <c r="E142" s="121" t="s">
        <v>897</v>
      </c>
      <c r="F142" s="122" t="s">
        <v>898</v>
      </c>
      <c r="G142" s="123" t="s">
        <v>149</v>
      </c>
      <c r="H142" s="124">
        <v>1.262</v>
      </c>
      <c r="I142" s="125"/>
      <c r="J142" s="125"/>
      <c r="K142" s="126"/>
      <c r="L142" s="30"/>
      <c r="M142" s="29"/>
      <c r="N142" s="29"/>
      <c r="O142" s="29"/>
      <c r="P142" s="29"/>
      <c r="Q142" s="29"/>
      <c r="R142" s="29"/>
      <c r="S142" s="29"/>
      <c r="T142" s="29"/>
      <c r="U142" s="29"/>
      <c r="AH142" s="127" t="s">
        <v>90</v>
      </c>
      <c r="AJ142" s="127" t="s">
        <v>146</v>
      </c>
      <c r="AK142" s="127" t="s">
        <v>78</v>
      </c>
      <c r="AO142" s="15" t="s">
        <v>144</v>
      </c>
      <c r="AU142" s="128" t="e">
        <f>IF(#REF!="základná",J142,0)</f>
        <v>#REF!</v>
      </c>
      <c r="AV142" s="128" t="e">
        <f>IF(#REF!="znížená",J142,0)</f>
        <v>#REF!</v>
      </c>
      <c r="AW142" s="128" t="e">
        <f>IF(#REF!="zákl. prenesená",J142,0)</f>
        <v>#REF!</v>
      </c>
      <c r="AX142" s="128" t="e">
        <f>IF(#REF!="zníž. prenesená",J142,0)</f>
        <v>#REF!</v>
      </c>
      <c r="AY142" s="128" t="e">
        <f>IF(#REF!="nulová",J142,0)</f>
        <v>#REF!</v>
      </c>
      <c r="AZ142" s="15" t="s">
        <v>78</v>
      </c>
      <c r="BA142" s="128">
        <f>ROUND(I142*H142,2)</f>
        <v>0</v>
      </c>
      <c r="BB142" s="15" t="s">
        <v>90</v>
      </c>
      <c r="BC142" s="127" t="s">
        <v>899</v>
      </c>
    </row>
    <row r="143" spans="1:55" s="12" customFormat="1" ht="22.9" customHeight="1">
      <c r="B143" s="111"/>
      <c r="D143" s="112" t="s">
        <v>68</v>
      </c>
      <c r="E143" s="117" t="s">
        <v>154</v>
      </c>
      <c r="F143" s="117" t="s">
        <v>155</v>
      </c>
      <c r="J143" s="118"/>
      <c r="L143" s="111"/>
      <c r="AH143" s="112" t="s">
        <v>74</v>
      </c>
      <c r="AJ143" s="115" t="s">
        <v>68</v>
      </c>
      <c r="AK143" s="115" t="s">
        <v>74</v>
      </c>
      <c r="AO143" s="112" t="s">
        <v>144</v>
      </c>
      <c r="BA143" s="116">
        <f>SUM(BA144:BA149)</f>
        <v>0</v>
      </c>
    </row>
    <row r="144" spans="1:55" s="2" customFormat="1" ht="24.2" customHeight="1">
      <c r="A144" s="29"/>
      <c r="B144" s="119"/>
      <c r="C144" s="120" t="s">
        <v>87</v>
      </c>
      <c r="D144" s="120" t="s">
        <v>146</v>
      </c>
      <c r="E144" s="121" t="s">
        <v>178</v>
      </c>
      <c r="F144" s="122" t="s">
        <v>179</v>
      </c>
      <c r="G144" s="123" t="s">
        <v>149</v>
      </c>
      <c r="H144" s="124">
        <v>59.936999999999998</v>
      </c>
      <c r="I144" s="125"/>
      <c r="J144" s="125"/>
      <c r="K144" s="126"/>
      <c r="L144" s="30"/>
      <c r="M144" s="29"/>
      <c r="N144" s="29"/>
      <c r="O144" s="29"/>
      <c r="P144" s="29"/>
      <c r="Q144" s="29"/>
      <c r="R144" s="29"/>
      <c r="S144" s="29"/>
      <c r="T144" s="29"/>
      <c r="U144" s="29"/>
      <c r="AH144" s="127" t="s">
        <v>90</v>
      </c>
      <c r="AJ144" s="127" t="s">
        <v>146</v>
      </c>
      <c r="AK144" s="127" t="s">
        <v>78</v>
      </c>
      <c r="AO144" s="15" t="s">
        <v>144</v>
      </c>
      <c r="AU144" s="128" t="e">
        <f>IF(#REF!="základná",J144,0)</f>
        <v>#REF!</v>
      </c>
      <c r="AV144" s="128" t="e">
        <f>IF(#REF!="znížená",J144,0)</f>
        <v>#REF!</v>
      </c>
      <c r="AW144" s="128" t="e">
        <f>IF(#REF!="zákl. prenesená",J144,0)</f>
        <v>#REF!</v>
      </c>
      <c r="AX144" s="128" t="e">
        <f>IF(#REF!="zníž. prenesená",J144,0)</f>
        <v>#REF!</v>
      </c>
      <c r="AY144" s="128" t="e">
        <f>IF(#REF!="nulová",J144,0)</f>
        <v>#REF!</v>
      </c>
      <c r="AZ144" s="15" t="s">
        <v>78</v>
      </c>
      <c r="BA144" s="128">
        <f t="shared" ref="BA144:BA149" si="0">ROUND(I144*H144,2)</f>
        <v>0</v>
      </c>
      <c r="BB144" s="15" t="s">
        <v>90</v>
      </c>
      <c r="BC144" s="127" t="s">
        <v>900</v>
      </c>
    </row>
    <row r="145" spans="1:55" s="2" customFormat="1" ht="24.2" customHeight="1">
      <c r="A145" s="29"/>
      <c r="B145" s="119"/>
      <c r="C145" s="120" t="s">
        <v>90</v>
      </c>
      <c r="D145" s="120" t="s">
        <v>146</v>
      </c>
      <c r="E145" s="121" t="s">
        <v>182</v>
      </c>
      <c r="F145" s="122" t="s">
        <v>183</v>
      </c>
      <c r="G145" s="123" t="s">
        <v>149</v>
      </c>
      <c r="H145" s="124">
        <v>59.936999999999998</v>
      </c>
      <c r="I145" s="125"/>
      <c r="J145" s="125"/>
      <c r="K145" s="126"/>
      <c r="L145" s="30"/>
      <c r="M145" s="29"/>
      <c r="N145" s="29"/>
      <c r="O145" s="29"/>
      <c r="P145" s="29"/>
      <c r="Q145" s="29"/>
      <c r="R145" s="29"/>
      <c r="S145" s="29"/>
      <c r="T145" s="29"/>
      <c r="U145" s="29"/>
      <c r="AH145" s="127" t="s">
        <v>90</v>
      </c>
      <c r="AJ145" s="127" t="s">
        <v>146</v>
      </c>
      <c r="AK145" s="127" t="s">
        <v>78</v>
      </c>
      <c r="AO145" s="15" t="s">
        <v>144</v>
      </c>
      <c r="AU145" s="128" t="e">
        <f>IF(#REF!="základná",J145,0)</f>
        <v>#REF!</v>
      </c>
      <c r="AV145" s="128" t="e">
        <f>IF(#REF!="znížená",J145,0)</f>
        <v>#REF!</v>
      </c>
      <c r="AW145" s="128" t="e">
        <f>IF(#REF!="zákl. prenesená",J145,0)</f>
        <v>#REF!</v>
      </c>
      <c r="AX145" s="128" t="e">
        <f>IF(#REF!="zníž. prenesená",J145,0)</f>
        <v>#REF!</v>
      </c>
      <c r="AY145" s="128" t="e">
        <f>IF(#REF!="nulová",J145,0)</f>
        <v>#REF!</v>
      </c>
      <c r="AZ145" s="15" t="s">
        <v>78</v>
      </c>
      <c r="BA145" s="128">
        <f t="shared" si="0"/>
        <v>0</v>
      </c>
      <c r="BB145" s="15" t="s">
        <v>90</v>
      </c>
      <c r="BC145" s="127" t="s">
        <v>901</v>
      </c>
    </row>
    <row r="146" spans="1:55" s="2" customFormat="1" ht="24.2" customHeight="1">
      <c r="A146" s="29"/>
      <c r="B146" s="119"/>
      <c r="C146" s="120" t="s">
        <v>162</v>
      </c>
      <c r="D146" s="120" t="s">
        <v>146</v>
      </c>
      <c r="E146" s="121" t="s">
        <v>186</v>
      </c>
      <c r="F146" s="122" t="s">
        <v>187</v>
      </c>
      <c r="G146" s="123" t="s">
        <v>149</v>
      </c>
      <c r="H146" s="124">
        <v>59.936999999999998</v>
      </c>
      <c r="I146" s="125"/>
      <c r="J146" s="125"/>
      <c r="K146" s="126"/>
      <c r="L146" s="30"/>
      <c r="M146" s="29"/>
      <c r="N146" s="29"/>
      <c r="O146" s="29"/>
      <c r="P146" s="29"/>
      <c r="Q146" s="29"/>
      <c r="R146" s="29"/>
      <c r="S146" s="29"/>
      <c r="T146" s="29"/>
      <c r="U146" s="29"/>
      <c r="AH146" s="127" t="s">
        <v>90</v>
      </c>
      <c r="AJ146" s="127" t="s">
        <v>146</v>
      </c>
      <c r="AK146" s="127" t="s">
        <v>78</v>
      </c>
      <c r="AO146" s="15" t="s">
        <v>144</v>
      </c>
      <c r="AU146" s="128" t="e">
        <f>IF(#REF!="základná",J146,0)</f>
        <v>#REF!</v>
      </c>
      <c r="AV146" s="128" t="e">
        <f>IF(#REF!="znížená",J146,0)</f>
        <v>#REF!</v>
      </c>
      <c r="AW146" s="128" t="e">
        <f>IF(#REF!="zákl. prenesená",J146,0)</f>
        <v>#REF!</v>
      </c>
      <c r="AX146" s="128" t="e">
        <f>IF(#REF!="zníž. prenesená",J146,0)</f>
        <v>#REF!</v>
      </c>
      <c r="AY146" s="128" t="e">
        <f>IF(#REF!="nulová",J146,0)</f>
        <v>#REF!</v>
      </c>
      <c r="AZ146" s="15" t="s">
        <v>78</v>
      </c>
      <c r="BA146" s="128">
        <f t="shared" si="0"/>
        <v>0</v>
      </c>
      <c r="BB146" s="15" t="s">
        <v>90</v>
      </c>
      <c r="BC146" s="127" t="s">
        <v>902</v>
      </c>
    </row>
    <row r="147" spans="1:55" s="2" customFormat="1" ht="33" customHeight="1">
      <c r="A147" s="29"/>
      <c r="B147" s="119"/>
      <c r="C147" s="120" t="s">
        <v>154</v>
      </c>
      <c r="D147" s="120" t="s">
        <v>146</v>
      </c>
      <c r="E147" s="121" t="s">
        <v>903</v>
      </c>
      <c r="F147" s="122" t="s">
        <v>904</v>
      </c>
      <c r="G147" s="123" t="s">
        <v>149</v>
      </c>
      <c r="H147" s="124">
        <v>2.1</v>
      </c>
      <c r="I147" s="125"/>
      <c r="J147" s="125"/>
      <c r="K147" s="126"/>
      <c r="L147" s="30"/>
      <c r="M147" s="29"/>
      <c r="N147" s="29"/>
      <c r="O147" s="29"/>
      <c r="P147" s="29"/>
      <c r="Q147" s="29"/>
      <c r="R147" s="29"/>
      <c r="S147" s="29"/>
      <c r="T147" s="29"/>
      <c r="U147" s="29"/>
      <c r="AH147" s="127" t="s">
        <v>90</v>
      </c>
      <c r="AJ147" s="127" t="s">
        <v>146</v>
      </c>
      <c r="AK147" s="127" t="s">
        <v>78</v>
      </c>
      <c r="AO147" s="15" t="s">
        <v>144</v>
      </c>
      <c r="AU147" s="128" t="e">
        <f>IF(#REF!="základná",J147,0)</f>
        <v>#REF!</v>
      </c>
      <c r="AV147" s="128" t="e">
        <f>IF(#REF!="znížená",J147,0)</f>
        <v>#REF!</v>
      </c>
      <c r="AW147" s="128" t="e">
        <f>IF(#REF!="zákl. prenesená",J147,0)</f>
        <v>#REF!</v>
      </c>
      <c r="AX147" s="128" t="e">
        <f>IF(#REF!="zníž. prenesená",J147,0)</f>
        <v>#REF!</v>
      </c>
      <c r="AY147" s="128" t="e">
        <f>IF(#REF!="nulová",J147,0)</f>
        <v>#REF!</v>
      </c>
      <c r="AZ147" s="15" t="s">
        <v>78</v>
      </c>
      <c r="BA147" s="128">
        <f t="shared" si="0"/>
        <v>0</v>
      </c>
      <c r="BB147" s="15" t="s">
        <v>90</v>
      </c>
      <c r="BC147" s="127" t="s">
        <v>905</v>
      </c>
    </row>
    <row r="148" spans="1:55" s="2" customFormat="1" ht="33" customHeight="1">
      <c r="A148" s="29"/>
      <c r="B148" s="119"/>
      <c r="C148" s="120" t="s">
        <v>169</v>
      </c>
      <c r="D148" s="120" t="s">
        <v>146</v>
      </c>
      <c r="E148" s="121" t="s">
        <v>906</v>
      </c>
      <c r="F148" s="122" t="s">
        <v>907</v>
      </c>
      <c r="G148" s="123" t="s">
        <v>149</v>
      </c>
      <c r="H148" s="124">
        <v>4.2</v>
      </c>
      <c r="I148" s="125"/>
      <c r="J148" s="125"/>
      <c r="K148" s="126"/>
      <c r="L148" s="30"/>
      <c r="M148" s="29"/>
      <c r="N148" s="29"/>
      <c r="O148" s="29"/>
      <c r="P148" s="29"/>
      <c r="Q148" s="29"/>
      <c r="R148" s="29"/>
      <c r="S148" s="29"/>
      <c r="T148" s="29"/>
      <c r="U148" s="29"/>
      <c r="AH148" s="127" t="s">
        <v>90</v>
      </c>
      <c r="AJ148" s="127" t="s">
        <v>146</v>
      </c>
      <c r="AK148" s="127" t="s">
        <v>78</v>
      </c>
      <c r="AO148" s="15" t="s">
        <v>144</v>
      </c>
      <c r="AU148" s="128" t="e">
        <f>IF(#REF!="základná",J148,0)</f>
        <v>#REF!</v>
      </c>
      <c r="AV148" s="128" t="e">
        <f>IF(#REF!="znížená",J148,0)</f>
        <v>#REF!</v>
      </c>
      <c r="AW148" s="128" t="e">
        <f>IF(#REF!="zákl. prenesená",J148,0)</f>
        <v>#REF!</v>
      </c>
      <c r="AX148" s="128" t="e">
        <f>IF(#REF!="zníž. prenesená",J148,0)</f>
        <v>#REF!</v>
      </c>
      <c r="AY148" s="128" t="e">
        <f>IF(#REF!="nulová",J148,0)</f>
        <v>#REF!</v>
      </c>
      <c r="AZ148" s="15" t="s">
        <v>78</v>
      </c>
      <c r="BA148" s="128">
        <f t="shared" si="0"/>
        <v>0</v>
      </c>
      <c r="BB148" s="15" t="s">
        <v>90</v>
      </c>
      <c r="BC148" s="127" t="s">
        <v>908</v>
      </c>
    </row>
    <row r="149" spans="1:55" s="2" customFormat="1" ht="33" customHeight="1">
      <c r="A149" s="29"/>
      <c r="B149" s="119"/>
      <c r="C149" s="120" t="s">
        <v>173</v>
      </c>
      <c r="D149" s="120" t="s">
        <v>146</v>
      </c>
      <c r="E149" s="121" t="s">
        <v>612</v>
      </c>
      <c r="F149" s="122" t="s">
        <v>613</v>
      </c>
      <c r="G149" s="123" t="s">
        <v>272</v>
      </c>
      <c r="H149" s="124">
        <v>12.52</v>
      </c>
      <c r="I149" s="125"/>
      <c r="J149" s="125"/>
      <c r="K149" s="126"/>
      <c r="L149" s="30"/>
      <c r="M149" s="29"/>
      <c r="N149" s="29"/>
      <c r="O149" s="29"/>
      <c r="P149" s="29"/>
      <c r="Q149" s="29"/>
      <c r="R149" s="29"/>
      <c r="S149" s="29"/>
      <c r="T149" s="29"/>
      <c r="U149" s="29"/>
      <c r="AH149" s="127" t="s">
        <v>90</v>
      </c>
      <c r="AJ149" s="127" t="s">
        <v>146</v>
      </c>
      <c r="AK149" s="127" t="s">
        <v>78</v>
      </c>
      <c r="AO149" s="15" t="s">
        <v>144</v>
      </c>
      <c r="AU149" s="128" t="e">
        <f>IF(#REF!="základná",J149,0)</f>
        <v>#REF!</v>
      </c>
      <c r="AV149" s="128" t="e">
        <f>IF(#REF!="znížená",J149,0)</f>
        <v>#REF!</v>
      </c>
      <c r="AW149" s="128" t="e">
        <f>IF(#REF!="zákl. prenesená",J149,0)</f>
        <v>#REF!</v>
      </c>
      <c r="AX149" s="128" t="e">
        <f>IF(#REF!="zníž. prenesená",J149,0)</f>
        <v>#REF!</v>
      </c>
      <c r="AY149" s="128" t="e">
        <f>IF(#REF!="nulová",J149,0)</f>
        <v>#REF!</v>
      </c>
      <c r="AZ149" s="15" t="s">
        <v>78</v>
      </c>
      <c r="BA149" s="128">
        <f t="shared" si="0"/>
        <v>0</v>
      </c>
      <c r="BB149" s="15" t="s">
        <v>90</v>
      </c>
      <c r="BC149" s="127" t="s">
        <v>909</v>
      </c>
    </row>
    <row r="150" spans="1:55" s="12" customFormat="1" ht="22.9" customHeight="1">
      <c r="B150" s="111"/>
      <c r="D150" s="112" t="s">
        <v>68</v>
      </c>
      <c r="E150" s="117" t="s">
        <v>177</v>
      </c>
      <c r="F150" s="117" t="s">
        <v>248</v>
      </c>
      <c r="J150" s="118"/>
      <c r="L150" s="111"/>
      <c r="AH150" s="112" t="s">
        <v>74</v>
      </c>
      <c r="AJ150" s="115" t="s">
        <v>68</v>
      </c>
      <c r="AK150" s="115" t="s">
        <v>74</v>
      </c>
      <c r="AO150" s="112" t="s">
        <v>144</v>
      </c>
      <c r="BA150" s="116">
        <f>SUM(BA151:BA166)</f>
        <v>0</v>
      </c>
    </row>
    <row r="151" spans="1:55" s="2" customFormat="1" ht="16.5" customHeight="1">
      <c r="A151" s="29"/>
      <c r="B151" s="119"/>
      <c r="C151" s="120" t="s">
        <v>177</v>
      </c>
      <c r="D151" s="120" t="s">
        <v>146</v>
      </c>
      <c r="E151" s="121" t="s">
        <v>297</v>
      </c>
      <c r="F151" s="122" t="s">
        <v>298</v>
      </c>
      <c r="G151" s="123" t="s">
        <v>272</v>
      </c>
      <c r="H151" s="124">
        <v>128.27000000000001</v>
      </c>
      <c r="I151" s="125"/>
      <c r="J151" s="125"/>
      <c r="K151" s="126"/>
      <c r="L151" s="30"/>
      <c r="M151" s="29"/>
      <c r="N151" s="29"/>
      <c r="O151" s="29"/>
      <c r="P151" s="29"/>
      <c r="Q151" s="29"/>
      <c r="R151" s="29"/>
      <c r="S151" s="29"/>
      <c r="T151" s="29"/>
      <c r="U151" s="29"/>
      <c r="AH151" s="127" t="s">
        <v>90</v>
      </c>
      <c r="AJ151" s="127" t="s">
        <v>146</v>
      </c>
      <c r="AK151" s="127" t="s">
        <v>78</v>
      </c>
      <c r="AO151" s="15" t="s">
        <v>144</v>
      </c>
      <c r="AU151" s="128" t="e">
        <f>IF(#REF!="základná",J151,0)</f>
        <v>#REF!</v>
      </c>
      <c r="AV151" s="128" t="e">
        <f>IF(#REF!="znížená",J151,0)</f>
        <v>#REF!</v>
      </c>
      <c r="AW151" s="128" t="e">
        <f>IF(#REF!="zákl. prenesená",J151,0)</f>
        <v>#REF!</v>
      </c>
      <c r="AX151" s="128" t="e">
        <f>IF(#REF!="zníž. prenesená",J151,0)</f>
        <v>#REF!</v>
      </c>
      <c r="AY151" s="128" t="e">
        <f>IF(#REF!="nulová",J151,0)</f>
        <v>#REF!</v>
      </c>
      <c r="AZ151" s="15" t="s">
        <v>78</v>
      </c>
      <c r="BA151" s="128">
        <f t="shared" ref="BA151:BA166" si="1">ROUND(I151*H151,2)</f>
        <v>0</v>
      </c>
      <c r="BB151" s="15" t="s">
        <v>90</v>
      </c>
      <c r="BC151" s="127" t="s">
        <v>910</v>
      </c>
    </row>
    <row r="152" spans="1:55" s="2" customFormat="1" ht="24.2" customHeight="1">
      <c r="A152" s="29"/>
      <c r="B152" s="119"/>
      <c r="C152" s="120" t="s">
        <v>181</v>
      </c>
      <c r="D152" s="120" t="s">
        <v>146</v>
      </c>
      <c r="E152" s="121" t="s">
        <v>911</v>
      </c>
      <c r="F152" s="122" t="s">
        <v>912</v>
      </c>
      <c r="G152" s="123" t="s">
        <v>483</v>
      </c>
      <c r="H152" s="124">
        <v>1.8149999999999999</v>
      </c>
      <c r="I152" s="125"/>
      <c r="J152" s="125"/>
      <c r="K152" s="126"/>
      <c r="L152" s="30"/>
      <c r="M152" s="29"/>
      <c r="N152" s="29"/>
      <c r="O152" s="29"/>
      <c r="P152" s="29"/>
      <c r="Q152" s="29"/>
      <c r="R152" s="29"/>
      <c r="S152" s="29"/>
      <c r="T152" s="29"/>
      <c r="U152" s="29"/>
      <c r="AH152" s="127" t="s">
        <v>90</v>
      </c>
      <c r="AJ152" s="127" t="s">
        <v>146</v>
      </c>
      <c r="AK152" s="127" t="s">
        <v>78</v>
      </c>
      <c r="AO152" s="15" t="s">
        <v>144</v>
      </c>
      <c r="AU152" s="128" t="e">
        <f>IF(#REF!="základná",J152,0)</f>
        <v>#REF!</v>
      </c>
      <c r="AV152" s="128" t="e">
        <f>IF(#REF!="znížená",J152,0)</f>
        <v>#REF!</v>
      </c>
      <c r="AW152" s="128" t="e">
        <f>IF(#REF!="zákl. prenesená",J152,0)</f>
        <v>#REF!</v>
      </c>
      <c r="AX152" s="128" t="e">
        <f>IF(#REF!="zníž. prenesená",J152,0)</f>
        <v>#REF!</v>
      </c>
      <c r="AY152" s="128" t="e">
        <f>IF(#REF!="nulová",J152,0)</f>
        <v>#REF!</v>
      </c>
      <c r="AZ152" s="15" t="s">
        <v>78</v>
      </c>
      <c r="BA152" s="128">
        <f t="shared" si="1"/>
        <v>0</v>
      </c>
      <c r="BB152" s="15" t="s">
        <v>90</v>
      </c>
      <c r="BC152" s="127" t="s">
        <v>913</v>
      </c>
    </row>
    <row r="153" spans="1:55" s="2" customFormat="1" ht="24.2" customHeight="1">
      <c r="A153" s="29"/>
      <c r="B153" s="119"/>
      <c r="C153" s="120" t="s">
        <v>185</v>
      </c>
      <c r="D153" s="120" t="s">
        <v>146</v>
      </c>
      <c r="E153" s="121" t="s">
        <v>914</v>
      </c>
      <c r="F153" s="122" t="s">
        <v>915</v>
      </c>
      <c r="G153" s="123" t="s">
        <v>483</v>
      </c>
      <c r="H153" s="124">
        <v>1.2829999999999999</v>
      </c>
      <c r="I153" s="125"/>
      <c r="J153" s="125"/>
      <c r="K153" s="126"/>
      <c r="L153" s="30"/>
      <c r="M153" s="29"/>
      <c r="N153" s="29"/>
      <c r="O153" s="29"/>
      <c r="P153" s="29"/>
      <c r="Q153" s="29"/>
      <c r="R153" s="29"/>
      <c r="S153" s="29"/>
      <c r="T153" s="29"/>
      <c r="U153" s="29"/>
      <c r="AH153" s="127" t="s">
        <v>90</v>
      </c>
      <c r="AJ153" s="127" t="s">
        <v>146</v>
      </c>
      <c r="AK153" s="127" t="s">
        <v>78</v>
      </c>
      <c r="AO153" s="15" t="s">
        <v>144</v>
      </c>
      <c r="AU153" s="128" t="e">
        <f>IF(#REF!="základná",J153,0)</f>
        <v>#REF!</v>
      </c>
      <c r="AV153" s="128" t="e">
        <f>IF(#REF!="znížená",J153,0)</f>
        <v>#REF!</v>
      </c>
      <c r="AW153" s="128" t="e">
        <f>IF(#REF!="zákl. prenesená",J153,0)</f>
        <v>#REF!</v>
      </c>
      <c r="AX153" s="128" t="e">
        <f>IF(#REF!="zníž. prenesená",J153,0)</f>
        <v>#REF!</v>
      </c>
      <c r="AY153" s="128" t="e">
        <f>IF(#REF!="nulová",J153,0)</f>
        <v>#REF!</v>
      </c>
      <c r="AZ153" s="15" t="s">
        <v>78</v>
      </c>
      <c r="BA153" s="128">
        <f t="shared" si="1"/>
        <v>0</v>
      </c>
      <c r="BB153" s="15" t="s">
        <v>90</v>
      </c>
      <c r="BC153" s="127" t="s">
        <v>916</v>
      </c>
    </row>
    <row r="154" spans="1:55" s="2" customFormat="1" ht="37.9" customHeight="1">
      <c r="A154" s="29"/>
      <c r="B154" s="119"/>
      <c r="C154" s="120" t="s">
        <v>189</v>
      </c>
      <c r="D154" s="120" t="s">
        <v>146</v>
      </c>
      <c r="E154" s="121" t="s">
        <v>917</v>
      </c>
      <c r="F154" s="122" t="s">
        <v>918</v>
      </c>
      <c r="G154" s="123" t="s">
        <v>149</v>
      </c>
      <c r="H154" s="124">
        <v>4.5069999999999997</v>
      </c>
      <c r="I154" s="125"/>
      <c r="J154" s="125"/>
      <c r="K154" s="126"/>
      <c r="L154" s="30"/>
      <c r="M154" s="29"/>
      <c r="N154" s="29"/>
      <c r="O154" s="29"/>
      <c r="P154" s="29"/>
      <c r="Q154" s="29"/>
      <c r="R154" s="29"/>
      <c r="S154" s="29"/>
      <c r="T154" s="29"/>
      <c r="U154" s="29"/>
      <c r="AH154" s="127" t="s">
        <v>90</v>
      </c>
      <c r="AJ154" s="127" t="s">
        <v>146</v>
      </c>
      <c r="AK154" s="127" t="s">
        <v>78</v>
      </c>
      <c r="AO154" s="15" t="s">
        <v>144</v>
      </c>
      <c r="AU154" s="128" t="e">
        <f>IF(#REF!="základná",J154,0)</f>
        <v>#REF!</v>
      </c>
      <c r="AV154" s="128" t="e">
        <f>IF(#REF!="znížená",J154,0)</f>
        <v>#REF!</v>
      </c>
      <c r="AW154" s="128" t="e">
        <f>IF(#REF!="zákl. prenesená",J154,0)</f>
        <v>#REF!</v>
      </c>
      <c r="AX154" s="128" t="e">
        <f>IF(#REF!="zníž. prenesená",J154,0)</f>
        <v>#REF!</v>
      </c>
      <c r="AY154" s="128" t="e">
        <f>IF(#REF!="nulová",J154,0)</f>
        <v>#REF!</v>
      </c>
      <c r="AZ154" s="15" t="s">
        <v>78</v>
      </c>
      <c r="BA154" s="128">
        <f t="shared" si="1"/>
        <v>0</v>
      </c>
      <c r="BB154" s="15" t="s">
        <v>90</v>
      </c>
      <c r="BC154" s="127" t="s">
        <v>919</v>
      </c>
    </row>
    <row r="155" spans="1:55" s="2" customFormat="1" ht="24.2" customHeight="1">
      <c r="A155" s="29"/>
      <c r="B155" s="119"/>
      <c r="C155" s="120" t="s">
        <v>193</v>
      </c>
      <c r="D155" s="120" t="s">
        <v>146</v>
      </c>
      <c r="E155" s="121" t="s">
        <v>920</v>
      </c>
      <c r="F155" s="122" t="s">
        <v>921</v>
      </c>
      <c r="G155" s="123" t="s">
        <v>149</v>
      </c>
      <c r="H155" s="124">
        <v>4.2</v>
      </c>
      <c r="I155" s="125"/>
      <c r="J155" s="125"/>
      <c r="K155" s="126"/>
      <c r="L155" s="30"/>
      <c r="M155" s="29"/>
      <c r="N155" s="29"/>
      <c r="O155" s="29"/>
      <c r="P155" s="29"/>
      <c r="Q155" s="29"/>
      <c r="R155" s="29"/>
      <c r="S155" s="29"/>
      <c r="T155" s="29"/>
      <c r="U155" s="29"/>
      <c r="AH155" s="127" t="s">
        <v>90</v>
      </c>
      <c r="AJ155" s="127" t="s">
        <v>146</v>
      </c>
      <c r="AK155" s="127" t="s">
        <v>78</v>
      </c>
      <c r="AO155" s="15" t="s">
        <v>144</v>
      </c>
      <c r="AU155" s="128" t="e">
        <f>IF(#REF!="základná",J155,0)</f>
        <v>#REF!</v>
      </c>
      <c r="AV155" s="128" t="e">
        <f>IF(#REF!="znížená",J155,0)</f>
        <v>#REF!</v>
      </c>
      <c r="AW155" s="128" t="e">
        <f>IF(#REF!="zákl. prenesená",J155,0)</f>
        <v>#REF!</v>
      </c>
      <c r="AX155" s="128" t="e">
        <f>IF(#REF!="zníž. prenesená",J155,0)</f>
        <v>#REF!</v>
      </c>
      <c r="AY155" s="128" t="e">
        <f>IF(#REF!="nulová",J155,0)</f>
        <v>#REF!</v>
      </c>
      <c r="AZ155" s="15" t="s">
        <v>78</v>
      </c>
      <c r="BA155" s="128">
        <f t="shared" si="1"/>
        <v>0</v>
      </c>
      <c r="BB155" s="15" t="s">
        <v>90</v>
      </c>
      <c r="BC155" s="127" t="s">
        <v>922</v>
      </c>
    </row>
    <row r="156" spans="1:55" s="2" customFormat="1" ht="21.75" customHeight="1">
      <c r="A156" s="29"/>
      <c r="B156" s="119"/>
      <c r="C156" s="120" t="s">
        <v>197</v>
      </c>
      <c r="D156" s="120" t="s">
        <v>146</v>
      </c>
      <c r="E156" s="121" t="s">
        <v>326</v>
      </c>
      <c r="F156" s="122" t="s">
        <v>327</v>
      </c>
      <c r="G156" s="123" t="s">
        <v>328</v>
      </c>
      <c r="H156" s="124">
        <v>7.8659999999999997</v>
      </c>
      <c r="I156" s="125"/>
      <c r="J156" s="125"/>
      <c r="K156" s="126"/>
      <c r="L156" s="30"/>
      <c r="M156" s="29"/>
      <c r="N156" s="29"/>
      <c r="O156" s="29"/>
      <c r="P156" s="29"/>
      <c r="Q156" s="29"/>
      <c r="R156" s="29"/>
      <c r="S156" s="29"/>
      <c r="T156" s="29"/>
      <c r="U156" s="29"/>
      <c r="AH156" s="127" t="s">
        <v>90</v>
      </c>
      <c r="AJ156" s="127" t="s">
        <v>146</v>
      </c>
      <c r="AK156" s="127" t="s">
        <v>78</v>
      </c>
      <c r="AO156" s="15" t="s">
        <v>144</v>
      </c>
      <c r="AU156" s="128" t="e">
        <f>IF(#REF!="základná",J156,0)</f>
        <v>#REF!</v>
      </c>
      <c r="AV156" s="128" t="e">
        <f>IF(#REF!="znížená",J156,0)</f>
        <v>#REF!</v>
      </c>
      <c r="AW156" s="128" t="e">
        <f>IF(#REF!="zákl. prenesená",J156,0)</f>
        <v>#REF!</v>
      </c>
      <c r="AX156" s="128" t="e">
        <f>IF(#REF!="zníž. prenesená",J156,0)</f>
        <v>#REF!</v>
      </c>
      <c r="AY156" s="128" t="e">
        <f>IF(#REF!="nulová",J156,0)</f>
        <v>#REF!</v>
      </c>
      <c r="AZ156" s="15" t="s">
        <v>78</v>
      </c>
      <c r="BA156" s="128">
        <f t="shared" si="1"/>
        <v>0</v>
      </c>
      <c r="BB156" s="15" t="s">
        <v>90</v>
      </c>
      <c r="BC156" s="127" t="s">
        <v>923</v>
      </c>
    </row>
    <row r="157" spans="1:55" s="2" customFormat="1" ht="16.5" customHeight="1">
      <c r="A157" s="29"/>
      <c r="B157" s="119"/>
      <c r="C157" s="120" t="s">
        <v>201</v>
      </c>
      <c r="D157" s="120" t="s">
        <v>146</v>
      </c>
      <c r="E157" s="121" t="s">
        <v>331</v>
      </c>
      <c r="F157" s="122" t="s">
        <v>332</v>
      </c>
      <c r="G157" s="123" t="s">
        <v>328</v>
      </c>
      <c r="H157" s="124">
        <v>15.731999999999999</v>
      </c>
      <c r="I157" s="125"/>
      <c r="J157" s="125"/>
      <c r="K157" s="126"/>
      <c r="L157" s="30"/>
      <c r="M157" s="29"/>
      <c r="N157" s="29"/>
      <c r="O157" s="29"/>
      <c r="P157" s="29"/>
      <c r="Q157" s="29"/>
      <c r="R157" s="29"/>
      <c r="S157" s="29"/>
      <c r="T157" s="29"/>
      <c r="U157" s="29"/>
      <c r="AH157" s="127" t="s">
        <v>90</v>
      </c>
      <c r="AJ157" s="127" t="s">
        <v>146</v>
      </c>
      <c r="AK157" s="127" t="s">
        <v>78</v>
      </c>
      <c r="AO157" s="15" t="s">
        <v>144</v>
      </c>
      <c r="AU157" s="128" t="e">
        <f>IF(#REF!="základná",J157,0)</f>
        <v>#REF!</v>
      </c>
      <c r="AV157" s="128" t="e">
        <f>IF(#REF!="znížená",J157,0)</f>
        <v>#REF!</v>
      </c>
      <c r="AW157" s="128" t="e">
        <f>IF(#REF!="zákl. prenesená",J157,0)</f>
        <v>#REF!</v>
      </c>
      <c r="AX157" s="128" t="e">
        <f>IF(#REF!="zníž. prenesená",J157,0)</f>
        <v>#REF!</v>
      </c>
      <c r="AY157" s="128" t="e">
        <f>IF(#REF!="nulová",J157,0)</f>
        <v>#REF!</v>
      </c>
      <c r="AZ157" s="15" t="s">
        <v>78</v>
      </c>
      <c r="BA157" s="128">
        <f t="shared" si="1"/>
        <v>0</v>
      </c>
      <c r="BB157" s="15" t="s">
        <v>90</v>
      </c>
      <c r="BC157" s="127" t="s">
        <v>924</v>
      </c>
    </row>
    <row r="158" spans="1:55" s="2" customFormat="1" ht="16.5" customHeight="1">
      <c r="A158" s="29"/>
      <c r="B158" s="119"/>
      <c r="C158" s="120" t="s">
        <v>205</v>
      </c>
      <c r="D158" s="120" t="s">
        <v>146</v>
      </c>
      <c r="E158" s="121" t="s">
        <v>840</v>
      </c>
      <c r="F158" s="122" t="s">
        <v>841</v>
      </c>
      <c r="G158" s="123" t="s">
        <v>272</v>
      </c>
      <c r="H158" s="124">
        <v>55</v>
      </c>
      <c r="I158" s="125"/>
      <c r="J158" s="125"/>
      <c r="K158" s="126"/>
      <c r="L158" s="30"/>
      <c r="M158" s="29"/>
      <c r="N158" s="29"/>
      <c r="O158" s="29"/>
      <c r="P158" s="29"/>
      <c r="Q158" s="29"/>
      <c r="R158" s="29"/>
      <c r="S158" s="29"/>
      <c r="T158" s="29"/>
      <c r="U158" s="29"/>
      <c r="AH158" s="127" t="s">
        <v>90</v>
      </c>
      <c r="AJ158" s="127" t="s">
        <v>146</v>
      </c>
      <c r="AK158" s="127" t="s">
        <v>78</v>
      </c>
      <c r="AO158" s="15" t="s">
        <v>144</v>
      </c>
      <c r="AU158" s="128" t="e">
        <f>IF(#REF!="základná",J158,0)</f>
        <v>#REF!</v>
      </c>
      <c r="AV158" s="128" t="e">
        <f>IF(#REF!="znížená",J158,0)</f>
        <v>#REF!</v>
      </c>
      <c r="AW158" s="128" t="e">
        <f>IF(#REF!="zákl. prenesená",J158,0)</f>
        <v>#REF!</v>
      </c>
      <c r="AX158" s="128" t="e">
        <f>IF(#REF!="zníž. prenesená",J158,0)</f>
        <v>#REF!</v>
      </c>
      <c r="AY158" s="128" t="e">
        <f>IF(#REF!="nulová",J158,0)</f>
        <v>#REF!</v>
      </c>
      <c r="AZ158" s="15" t="s">
        <v>78</v>
      </c>
      <c r="BA158" s="128">
        <f t="shared" si="1"/>
        <v>0</v>
      </c>
      <c r="BB158" s="15" t="s">
        <v>90</v>
      </c>
      <c r="BC158" s="127" t="s">
        <v>925</v>
      </c>
    </row>
    <row r="159" spans="1:55" s="2" customFormat="1" ht="16.5" customHeight="1">
      <c r="A159" s="29"/>
      <c r="B159" s="119"/>
      <c r="C159" s="120" t="s">
        <v>209</v>
      </c>
      <c r="D159" s="120" t="s">
        <v>146</v>
      </c>
      <c r="E159" s="121" t="s">
        <v>926</v>
      </c>
      <c r="F159" s="122" t="s">
        <v>927</v>
      </c>
      <c r="G159" s="123" t="s">
        <v>272</v>
      </c>
      <c r="H159" s="124">
        <v>8</v>
      </c>
      <c r="I159" s="125"/>
      <c r="J159" s="125"/>
      <c r="K159" s="126"/>
      <c r="L159" s="30"/>
      <c r="M159" s="29"/>
      <c r="N159" s="29"/>
      <c r="O159" s="29"/>
      <c r="P159" s="29"/>
      <c r="Q159" s="29"/>
      <c r="R159" s="29"/>
      <c r="S159" s="29"/>
      <c r="T159" s="29"/>
      <c r="U159" s="29"/>
      <c r="AH159" s="127" t="s">
        <v>90</v>
      </c>
      <c r="AJ159" s="127" t="s">
        <v>146</v>
      </c>
      <c r="AK159" s="127" t="s">
        <v>78</v>
      </c>
      <c r="AO159" s="15" t="s">
        <v>144</v>
      </c>
      <c r="AU159" s="128" t="e">
        <f>IF(#REF!="základná",J159,0)</f>
        <v>#REF!</v>
      </c>
      <c r="AV159" s="128" t="e">
        <f>IF(#REF!="znížená",J159,0)</f>
        <v>#REF!</v>
      </c>
      <c r="AW159" s="128" t="e">
        <f>IF(#REF!="zákl. prenesená",J159,0)</f>
        <v>#REF!</v>
      </c>
      <c r="AX159" s="128" t="e">
        <f>IF(#REF!="zníž. prenesená",J159,0)</f>
        <v>#REF!</v>
      </c>
      <c r="AY159" s="128" t="e">
        <f>IF(#REF!="nulová",J159,0)</f>
        <v>#REF!</v>
      </c>
      <c r="AZ159" s="15" t="s">
        <v>78</v>
      </c>
      <c r="BA159" s="128">
        <f t="shared" si="1"/>
        <v>0</v>
      </c>
      <c r="BB159" s="15" t="s">
        <v>90</v>
      </c>
      <c r="BC159" s="127" t="s">
        <v>928</v>
      </c>
    </row>
    <row r="160" spans="1:55" s="2" customFormat="1" ht="21.75" customHeight="1">
      <c r="A160" s="29"/>
      <c r="B160" s="119"/>
      <c r="C160" s="120" t="s">
        <v>213</v>
      </c>
      <c r="D160" s="120" t="s">
        <v>146</v>
      </c>
      <c r="E160" s="121" t="s">
        <v>843</v>
      </c>
      <c r="F160" s="122" t="s">
        <v>844</v>
      </c>
      <c r="G160" s="123" t="s">
        <v>272</v>
      </c>
      <c r="H160" s="124">
        <v>15</v>
      </c>
      <c r="I160" s="125"/>
      <c r="J160" s="125"/>
      <c r="K160" s="126"/>
      <c r="L160" s="30"/>
      <c r="M160" s="29"/>
      <c r="N160" s="29"/>
      <c r="O160" s="29"/>
      <c r="P160" s="29"/>
      <c r="Q160" s="29"/>
      <c r="R160" s="29"/>
      <c r="S160" s="29"/>
      <c r="T160" s="29"/>
      <c r="U160" s="29"/>
      <c r="AH160" s="127" t="s">
        <v>90</v>
      </c>
      <c r="AJ160" s="127" t="s">
        <v>146</v>
      </c>
      <c r="AK160" s="127" t="s">
        <v>78</v>
      </c>
      <c r="AO160" s="15" t="s">
        <v>144</v>
      </c>
      <c r="AU160" s="128" t="e">
        <f>IF(#REF!="základná",J160,0)</f>
        <v>#REF!</v>
      </c>
      <c r="AV160" s="128" t="e">
        <f>IF(#REF!="znížená",J160,0)</f>
        <v>#REF!</v>
      </c>
      <c r="AW160" s="128" t="e">
        <f>IF(#REF!="zákl. prenesená",J160,0)</f>
        <v>#REF!</v>
      </c>
      <c r="AX160" s="128" t="e">
        <f>IF(#REF!="zníž. prenesená",J160,0)</f>
        <v>#REF!</v>
      </c>
      <c r="AY160" s="128" t="e">
        <f>IF(#REF!="nulová",J160,0)</f>
        <v>#REF!</v>
      </c>
      <c r="AZ160" s="15" t="s">
        <v>78</v>
      </c>
      <c r="BA160" s="128">
        <f t="shared" si="1"/>
        <v>0</v>
      </c>
      <c r="BB160" s="15" t="s">
        <v>90</v>
      </c>
      <c r="BC160" s="127" t="s">
        <v>929</v>
      </c>
    </row>
    <row r="161" spans="1:55" s="2" customFormat="1" ht="21.75" customHeight="1">
      <c r="A161" s="29"/>
      <c r="B161" s="119"/>
      <c r="C161" s="120" t="s">
        <v>217</v>
      </c>
      <c r="D161" s="120" t="s">
        <v>146</v>
      </c>
      <c r="E161" s="121" t="s">
        <v>930</v>
      </c>
      <c r="F161" s="122" t="s">
        <v>931</v>
      </c>
      <c r="G161" s="123" t="s">
        <v>272</v>
      </c>
      <c r="H161" s="124">
        <v>48</v>
      </c>
      <c r="I161" s="125"/>
      <c r="J161" s="125"/>
      <c r="K161" s="126"/>
      <c r="L161" s="30"/>
      <c r="M161" s="29"/>
      <c r="N161" s="29"/>
      <c r="O161" s="29"/>
      <c r="P161" s="29"/>
      <c r="Q161" s="29"/>
      <c r="R161" s="29"/>
      <c r="S161" s="29"/>
      <c r="T161" s="29"/>
      <c r="U161" s="29"/>
      <c r="AH161" s="127" t="s">
        <v>90</v>
      </c>
      <c r="AJ161" s="127" t="s">
        <v>146</v>
      </c>
      <c r="AK161" s="127" t="s">
        <v>78</v>
      </c>
      <c r="AO161" s="15" t="s">
        <v>144</v>
      </c>
      <c r="AU161" s="128" t="e">
        <f>IF(#REF!="základná",J161,0)</f>
        <v>#REF!</v>
      </c>
      <c r="AV161" s="128" t="e">
        <f>IF(#REF!="znížená",J161,0)</f>
        <v>#REF!</v>
      </c>
      <c r="AW161" s="128" t="e">
        <f>IF(#REF!="zákl. prenesená",J161,0)</f>
        <v>#REF!</v>
      </c>
      <c r="AX161" s="128" t="e">
        <f>IF(#REF!="zníž. prenesená",J161,0)</f>
        <v>#REF!</v>
      </c>
      <c r="AY161" s="128" t="e">
        <f>IF(#REF!="nulová",J161,0)</f>
        <v>#REF!</v>
      </c>
      <c r="AZ161" s="15" t="s">
        <v>78</v>
      </c>
      <c r="BA161" s="128">
        <f t="shared" si="1"/>
        <v>0</v>
      </c>
      <c r="BB161" s="15" t="s">
        <v>90</v>
      </c>
      <c r="BC161" s="127" t="s">
        <v>932</v>
      </c>
    </row>
    <row r="162" spans="1:55" s="2" customFormat="1" ht="21.75" customHeight="1">
      <c r="A162" s="29"/>
      <c r="B162" s="119"/>
      <c r="C162" s="120" t="s">
        <v>6</v>
      </c>
      <c r="D162" s="120" t="s">
        <v>146</v>
      </c>
      <c r="E162" s="121" t="s">
        <v>335</v>
      </c>
      <c r="F162" s="122" t="s">
        <v>336</v>
      </c>
      <c r="G162" s="123" t="s">
        <v>328</v>
      </c>
      <c r="H162" s="124">
        <v>7.8659999999999997</v>
      </c>
      <c r="I162" s="125"/>
      <c r="J162" s="125"/>
      <c r="K162" s="126"/>
      <c r="L162" s="30"/>
      <c r="M162" s="29"/>
      <c r="N162" s="29"/>
      <c r="O162" s="29"/>
      <c r="P162" s="29"/>
      <c r="Q162" s="29"/>
      <c r="R162" s="29"/>
      <c r="S162" s="29"/>
      <c r="T162" s="29"/>
      <c r="U162" s="29"/>
      <c r="AH162" s="127" t="s">
        <v>90</v>
      </c>
      <c r="AJ162" s="127" t="s">
        <v>146</v>
      </c>
      <c r="AK162" s="127" t="s">
        <v>78</v>
      </c>
      <c r="AO162" s="15" t="s">
        <v>144</v>
      </c>
      <c r="AU162" s="128" t="e">
        <f>IF(#REF!="základná",J162,0)</f>
        <v>#REF!</v>
      </c>
      <c r="AV162" s="128" t="e">
        <f>IF(#REF!="znížená",J162,0)</f>
        <v>#REF!</v>
      </c>
      <c r="AW162" s="128" t="e">
        <f>IF(#REF!="zákl. prenesená",J162,0)</f>
        <v>#REF!</v>
      </c>
      <c r="AX162" s="128" t="e">
        <f>IF(#REF!="zníž. prenesená",J162,0)</f>
        <v>#REF!</v>
      </c>
      <c r="AY162" s="128" t="e">
        <f>IF(#REF!="nulová",J162,0)</f>
        <v>#REF!</v>
      </c>
      <c r="AZ162" s="15" t="s">
        <v>78</v>
      </c>
      <c r="BA162" s="128">
        <f t="shared" si="1"/>
        <v>0</v>
      </c>
      <c r="BB162" s="15" t="s">
        <v>90</v>
      </c>
      <c r="BC162" s="127" t="s">
        <v>933</v>
      </c>
    </row>
    <row r="163" spans="1:55" s="2" customFormat="1" ht="24.2" customHeight="1">
      <c r="A163" s="29"/>
      <c r="B163" s="119"/>
      <c r="C163" s="120" t="s">
        <v>224</v>
      </c>
      <c r="D163" s="120" t="s">
        <v>146</v>
      </c>
      <c r="E163" s="121" t="s">
        <v>339</v>
      </c>
      <c r="F163" s="122" t="s">
        <v>340</v>
      </c>
      <c r="G163" s="123" t="s">
        <v>328</v>
      </c>
      <c r="H163" s="124">
        <v>117.99</v>
      </c>
      <c r="I163" s="125"/>
      <c r="J163" s="125"/>
      <c r="K163" s="126"/>
      <c r="L163" s="30"/>
      <c r="M163" s="29"/>
      <c r="N163" s="29"/>
      <c r="O163" s="29"/>
      <c r="P163" s="29"/>
      <c r="Q163" s="29"/>
      <c r="R163" s="29"/>
      <c r="S163" s="29"/>
      <c r="T163" s="29"/>
      <c r="U163" s="29"/>
      <c r="AH163" s="127" t="s">
        <v>90</v>
      </c>
      <c r="AJ163" s="127" t="s">
        <v>146</v>
      </c>
      <c r="AK163" s="127" t="s">
        <v>78</v>
      </c>
      <c r="AO163" s="15" t="s">
        <v>144</v>
      </c>
      <c r="AU163" s="128" t="e">
        <f>IF(#REF!="základná",J163,0)</f>
        <v>#REF!</v>
      </c>
      <c r="AV163" s="128" t="e">
        <f>IF(#REF!="znížená",J163,0)</f>
        <v>#REF!</v>
      </c>
      <c r="AW163" s="128" t="e">
        <f>IF(#REF!="zákl. prenesená",J163,0)</f>
        <v>#REF!</v>
      </c>
      <c r="AX163" s="128" t="e">
        <f>IF(#REF!="zníž. prenesená",J163,0)</f>
        <v>#REF!</v>
      </c>
      <c r="AY163" s="128" t="e">
        <f>IF(#REF!="nulová",J163,0)</f>
        <v>#REF!</v>
      </c>
      <c r="AZ163" s="15" t="s">
        <v>78</v>
      </c>
      <c r="BA163" s="128">
        <f t="shared" si="1"/>
        <v>0</v>
      </c>
      <c r="BB163" s="15" t="s">
        <v>90</v>
      </c>
      <c r="BC163" s="127" t="s">
        <v>934</v>
      </c>
    </row>
    <row r="164" spans="1:55" s="2" customFormat="1" ht="24.2" customHeight="1">
      <c r="A164" s="29"/>
      <c r="B164" s="119"/>
      <c r="C164" s="120" t="s">
        <v>228</v>
      </c>
      <c r="D164" s="120" t="s">
        <v>146</v>
      </c>
      <c r="E164" s="121" t="s">
        <v>343</v>
      </c>
      <c r="F164" s="122" t="s">
        <v>344</v>
      </c>
      <c r="G164" s="123" t="s">
        <v>328</v>
      </c>
      <c r="H164" s="124">
        <v>7.8659999999999997</v>
      </c>
      <c r="I164" s="125"/>
      <c r="J164" s="125"/>
      <c r="K164" s="126"/>
      <c r="L164" s="30"/>
      <c r="M164" s="29"/>
      <c r="N164" s="29"/>
      <c r="O164" s="29"/>
      <c r="P164" s="29"/>
      <c r="Q164" s="29"/>
      <c r="R164" s="29"/>
      <c r="S164" s="29"/>
      <c r="T164" s="29"/>
      <c r="U164" s="29"/>
      <c r="AH164" s="127" t="s">
        <v>90</v>
      </c>
      <c r="AJ164" s="127" t="s">
        <v>146</v>
      </c>
      <c r="AK164" s="127" t="s">
        <v>78</v>
      </c>
      <c r="AO164" s="15" t="s">
        <v>144</v>
      </c>
      <c r="AU164" s="128" t="e">
        <f>IF(#REF!="základná",J164,0)</f>
        <v>#REF!</v>
      </c>
      <c r="AV164" s="128" t="e">
        <f>IF(#REF!="znížená",J164,0)</f>
        <v>#REF!</v>
      </c>
      <c r="AW164" s="128" t="e">
        <f>IF(#REF!="zákl. prenesená",J164,0)</f>
        <v>#REF!</v>
      </c>
      <c r="AX164" s="128" t="e">
        <f>IF(#REF!="zníž. prenesená",J164,0)</f>
        <v>#REF!</v>
      </c>
      <c r="AY164" s="128" t="e">
        <f>IF(#REF!="nulová",J164,0)</f>
        <v>#REF!</v>
      </c>
      <c r="AZ164" s="15" t="s">
        <v>78</v>
      </c>
      <c r="BA164" s="128">
        <f t="shared" si="1"/>
        <v>0</v>
      </c>
      <c r="BB164" s="15" t="s">
        <v>90</v>
      </c>
      <c r="BC164" s="127" t="s">
        <v>935</v>
      </c>
    </row>
    <row r="165" spans="1:55" s="2" customFormat="1" ht="24.2" customHeight="1">
      <c r="A165" s="29"/>
      <c r="B165" s="119"/>
      <c r="C165" s="120" t="s">
        <v>232</v>
      </c>
      <c r="D165" s="120" t="s">
        <v>146</v>
      </c>
      <c r="E165" s="121" t="s">
        <v>347</v>
      </c>
      <c r="F165" s="122" t="s">
        <v>348</v>
      </c>
      <c r="G165" s="123" t="s">
        <v>328</v>
      </c>
      <c r="H165" s="124">
        <v>62.927999999999997</v>
      </c>
      <c r="I165" s="125"/>
      <c r="J165" s="125"/>
      <c r="K165" s="126"/>
      <c r="L165" s="30"/>
      <c r="M165" s="29"/>
      <c r="N165" s="29"/>
      <c r="O165" s="29"/>
      <c r="P165" s="29"/>
      <c r="Q165" s="29"/>
      <c r="R165" s="29"/>
      <c r="S165" s="29"/>
      <c r="T165" s="29"/>
      <c r="U165" s="29"/>
      <c r="AH165" s="127" t="s">
        <v>90</v>
      </c>
      <c r="AJ165" s="127" t="s">
        <v>146</v>
      </c>
      <c r="AK165" s="127" t="s">
        <v>78</v>
      </c>
      <c r="AO165" s="15" t="s">
        <v>144</v>
      </c>
      <c r="AU165" s="128" t="e">
        <f>IF(#REF!="základná",J165,0)</f>
        <v>#REF!</v>
      </c>
      <c r="AV165" s="128" t="e">
        <f>IF(#REF!="znížená",J165,0)</f>
        <v>#REF!</v>
      </c>
      <c r="AW165" s="128" t="e">
        <f>IF(#REF!="zákl. prenesená",J165,0)</f>
        <v>#REF!</v>
      </c>
      <c r="AX165" s="128" t="e">
        <f>IF(#REF!="zníž. prenesená",J165,0)</f>
        <v>#REF!</v>
      </c>
      <c r="AY165" s="128" t="e">
        <f>IF(#REF!="nulová",J165,0)</f>
        <v>#REF!</v>
      </c>
      <c r="AZ165" s="15" t="s">
        <v>78</v>
      </c>
      <c r="BA165" s="128">
        <f t="shared" si="1"/>
        <v>0</v>
      </c>
      <c r="BB165" s="15" t="s">
        <v>90</v>
      </c>
      <c r="BC165" s="127" t="s">
        <v>936</v>
      </c>
    </row>
    <row r="166" spans="1:55" s="2" customFormat="1" ht="24.2" customHeight="1">
      <c r="A166" s="29"/>
      <c r="B166" s="119"/>
      <c r="C166" s="120" t="s">
        <v>236</v>
      </c>
      <c r="D166" s="120" t="s">
        <v>146</v>
      </c>
      <c r="E166" s="121" t="s">
        <v>351</v>
      </c>
      <c r="F166" s="122" t="s">
        <v>352</v>
      </c>
      <c r="G166" s="123" t="s">
        <v>328</v>
      </c>
      <c r="H166" s="124">
        <v>7.8659999999999997</v>
      </c>
      <c r="I166" s="125"/>
      <c r="J166" s="125"/>
      <c r="K166" s="126"/>
      <c r="L166" s="30"/>
      <c r="M166" s="29"/>
      <c r="N166" s="29"/>
      <c r="O166" s="29"/>
      <c r="P166" s="29"/>
      <c r="Q166" s="29"/>
      <c r="R166" s="29"/>
      <c r="S166" s="29"/>
      <c r="T166" s="29"/>
      <c r="U166" s="29"/>
      <c r="AH166" s="127" t="s">
        <v>90</v>
      </c>
      <c r="AJ166" s="127" t="s">
        <v>146</v>
      </c>
      <c r="AK166" s="127" t="s">
        <v>78</v>
      </c>
      <c r="AO166" s="15" t="s">
        <v>144</v>
      </c>
      <c r="AU166" s="128" t="e">
        <f>IF(#REF!="základná",J166,0)</f>
        <v>#REF!</v>
      </c>
      <c r="AV166" s="128" t="e">
        <f>IF(#REF!="znížená",J166,0)</f>
        <v>#REF!</v>
      </c>
      <c r="AW166" s="128" t="e">
        <f>IF(#REF!="zákl. prenesená",J166,0)</f>
        <v>#REF!</v>
      </c>
      <c r="AX166" s="128" t="e">
        <f>IF(#REF!="zníž. prenesená",J166,0)</f>
        <v>#REF!</v>
      </c>
      <c r="AY166" s="128" t="e">
        <f>IF(#REF!="nulová",J166,0)</f>
        <v>#REF!</v>
      </c>
      <c r="AZ166" s="15" t="s">
        <v>78</v>
      </c>
      <c r="BA166" s="128">
        <f t="shared" si="1"/>
        <v>0</v>
      </c>
      <c r="BB166" s="15" t="s">
        <v>90</v>
      </c>
      <c r="BC166" s="127" t="s">
        <v>937</v>
      </c>
    </row>
    <row r="167" spans="1:55" s="12" customFormat="1" ht="22.9" customHeight="1">
      <c r="B167" s="111"/>
      <c r="D167" s="112" t="s">
        <v>68</v>
      </c>
      <c r="E167" s="117" t="s">
        <v>354</v>
      </c>
      <c r="F167" s="117" t="s">
        <v>355</v>
      </c>
      <c r="J167" s="118"/>
      <c r="L167" s="111"/>
      <c r="AH167" s="112" t="s">
        <v>74</v>
      </c>
      <c r="AJ167" s="115" t="s">
        <v>68</v>
      </c>
      <c r="AK167" s="115" t="s">
        <v>74</v>
      </c>
      <c r="AO167" s="112" t="s">
        <v>144</v>
      </c>
      <c r="BA167" s="116">
        <f>BA168</f>
        <v>0</v>
      </c>
    </row>
    <row r="168" spans="1:55" s="2" customFormat="1" ht="24.2" customHeight="1">
      <c r="A168" s="29"/>
      <c r="B168" s="119"/>
      <c r="C168" s="120" t="s">
        <v>240</v>
      </c>
      <c r="D168" s="120" t="s">
        <v>146</v>
      </c>
      <c r="E168" s="121" t="s">
        <v>357</v>
      </c>
      <c r="F168" s="122" t="s">
        <v>358</v>
      </c>
      <c r="G168" s="123" t="s">
        <v>328</v>
      </c>
      <c r="H168" s="124">
        <v>2.1949999999999998</v>
      </c>
      <c r="I168" s="125"/>
      <c r="J168" s="125"/>
      <c r="K168" s="126"/>
      <c r="L168" s="30"/>
      <c r="M168" s="29"/>
      <c r="N168" s="29"/>
      <c r="O168" s="29"/>
      <c r="P168" s="29"/>
      <c r="Q168" s="29"/>
      <c r="R168" s="29"/>
      <c r="S168" s="29"/>
      <c r="T168" s="29"/>
      <c r="U168" s="29"/>
      <c r="AH168" s="127" t="s">
        <v>90</v>
      </c>
      <c r="AJ168" s="127" t="s">
        <v>146</v>
      </c>
      <c r="AK168" s="127" t="s">
        <v>78</v>
      </c>
      <c r="AO168" s="15" t="s">
        <v>144</v>
      </c>
      <c r="AU168" s="128" t="e">
        <f>IF(#REF!="základná",J168,0)</f>
        <v>#REF!</v>
      </c>
      <c r="AV168" s="128" t="e">
        <f>IF(#REF!="znížená",J168,0)</f>
        <v>#REF!</v>
      </c>
      <c r="AW168" s="128" t="e">
        <f>IF(#REF!="zákl. prenesená",J168,0)</f>
        <v>#REF!</v>
      </c>
      <c r="AX168" s="128" t="e">
        <f>IF(#REF!="zníž. prenesená",J168,0)</f>
        <v>#REF!</v>
      </c>
      <c r="AY168" s="128" t="e">
        <f>IF(#REF!="nulová",J168,0)</f>
        <v>#REF!</v>
      </c>
      <c r="AZ168" s="15" t="s">
        <v>78</v>
      </c>
      <c r="BA168" s="128">
        <f>ROUND(I168*H168,2)</f>
        <v>0</v>
      </c>
      <c r="BB168" s="15" t="s">
        <v>90</v>
      </c>
      <c r="BC168" s="127" t="s">
        <v>938</v>
      </c>
    </row>
    <row r="169" spans="1:55" s="12" customFormat="1" ht="25.9" customHeight="1">
      <c r="B169" s="111"/>
      <c r="D169" s="112" t="s">
        <v>68</v>
      </c>
      <c r="E169" s="113" t="s">
        <v>360</v>
      </c>
      <c r="F169" s="113" t="s">
        <v>361</v>
      </c>
      <c r="J169" s="114"/>
      <c r="L169" s="111"/>
      <c r="AH169" s="112" t="s">
        <v>78</v>
      </c>
      <c r="AJ169" s="115" t="s">
        <v>68</v>
      </c>
      <c r="AK169" s="115" t="s">
        <v>69</v>
      </c>
      <c r="AO169" s="112" t="s">
        <v>144</v>
      </c>
      <c r="BA169" s="116">
        <f>BA170+BA174+BA193+BA203+BA207</f>
        <v>0</v>
      </c>
    </row>
    <row r="170" spans="1:55" s="12" customFormat="1" ht="22.9" customHeight="1">
      <c r="B170" s="111"/>
      <c r="D170" s="112" t="s">
        <v>68</v>
      </c>
      <c r="E170" s="117" t="s">
        <v>362</v>
      </c>
      <c r="F170" s="117" t="s">
        <v>363</v>
      </c>
      <c r="J170" s="118"/>
      <c r="L170" s="111"/>
      <c r="AH170" s="112" t="s">
        <v>78</v>
      </c>
      <c r="AJ170" s="115" t="s">
        <v>68</v>
      </c>
      <c r="AK170" s="115" t="s">
        <v>74</v>
      </c>
      <c r="AO170" s="112" t="s">
        <v>144</v>
      </c>
      <c r="BA170" s="116">
        <f>SUM(BA171:BA173)</f>
        <v>0</v>
      </c>
    </row>
    <row r="171" spans="1:55" s="2" customFormat="1" ht="24.2" customHeight="1">
      <c r="A171" s="29"/>
      <c r="B171" s="119"/>
      <c r="C171" s="120" t="s">
        <v>244</v>
      </c>
      <c r="D171" s="120" t="s">
        <v>146</v>
      </c>
      <c r="E171" s="121" t="s">
        <v>939</v>
      </c>
      <c r="F171" s="122" t="s">
        <v>940</v>
      </c>
      <c r="G171" s="123" t="s">
        <v>149</v>
      </c>
      <c r="H171" s="124">
        <v>59.936999999999998</v>
      </c>
      <c r="I171" s="125"/>
      <c r="J171" s="125"/>
      <c r="K171" s="126"/>
      <c r="L171" s="30"/>
      <c r="M171" s="29"/>
      <c r="N171" s="29"/>
      <c r="O171" s="29"/>
      <c r="P171" s="29"/>
      <c r="Q171" s="29"/>
      <c r="R171" s="29"/>
      <c r="S171" s="29"/>
      <c r="T171" s="29"/>
      <c r="U171" s="29"/>
      <c r="AH171" s="127" t="s">
        <v>205</v>
      </c>
      <c r="AJ171" s="127" t="s">
        <v>146</v>
      </c>
      <c r="AK171" s="127" t="s">
        <v>78</v>
      </c>
      <c r="AO171" s="15" t="s">
        <v>144</v>
      </c>
      <c r="AU171" s="128" t="e">
        <f>IF(#REF!="základná",J171,0)</f>
        <v>#REF!</v>
      </c>
      <c r="AV171" s="128" t="e">
        <f>IF(#REF!="znížená",J171,0)</f>
        <v>#REF!</v>
      </c>
      <c r="AW171" s="128" t="e">
        <f>IF(#REF!="zákl. prenesená",J171,0)</f>
        <v>#REF!</v>
      </c>
      <c r="AX171" s="128" t="e">
        <f>IF(#REF!="zníž. prenesená",J171,0)</f>
        <v>#REF!</v>
      </c>
      <c r="AY171" s="128" t="e">
        <f>IF(#REF!="nulová",J171,0)</f>
        <v>#REF!</v>
      </c>
      <c r="AZ171" s="15" t="s">
        <v>78</v>
      </c>
      <c r="BA171" s="128">
        <f>ROUND(I171*H171,2)</f>
        <v>0</v>
      </c>
      <c r="BB171" s="15" t="s">
        <v>205</v>
      </c>
      <c r="BC171" s="127" t="s">
        <v>941</v>
      </c>
    </row>
    <row r="172" spans="1:55" s="2" customFormat="1" ht="24.2" customHeight="1">
      <c r="A172" s="29"/>
      <c r="B172" s="119"/>
      <c r="C172" s="129" t="s">
        <v>249</v>
      </c>
      <c r="D172" s="129" t="s">
        <v>369</v>
      </c>
      <c r="E172" s="130"/>
      <c r="F172" s="131" t="s">
        <v>2870</v>
      </c>
      <c r="G172" s="132" t="s">
        <v>149</v>
      </c>
      <c r="H172" s="133">
        <v>61.136000000000003</v>
      </c>
      <c r="I172" s="134"/>
      <c r="J172" s="134"/>
      <c r="K172" s="135"/>
      <c r="L172" s="136"/>
      <c r="M172" s="29"/>
      <c r="N172" s="29"/>
      <c r="O172" s="29"/>
      <c r="P172" s="29"/>
      <c r="Q172" s="29"/>
      <c r="R172" s="29"/>
      <c r="S172" s="29"/>
      <c r="T172" s="29"/>
      <c r="U172" s="29"/>
      <c r="AH172" s="127" t="s">
        <v>269</v>
      </c>
      <c r="AJ172" s="127" t="s">
        <v>369</v>
      </c>
      <c r="AK172" s="127" t="s">
        <v>78</v>
      </c>
      <c r="AO172" s="15" t="s">
        <v>144</v>
      </c>
      <c r="AU172" s="128" t="e">
        <f>IF(#REF!="základná",J172,0)</f>
        <v>#REF!</v>
      </c>
      <c r="AV172" s="128" t="e">
        <f>IF(#REF!="znížená",J172,0)</f>
        <v>#REF!</v>
      </c>
      <c r="AW172" s="128" t="e">
        <f>IF(#REF!="zákl. prenesená",J172,0)</f>
        <v>#REF!</v>
      </c>
      <c r="AX172" s="128" t="e">
        <f>IF(#REF!="zníž. prenesená",J172,0)</f>
        <v>#REF!</v>
      </c>
      <c r="AY172" s="128" t="e">
        <f>IF(#REF!="nulová",J172,0)</f>
        <v>#REF!</v>
      </c>
      <c r="AZ172" s="15" t="s">
        <v>78</v>
      </c>
      <c r="BA172" s="128">
        <f>ROUND(I172*H172,2)</f>
        <v>0</v>
      </c>
      <c r="BB172" s="15" t="s">
        <v>205</v>
      </c>
      <c r="BC172" s="127" t="s">
        <v>942</v>
      </c>
    </row>
    <row r="173" spans="1:55" s="2" customFormat="1" ht="24.2" customHeight="1">
      <c r="A173" s="29"/>
      <c r="B173" s="119"/>
      <c r="C173" s="120" t="s">
        <v>253</v>
      </c>
      <c r="D173" s="120" t="s">
        <v>146</v>
      </c>
      <c r="E173" s="121" t="s">
        <v>372</v>
      </c>
      <c r="F173" s="122" t="s">
        <v>373</v>
      </c>
      <c r="G173" s="123" t="s">
        <v>328</v>
      </c>
      <c r="H173" s="124">
        <v>0.3</v>
      </c>
      <c r="I173" s="125"/>
      <c r="J173" s="125"/>
      <c r="K173" s="126"/>
      <c r="L173" s="30"/>
      <c r="M173" s="29"/>
      <c r="N173" s="29"/>
      <c r="O173" s="29"/>
      <c r="P173" s="29"/>
      <c r="Q173" s="29"/>
      <c r="R173" s="29"/>
      <c r="S173" s="29"/>
      <c r="T173" s="29"/>
      <c r="U173" s="29"/>
      <c r="AH173" s="127" t="s">
        <v>205</v>
      </c>
      <c r="AJ173" s="127" t="s">
        <v>146</v>
      </c>
      <c r="AK173" s="127" t="s">
        <v>78</v>
      </c>
      <c r="AO173" s="15" t="s">
        <v>144</v>
      </c>
      <c r="AU173" s="128" t="e">
        <f>IF(#REF!="základná",J173,0)</f>
        <v>#REF!</v>
      </c>
      <c r="AV173" s="128" t="e">
        <f>IF(#REF!="znížená",J173,0)</f>
        <v>#REF!</v>
      </c>
      <c r="AW173" s="128" t="e">
        <f>IF(#REF!="zákl. prenesená",J173,0)</f>
        <v>#REF!</v>
      </c>
      <c r="AX173" s="128" t="e">
        <f>IF(#REF!="zníž. prenesená",J173,0)</f>
        <v>#REF!</v>
      </c>
      <c r="AY173" s="128" t="e">
        <f>IF(#REF!="nulová",J173,0)</f>
        <v>#REF!</v>
      </c>
      <c r="AZ173" s="15" t="s">
        <v>78</v>
      </c>
      <c r="BA173" s="128">
        <f>ROUND(I173*H173,2)</f>
        <v>0</v>
      </c>
      <c r="BB173" s="15" t="s">
        <v>205</v>
      </c>
      <c r="BC173" s="127" t="s">
        <v>943</v>
      </c>
    </row>
    <row r="174" spans="1:55" s="12" customFormat="1" ht="22.9" customHeight="1">
      <c r="B174" s="111"/>
      <c r="D174" s="112" t="s">
        <v>68</v>
      </c>
      <c r="E174" s="117" t="s">
        <v>472</v>
      </c>
      <c r="F174" s="117" t="s">
        <v>473</v>
      </c>
      <c r="J174" s="118"/>
      <c r="L174" s="111"/>
      <c r="AH174" s="112" t="s">
        <v>78</v>
      </c>
      <c r="AJ174" s="115" t="s">
        <v>68</v>
      </c>
      <c r="AK174" s="115" t="s">
        <v>74</v>
      </c>
      <c r="AO174" s="112" t="s">
        <v>144</v>
      </c>
      <c r="BA174" s="116">
        <f>SUM(BA175:BA192)</f>
        <v>0</v>
      </c>
    </row>
    <row r="175" spans="1:55" s="2" customFormat="1" ht="24.2" customHeight="1">
      <c r="A175" s="29"/>
      <c r="B175" s="119"/>
      <c r="C175" s="120" t="s">
        <v>257</v>
      </c>
      <c r="D175" s="120" t="s">
        <v>146</v>
      </c>
      <c r="E175" s="121" t="s">
        <v>944</v>
      </c>
      <c r="F175" s="122" t="s">
        <v>945</v>
      </c>
      <c r="G175" s="123" t="s">
        <v>272</v>
      </c>
      <c r="H175" s="124">
        <v>11.875999999999999</v>
      </c>
      <c r="I175" s="125"/>
      <c r="J175" s="125"/>
      <c r="K175" s="126"/>
      <c r="L175" s="30"/>
      <c r="M175" s="29"/>
      <c r="N175" s="29"/>
      <c r="O175" s="29"/>
      <c r="P175" s="29"/>
      <c r="Q175" s="29"/>
      <c r="R175" s="29"/>
      <c r="S175" s="29"/>
      <c r="T175" s="29"/>
      <c r="U175" s="29"/>
      <c r="AH175" s="127" t="s">
        <v>205</v>
      </c>
      <c r="AJ175" s="127" t="s">
        <v>146</v>
      </c>
      <c r="AK175" s="127" t="s">
        <v>78</v>
      </c>
      <c r="AO175" s="15" t="s">
        <v>144</v>
      </c>
      <c r="AU175" s="128" t="e">
        <f>IF(#REF!="základná",J175,0)</f>
        <v>#REF!</v>
      </c>
      <c r="AV175" s="128" t="e">
        <f>IF(#REF!="znížená",J175,0)</f>
        <v>#REF!</v>
      </c>
      <c r="AW175" s="128" t="e">
        <f>IF(#REF!="zákl. prenesená",J175,0)</f>
        <v>#REF!</v>
      </c>
      <c r="AX175" s="128" t="e">
        <f>IF(#REF!="zníž. prenesená",J175,0)</f>
        <v>#REF!</v>
      </c>
      <c r="AY175" s="128" t="e">
        <f>IF(#REF!="nulová",J175,0)</f>
        <v>#REF!</v>
      </c>
      <c r="AZ175" s="15" t="s">
        <v>78</v>
      </c>
      <c r="BA175" s="128">
        <f t="shared" ref="BA175:BA192" si="2">ROUND(I175*H175,2)</f>
        <v>0</v>
      </c>
      <c r="BB175" s="15" t="s">
        <v>205</v>
      </c>
      <c r="BC175" s="127" t="s">
        <v>946</v>
      </c>
    </row>
    <row r="176" spans="1:55" s="2" customFormat="1" ht="24.2" customHeight="1">
      <c r="A176" s="29"/>
      <c r="B176" s="119"/>
      <c r="C176" s="129" t="s">
        <v>261</v>
      </c>
      <c r="D176" s="129" t="s">
        <v>369</v>
      </c>
      <c r="E176" s="130"/>
      <c r="F176" s="131" t="s">
        <v>947</v>
      </c>
      <c r="G176" s="132" t="s">
        <v>307</v>
      </c>
      <c r="H176" s="133">
        <v>4</v>
      </c>
      <c r="I176" s="134"/>
      <c r="J176" s="134"/>
      <c r="K176" s="135"/>
      <c r="L176" s="136"/>
      <c r="M176" s="29"/>
      <c r="N176" s="29"/>
      <c r="O176" s="29"/>
      <c r="P176" s="29"/>
      <c r="Q176" s="29"/>
      <c r="R176" s="29"/>
      <c r="S176" s="29"/>
      <c r="T176" s="29"/>
      <c r="U176" s="29"/>
      <c r="AH176" s="127" t="s">
        <v>269</v>
      </c>
      <c r="AJ176" s="127" t="s">
        <v>369</v>
      </c>
      <c r="AK176" s="127" t="s">
        <v>78</v>
      </c>
      <c r="AO176" s="15" t="s">
        <v>144</v>
      </c>
      <c r="AU176" s="128" t="e">
        <f>IF(#REF!="základná",J176,0)</f>
        <v>#REF!</v>
      </c>
      <c r="AV176" s="128" t="e">
        <f>IF(#REF!="znížená",J176,0)</f>
        <v>#REF!</v>
      </c>
      <c r="AW176" s="128" t="e">
        <f>IF(#REF!="zákl. prenesená",J176,0)</f>
        <v>#REF!</v>
      </c>
      <c r="AX176" s="128" t="e">
        <f>IF(#REF!="zníž. prenesená",J176,0)</f>
        <v>#REF!</v>
      </c>
      <c r="AY176" s="128" t="e">
        <f>IF(#REF!="nulová",J176,0)</f>
        <v>#REF!</v>
      </c>
      <c r="AZ176" s="15" t="s">
        <v>78</v>
      </c>
      <c r="BA176" s="128">
        <f t="shared" si="2"/>
        <v>0</v>
      </c>
      <c r="BB176" s="15" t="s">
        <v>205</v>
      </c>
      <c r="BC176" s="127" t="s">
        <v>948</v>
      </c>
    </row>
    <row r="177" spans="1:55" s="2" customFormat="1" ht="24.2" customHeight="1">
      <c r="A177" s="29"/>
      <c r="B177" s="119"/>
      <c r="C177" s="120" t="s">
        <v>265</v>
      </c>
      <c r="D177" s="120" t="s">
        <v>146</v>
      </c>
      <c r="E177" s="121" t="s">
        <v>949</v>
      </c>
      <c r="F177" s="122" t="s">
        <v>950</v>
      </c>
      <c r="G177" s="123" t="s">
        <v>483</v>
      </c>
      <c r="H177" s="124">
        <v>0.16900000000000001</v>
      </c>
      <c r="I177" s="125"/>
      <c r="J177" s="125"/>
      <c r="K177" s="126"/>
      <c r="L177" s="30"/>
      <c r="M177" s="29"/>
      <c r="N177" s="29"/>
      <c r="O177" s="29"/>
      <c r="P177" s="29"/>
      <c r="Q177" s="29"/>
      <c r="R177" s="29"/>
      <c r="S177" s="29"/>
      <c r="T177" s="29"/>
      <c r="U177" s="29"/>
      <c r="AH177" s="127" t="s">
        <v>205</v>
      </c>
      <c r="AJ177" s="127" t="s">
        <v>146</v>
      </c>
      <c r="AK177" s="127" t="s">
        <v>78</v>
      </c>
      <c r="AO177" s="15" t="s">
        <v>144</v>
      </c>
      <c r="AU177" s="128" t="e">
        <f>IF(#REF!="základná",J177,0)</f>
        <v>#REF!</v>
      </c>
      <c r="AV177" s="128" t="e">
        <f>IF(#REF!="znížená",J177,0)</f>
        <v>#REF!</v>
      </c>
      <c r="AW177" s="128" t="e">
        <f>IF(#REF!="zákl. prenesená",J177,0)</f>
        <v>#REF!</v>
      </c>
      <c r="AX177" s="128" t="e">
        <f>IF(#REF!="zníž. prenesená",J177,0)</f>
        <v>#REF!</v>
      </c>
      <c r="AY177" s="128" t="e">
        <f>IF(#REF!="nulová",J177,0)</f>
        <v>#REF!</v>
      </c>
      <c r="AZ177" s="15" t="s">
        <v>78</v>
      </c>
      <c r="BA177" s="128">
        <f t="shared" si="2"/>
        <v>0</v>
      </c>
      <c r="BB177" s="15" t="s">
        <v>205</v>
      </c>
      <c r="BC177" s="127" t="s">
        <v>951</v>
      </c>
    </row>
    <row r="178" spans="1:55" s="2" customFormat="1" ht="24.2" customHeight="1">
      <c r="A178" s="29"/>
      <c r="B178" s="119"/>
      <c r="C178" s="120" t="s">
        <v>269</v>
      </c>
      <c r="D178" s="120" t="s">
        <v>146</v>
      </c>
      <c r="E178" s="121" t="s">
        <v>952</v>
      </c>
      <c r="F178" s="122" t="s">
        <v>953</v>
      </c>
      <c r="G178" s="123" t="s">
        <v>272</v>
      </c>
      <c r="H178" s="124">
        <v>834.37599999999998</v>
      </c>
      <c r="I178" s="125"/>
      <c r="J178" s="125"/>
      <c r="K178" s="126"/>
      <c r="L178" s="30"/>
      <c r="M178" s="29"/>
      <c r="N178" s="29"/>
      <c r="O178" s="29"/>
      <c r="P178" s="29"/>
      <c r="Q178" s="29"/>
      <c r="R178" s="29"/>
      <c r="S178" s="29"/>
      <c r="T178" s="29"/>
      <c r="U178" s="29"/>
      <c r="AH178" s="127" t="s">
        <v>205</v>
      </c>
      <c r="AJ178" s="127" t="s">
        <v>146</v>
      </c>
      <c r="AK178" s="127" t="s">
        <v>78</v>
      </c>
      <c r="AO178" s="15" t="s">
        <v>144</v>
      </c>
      <c r="AU178" s="128" t="e">
        <f>IF(#REF!="základná",J178,0)</f>
        <v>#REF!</v>
      </c>
      <c r="AV178" s="128" t="e">
        <f>IF(#REF!="znížená",J178,0)</f>
        <v>#REF!</v>
      </c>
      <c r="AW178" s="128" t="e">
        <f>IF(#REF!="zákl. prenesená",J178,0)</f>
        <v>#REF!</v>
      </c>
      <c r="AX178" s="128" t="e">
        <f>IF(#REF!="zníž. prenesená",J178,0)</f>
        <v>#REF!</v>
      </c>
      <c r="AY178" s="128" t="e">
        <f>IF(#REF!="nulová",J178,0)</f>
        <v>#REF!</v>
      </c>
      <c r="AZ178" s="15" t="s">
        <v>78</v>
      </c>
      <c r="BA178" s="128">
        <f t="shared" si="2"/>
        <v>0</v>
      </c>
      <c r="BB178" s="15" t="s">
        <v>205</v>
      </c>
      <c r="BC178" s="127" t="s">
        <v>954</v>
      </c>
    </row>
    <row r="179" spans="1:55" s="2" customFormat="1" ht="33" customHeight="1">
      <c r="A179" s="29"/>
      <c r="B179" s="119"/>
      <c r="C179" s="120" t="s">
        <v>274</v>
      </c>
      <c r="D179" s="120" t="s">
        <v>146</v>
      </c>
      <c r="E179" s="121" t="s">
        <v>955</v>
      </c>
      <c r="F179" s="122" t="s">
        <v>956</v>
      </c>
      <c r="G179" s="123" t="s">
        <v>272</v>
      </c>
      <c r="H179" s="124">
        <v>82.787000000000006</v>
      </c>
      <c r="I179" s="125"/>
      <c r="J179" s="125"/>
      <c r="K179" s="126"/>
      <c r="L179" s="30"/>
      <c r="M179" s="29"/>
      <c r="N179" s="29"/>
      <c r="O179" s="29"/>
      <c r="P179" s="29"/>
      <c r="Q179" s="29"/>
      <c r="R179" s="29"/>
      <c r="S179" s="29"/>
      <c r="T179" s="29"/>
      <c r="U179" s="29"/>
      <c r="AH179" s="127" t="s">
        <v>205</v>
      </c>
      <c r="AJ179" s="127" t="s">
        <v>146</v>
      </c>
      <c r="AK179" s="127" t="s">
        <v>78</v>
      </c>
      <c r="AO179" s="15" t="s">
        <v>144</v>
      </c>
      <c r="AU179" s="128" t="e">
        <f>IF(#REF!="základná",J179,0)</f>
        <v>#REF!</v>
      </c>
      <c r="AV179" s="128" t="e">
        <f>IF(#REF!="znížená",J179,0)</f>
        <v>#REF!</v>
      </c>
      <c r="AW179" s="128" t="e">
        <f>IF(#REF!="zákl. prenesená",J179,0)</f>
        <v>#REF!</v>
      </c>
      <c r="AX179" s="128" t="e">
        <f>IF(#REF!="zníž. prenesená",J179,0)</f>
        <v>#REF!</v>
      </c>
      <c r="AY179" s="128" t="e">
        <f>IF(#REF!="nulová",J179,0)</f>
        <v>#REF!</v>
      </c>
      <c r="AZ179" s="15" t="s">
        <v>78</v>
      </c>
      <c r="BA179" s="128">
        <f t="shared" si="2"/>
        <v>0</v>
      </c>
      <c r="BB179" s="15" t="s">
        <v>205</v>
      </c>
      <c r="BC179" s="127" t="s">
        <v>957</v>
      </c>
    </row>
    <row r="180" spans="1:55" s="2" customFormat="1" ht="24.2" customHeight="1">
      <c r="A180" s="29"/>
      <c r="B180" s="119"/>
      <c r="C180" s="120" t="s">
        <v>278</v>
      </c>
      <c r="D180" s="120" t="s">
        <v>146</v>
      </c>
      <c r="E180" s="121" t="s">
        <v>958</v>
      </c>
      <c r="F180" s="122" t="s">
        <v>959</v>
      </c>
      <c r="G180" s="123" t="s">
        <v>272</v>
      </c>
      <c r="H180" s="124">
        <v>105</v>
      </c>
      <c r="I180" s="125"/>
      <c r="J180" s="125"/>
      <c r="K180" s="126"/>
      <c r="L180" s="30"/>
      <c r="M180" s="29"/>
      <c r="N180" s="29"/>
      <c r="O180" s="29"/>
      <c r="P180" s="29"/>
      <c r="Q180" s="29"/>
      <c r="R180" s="29"/>
      <c r="S180" s="29"/>
      <c r="T180" s="29"/>
      <c r="U180" s="29"/>
      <c r="AH180" s="127" t="s">
        <v>205</v>
      </c>
      <c r="AJ180" s="127" t="s">
        <v>146</v>
      </c>
      <c r="AK180" s="127" t="s">
        <v>78</v>
      </c>
      <c r="AO180" s="15" t="s">
        <v>144</v>
      </c>
      <c r="AU180" s="128" t="e">
        <f>IF(#REF!="základná",J180,0)</f>
        <v>#REF!</v>
      </c>
      <c r="AV180" s="128" t="e">
        <f>IF(#REF!="znížená",J180,0)</f>
        <v>#REF!</v>
      </c>
      <c r="AW180" s="128" t="e">
        <f>IF(#REF!="zákl. prenesená",J180,0)</f>
        <v>#REF!</v>
      </c>
      <c r="AX180" s="128" t="e">
        <f>IF(#REF!="zníž. prenesená",J180,0)</f>
        <v>#REF!</v>
      </c>
      <c r="AY180" s="128" t="e">
        <f>IF(#REF!="nulová",J180,0)</f>
        <v>#REF!</v>
      </c>
      <c r="AZ180" s="15" t="s">
        <v>78</v>
      </c>
      <c r="BA180" s="128">
        <f t="shared" si="2"/>
        <v>0</v>
      </c>
      <c r="BB180" s="15" t="s">
        <v>205</v>
      </c>
      <c r="BC180" s="127" t="s">
        <v>960</v>
      </c>
    </row>
    <row r="181" spans="1:55" s="2" customFormat="1" ht="33" customHeight="1">
      <c r="A181" s="29"/>
      <c r="B181" s="119"/>
      <c r="C181" s="120" t="s">
        <v>282</v>
      </c>
      <c r="D181" s="120" t="s">
        <v>146</v>
      </c>
      <c r="E181" s="121" t="s">
        <v>961</v>
      </c>
      <c r="F181" s="122" t="s">
        <v>962</v>
      </c>
      <c r="G181" s="123" t="s">
        <v>149</v>
      </c>
      <c r="H181" s="124">
        <v>59.936999999999998</v>
      </c>
      <c r="I181" s="125"/>
      <c r="J181" s="125"/>
      <c r="K181" s="126"/>
      <c r="L181" s="30"/>
      <c r="M181" s="29"/>
      <c r="N181" s="29"/>
      <c r="O181" s="29"/>
      <c r="P181" s="29"/>
      <c r="Q181" s="29"/>
      <c r="R181" s="29"/>
      <c r="S181" s="29"/>
      <c r="T181" s="29"/>
      <c r="U181" s="29"/>
      <c r="AH181" s="127" t="s">
        <v>90</v>
      </c>
      <c r="AJ181" s="127" t="s">
        <v>146</v>
      </c>
      <c r="AK181" s="127" t="s">
        <v>78</v>
      </c>
      <c r="AO181" s="15" t="s">
        <v>144</v>
      </c>
      <c r="AU181" s="128" t="e">
        <f>IF(#REF!="základná",J181,0)</f>
        <v>#REF!</v>
      </c>
      <c r="AV181" s="128" t="e">
        <f>IF(#REF!="znížená",J181,0)</f>
        <v>#REF!</v>
      </c>
      <c r="AW181" s="128" t="e">
        <f>IF(#REF!="zákl. prenesená",J181,0)</f>
        <v>#REF!</v>
      </c>
      <c r="AX181" s="128" t="e">
        <f>IF(#REF!="zníž. prenesená",J181,0)</f>
        <v>#REF!</v>
      </c>
      <c r="AY181" s="128" t="e">
        <f>IF(#REF!="nulová",J181,0)</f>
        <v>#REF!</v>
      </c>
      <c r="AZ181" s="15" t="s">
        <v>78</v>
      </c>
      <c r="BA181" s="128">
        <f t="shared" si="2"/>
        <v>0</v>
      </c>
      <c r="BB181" s="15" t="s">
        <v>90</v>
      </c>
      <c r="BC181" s="127" t="s">
        <v>963</v>
      </c>
    </row>
    <row r="182" spans="1:55" s="2" customFormat="1" ht="44.25" customHeight="1">
      <c r="A182" s="29"/>
      <c r="B182" s="119"/>
      <c r="C182" s="120" t="s">
        <v>286</v>
      </c>
      <c r="D182" s="120" t="s">
        <v>146</v>
      </c>
      <c r="E182" s="121" t="s">
        <v>499</v>
      </c>
      <c r="F182" s="122" t="s">
        <v>500</v>
      </c>
      <c r="G182" s="123" t="s">
        <v>483</v>
      </c>
      <c r="H182" s="124">
        <v>7.915</v>
      </c>
      <c r="I182" s="125"/>
      <c r="J182" s="125"/>
      <c r="K182" s="126"/>
      <c r="L182" s="30"/>
      <c r="M182" s="29"/>
      <c r="N182" s="29"/>
      <c r="O182" s="29"/>
      <c r="P182" s="29"/>
      <c r="Q182" s="29"/>
      <c r="R182" s="29"/>
      <c r="S182" s="29"/>
      <c r="T182" s="29"/>
      <c r="U182" s="29"/>
      <c r="AH182" s="127" t="s">
        <v>205</v>
      </c>
      <c r="AJ182" s="127" t="s">
        <v>146</v>
      </c>
      <c r="AK182" s="127" t="s">
        <v>78</v>
      </c>
      <c r="AO182" s="15" t="s">
        <v>144</v>
      </c>
      <c r="AU182" s="128" t="e">
        <f>IF(#REF!="základná",J182,0)</f>
        <v>#REF!</v>
      </c>
      <c r="AV182" s="128" t="e">
        <f>IF(#REF!="znížená",J182,0)</f>
        <v>#REF!</v>
      </c>
      <c r="AW182" s="128" t="e">
        <f>IF(#REF!="zákl. prenesená",J182,0)</f>
        <v>#REF!</v>
      </c>
      <c r="AX182" s="128" t="e">
        <f>IF(#REF!="zníž. prenesená",J182,0)</f>
        <v>#REF!</v>
      </c>
      <c r="AY182" s="128" t="e">
        <f>IF(#REF!="nulová",J182,0)</f>
        <v>#REF!</v>
      </c>
      <c r="AZ182" s="15" t="s">
        <v>78</v>
      </c>
      <c r="BA182" s="128">
        <f t="shared" si="2"/>
        <v>0</v>
      </c>
      <c r="BB182" s="15" t="s">
        <v>205</v>
      </c>
      <c r="BC182" s="127" t="s">
        <v>964</v>
      </c>
    </row>
    <row r="183" spans="1:55" s="2" customFormat="1" ht="33" customHeight="1">
      <c r="A183" s="29"/>
      <c r="B183" s="119"/>
      <c r="C183" s="120" t="s">
        <v>290</v>
      </c>
      <c r="D183" s="120" t="s">
        <v>146</v>
      </c>
      <c r="E183" s="121" t="s">
        <v>965</v>
      </c>
      <c r="F183" s="122" t="s">
        <v>966</v>
      </c>
      <c r="G183" s="123" t="s">
        <v>149</v>
      </c>
      <c r="H183" s="124">
        <v>59.936999999999998</v>
      </c>
      <c r="I183" s="125"/>
      <c r="J183" s="125"/>
      <c r="K183" s="126"/>
      <c r="L183" s="30"/>
      <c r="M183" s="29"/>
      <c r="N183" s="29"/>
      <c r="O183" s="29"/>
      <c r="P183" s="29"/>
      <c r="Q183" s="29"/>
      <c r="R183" s="29"/>
      <c r="S183" s="29"/>
      <c r="T183" s="29"/>
      <c r="U183" s="29"/>
      <c r="AH183" s="127" t="s">
        <v>205</v>
      </c>
      <c r="AJ183" s="127" t="s">
        <v>146</v>
      </c>
      <c r="AK183" s="127" t="s">
        <v>78</v>
      </c>
      <c r="AO183" s="15" t="s">
        <v>144</v>
      </c>
      <c r="AU183" s="128" t="e">
        <f>IF(#REF!="základná",J183,0)</f>
        <v>#REF!</v>
      </c>
      <c r="AV183" s="128" t="e">
        <f>IF(#REF!="znížená",J183,0)</f>
        <v>#REF!</v>
      </c>
      <c r="AW183" s="128" t="e">
        <f>IF(#REF!="zákl. prenesená",J183,0)</f>
        <v>#REF!</v>
      </c>
      <c r="AX183" s="128" t="e">
        <f>IF(#REF!="zníž. prenesená",J183,0)</f>
        <v>#REF!</v>
      </c>
      <c r="AY183" s="128" t="e">
        <f>IF(#REF!="nulová",J183,0)</f>
        <v>#REF!</v>
      </c>
      <c r="AZ183" s="15" t="s">
        <v>78</v>
      </c>
      <c r="BA183" s="128">
        <f t="shared" si="2"/>
        <v>0</v>
      </c>
      <c r="BB183" s="15" t="s">
        <v>205</v>
      </c>
      <c r="BC183" s="127" t="s">
        <v>967</v>
      </c>
    </row>
    <row r="184" spans="1:55" s="2" customFormat="1" ht="16.5" customHeight="1">
      <c r="A184" s="29"/>
      <c r="B184" s="119"/>
      <c r="C184" s="120" t="s">
        <v>292</v>
      </c>
      <c r="D184" s="120" t="s">
        <v>146</v>
      </c>
      <c r="E184" s="121" t="s">
        <v>968</v>
      </c>
      <c r="F184" s="122" t="s">
        <v>969</v>
      </c>
      <c r="G184" s="123" t="s">
        <v>272</v>
      </c>
      <c r="H184" s="124">
        <v>384.81</v>
      </c>
      <c r="I184" s="125"/>
      <c r="J184" s="125"/>
      <c r="K184" s="126"/>
      <c r="L184" s="30"/>
      <c r="M184" s="29"/>
      <c r="N184" s="29"/>
      <c r="O184" s="29"/>
      <c r="P184" s="29"/>
      <c r="Q184" s="29"/>
      <c r="R184" s="29"/>
      <c r="S184" s="29"/>
      <c r="T184" s="29"/>
      <c r="U184" s="29"/>
      <c r="AH184" s="127" t="s">
        <v>205</v>
      </c>
      <c r="AJ184" s="127" t="s">
        <v>146</v>
      </c>
      <c r="AK184" s="127" t="s">
        <v>78</v>
      </c>
      <c r="AO184" s="15" t="s">
        <v>144</v>
      </c>
      <c r="AU184" s="128" t="e">
        <f>IF(#REF!="základná",J184,0)</f>
        <v>#REF!</v>
      </c>
      <c r="AV184" s="128" t="e">
        <f>IF(#REF!="znížená",J184,0)</f>
        <v>#REF!</v>
      </c>
      <c r="AW184" s="128" t="e">
        <f>IF(#REF!="zákl. prenesená",J184,0)</f>
        <v>#REF!</v>
      </c>
      <c r="AX184" s="128" t="e">
        <f>IF(#REF!="zníž. prenesená",J184,0)</f>
        <v>#REF!</v>
      </c>
      <c r="AY184" s="128" t="e">
        <f>IF(#REF!="nulová",J184,0)</f>
        <v>#REF!</v>
      </c>
      <c r="AZ184" s="15" t="s">
        <v>78</v>
      </c>
      <c r="BA184" s="128">
        <f t="shared" si="2"/>
        <v>0</v>
      </c>
      <c r="BB184" s="15" t="s">
        <v>205</v>
      </c>
      <c r="BC184" s="127" t="s">
        <v>970</v>
      </c>
    </row>
    <row r="185" spans="1:55" s="2" customFormat="1" ht="24.2" customHeight="1">
      <c r="A185" s="29"/>
      <c r="B185" s="119"/>
      <c r="C185" s="129" t="s">
        <v>296</v>
      </c>
      <c r="D185" s="129" t="s">
        <v>369</v>
      </c>
      <c r="E185" s="130" t="s">
        <v>481</v>
      </c>
      <c r="F185" s="131" t="s">
        <v>482</v>
      </c>
      <c r="G185" s="132" t="s">
        <v>483</v>
      </c>
      <c r="H185" s="133">
        <v>0.7</v>
      </c>
      <c r="I185" s="134"/>
      <c r="J185" s="134"/>
      <c r="K185" s="135"/>
      <c r="L185" s="136"/>
      <c r="M185" s="29"/>
      <c r="N185" s="29"/>
      <c r="O185" s="29"/>
      <c r="P185" s="29"/>
      <c r="Q185" s="29"/>
      <c r="R185" s="29"/>
      <c r="S185" s="29"/>
      <c r="T185" s="29"/>
      <c r="U185" s="29"/>
      <c r="AH185" s="127" t="s">
        <v>269</v>
      </c>
      <c r="AJ185" s="127" t="s">
        <v>369</v>
      </c>
      <c r="AK185" s="127" t="s">
        <v>78</v>
      </c>
      <c r="AO185" s="15" t="s">
        <v>144</v>
      </c>
      <c r="AU185" s="128" t="e">
        <f>IF(#REF!="základná",J185,0)</f>
        <v>#REF!</v>
      </c>
      <c r="AV185" s="128" t="e">
        <f>IF(#REF!="znížená",J185,0)</f>
        <v>#REF!</v>
      </c>
      <c r="AW185" s="128" t="e">
        <f>IF(#REF!="zákl. prenesená",J185,0)</f>
        <v>#REF!</v>
      </c>
      <c r="AX185" s="128" t="e">
        <f>IF(#REF!="zníž. prenesená",J185,0)</f>
        <v>#REF!</v>
      </c>
      <c r="AY185" s="128" t="e">
        <f>IF(#REF!="nulová",J185,0)</f>
        <v>#REF!</v>
      </c>
      <c r="AZ185" s="15" t="s">
        <v>78</v>
      </c>
      <c r="BA185" s="128">
        <f t="shared" si="2"/>
        <v>0</v>
      </c>
      <c r="BB185" s="15" t="s">
        <v>205</v>
      </c>
      <c r="BC185" s="127" t="s">
        <v>971</v>
      </c>
    </row>
    <row r="186" spans="1:55" s="2" customFormat="1" ht="33" customHeight="1">
      <c r="A186" s="29"/>
      <c r="B186" s="119"/>
      <c r="C186" s="120" t="s">
        <v>300</v>
      </c>
      <c r="D186" s="120" t="s">
        <v>146</v>
      </c>
      <c r="E186" s="121" t="s">
        <v>972</v>
      </c>
      <c r="F186" s="122" t="s">
        <v>973</v>
      </c>
      <c r="G186" s="123" t="s">
        <v>149</v>
      </c>
      <c r="H186" s="124">
        <v>2.3479999999999999</v>
      </c>
      <c r="I186" s="125"/>
      <c r="J186" s="125"/>
      <c r="K186" s="126"/>
      <c r="L186" s="30"/>
      <c r="M186" s="29"/>
      <c r="N186" s="29"/>
      <c r="O186" s="29"/>
      <c r="P186" s="29"/>
      <c r="Q186" s="29"/>
      <c r="R186" s="29"/>
      <c r="S186" s="29"/>
      <c r="T186" s="29"/>
      <c r="U186" s="29"/>
      <c r="AH186" s="127" t="s">
        <v>205</v>
      </c>
      <c r="AJ186" s="127" t="s">
        <v>146</v>
      </c>
      <c r="AK186" s="127" t="s">
        <v>78</v>
      </c>
      <c r="AO186" s="15" t="s">
        <v>144</v>
      </c>
      <c r="AU186" s="128" t="e">
        <f>IF(#REF!="základná",J186,0)</f>
        <v>#REF!</v>
      </c>
      <c r="AV186" s="128" t="e">
        <f>IF(#REF!="znížená",J186,0)</f>
        <v>#REF!</v>
      </c>
      <c r="AW186" s="128" t="e">
        <f>IF(#REF!="zákl. prenesená",J186,0)</f>
        <v>#REF!</v>
      </c>
      <c r="AX186" s="128" t="e">
        <f>IF(#REF!="zníž. prenesená",J186,0)</f>
        <v>#REF!</v>
      </c>
      <c r="AY186" s="128" t="e">
        <f>IF(#REF!="nulová",J186,0)</f>
        <v>#REF!</v>
      </c>
      <c r="AZ186" s="15" t="s">
        <v>78</v>
      </c>
      <c r="BA186" s="128">
        <f t="shared" si="2"/>
        <v>0</v>
      </c>
      <c r="BB186" s="15" t="s">
        <v>205</v>
      </c>
      <c r="BC186" s="127" t="s">
        <v>974</v>
      </c>
    </row>
    <row r="187" spans="1:55" s="2" customFormat="1" ht="24.2" customHeight="1">
      <c r="A187" s="29"/>
      <c r="B187" s="119"/>
      <c r="C187" s="120" t="s">
        <v>304</v>
      </c>
      <c r="D187" s="120" t="s">
        <v>146</v>
      </c>
      <c r="E187" s="121" t="s">
        <v>975</v>
      </c>
      <c r="F187" s="122" t="s">
        <v>976</v>
      </c>
      <c r="G187" s="123" t="s">
        <v>149</v>
      </c>
      <c r="H187" s="124">
        <v>95.165000000000006</v>
      </c>
      <c r="I187" s="125"/>
      <c r="J187" s="125"/>
      <c r="K187" s="126"/>
      <c r="L187" s="30"/>
      <c r="M187" s="29"/>
      <c r="N187" s="29"/>
      <c r="O187" s="29"/>
      <c r="P187" s="29"/>
      <c r="Q187" s="29"/>
      <c r="R187" s="29"/>
      <c r="S187" s="29"/>
      <c r="T187" s="29"/>
      <c r="U187" s="29"/>
      <c r="AH187" s="127" t="s">
        <v>205</v>
      </c>
      <c r="AJ187" s="127" t="s">
        <v>146</v>
      </c>
      <c r="AK187" s="127" t="s">
        <v>78</v>
      </c>
      <c r="AO187" s="15" t="s">
        <v>144</v>
      </c>
      <c r="AU187" s="128" t="e">
        <f>IF(#REF!="základná",J187,0)</f>
        <v>#REF!</v>
      </c>
      <c r="AV187" s="128" t="e">
        <f>IF(#REF!="znížená",J187,0)</f>
        <v>#REF!</v>
      </c>
      <c r="AW187" s="128" t="e">
        <f>IF(#REF!="zákl. prenesená",J187,0)</f>
        <v>#REF!</v>
      </c>
      <c r="AX187" s="128" t="e">
        <f>IF(#REF!="zníž. prenesená",J187,0)</f>
        <v>#REF!</v>
      </c>
      <c r="AY187" s="128" t="e">
        <f>IF(#REF!="nulová",J187,0)</f>
        <v>#REF!</v>
      </c>
      <c r="AZ187" s="15" t="s">
        <v>78</v>
      </c>
      <c r="BA187" s="128">
        <f t="shared" si="2"/>
        <v>0</v>
      </c>
      <c r="BB187" s="15" t="s">
        <v>205</v>
      </c>
      <c r="BC187" s="127" t="s">
        <v>977</v>
      </c>
    </row>
    <row r="188" spans="1:55" s="2" customFormat="1" ht="24.2" customHeight="1">
      <c r="A188" s="29"/>
      <c r="B188" s="119"/>
      <c r="C188" s="129" t="s">
        <v>309</v>
      </c>
      <c r="D188" s="129" t="s">
        <v>369</v>
      </c>
      <c r="E188" s="130"/>
      <c r="F188" s="131" t="s">
        <v>2872</v>
      </c>
      <c r="G188" s="132" t="s">
        <v>149</v>
      </c>
      <c r="H188" s="133">
        <v>102.77800000000001</v>
      </c>
      <c r="I188" s="134"/>
      <c r="J188" s="134"/>
      <c r="K188" s="135"/>
      <c r="L188" s="136"/>
      <c r="M188" s="29"/>
      <c r="N188" s="29"/>
      <c r="O188" s="29"/>
      <c r="P188" s="29"/>
      <c r="Q188" s="29"/>
      <c r="R188" s="29"/>
      <c r="S188" s="29"/>
      <c r="T188" s="29"/>
      <c r="U188" s="29"/>
      <c r="AH188" s="127" t="s">
        <v>269</v>
      </c>
      <c r="AJ188" s="127" t="s">
        <v>369</v>
      </c>
      <c r="AK188" s="127" t="s">
        <v>78</v>
      </c>
      <c r="AO188" s="15" t="s">
        <v>144</v>
      </c>
      <c r="AU188" s="128" t="e">
        <f>IF(#REF!="základná",J188,0)</f>
        <v>#REF!</v>
      </c>
      <c r="AV188" s="128" t="e">
        <f>IF(#REF!="znížená",J188,0)</f>
        <v>#REF!</v>
      </c>
      <c r="AW188" s="128" t="e">
        <f>IF(#REF!="zákl. prenesená",J188,0)</f>
        <v>#REF!</v>
      </c>
      <c r="AX188" s="128" t="e">
        <f>IF(#REF!="zníž. prenesená",J188,0)</f>
        <v>#REF!</v>
      </c>
      <c r="AY188" s="128" t="e">
        <f>IF(#REF!="nulová",J188,0)</f>
        <v>#REF!</v>
      </c>
      <c r="AZ188" s="15" t="s">
        <v>78</v>
      </c>
      <c r="BA188" s="128">
        <f t="shared" si="2"/>
        <v>0</v>
      </c>
      <c r="BB188" s="15" t="s">
        <v>205</v>
      </c>
      <c r="BC188" s="127" t="s">
        <v>978</v>
      </c>
    </row>
    <row r="189" spans="1:55" s="2" customFormat="1" ht="24.2" customHeight="1">
      <c r="A189" s="29"/>
      <c r="B189" s="119"/>
      <c r="C189" s="120" t="s">
        <v>313</v>
      </c>
      <c r="D189" s="120" t="s">
        <v>146</v>
      </c>
      <c r="E189" s="121" t="s">
        <v>979</v>
      </c>
      <c r="F189" s="122" t="s">
        <v>980</v>
      </c>
      <c r="G189" s="123" t="s">
        <v>149</v>
      </c>
      <c r="H189" s="124">
        <v>95.165000000000006</v>
      </c>
      <c r="I189" s="125"/>
      <c r="J189" s="125"/>
      <c r="K189" s="126"/>
      <c r="L189" s="30"/>
      <c r="M189" s="29"/>
      <c r="N189" s="29"/>
      <c r="O189" s="29"/>
      <c r="P189" s="29"/>
      <c r="Q189" s="29"/>
      <c r="R189" s="29"/>
      <c r="S189" s="29"/>
      <c r="T189" s="29"/>
      <c r="U189" s="29"/>
      <c r="AH189" s="127" t="s">
        <v>205</v>
      </c>
      <c r="AJ189" s="127" t="s">
        <v>146</v>
      </c>
      <c r="AK189" s="127" t="s">
        <v>78</v>
      </c>
      <c r="AO189" s="15" t="s">
        <v>144</v>
      </c>
      <c r="AU189" s="128" t="e">
        <f>IF(#REF!="základná",J189,0)</f>
        <v>#REF!</v>
      </c>
      <c r="AV189" s="128" t="e">
        <f>IF(#REF!="znížená",J189,0)</f>
        <v>#REF!</v>
      </c>
      <c r="AW189" s="128" t="e">
        <f>IF(#REF!="zákl. prenesená",J189,0)</f>
        <v>#REF!</v>
      </c>
      <c r="AX189" s="128" t="e">
        <f>IF(#REF!="zníž. prenesená",J189,0)</f>
        <v>#REF!</v>
      </c>
      <c r="AY189" s="128" t="e">
        <f>IF(#REF!="nulová",J189,0)</f>
        <v>#REF!</v>
      </c>
      <c r="AZ189" s="15" t="s">
        <v>78</v>
      </c>
      <c r="BA189" s="128">
        <f t="shared" si="2"/>
        <v>0</v>
      </c>
      <c r="BB189" s="15" t="s">
        <v>205</v>
      </c>
      <c r="BC189" s="127" t="s">
        <v>981</v>
      </c>
    </row>
    <row r="190" spans="1:55" s="2" customFormat="1" ht="33" customHeight="1">
      <c r="A190" s="29"/>
      <c r="B190" s="119"/>
      <c r="C190" s="129" t="s">
        <v>317</v>
      </c>
      <c r="D190" s="129" t="s">
        <v>369</v>
      </c>
      <c r="E190" s="130"/>
      <c r="F190" s="131" t="s">
        <v>982</v>
      </c>
      <c r="G190" s="132" t="s">
        <v>483</v>
      </c>
      <c r="H190" s="133">
        <v>1.571</v>
      </c>
      <c r="I190" s="134"/>
      <c r="J190" s="134"/>
      <c r="K190" s="135"/>
      <c r="L190" s="136"/>
      <c r="M190" s="29"/>
      <c r="N190" s="29"/>
      <c r="O190" s="29"/>
      <c r="P190" s="29"/>
      <c r="Q190" s="29"/>
      <c r="R190" s="29"/>
      <c r="S190" s="29"/>
      <c r="T190" s="29"/>
      <c r="U190" s="29"/>
      <c r="AH190" s="127" t="s">
        <v>269</v>
      </c>
      <c r="AJ190" s="127" t="s">
        <v>369</v>
      </c>
      <c r="AK190" s="127" t="s">
        <v>78</v>
      </c>
      <c r="AO190" s="15" t="s">
        <v>144</v>
      </c>
      <c r="AU190" s="128" t="e">
        <f>IF(#REF!="základná",J190,0)</f>
        <v>#REF!</v>
      </c>
      <c r="AV190" s="128" t="e">
        <f>IF(#REF!="znížená",J190,0)</f>
        <v>#REF!</v>
      </c>
      <c r="AW190" s="128" t="e">
        <f>IF(#REF!="zákl. prenesená",J190,0)</f>
        <v>#REF!</v>
      </c>
      <c r="AX190" s="128" t="e">
        <f>IF(#REF!="zníž. prenesená",J190,0)</f>
        <v>#REF!</v>
      </c>
      <c r="AY190" s="128" t="e">
        <f>IF(#REF!="nulová",J190,0)</f>
        <v>#REF!</v>
      </c>
      <c r="AZ190" s="15" t="s">
        <v>78</v>
      </c>
      <c r="BA190" s="128">
        <f t="shared" si="2"/>
        <v>0</v>
      </c>
      <c r="BB190" s="15" t="s">
        <v>205</v>
      </c>
      <c r="BC190" s="127" t="s">
        <v>983</v>
      </c>
    </row>
    <row r="191" spans="1:55" s="2" customFormat="1" ht="24.2" customHeight="1">
      <c r="A191" s="29"/>
      <c r="B191" s="119"/>
      <c r="C191" s="120" t="s">
        <v>321</v>
      </c>
      <c r="D191" s="120" t="s">
        <v>146</v>
      </c>
      <c r="E191" s="121" t="s">
        <v>984</v>
      </c>
      <c r="F191" s="122" t="s">
        <v>985</v>
      </c>
      <c r="G191" s="123" t="s">
        <v>483</v>
      </c>
      <c r="H191" s="124">
        <v>3.4209999999999998</v>
      </c>
      <c r="I191" s="125"/>
      <c r="J191" s="125"/>
      <c r="K191" s="126"/>
      <c r="L191" s="30"/>
      <c r="M191" s="29"/>
      <c r="N191" s="29"/>
      <c r="O191" s="29"/>
      <c r="P191" s="29"/>
      <c r="Q191" s="29"/>
      <c r="R191" s="29"/>
      <c r="S191" s="29"/>
      <c r="T191" s="29"/>
      <c r="U191" s="29"/>
      <c r="AH191" s="127" t="s">
        <v>205</v>
      </c>
      <c r="AJ191" s="127" t="s">
        <v>146</v>
      </c>
      <c r="AK191" s="127" t="s">
        <v>78</v>
      </c>
      <c r="AO191" s="15" t="s">
        <v>144</v>
      </c>
      <c r="AU191" s="128" t="e">
        <f>IF(#REF!="základná",J191,0)</f>
        <v>#REF!</v>
      </c>
      <c r="AV191" s="128" t="e">
        <f>IF(#REF!="znížená",J191,0)</f>
        <v>#REF!</v>
      </c>
      <c r="AW191" s="128" t="e">
        <f>IF(#REF!="zákl. prenesená",J191,0)</f>
        <v>#REF!</v>
      </c>
      <c r="AX191" s="128" t="e">
        <f>IF(#REF!="zníž. prenesená",J191,0)</f>
        <v>#REF!</v>
      </c>
      <c r="AY191" s="128" t="e">
        <f>IF(#REF!="nulová",J191,0)</f>
        <v>#REF!</v>
      </c>
      <c r="AZ191" s="15" t="s">
        <v>78</v>
      </c>
      <c r="BA191" s="128">
        <f t="shared" si="2"/>
        <v>0</v>
      </c>
      <c r="BB191" s="15" t="s">
        <v>205</v>
      </c>
      <c r="BC191" s="127" t="s">
        <v>986</v>
      </c>
    </row>
    <row r="192" spans="1:55" s="2" customFormat="1" ht="24.2" customHeight="1">
      <c r="A192" s="29"/>
      <c r="B192" s="119"/>
      <c r="C192" s="120" t="s">
        <v>325</v>
      </c>
      <c r="D192" s="120" t="s">
        <v>146</v>
      </c>
      <c r="E192" s="121" t="s">
        <v>502</v>
      </c>
      <c r="F192" s="122" t="s">
        <v>503</v>
      </c>
      <c r="G192" s="123" t="s">
        <v>328</v>
      </c>
      <c r="H192" s="124">
        <v>6.4989999999999997</v>
      </c>
      <c r="I192" s="125"/>
      <c r="J192" s="125"/>
      <c r="K192" s="126"/>
      <c r="L192" s="30"/>
      <c r="M192" s="29"/>
      <c r="N192" s="29"/>
      <c r="O192" s="29"/>
      <c r="P192" s="29"/>
      <c r="Q192" s="29"/>
      <c r="R192" s="29"/>
      <c r="S192" s="29"/>
      <c r="T192" s="29"/>
      <c r="U192" s="29"/>
      <c r="AH192" s="127" t="s">
        <v>205</v>
      </c>
      <c r="AJ192" s="127" t="s">
        <v>146</v>
      </c>
      <c r="AK192" s="127" t="s">
        <v>78</v>
      </c>
      <c r="AO192" s="15" t="s">
        <v>144</v>
      </c>
      <c r="AU192" s="128" t="e">
        <f>IF(#REF!="základná",J192,0)</f>
        <v>#REF!</v>
      </c>
      <c r="AV192" s="128" t="e">
        <f>IF(#REF!="znížená",J192,0)</f>
        <v>#REF!</v>
      </c>
      <c r="AW192" s="128" t="e">
        <f>IF(#REF!="zákl. prenesená",J192,0)</f>
        <v>#REF!</v>
      </c>
      <c r="AX192" s="128" t="e">
        <f>IF(#REF!="zníž. prenesená",J192,0)</f>
        <v>#REF!</v>
      </c>
      <c r="AY192" s="128" t="e">
        <f>IF(#REF!="nulová",J192,0)</f>
        <v>#REF!</v>
      </c>
      <c r="AZ192" s="15" t="s">
        <v>78</v>
      </c>
      <c r="BA192" s="128">
        <f t="shared" si="2"/>
        <v>0</v>
      </c>
      <c r="BB192" s="15" t="s">
        <v>205</v>
      </c>
      <c r="BC192" s="127" t="s">
        <v>987</v>
      </c>
    </row>
    <row r="193" spans="1:55" s="12" customFormat="1" ht="22.9" customHeight="1">
      <c r="B193" s="111"/>
      <c r="D193" s="112" t="s">
        <v>68</v>
      </c>
      <c r="E193" s="117" t="s">
        <v>375</v>
      </c>
      <c r="F193" s="117" t="s">
        <v>376</v>
      </c>
      <c r="J193" s="118"/>
      <c r="L193" s="111"/>
      <c r="AH193" s="112" t="s">
        <v>78</v>
      </c>
      <c r="AJ193" s="115" t="s">
        <v>68</v>
      </c>
      <c r="AK193" s="115" t="s">
        <v>74</v>
      </c>
      <c r="AO193" s="112" t="s">
        <v>144</v>
      </c>
      <c r="BA193" s="116">
        <f>SUM(BA194:BA202)</f>
        <v>0</v>
      </c>
    </row>
    <row r="194" spans="1:55" s="2" customFormat="1" ht="24.2" customHeight="1">
      <c r="A194" s="29"/>
      <c r="B194" s="119"/>
      <c r="C194" s="120" t="s">
        <v>330</v>
      </c>
      <c r="D194" s="120" t="s">
        <v>146</v>
      </c>
      <c r="E194" s="121" t="s">
        <v>988</v>
      </c>
      <c r="F194" s="122" t="s">
        <v>989</v>
      </c>
      <c r="G194" s="123" t="s">
        <v>272</v>
      </c>
      <c r="H194" s="124">
        <v>128.84</v>
      </c>
      <c r="I194" s="125"/>
      <c r="J194" s="125"/>
      <c r="K194" s="126"/>
      <c r="L194" s="30"/>
      <c r="M194" s="29"/>
      <c r="N194" s="29"/>
      <c r="O194" s="29"/>
      <c r="P194" s="29"/>
      <c r="Q194" s="29"/>
      <c r="R194" s="29"/>
      <c r="S194" s="29"/>
      <c r="T194" s="29"/>
      <c r="U194" s="29"/>
      <c r="AH194" s="127" t="s">
        <v>205</v>
      </c>
      <c r="AJ194" s="127" t="s">
        <v>146</v>
      </c>
      <c r="AK194" s="127" t="s">
        <v>78</v>
      </c>
      <c r="AO194" s="15" t="s">
        <v>144</v>
      </c>
      <c r="AU194" s="128" t="e">
        <f>IF(#REF!="základná",J194,0)</f>
        <v>#REF!</v>
      </c>
      <c r="AV194" s="128" t="e">
        <f>IF(#REF!="znížená",J194,0)</f>
        <v>#REF!</v>
      </c>
      <c r="AW194" s="128" t="e">
        <f>IF(#REF!="zákl. prenesená",J194,0)</f>
        <v>#REF!</v>
      </c>
      <c r="AX194" s="128" t="e">
        <f>IF(#REF!="zníž. prenesená",J194,0)</f>
        <v>#REF!</v>
      </c>
      <c r="AY194" s="128" t="e">
        <f>IF(#REF!="nulová",J194,0)</f>
        <v>#REF!</v>
      </c>
      <c r="AZ194" s="15" t="s">
        <v>78</v>
      </c>
      <c r="BA194" s="128">
        <f t="shared" ref="BA194:BA202" si="3">ROUND(I194*H194,2)</f>
        <v>0</v>
      </c>
      <c r="BB194" s="15" t="s">
        <v>205</v>
      </c>
      <c r="BC194" s="127" t="s">
        <v>990</v>
      </c>
    </row>
    <row r="195" spans="1:55" s="2" customFormat="1" ht="24.2" customHeight="1">
      <c r="A195" s="29"/>
      <c r="B195" s="119"/>
      <c r="C195" s="120" t="s">
        <v>334</v>
      </c>
      <c r="D195" s="120" t="s">
        <v>146</v>
      </c>
      <c r="E195" s="121" t="s">
        <v>991</v>
      </c>
      <c r="F195" s="122" t="s">
        <v>992</v>
      </c>
      <c r="G195" s="123" t="s">
        <v>272</v>
      </c>
      <c r="H195" s="124">
        <v>128.84</v>
      </c>
      <c r="I195" s="125"/>
      <c r="J195" s="125"/>
      <c r="K195" s="126"/>
      <c r="L195" s="30"/>
      <c r="M195" s="29"/>
      <c r="N195" s="29"/>
      <c r="O195" s="29"/>
      <c r="P195" s="29"/>
      <c r="Q195" s="29"/>
      <c r="R195" s="29"/>
      <c r="S195" s="29"/>
      <c r="T195" s="29"/>
      <c r="U195" s="29"/>
      <c r="AH195" s="127" t="s">
        <v>205</v>
      </c>
      <c r="AJ195" s="127" t="s">
        <v>146</v>
      </c>
      <c r="AK195" s="127" t="s">
        <v>78</v>
      </c>
      <c r="AO195" s="15" t="s">
        <v>144</v>
      </c>
      <c r="AU195" s="128" t="e">
        <f>IF(#REF!="základná",J195,0)</f>
        <v>#REF!</v>
      </c>
      <c r="AV195" s="128" t="e">
        <f>IF(#REF!="znížená",J195,0)</f>
        <v>#REF!</v>
      </c>
      <c r="AW195" s="128" t="e">
        <f>IF(#REF!="zákl. prenesená",J195,0)</f>
        <v>#REF!</v>
      </c>
      <c r="AX195" s="128" t="e">
        <f>IF(#REF!="zníž. prenesená",J195,0)</f>
        <v>#REF!</v>
      </c>
      <c r="AY195" s="128" t="e">
        <f>IF(#REF!="nulová",J195,0)</f>
        <v>#REF!</v>
      </c>
      <c r="AZ195" s="15" t="s">
        <v>78</v>
      </c>
      <c r="BA195" s="128">
        <f t="shared" si="3"/>
        <v>0</v>
      </c>
      <c r="BB195" s="15" t="s">
        <v>205</v>
      </c>
      <c r="BC195" s="127" t="s">
        <v>993</v>
      </c>
    </row>
    <row r="196" spans="1:55" s="2" customFormat="1" ht="16.5" customHeight="1">
      <c r="A196" s="29"/>
      <c r="B196" s="119"/>
      <c r="C196" s="120" t="s">
        <v>338</v>
      </c>
      <c r="D196" s="120" t="s">
        <v>146</v>
      </c>
      <c r="E196" s="121" t="s">
        <v>994</v>
      </c>
      <c r="F196" s="122" t="s">
        <v>995</v>
      </c>
      <c r="G196" s="123" t="s">
        <v>307</v>
      </c>
      <c r="H196" s="124">
        <v>9</v>
      </c>
      <c r="I196" s="125"/>
      <c r="J196" s="125"/>
      <c r="K196" s="126"/>
      <c r="L196" s="30"/>
      <c r="M196" s="29"/>
      <c r="N196" s="29"/>
      <c r="O196" s="29"/>
      <c r="P196" s="29"/>
      <c r="Q196" s="29"/>
      <c r="R196" s="29"/>
      <c r="S196" s="29"/>
      <c r="T196" s="29"/>
      <c r="U196" s="29"/>
      <c r="AH196" s="127" t="s">
        <v>205</v>
      </c>
      <c r="AJ196" s="127" t="s">
        <v>146</v>
      </c>
      <c r="AK196" s="127" t="s">
        <v>78</v>
      </c>
      <c r="AO196" s="15" t="s">
        <v>144</v>
      </c>
      <c r="AU196" s="128" t="e">
        <f>IF(#REF!="základná",J196,0)</f>
        <v>#REF!</v>
      </c>
      <c r="AV196" s="128" t="e">
        <f>IF(#REF!="znížená",J196,0)</f>
        <v>#REF!</v>
      </c>
      <c r="AW196" s="128" t="e">
        <f>IF(#REF!="zákl. prenesená",J196,0)</f>
        <v>#REF!</v>
      </c>
      <c r="AX196" s="128" t="e">
        <f>IF(#REF!="zníž. prenesená",J196,0)</f>
        <v>#REF!</v>
      </c>
      <c r="AY196" s="128" t="e">
        <f>IF(#REF!="nulová",J196,0)</f>
        <v>#REF!</v>
      </c>
      <c r="AZ196" s="15" t="s">
        <v>78</v>
      </c>
      <c r="BA196" s="128">
        <f t="shared" si="3"/>
        <v>0</v>
      </c>
      <c r="BB196" s="15" t="s">
        <v>205</v>
      </c>
      <c r="BC196" s="127" t="s">
        <v>996</v>
      </c>
    </row>
    <row r="197" spans="1:55" s="2" customFormat="1" ht="24.2" customHeight="1">
      <c r="A197" s="29"/>
      <c r="B197" s="119"/>
      <c r="C197" s="120" t="s">
        <v>342</v>
      </c>
      <c r="D197" s="120" t="s">
        <v>146</v>
      </c>
      <c r="E197" s="121" t="s">
        <v>997</v>
      </c>
      <c r="F197" s="122" t="s">
        <v>998</v>
      </c>
      <c r="G197" s="123" t="s">
        <v>272</v>
      </c>
      <c r="H197" s="124">
        <v>12.52</v>
      </c>
      <c r="I197" s="125"/>
      <c r="J197" s="125"/>
      <c r="K197" s="126"/>
      <c r="L197" s="30"/>
      <c r="M197" s="29"/>
      <c r="N197" s="29"/>
      <c r="O197" s="29"/>
      <c r="P197" s="29"/>
      <c r="Q197" s="29"/>
      <c r="R197" s="29"/>
      <c r="S197" s="29"/>
      <c r="T197" s="29"/>
      <c r="U197" s="29"/>
      <c r="AH197" s="127" t="s">
        <v>205</v>
      </c>
      <c r="AJ197" s="127" t="s">
        <v>146</v>
      </c>
      <c r="AK197" s="127" t="s">
        <v>78</v>
      </c>
      <c r="AO197" s="15" t="s">
        <v>144</v>
      </c>
      <c r="AU197" s="128" t="e">
        <f>IF(#REF!="základná",J197,0)</f>
        <v>#REF!</v>
      </c>
      <c r="AV197" s="128" t="e">
        <f>IF(#REF!="znížená",J197,0)</f>
        <v>#REF!</v>
      </c>
      <c r="AW197" s="128" t="e">
        <f>IF(#REF!="zákl. prenesená",J197,0)</f>
        <v>#REF!</v>
      </c>
      <c r="AX197" s="128" t="e">
        <f>IF(#REF!="zníž. prenesená",J197,0)</f>
        <v>#REF!</v>
      </c>
      <c r="AY197" s="128" t="e">
        <f>IF(#REF!="nulová",J197,0)</f>
        <v>#REF!</v>
      </c>
      <c r="AZ197" s="15" t="s">
        <v>78</v>
      </c>
      <c r="BA197" s="128">
        <f t="shared" si="3"/>
        <v>0</v>
      </c>
      <c r="BB197" s="15" t="s">
        <v>205</v>
      </c>
      <c r="BC197" s="127" t="s">
        <v>999</v>
      </c>
    </row>
    <row r="198" spans="1:55" s="2" customFormat="1" ht="24.2" customHeight="1">
      <c r="A198" s="29"/>
      <c r="B198" s="119"/>
      <c r="C198" s="120" t="s">
        <v>346</v>
      </c>
      <c r="D198" s="120" t="s">
        <v>146</v>
      </c>
      <c r="E198" s="121" t="s">
        <v>1000</v>
      </c>
      <c r="F198" s="122" t="s">
        <v>1001</v>
      </c>
      <c r="G198" s="123" t="s">
        <v>272</v>
      </c>
      <c r="H198" s="124">
        <v>3</v>
      </c>
      <c r="I198" s="125"/>
      <c r="J198" s="125"/>
      <c r="K198" s="126"/>
      <c r="L198" s="30"/>
      <c r="M198" s="29"/>
      <c r="N198" s="29"/>
      <c r="O198" s="29"/>
      <c r="P198" s="29"/>
      <c r="Q198" s="29"/>
      <c r="R198" s="29"/>
      <c r="S198" s="29"/>
      <c r="T198" s="29"/>
      <c r="U198" s="29"/>
      <c r="AH198" s="127" t="s">
        <v>205</v>
      </c>
      <c r="AJ198" s="127" t="s">
        <v>146</v>
      </c>
      <c r="AK198" s="127" t="s">
        <v>78</v>
      </c>
      <c r="AO198" s="15" t="s">
        <v>144</v>
      </c>
      <c r="AU198" s="128" t="e">
        <f>IF(#REF!="základná",J198,0)</f>
        <v>#REF!</v>
      </c>
      <c r="AV198" s="128" t="e">
        <f>IF(#REF!="znížená",J198,0)</f>
        <v>#REF!</v>
      </c>
      <c r="AW198" s="128" t="e">
        <f>IF(#REF!="zákl. prenesená",J198,0)</f>
        <v>#REF!</v>
      </c>
      <c r="AX198" s="128" t="e">
        <f>IF(#REF!="zníž. prenesená",J198,0)</f>
        <v>#REF!</v>
      </c>
      <c r="AY198" s="128" t="e">
        <f>IF(#REF!="nulová",J198,0)</f>
        <v>#REF!</v>
      </c>
      <c r="AZ198" s="15" t="s">
        <v>78</v>
      </c>
      <c r="BA198" s="128">
        <f t="shared" si="3"/>
        <v>0</v>
      </c>
      <c r="BB198" s="15" t="s">
        <v>205</v>
      </c>
      <c r="BC198" s="127" t="s">
        <v>1002</v>
      </c>
    </row>
    <row r="199" spans="1:55" s="2" customFormat="1" ht="24.2" customHeight="1">
      <c r="A199" s="29"/>
      <c r="B199" s="119"/>
      <c r="C199" s="120" t="s">
        <v>350</v>
      </c>
      <c r="D199" s="120" t="s">
        <v>146</v>
      </c>
      <c r="E199" s="121" t="s">
        <v>1003</v>
      </c>
      <c r="F199" s="122" t="s">
        <v>1004</v>
      </c>
      <c r="G199" s="123" t="s">
        <v>272</v>
      </c>
      <c r="H199" s="124">
        <v>48.13</v>
      </c>
      <c r="I199" s="125"/>
      <c r="J199" s="125"/>
      <c r="K199" s="126"/>
      <c r="L199" s="30"/>
      <c r="M199" s="29"/>
      <c r="N199" s="29"/>
      <c r="O199" s="29"/>
      <c r="P199" s="29"/>
      <c r="Q199" s="29"/>
      <c r="R199" s="29"/>
      <c r="S199" s="29"/>
      <c r="T199" s="29"/>
      <c r="U199" s="29"/>
      <c r="AH199" s="127" t="s">
        <v>205</v>
      </c>
      <c r="AJ199" s="127" t="s">
        <v>146</v>
      </c>
      <c r="AK199" s="127" t="s">
        <v>78</v>
      </c>
      <c r="AO199" s="15" t="s">
        <v>144</v>
      </c>
      <c r="AU199" s="128" t="e">
        <f>IF(#REF!="základná",J199,0)</f>
        <v>#REF!</v>
      </c>
      <c r="AV199" s="128" t="e">
        <f>IF(#REF!="znížená",J199,0)</f>
        <v>#REF!</v>
      </c>
      <c r="AW199" s="128" t="e">
        <f>IF(#REF!="zákl. prenesená",J199,0)</f>
        <v>#REF!</v>
      </c>
      <c r="AX199" s="128" t="e">
        <f>IF(#REF!="zníž. prenesená",J199,0)</f>
        <v>#REF!</v>
      </c>
      <c r="AY199" s="128" t="e">
        <f>IF(#REF!="nulová",J199,0)</f>
        <v>#REF!</v>
      </c>
      <c r="AZ199" s="15" t="s">
        <v>78</v>
      </c>
      <c r="BA199" s="128">
        <f t="shared" si="3"/>
        <v>0</v>
      </c>
      <c r="BB199" s="15" t="s">
        <v>205</v>
      </c>
      <c r="BC199" s="127" t="s">
        <v>1005</v>
      </c>
    </row>
    <row r="200" spans="1:55" s="2" customFormat="1" ht="24.2" customHeight="1">
      <c r="A200" s="29"/>
      <c r="B200" s="119"/>
      <c r="C200" s="120" t="s">
        <v>356</v>
      </c>
      <c r="D200" s="120" t="s">
        <v>146</v>
      </c>
      <c r="E200" s="121" t="s">
        <v>1006</v>
      </c>
      <c r="F200" s="122" t="s">
        <v>1007</v>
      </c>
      <c r="G200" s="123" t="s">
        <v>272</v>
      </c>
      <c r="H200" s="124">
        <v>48.13</v>
      </c>
      <c r="I200" s="125"/>
      <c r="J200" s="125"/>
      <c r="K200" s="126"/>
      <c r="L200" s="30"/>
      <c r="M200" s="29"/>
      <c r="N200" s="29"/>
      <c r="O200" s="29"/>
      <c r="P200" s="29"/>
      <c r="Q200" s="29"/>
      <c r="R200" s="29"/>
      <c r="S200" s="29"/>
      <c r="T200" s="29"/>
      <c r="U200" s="29"/>
      <c r="AH200" s="127" t="s">
        <v>205</v>
      </c>
      <c r="AJ200" s="127" t="s">
        <v>146</v>
      </c>
      <c r="AK200" s="127" t="s">
        <v>78</v>
      </c>
      <c r="AO200" s="15" t="s">
        <v>144</v>
      </c>
      <c r="AU200" s="128" t="e">
        <f>IF(#REF!="základná",J200,0)</f>
        <v>#REF!</v>
      </c>
      <c r="AV200" s="128" t="e">
        <f>IF(#REF!="znížená",J200,0)</f>
        <v>#REF!</v>
      </c>
      <c r="AW200" s="128" t="e">
        <f>IF(#REF!="zákl. prenesená",J200,0)</f>
        <v>#REF!</v>
      </c>
      <c r="AX200" s="128" t="e">
        <f>IF(#REF!="zníž. prenesená",J200,0)</f>
        <v>#REF!</v>
      </c>
      <c r="AY200" s="128" t="e">
        <f>IF(#REF!="nulová",J200,0)</f>
        <v>#REF!</v>
      </c>
      <c r="AZ200" s="15" t="s">
        <v>78</v>
      </c>
      <c r="BA200" s="128">
        <f t="shared" si="3"/>
        <v>0</v>
      </c>
      <c r="BB200" s="15" t="s">
        <v>205</v>
      </c>
      <c r="BC200" s="127" t="s">
        <v>1008</v>
      </c>
    </row>
    <row r="201" spans="1:55" s="2" customFormat="1" ht="24.2" customHeight="1">
      <c r="A201" s="29"/>
      <c r="B201" s="119"/>
      <c r="C201" s="120" t="s">
        <v>364</v>
      </c>
      <c r="D201" s="120" t="s">
        <v>146</v>
      </c>
      <c r="E201" s="121" t="s">
        <v>1009</v>
      </c>
      <c r="F201" s="122" t="s">
        <v>1010</v>
      </c>
      <c r="G201" s="123" t="s">
        <v>272</v>
      </c>
      <c r="H201" s="124">
        <v>12.52</v>
      </c>
      <c r="I201" s="125"/>
      <c r="J201" s="125"/>
      <c r="K201" s="126"/>
      <c r="L201" s="30"/>
      <c r="M201" s="29"/>
      <c r="N201" s="29"/>
      <c r="O201" s="29"/>
      <c r="P201" s="29"/>
      <c r="Q201" s="29"/>
      <c r="R201" s="29"/>
      <c r="S201" s="29"/>
      <c r="T201" s="29"/>
      <c r="U201" s="29"/>
      <c r="AH201" s="127" t="s">
        <v>205</v>
      </c>
      <c r="AJ201" s="127" t="s">
        <v>146</v>
      </c>
      <c r="AK201" s="127" t="s">
        <v>78</v>
      </c>
      <c r="AO201" s="15" t="s">
        <v>144</v>
      </c>
      <c r="AU201" s="128" t="e">
        <f>IF(#REF!="základná",J201,0)</f>
        <v>#REF!</v>
      </c>
      <c r="AV201" s="128" t="e">
        <f>IF(#REF!="znížená",J201,0)</f>
        <v>#REF!</v>
      </c>
      <c r="AW201" s="128" t="e">
        <f>IF(#REF!="zákl. prenesená",J201,0)</f>
        <v>#REF!</v>
      </c>
      <c r="AX201" s="128" t="e">
        <f>IF(#REF!="zníž. prenesená",J201,0)</f>
        <v>#REF!</v>
      </c>
      <c r="AY201" s="128" t="e">
        <f>IF(#REF!="nulová",J201,0)</f>
        <v>#REF!</v>
      </c>
      <c r="AZ201" s="15" t="s">
        <v>78</v>
      </c>
      <c r="BA201" s="128">
        <f t="shared" si="3"/>
        <v>0</v>
      </c>
      <c r="BB201" s="15" t="s">
        <v>205</v>
      </c>
      <c r="BC201" s="127" t="s">
        <v>1011</v>
      </c>
    </row>
    <row r="202" spans="1:55" s="2" customFormat="1" ht="24.2" customHeight="1">
      <c r="A202" s="29"/>
      <c r="B202" s="119"/>
      <c r="C202" s="120" t="s">
        <v>368</v>
      </c>
      <c r="D202" s="120" t="s">
        <v>146</v>
      </c>
      <c r="E202" s="121" t="s">
        <v>389</v>
      </c>
      <c r="F202" s="122" t="s">
        <v>390</v>
      </c>
      <c r="G202" s="123" t="s">
        <v>328</v>
      </c>
      <c r="H202" s="124">
        <v>0.58799999999999997</v>
      </c>
      <c r="I202" s="125"/>
      <c r="J202" s="125"/>
      <c r="K202" s="126"/>
      <c r="L202" s="30"/>
      <c r="M202" s="29"/>
      <c r="N202" s="29"/>
      <c r="O202" s="29"/>
      <c r="P202" s="29"/>
      <c r="Q202" s="29"/>
      <c r="R202" s="29"/>
      <c r="S202" s="29"/>
      <c r="T202" s="29"/>
      <c r="U202" s="29"/>
      <c r="AH202" s="127" t="s">
        <v>205</v>
      </c>
      <c r="AJ202" s="127" t="s">
        <v>146</v>
      </c>
      <c r="AK202" s="127" t="s">
        <v>78</v>
      </c>
      <c r="AO202" s="15" t="s">
        <v>144</v>
      </c>
      <c r="AU202" s="128" t="e">
        <f>IF(#REF!="základná",J202,0)</f>
        <v>#REF!</v>
      </c>
      <c r="AV202" s="128" t="e">
        <f>IF(#REF!="znížená",J202,0)</f>
        <v>#REF!</v>
      </c>
      <c r="AW202" s="128" t="e">
        <f>IF(#REF!="zákl. prenesená",J202,0)</f>
        <v>#REF!</v>
      </c>
      <c r="AX202" s="128" t="e">
        <f>IF(#REF!="zníž. prenesená",J202,0)</f>
        <v>#REF!</v>
      </c>
      <c r="AY202" s="128" t="e">
        <f>IF(#REF!="nulová",J202,0)</f>
        <v>#REF!</v>
      </c>
      <c r="AZ202" s="15" t="s">
        <v>78</v>
      </c>
      <c r="BA202" s="128">
        <f t="shared" si="3"/>
        <v>0</v>
      </c>
      <c r="BB202" s="15" t="s">
        <v>205</v>
      </c>
      <c r="BC202" s="127" t="s">
        <v>1012</v>
      </c>
    </row>
    <row r="203" spans="1:55" s="12" customFormat="1" ht="22.9" customHeight="1">
      <c r="B203" s="111"/>
      <c r="D203" s="112" t="s">
        <v>68</v>
      </c>
      <c r="E203" s="117" t="s">
        <v>722</v>
      </c>
      <c r="F203" s="117" t="s">
        <v>723</v>
      </c>
      <c r="J203" s="118"/>
      <c r="L203" s="111"/>
      <c r="AH203" s="112" t="s">
        <v>78</v>
      </c>
      <c r="AJ203" s="115" t="s">
        <v>68</v>
      </c>
      <c r="AK203" s="115" t="s">
        <v>74</v>
      </c>
      <c r="AO203" s="112" t="s">
        <v>144</v>
      </c>
      <c r="BA203" s="116">
        <f>SUM(BA204:BA206)</f>
        <v>0</v>
      </c>
    </row>
    <row r="204" spans="1:55" s="2" customFormat="1" ht="24.2" customHeight="1">
      <c r="A204" s="29"/>
      <c r="B204" s="119"/>
      <c r="C204" s="120" t="s">
        <v>371</v>
      </c>
      <c r="D204" s="120" t="s">
        <v>146</v>
      </c>
      <c r="E204" s="121" t="s">
        <v>1013</v>
      </c>
      <c r="F204" s="122" t="s">
        <v>1014</v>
      </c>
      <c r="G204" s="123" t="s">
        <v>307</v>
      </c>
      <c r="H204" s="124">
        <v>4</v>
      </c>
      <c r="I204" s="125"/>
      <c r="J204" s="125"/>
      <c r="K204" s="126"/>
      <c r="L204" s="30"/>
      <c r="M204" s="29"/>
      <c r="N204" s="29"/>
      <c r="O204" s="29"/>
      <c r="P204" s="29"/>
      <c r="Q204" s="29"/>
      <c r="R204" s="29"/>
      <c r="S204" s="29"/>
      <c r="T204" s="29"/>
      <c r="U204" s="29"/>
      <c r="AH204" s="127" t="s">
        <v>205</v>
      </c>
      <c r="AJ204" s="127" t="s">
        <v>146</v>
      </c>
      <c r="AK204" s="127" t="s">
        <v>78</v>
      </c>
      <c r="AO204" s="15" t="s">
        <v>144</v>
      </c>
      <c r="AU204" s="128" t="e">
        <f>IF(#REF!="základná",J204,0)</f>
        <v>#REF!</v>
      </c>
      <c r="AV204" s="128" t="e">
        <f>IF(#REF!="znížená",J204,0)</f>
        <v>#REF!</v>
      </c>
      <c r="AW204" s="128" t="e">
        <f>IF(#REF!="zákl. prenesená",J204,0)</f>
        <v>#REF!</v>
      </c>
      <c r="AX204" s="128" t="e">
        <f>IF(#REF!="zníž. prenesená",J204,0)</f>
        <v>#REF!</v>
      </c>
      <c r="AY204" s="128" t="e">
        <f>IF(#REF!="nulová",J204,0)</f>
        <v>#REF!</v>
      </c>
      <c r="AZ204" s="15" t="s">
        <v>78</v>
      </c>
      <c r="BA204" s="128">
        <f>ROUND(I204*H204,2)</f>
        <v>0</v>
      </c>
      <c r="BB204" s="15" t="s">
        <v>205</v>
      </c>
      <c r="BC204" s="127" t="s">
        <v>1015</v>
      </c>
    </row>
    <row r="205" spans="1:55" s="2" customFormat="1" ht="24.2" customHeight="1">
      <c r="A205" s="29"/>
      <c r="B205" s="119"/>
      <c r="C205" s="129" t="s">
        <v>377</v>
      </c>
      <c r="D205" s="129" t="s">
        <v>369</v>
      </c>
      <c r="E205" s="130"/>
      <c r="F205" s="131" t="s">
        <v>2873</v>
      </c>
      <c r="G205" s="132" t="s">
        <v>307</v>
      </c>
      <c r="H205" s="133">
        <v>4</v>
      </c>
      <c r="I205" s="134"/>
      <c r="J205" s="134"/>
      <c r="K205" s="135"/>
      <c r="L205" s="136"/>
      <c r="M205" s="29"/>
      <c r="N205" s="29"/>
      <c r="O205" s="29"/>
      <c r="P205" s="29"/>
      <c r="Q205" s="29"/>
      <c r="R205" s="29"/>
      <c r="S205" s="29"/>
      <c r="T205" s="29"/>
      <c r="U205" s="29"/>
      <c r="AH205" s="127" t="s">
        <v>269</v>
      </c>
      <c r="AJ205" s="127" t="s">
        <v>369</v>
      </c>
      <c r="AK205" s="127" t="s">
        <v>78</v>
      </c>
      <c r="AO205" s="15" t="s">
        <v>144</v>
      </c>
      <c r="AU205" s="128" t="e">
        <f>IF(#REF!="základná",J205,0)</f>
        <v>#REF!</v>
      </c>
      <c r="AV205" s="128" t="e">
        <f>IF(#REF!="znížená",J205,0)</f>
        <v>#REF!</v>
      </c>
      <c r="AW205" s="128" t="e">
        <f>IF(#REF!="zákl. prenesená",J205,0)</f>
        <v>#REF!</v>
      </c>
      <c r="AX205" s="128" t="e">
        <f>IF(#REF!="zníž. prenesená",J205,0)</f>
        <v>#REF!</v>
      </c>
      <c r="AY205" s="128" t="e">
        <f>IF(#REF!="nulová",J205,0)</f>
        <v>#REF!</v>
      </c>
      <c r="AZ205" s="15" t="s">
        <v>78</v>
      </c>
      <c r="BA205" s="128">
        <f>ROUND(I205*H205,2)</f>
        <v>0</v>
      </c>
      <c r="BB205" s="15" t="s">
        <v>205</v>
      </c>
      <c r="BC205" s="127" t="s">
        <v>1016</v>
      </c>
    </row>
    <row r="206" spans="1:55" s="2" customFormat="1" ht="24.2" customHeight="1">
      <c r="A206" s="29"/>
      <c r="B206" s="119"/>
      <c r="C206" s="120" t="s">
        <v>381</v>
      </c>
      <c r="D206" s="120" t="s">
        <v>146</v>
      </c>
      <c r="E206" s="121" t="s">
        <v>787</v>
      </c>
      <c r="F206" s="122" t="s">
        <v>788</v>
      </c>
      <c r="G206" s="123" t="s">
        <v>328</v>
      </c>
      <c r="H206" s="124">
        <v>0.12</v>
      </c>
      <c r="I206" s="125"/>
      <c r="J206" s="125"/>
      <c r="K206" s="126"/>
      <c r="L206" s="30"/>
      <c r="M206" s="29"/>
      <c r="N206" s="29"/>
      <c r="O206" s="29"/>
      <c r="P206" s="29"/>
      <c r="Q206" s="29"/>
      <c r="R206" s="29"/>
      <c r="S206" s="29"/>
      <c r="T206" s="29"/>
      <c r="U206" s="29"/>
      <c r="AH206" s="127" t="s">
        <v>205</v>
      </c>
      <c r="AJ206" s="127" t="s">
        <v>146</v>
      </c>
      <c r="AK206" s="127" t="s">
        <v>78</v>
      </c>
      <c r="AO206" s="15" t="s">
        <v>144</v>
      </c>
      <c r="AU206" s="128" t="e">
        <f>IF(#REF!="základná",J206,0)</f>
        <v>#REF!</v>
      </c>
      <c r="AV206" s="128" t="e">
        <f>IF(#REF!="znížená",J206,0)</f>
        <v>#REF!</v>
      </c>
      <c r="AW206" s="128" t="e">
        <f>IF(#REF!="zákl. prenesená",J206,0)</f>
        <v>#REF!</v>
      </c>
      <c r="AX206" s="128" t="e">
        <f>IF(#REF!="zníž. prenesená",J206,0)</f>
        <v>#REF!</v>
      </c>
      <c r="AY206" s="128" t="e">
        <f>IF(#REF!="nulová",J206,0)</f>
        <v>#REF!</v>
      </c>
      <c r="AZ206" s="15" t="s">
        <v>78</v>
      </c>
      <c r="BA206" s="128">
        <f>ROUND(I206*H206,2)</f>
        <v>0</v>
      </c>
      <c r="BB206" s="15" t="s">
        <v>205</v>
      </c>
      <c r="BC206" s="127" t="s">
        <v>1017</v>
      </c>
    </row>
    <row r="207" spans="1:55" s="12" customFormat="1" ht="22.9" customHeight="1">
      <c r="B207" s="111"/>
      <c r="D207" s="112" t="s">
        <v>68</v>
      </c>
      <c r="E207" s="117" t="s">
        <v>587</v>
      </c>
      <c r="F207" s="117" t="s">
        <v>588</v>
      </c>
      <c r="J207" s="118"/>
      <c r="L207" s="111"/>
      <c r="AH207" s="112" t="s">
        <v>78</v>
      </c>
      <c r="AJ207" s="115" t="s">
        <v>68</v>
      </c>
      <c r="AK207" s="115" t="s">
        <v>74</v>
      </c>
      <c r="AO207" s="112" t="s">
        <v>144</v>
      </c>
      <c r="BA207" s="116">
        <f>SUM(BA208:BA209)</f>
        <v>0</v>
      </c>
    </row>
    <row r="208" spans="1:55" s="2" customFormat="1" ht="24.2" customHeight="1">
      <c r="A208" s="29"/>
      <c r="B208" s="119"/>
      <c r="C208" s="120" t="s">
        <v>385</v>
      </c>
      <c r="D208" s="120" t="s">
        <v>146</v>
      </c>
      <c r="E208" s="121" t="s">
        <v>590</v>
      </c>
      <c r="F208" s="122" t="s">
        <v>591</v>
      </c>
      <c r="G208" s="123" t="s">
        <v>149</v>
      </c>
      <c r="H208" s="124">
        <v>1982.971</v>
      </c>
      <c r="I208" s="125"/>
      <c r="J208" s="125"/>
      <c r="K208" s="126"/>
      <c r="L208" s="30"/>
      <c r="M208" s="29"/>
      <c r="N208" s="29"/>
      <c r="O208" s="29"/>
      <c r="P208" s="29"/>
      <c r="Q208" s="29"/>
      <c r="R208" s="29"/>
      <c r="S208" s="29"/>
      <c r="T208" s="29"/>
      <c r="U208" s="29"/>
      <c r="AH208" s="127" t="s">
        <v>205</v>
      </c>
      <c r="AJ208" s="127" t="s">
        <v>146</v>
      </c>
      <c r="AK208" s="127" t="s">
        <v>78</v>
      </c>
      <c r="AO208" s="15" t="s">
        <v>144</v>
      </c>
      <c r="AU208" s="128" t="e">
        <f>IF(#REF!="základná",J208,0)</f>
        <v>#REF!</v>
      </c>
      <c r="AV208" s="128" t="e">
        <f>IF(#REF!="znížená",J208,0)</f>
        <v>#REF!</v>
      </c>
      <c r="AW208" s="128" t="e">
        <f>IF(#REF!="zákl. prenesená",J208,0)</f>
        <v>#REF!</v>
      </c>
      <c r="AX208" s="128" t="e">
        <f>IF(#REF!="zníž. prenesená",J208,0)</f>
        <v>#REF!</v>
      </c>
      <c r="AY208" s="128" t="e">
        <f>IF(#REF!="nulová",J208,0)</f>
        <v>#REF!</v>
      </c>
      <c r="AZ208" s="15" t="s">
        <v>78</v>
      </c>
      <c r="BA208" s="128">
        <f>ROUND(I208*H208,2)</f>
        <v>0</v>
      </c>
      <c r="BB208" s="15" t="s">
        <v>205</v>
      </c>
      <c r="BC208" s="127" t="s">
        <v>1018</v>
      </c>
    </row>
    <row r="209" spans="1:55" s="2" customFormat="1" ht="33" customHeight="1">
      <c r="A209" s="29"/>
      <c r="B209" s="119"/>
      <c r="C209" s="120" t="s">
        <v>388</v>
      </c>
      <c r="D209" s="120" t="s">
        <v>146</v>
      </c>
      <c r="E209" s="121" t="s">
        <v>1019</v>
      </c>
      <c r="F209" s="122" t="s">
        <v>1020</v>
      </c>
      <c r="G209" s="123" t="s">
        <v>149</v>
      </c>
      <c r="H209" s="124">
        <v>286.375</v>
      </c>
      <c r="I209" s="125"/>
      <c r="J209" s="125"/>
      <c r="K209" s="126"/>
      <c r="L209" s="30"/>
      <c r="M209" s="29"/>
      <c r="N209" s="29"/>
      <c r="O209" s="29"/>
      <c r="P209" s="29"/>
      <c r="Q209" s="29"/>
      <c r="R209" s="29"/>
      <c r="S209" s="29"/>
      <c r="T209" s="29"/>
      <c r="U209" s="29"/>
      <c r="AH209" s="127" t="s">
        <v>205</v>
      </c>
      <c r="AJ209" s="127" t="s">
        <v>146</v>
      </c>
      <c r="AK209" s="127" t="s">
        <v>78</v>
      </c>
      <c r="AO209" s="15" t="s">
        <v>144</v>
      </c>
      <c r="AU209" s="128" t="e">
        <f>IF(#REF!="základná",J209,0)</f>
        <v>#REF!</v>
      </c>
      <c r="AV209" s="128" t="e">
        <f>IF(#REF!="znížená",J209,0)</f>
        <v>#REF!</v>
      </c>
      <c r="AW209" s="128" t="e">
        <f>IF(#REF!="zákl. prenesená",J209,0)</f>
        <v>#REF!</v>
      </c>
      <c r="AX209" s="128" t="e">
        <f>IF(#REF!="zníž. prenesená",J209,0)</f>
        <v>#REF!</v>
      </c>
      <c r="AY209" s="128" t="e">
        <f>IF(#REF!="nulová",J209,0)</f>
        <v>#REF!</v>
      </c>
      <c r="AZ209" s="15" t="s">
        <v>78</v>
      </c>
      <c r="BA209" s="128">
        <f>ROUND(I209*H209,2)</f>
        <v>0</v>
      </c>
      <c r="BB209" s="15" t="s">
        <v>205</v>
      </c>
      <c r="BC209" s="127" t="s">
        <v>1021</v>
      </c>
    </row>
    <row r="210" spans="1:55" s="2" customFormat="1" ht="6.95" customHeight="1">
      <c r="A210" s="29"/>
      <c r="B210" s="47"/>
      <c r="C210" s="48"/>
      <c r="D210" s="48"/>
      <c r="E210" s="48"/>
      <c r="F210" s="48"/>
      <c r="G210" s="48"/>
      <c r="H210" s="48"/>
      <c r="I210" s="48"/>
      <c r="J210" s="48"/>
      <c r="K210" s="48"/>
      <c r="L210" s="30"/>
      <c r="M210" s="29"/>
      <c r="N210" s="29"/>
      <c r="O210" s="29"/>
      <c r="P210" s="29"/>
      <c r="Q210" s="29"/>
      <c r="R210" s="29"/>
      <c r="S210" s="29"/>
      <c r="T210" s="29"/>
      <c r="U210" s="29"/>
    </row>
  </sheetData>
  <autoFilter ref="C137:K209" xr:uid="{00000000-0009-0000-0000-000005000000}"/>
  <mergeCells count="13">
    <mergeCell ref="E7:H7"/>
    <mergeCell ref="E11:H11"/>
    <mergeCell ref="E9:H9"/>
    <mergeCell ref="E13:H13"/>
    <mergeCell ref="E31:H31"/>
    <mergeCell ref="E128:H128"/>
    <mergeCell ref="E126:H126"/>
    <mergeCell ref="E130:H130"/>
    <mergeCell ref="E84:H84"/>
    <mergeCell ref="E88:H88"/>
    <mergeCell ref="E86:H86"/>
    <mergeCell ref="E90:H90"/>
    <mergeCell ref="E124:H124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E252"/>
  <sheetViews>
    <sheetView showGridLines="0" topLeftCell="A266" workbookViewId="0">
      <selection activeCell="O27" sqref="O2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6.33203125" style="1" customWidth="1"/>
    <col min="14" max="14" width="12.33203125" style="1" customWidth="1"/>
    <col min="15" max="15" width="16.33203125" style="1" customWidth="1"/>
    <col min="16" max="16" width="12.33203125" style="1" customWidth="1"/>
    <col min="17" max="17" width="15" style="1" customWidth="1"/>
    <col min="18" max="18" width="11" style="1" customWidth="1"/>
    <col min="19" max="19" width="15" style="1" customWidth="1"/>
    <col min="20" max="20" width="16.33203125" style="1" customWidth="1"/>
    <col min="21" max="21" width="11" style="1" customWidth="1"/>
    <col min="22" max="22" width="15" style="1" customWidth="1"/>
    <col min="23" max="23" width="16.33203125" style="1" customWidth="1"/>
    <col min="36" max="57" width="9.33203125" style="1" hidden="1"/>
  </cols>
  <sheetData>
    <row r="1" spans="1:38">
      <c r="A1" s="72"/>
    </row>
    <row r="2" spans="1:38" s="1" customFormat="1" ht="36.950000000000003" customHeight="1">
      <c r="L2" s="147" t="s">
        <v>4</v>
      </c>
      <c r="M2" s="148"/>
      <c r="N2" s="148"/>
      <c r="AL2" s="15" t="s">
        <v>95</v>
      </c>
    </row>
    <row r="3" spans="1:38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L3" s="15" t="s">
        <v>69</v>
      </c>
    </row>
    <row r="4" spans="1:38" s="1" customFormat="1" ht="24.95" customHeight="1">
      <c r="B4" s="18"/>
      <c r="D4" s="19" t="s">
        <v>116</v>
      </c>
      <c r="L4" s="18"/>
      <c r="AL4" s="15" t="s">
        <v>2</v>
      </c>
    </row>
    <row r="5" spans="1:38" s="1" customFormat="1" ht="6.95" customHeight="1">
      <c r="B5" s="18"/>
      <c r="L5" s="18"/>
    </row>
    <row r="6" spans="1:38" s="1" customFormat="1" ht="12" customHeight="1">
      <c r="B6" s="18"/>
      <c r="D6" s="23" t="s">
        <v>11</v>
      </c>
      <c r="L6" s="18"/>
    </row>
    <row r="7" spans="1:38" s="1" customFormat="1" ht="16.5" customHeight="1">
      <c r="B7" s="18"/>
      <c r="E7" s="181" t="str">
        <f>'Rekapitulácia stavby'!K6</f>
        <v>Poltár OO PZ, rekonštrukcia a modernizácia objektu</v>
      </c>
      <c r="F7" s="183"/>
      <c r="G7" s="183"/>
      <c r="H7" s="183"/>
      <c r="L7" s="18"/>
    </row>
    <row r="8" spans="1:38" ht="12.75">
      <c r="B8" s="18"/>
      <c r="D8" s="23" t="s">
        <v>117</v>
      </c>
      <c r="L8" s="18"/>
    </row>
    <row r="9" spans="1:38" s="1" customFormat="1" ht="16.5" customHeight="1">
      <c r="B9" s="18"/>
      <c r="E9" s="181" t="s">
        <v>73</v>
      </c>
      <c r="F9" s="148"/>
      <c r="G9" s="148"/>
      <c r="H9" s="148"/>
      <c r="L9" s="18"/>
    </row>
    <row r="10" spans="1:38" s="1" customFormat="1" ht="12" customHeight="1">
      <c r="B10" s="18"/>
      <c r="D10" s="23" t="s">
        <v>118</v>
      </c>
      <c r="L10" s="18"/>
    </row>
    <row r="11" spans="1:38" s="2" customFormat="1" ht="16.5" customHeight="1">
      <c r="A11" s="29"/>
      <c r="B11" s="30"/>
      <c r="C11" s="29"/>
      <c r="D11" s="29"/>
      <c r="E11" s="184" t="s">
        <v>84</v>
      </c>
      <c r="F11" s="182"/>
      <c r="G11" s="182"/>
      <c r="H11" s="182"/>
      <c r="I11" s="29"/>
      <c r="J11" s="29"/>
      <c r="K11" s="29"/>
      <c r="L11" s="42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</row>
    <row r="12" spans="1:38" s="2" customFormat="1" ht="12" customHeight="1">
      <c r="A12" s="29"/>
      <c r="B12" s="30"/>
      <c r="C12" s="29"/>
      <c r="D12" s="23" t="s">
        <v>806</v>
      </c>
      <c r="E12" s="29"/>
      <c r="F12" s="29"/>
      <c r="G12" s="29"/>
      <c r="H12" s="29"/>
      <c r="I12" s="29"/>
      <c r="J12" s="29"/>
      <c r="K12" s="29"/>
      <c r="L12" s="42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</row>
    <row r="13" spans="1:38" s="2" customFormat="1" ht="16.5" customHeight="1">
      <c r="A13" s="29"/>
      <c r="B13" s="30"/>
      <c r="C13" s="29"/>
      <c r="D13" s="29"/>
      <c r="E13" s="178" t="s">
        <v>2874</v>
      </c>
      <c r="F13" s="182"/>
      <c r="G13" s="182"/>
      <c r="H13" s="182"/>
      <c r="I13" s="29"/>
      <c r="J13" s="29"/>
      <c r="K13" s="29"/>
      <c r="L13" s="42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</row>
    <row r="14" spans="1:38" s="2" customFormat="1">
      <c r="A14" s="29"/>
      <c r="B14" s="30"/>
      <c r="C14" s="29"/>
      <c r="D14" s="29"/>
      <c r="E14" s="29"/>
      <c r="F14" s="29"/>
      <c r="G14" s="29"/>
      <c r="H14" s="29"/>
      <c r="I14" s="29"/>
      <c r="J14" s="29"/>
      <c r="K14" s="29"/>
      <c r="L14" s="42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</row>
    <row r="15" spans="1:38" s="2" customFormat="1" ht="12" customHeight="1">
      <c r="A15" s="29"/>
      <c r="B15" s="30"/>
      <c r="C15" s="29"/>
      <c r="D15" s="23" t="s">
        <v>13</v>
      </c>
      <c r="E15" s="29"/>
      <c r="F15" s="21" t="s">
        <v>14</v>
      </c>
      <c r="G15" s="29"/>
      <c r="H15" s="29"/>
      <c r="I15" s="23" t="s">
        <v>15</v>
      </c>
      <c r="J15" s="21" t="s">
        <v>16</v>
      </c>
      <c r="K15" s="29"/>
      <c r="L15" s="42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</row>
    <row r="16" spans="1:38" s="2" customFormat="1" ht="12" customHeight="1">
      <c r="A16" s="29"/>
      <c r="B16" s="30"/>
      <c r="C16" s="29"/>
      <c r="D16" s="23" t="s">
        <v>17</v>
      </c>
      <c r="E16" s="29"/>
      <c r="F16" s="21" t="s">
        <v>18</v>
      </c>
      <c r="G16" s="29"/>
      <c r="H16" s="29"/>
      <c r="I16" s="23" t="s">
        <v>19</v>
      </c>
      <c r="J16" s="55" t="str">
        <f>'Rekapitulácia stavby'!AN8</f>
        <v>21. 6. 2023</v>
      </c>
      <c r="K16" s="29"/>
      <c r="L16" s="42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</row>
    <row r="17" spans="1:23" s="2" customFormat="1" ht="21.75" customHeight="1">
      <c r="A17" s="29"/>
      <c r="B17" s="30"/>
      <c r="C17" s="29"/>
      <c r="D17" s="20" t="s">
        <v>21</v>
      </c>
      <c r="E17" s="29"/>
      <c r="F17" s="24" t="s">
        <v>22</v>
      </c>
      <c r="G17" s="29"/>
      <c r="H17" s="29"/>
      <c r="I17" s="20" t="s">
        <v>23</v>
      </c>
      <c r="J17" s="24" t="s">
        <v>24</v>
      </c>
      <c r="K17" s="29"/>
      <c r="L17" s="42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</row>
    <row r="18" spans="1:23" s="2" customFormat="1" ht="12" customHeight="1">
      <c r="A18" s="29"/>
      <c r="B18" s="30"/>
      <c r="C18" s="29"/>
      <c r="D18" s="23" t="s">
        <v>25</v>
      </c>
      <c r="E18" s="29"/>
      <c r="F18" s="29"/>
      <c r="G18" s="29"/>
      <c r="H18" s="29"/>
      <c r="I18" s="23" t="s">
        <v>26</v>
      </c>
      <c r="J18" s="21" t="s">
        <v>27</v>
      </c>
      <c r="K18" s="29"/>
      <c r="L18" s="42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</row>
    <row r="19" spans="1:23" s="2" customFormat="1" ht="18" customHeight="1">
      <c r="A19" s="29"/>
      <c r="B19" s="30"/>
      <c r="C19" s="29"/>
      <c r="D19" s="29"/>
      <c r="E19" s="21" t="s">
        <v>28</v>
      </c>
      <c r="F19" s="29"/>
      <c r="G19" s="29"/>
      <c r="H19" s="29"/>
      <c r="I19" s="23" t="s">
        <v>29</v>
      </c>
      <c r="J19" s="21"/>
      <c r="K19" s="29"/>
      <c r="L19" s="42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</row>
    <row r="20" spans="1:23" s="2" customFormat="1" ht="6.95" customHeight="1">
      <c r="A20" s="29"/>
      <c r="B20" s="30"/>
      <c r="C20" s="29"/>
      <c r="D20" s="29"/>
      <c r="E20" s="29"/>
      <c r="F20" s="29"/>
      <c r="G20" s="29"/>
      <c r="H20" s="29"/>
      <c r="I20" s="29"/>
      <c r="J20" s="29"/>
      <c r="K20" s="29"/>
      <c r="L20" s="42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</row>
    <row r="21" spans="1:23" s="2" customFormat="1" ht="12" customHeight="1">
      <c r="A21" s="29"/>
      <c r="B21" s="30"/>
      <c r="C21" s="29"/>
      <c r="D21" s="23" t="s">
        <v>30</v>
      </c>
      <c r="E21" s="29"/>
      <c r="F21" s="29"/>
      <c r="G21" s="29"/>
      <c r="H21" s="29"/>
      <c r="I21" s="23" t="s">
        <v>26</v>
      </c>
      <c r="J21" s="21" t="s">
        <v>31</v>
      </c>
      <c r="K21" s="29"/>
      <c r="L21" s="42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</row>
    <row r="22" spans="1:23" s="2" customFormat="1" ht="18" customHeight="1">
      <c r="A22" s="29"/>
      <c r="B22" s="30"/>
      <c r="C22" s="29"/>
      <c r="D22" s="29"/>
      <c r="E22" s="21" t="s">
        <v>31</v>
      </c>
      <c r="F22" s="29"/>
      <c r="G22" s="29"/>
      <c r="H22" s="29"/>
      <c r="I22" s="23" t="s">
        <v>29</v>
      </c>
      <c r="J22" s="21" t="s">
        <v>31</v>
      </c>
      <c r="K22" s="29"/>
      <c r="L22" s="42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</row>
    <row r="23" spans="1:23" s="2" customFormat="1" ht="6.95" customHeight="1">
      <c r="A23" s="29"/>
      <c r="B23" s="30"/>
      <c r="C23" s="29"/>
      <c r="D23" s="29"/>
      <c r="E23" s="29"/>
      <c r="F23" s="29"/>
      <c r="G23" s="29"/>
      <c r="H23" s="29"/>
      <c r="I23" s="29"/>
      <c r="J23" s="29"/>
      <c r="K23" s="29"/>
      <c r="L23" s="42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</row>
    <row r="24" spans="1:23" s="2" customFormat="1" ht="12" customHeight="1">
      <c r="A24" s="29"/>
      <c r="B24" s="30"/>
      <c r="C24" s="29"/>
      <c r="D24" s="23" t="s">
        <v>32</v>
      </c>
      <c r="E24" s="29"/>
      <c r="F24" s="29"/>
      <c r="G24" s="29"/>
      <c r="H24" s="29"/>
      <c r="I24" s="23" t="s">
        <v>26</v>
      </c>
      <c r="J24" s="21" t="s">
        <v>33</v>
      </c>
      <c r="K24" s="29"/>
      <c r="L24" s="42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</row>
    <row r="25" spans="1:23" s="2" customFormat="1" ht="18" customHeight="1">
      <c r="A25" s="29"/>
      <c r="B25" s="30"/>
      <c r="C25" s="29"/>
      <c r="D25" s="29"/>
      <c r="E25" s="21" t="s">
        <v>34</v>
      </c>
      <c r="F25" s="29"/>
      <c r="G25" s="29"/>
      <c r="H25" s="29"/>
      <c r="I25" s="23" t="s">
        <v>29</v>
      </c>
      <c r="J25" s="21" t="s">
        <v>35</v>
      </c>
      <c r="K25" s="29"/>
      <c r="L25" s="42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</row>
    <row r="26" spans="1:23" s="2" customFormat="1" ht="6.95" customHeight="1">
      <c r="A26" s="29"/>
      <c r="B26" s="30"/>
      <c r="C26" s="29"/>
      <c r="D26" s="29"/>
      <c r="E26" s="29"/>
      <c r="F26" s="29"/>
      <c r="G26" s="29"/>
      <c r="H26" s="29"/>
      <c r="I26" s="29"/>
      <c r="J26" s="29"/>
      <c r="K26" s="29"/>
      <c r="L26" s="42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</row>
    <row r="27" spans="1:23" s="2" customFormat="1" ht="12" customHeight="1">
      <c r="A27" s="29"/>
      <c r="B27" s="30"/>
      <c r="C27" s="29"/>
      <c r="D27" s="23" t="s">
        <v>37</v>
      </c>
      <c r="E27" s="29"/>
      <c r="F27" s="29"/>
      <c r="G27" s="29"/>
      <c r="H27" s="29"/>
      <c r="I27" s="23" t="s">
        <v>26</v>
      </c>
      <c r="J27" s="21" t="s">
        <v>31</v>
      </c>
      <c r="K27" s="29"/>
      <c r="L27" s="42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</row>
    <row r="28" spans="1:23" s="2" customFormat="1" ht="18" customHeight="1">
      <c r="A28" s="29"/>
      <c r="B28" s="30"/>
      <c r="C28" s="29"/>
      <c r="D28" s="29"/>
      <c r="E28" s="21" t="s">
        <v>38</v>
      </c>
      <c r="F28" s="29"/>
      <c r="G28" s="29"/>
      <c r="H28" s="29"/>
      <c r="I28" s="23" t="s">
        <v>29</v>
      </c>
      <c r="J28" s="21" t="s">
        <v>31</v>
      </c>
      <c r="K28" s="29"/>
      <c r="L28" s="42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</row>
    <row r="29" spans="1:23" s="2" customFormat="1" ht="6.95" customHeight="1">
      <c r="A29" s="29"/>
      <c r="B29" s="30"/>
      <c r="C29" s="29"/>
      <c r="D29" s="29"/>
      <c r="E29" s="29"/>
      <c r="F29" s="29"/>
      <c r="G29" s="29"/>
      <c r="H29" s="29"/>
      <c r="I29" s="29"/>
      <c r="J29" s="29"/>
      <c r="K29" s="29"/>
      <c r="L29" s="42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</row>
    <row r="30" spans="1:23" s="2" customFormat="1" ht="12" customHeight="1">
      <c r="A30" s="29"/>
      <c r="B30" s="30"/>
      <c r="C30" s="29"/>
      <c r="D30" s="23" t="s">
        <v>39</v>
      </c>
      <c r="E30" s="29"/>
      <c r="F30" s="29"/>
      <c r="G30" s="29"/>
      <c r="H30" s="29"/>
      <c r="I30" s="29"/>
      <c r="J30" s="29"/>
      <c r="K30" s="29"/>
      <c r="L30" s="42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</row>
    <row r="31" spans="1:23" s="8" customFormat="1" ht="16.5" customHeight="1">
      <c r="A31" s="73"/>
      <c r="B31" s="74"/>
      <c r="C31" s="73"/>
      <c r="D31" s="73"/>
      <c r="E31" s="171" t="s">
        <v>1</v>
      </c>
      <c r="F31" s="171"/>
      <c r="G31" s="171"/>
      <c r="H31" s="171"/>
      <c r="I31" s="73"/>
      <c r="J31" s="73"/>
      <c r="K31" s="73"/>
      <c r="L31" s="75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</row>
    <row r="32" spans="1:23" s="2" customFormat="1" ht="6.95" customHeight="1">
      <c r="A32" s="29"/>
      <c r="B32" s="30"/>
      <c r="C32" s="29"/>
      <c r="D32" s="29"/>
      <c r="E32" s="29"/>
      <c r="F32" s="29"/>
      <c r="G32" s="29"/>
      <c r="H32" s="29"/>
      <c r="I32" s="29"/>
      <c r="J32" s="29"/>
      <c r="K32" s="29"/>
      <c r="L32" s="42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</row>
    <row r="33" spans="1:23" s="2" customFormat="1" ht="6.95" customHeight="1">
      <c r="A33" s="29"/>
      <c r="B33" s="30"/>
      <c r="C33" s="29"/>
      <c r="D33" s="57"/>
      <c r="E33" s="57"/>
      <c r="F33" s="57"/>
      <c r="G33" s="57"/>
      <c r="H33" s="57"/>
      <c r="I33" s="57"/>
      <c r="J33" s="57"/>
      <c r="K33" s="57"/>
      <c r="L33" s="42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</row>
    <row r="34" spans="1:23" s="2" customFormat="1" ht="14.45" customHeight="1">
      <c r="A34" s="29"/>
      <c r="B34" s="30"/>
      <c r="C34" s="29"/>
      <c r="D34" s="21" t="s">
        <v>119</v>
      </c>
      <c r="E34" s="29"/>
      <c r="F34" s="29"/>
      <c r="G34" s="29"/>
      <c r="H34" s="29"/>
      <c r="I34" s="29"/>
      <c r="J34" s="28"/>
      <c r="K34" s="29"/>
      <c r="L34" s="42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</row>
    <row r="35" spans="1:23" s="2" customFormat="1" ht="14.45" customHeight="1">
      <c r="A35" s="29"/>
      <c r="B35" s="30"/>
      <c r="C35" s="29"/>
      <c r="D35" s="27" t="s">
        <v>120</v>
      </c>
      <c r="E35" s="29"/>
      <c r="F35" s="29"/>
      <c r="G35" s="29"/>
      <c r="H35" s="29"/>
      <c r="I35" s="29"/>
      <c r="J35" s="28"/>
      <c r="K35" s="29"/>
      <c r="L35" s="42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</row>
    <row r="36" spans="1:23" s="2" customFormat="1" ht="25.35" customHeight="1">
      <c r="A36" s="29"/>
      <c r="B36" s="30"/>
      <c r="C36" s="29"/>
      <c r="D36" s="76" t="s">
        <v>42</v>
      </c>
      <c r="E36" s="29"/>
      <c r="F36" s="29"/>
      <c r="G36" s="29"/>
      <c r="H36" s="29"/>
      <c r="I36" s="29"/>
      <c r="J36" s="61"/>
      <c r="K36" s="29"/>
      <c r="L36" s="42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</row>
    <row r="37" spans="1:23" s="2" customFormat="1" ht="6.95" customHeight="1">
      <c r="A37" s="29"/>
      <c r="B37" s="30"/>
      <c r="C37" s="29"/>
      <c r="D37" s="57"/>
      <c r="E37" s="57"/>
      <c r="F37" s="57"/>
      <c r="G37" s="57"/>
      <c r="H37" s="57"/>
      <c r="I37" s="57"/>
      <c r="J37" s="57"/>
      <c r="K37" s="57"/>
      <c r="L37" s="42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</row>
    <row r="38" spans="1:23" s="2" customFormat="1" ht="14.45" customHeight="1">
      <c r="A38" s="29"/>
      <c r="B38" s="30"/>
      <c r="C38" s="29"/>
      <c r="D38" s="29"/>
      <c r="E38" s="29"/>
      <c r="F38" s="33" t="s">
        <v>44</v>
      </c>
      <c r="G38" s="29"/>
      <c r="H38" s="29"/>
      <c r="I38" s="33" t="s">
        <v>43</v>
      </c>
      <c r="J38" s="33" t="s">
        <v>45</v>
      </c>
      <c r="K38" s="29"/>
      <c r="L38" s="42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</row>
    <row r="39" spans="1:23" s="2" customFormat="1" ht="14.45" customHeight="1">
      <c r="A39" s="29"/>
      <c r="B39" s="30"/>
      <c r="C39" s="29"/>
      <c r="D39" s="77" t="s">
        <v>46</v>
      </c>
      <c r="E39" s="35" t="s">
        <v>47</v>
      </c>
      <c r="F39" s="78" t="e">
        <f>ROUND((SUM(AW116:AW117) + SUM(AW141:AW251)),  2)</f>
        <v>#REF!</v>
      </c>
      <c r="G39" s="79"/>
      <c r="H39" s="79"/>
      <c r="I39" s="80">
        <v>0.2</v>
      </c>
      <c r="J39" s="78" t="e">
        <f>ROUND(((SUM(AW116:AW117) + SUM(AW141:AW251))*I39),  2)</f>
        <v>#REF!</v>
      </c>
      <c r="K39" s="29"/>
      <c r="L39" s="42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</row>
    <row r="40" spans="1:23" s="2" customFormat="1" ht="14.45" customHeight="1">
      <c r="A40" s="29"/>
      <c r="B40" s="30"/>
      <c r="C40" s="29"/>
      <c r="D40" s="29"/>
      <c r="E40" s="35" t="s">
        <v>48</v>
      </c>
      <c r="F40" s="81"/>
      <c r="G40" s="29"/>
      <c r="H40" s="29"/>
      <c r="I40" s="82">
        <v>0.23</v>
      </c>
      <c r="J40" s="81"/>
      <c r="K40" s="29"/>
      <c r="L40" s="42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</row>
    <row r="41" spans="1:23" s="2" customFormat="1" ht="14.45" hidden="1" customHeight="1">
      <c r="A41" s="29"/>
      <c r="B41" s="30"/>
      <c r="C41" s="29"/>
      <c r="D41" s="29"/>
      <c r="E41" s="23" t="s">
        <v>49</v>
      </c>
      <c r="F41" s="81" t="e">
        <f>ROUND((SUM(AY116:AY117) + SUM(AY141:AY251)),  2)</f>
        <v>#REF!</v>
      </c>
      <c r="G41" s="29"/>
      <c r="H41" s="29"/>
      <c r="I41" s="82">
        <v>0.2</v>
      </c>
      <c r="J41" s="81">
        <f>0</f>
        <v>0</v>
      </c>
      <c r="K41" s="29"/>
      <c r="L41" s="42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</row>
    <row r="42" spans="1:23" s="2" customFormat="1" ht="14.45" hidden="1" customHeight="1">
      <c r="A42" s="29"/>
      <c r="B42" s="30"/>
      <c r="C42" s="29"/>
      <c r="D42" s="29"/>
      <c r="E42" s="23" t="s">
        <v>50</v>
      </c>
      <c r="F42" s="81" t="e">
        <f>ROUND((SUM(AZ116:AZ117) + SUM(AZ141:AZ251)),  2)</f>
        <v>#REF!</v>
      </c>
      <c r="G42" s="29"/>
      <c r="H42" s="29"/>
      <c r="I42" s="82">
        <v>0.2</v>
      </c>
      <c r="J42" s="81">
        <f>0</f>
        <v>0</v>
      </c>
      <c r="K42" s="29"/>
      <c r="L42" s="42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</row>
    <row r="43" spans="1:23" s="2" customFormat="1" ht="14.45" hidden="1" customHeight="1">
      <c r="A43" s="29"/>
      <c r="B43" s="30"/>
      <c r="C43" s="29"/>
      <c r="D43" s="29"/>
      <c r="E43" s="35" t="s">
        <v>51</v>
      </c>
      <c r="F43" s="78" t="e">
        <f>ROUND((SUM(BA116:BA117) + SUM(BA141:BA251)),  2)</f>
        <v>#REF!</v>
      </c>
      <c r="G43" s="79"/>
      <c r="H43" s="79"/>
      <c r="I43" s="80">
        <v>0</v>
      </c>
      <c r="J43" s="78">
        <f>0</f>
        <v>0</v>
      </c>
      <c r="K43" s="29"/>
      <c r="L43" s="42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</row>
    <row r="44" spans="1:23" s="2" customFormat="1" ht="6.95" customHeight="1">
      <c r="A44" s="29"/>
      <c r="B44" s="30"/>
      <c r="C44" s="29"/>
      <c r="D44" s="29"/>
      <c r="E44" s="29"/>
      <c r="F44" s="29"/>
      <c r="G44" s="29"/>
      <c r="H44" s="29"/>
      <c r="I44" s="29"/>
      <c r="J44" s="29"/>
      <c r="K44" s="29"/>
      <c r="L44" s="42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</row>
    <row r="45" spans="1:23" s="2" customFormat="1" ht="25.35" customHeight="1">
      <c r="A45" s="29"/>
      <c r="B45" s="30"/>
      <c r="C45" s="70"/>
      <c r="D45" s="83" t="s">
        <v>52</v>
      </c>
      <c r="E45" s="56"/>
      <c r="F45" s="56"/>
      <c r="G45" s="84" t="s">
        <v>53</v>
      </c>
      <c r="H45" s="85" t="s">
        <v>54</v>
      </c>
      <c r="I45" s="56"/>
      <c r="J45" s="86"/>
      <c r="K45" s="87"/>
      <c r="L45" s="42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</row>
    <row r="46" spans="1:23" s="2" customFormat="1" ht="14.4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42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</row>
    <row r="47" spans="1:23" s="1" customFormat="1" ht="14.45" customHeight="1">
      <c r="B47" s="18"/>
      <c r="L47" s="18"/>
    </row>
    <row r="48" spans="1:23" s="1" customFormat="1" ht="14.45" customHeight="1">
      <c r="B48" s="18"/>
      <c r="L48" s="18"/>
    </row>
    <row r="49" spans="1:23" s="2" customFormat="1" ht="14.45" customHeight="1">
      <c r="B49" s="42"/>
      <c r="D49" s="43" t="s">
        <v>55</v>
      </c>
      <c r="E49" s="44"/>
      <c r="F49" s="44"/>
      <c r="G49" s="43" t="s">
        <v>56</v>
      </c>
      <c r="H49" s="44"/>
      <c r="I49" s="44"/>
      <c r="J49" s="44"/>
      <c r="K49" s="44"/>
      <c r="L49" s="42"/>
    </row>
    <row r="50" spans="1:23">
      <c r="B50" s="18"/>
      <c r="L50" s="18"/>
    </row>
    <row r="51" spans="1:23">
      <c r="B51" s="18"/>
      <c r="L51" s="18"/>
    </row>
    <row r="52" spans="1:23">
      <c r="B52" s="18"/>
      <c r="L52" s="18"/>
    </row>
    <row r="53" spans="1:23">
      <c r="B53" s="18"/>
      <c r="L53" s="18"/>
    </row>
    <row r="54" spans="1:23">
      <c r="B54" s="18"/>
      <c r="L54" s="18"/>
    </row>
    <row r="55" spans="1:23">
      <c r="B55" s="18"/>
      <c r="L55" s="18"/>
    </row>
    <row r="56" spans="1:23">
      <c r="B56" s="18"/>
      <c r="L56" s="18"/>
    </row>
    <row r="57" spans="1:23">
      <c r="B57" s="18"/>
      <c r="L57" s="18"/>
    </row>
    <row r="58" spans="1:23">
      <c r="B58" s="18"/>
      <c r="L58" s="18"/>
    </row>
    <row r="59" spans="1:23">
      <c r="B59" s="18"/>
      <c r="L59" s="18"/>
    </row>
    <row r="60" spans="1:23" s="2" customFormat="1" ht="12.75">
      <c r="A60" s="29"/>
      <c r="B60" s="30"/>
      <c r="C60" s="29"/>
      <c r="D60" s="45" t="s">
        <v>57</v>
      </c>
      <c r="E60" s="32"/>
      <c r="F60" s="88" t="s">
        <v>58</v>
      </c>
      <c r="G60" s="45" t="s">
        <v>57</v>
      </c>
      <c r="H60" s="32"/>
      <c r="I60" s="32"/>
      <c r="J60" s="89" t="s">
        <v>58</v>
      </c>
      <c r="K60" s="32"/>
      <c r="L60" s="42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</row>
    <row r="61" spans="1:23">
      <c r="B61" s="18"/>
      <c r="L61" s="18"/>
    </row>
    <row r="62" spans="1:23">
      <c r="B62" s="18"/>
      <c r="L62" s="18"/>
    </row>
    <row r="63" spans="1:23">
      <c r="B63" s="18"/>
      <c r="L63" s="18"/>
    </row>
    <row r="64" spans="1:23" s="2" customFormat="1" ht="12.75">
      <c r="A64" s="29"/>
      <c r="B64" s="30"/>
      <c r="C64" s="29"/>
      <c r="D64" s="43" t="s">
        <v>59</v>
      </c>
      <c r="E64" s="46"/>
      <c r="F64" s="46"/>
      <c r="G64" s="43" t="s">
        <v>60</v>
      </c>
      <c r="H64" s="46"/>
      <c r="I64" s="46"/>
      <c r="J64" s="46"/>
      <c r="K64" s="46"/>
      <c r="L64" s="42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</row>
    <row r="65" spans="1:23">
      <c r="B65" s="18"/>
      <c r="L65" s="18"/>
    </row>
    <row r="66" spans="1:23">
      <c r="B66" s="18"/>
      <c r="L66" s="18"/>
    </row>
    <row r="67" spans="1:23">
      <c r="B67" s="18"/>
      <c r="L67" s="18"/>
    </row>
    <row r="68" spans="1:23">
      <c r="B68" s="18"/>
      <c r="L68" s="18"/>
    </row>
    <row r="69" spans="1:23">
      <c r="B69" s="18"/>
      <c r="L69" s="18"/>
    </row>
    <row r="70" spans="1:23">
      <c r="B70" s="18"/>
      <c r="L70" s="18"/>
    </row>
    <row r="71" spans="1:23">
      <c r="B71" s="18"/>
      <c r="L71" s="18"/>
    </row>
    <row r="72" spans="1:23">
      <c r="B72" s="18"/>
      <c r="L72" s="18"/>
    </row>
    <row r="73" spans="1:23">
      <c r="B73" s="18"/>
      <c r="L73" s="18"/>
    </row>
    <row r="74" spans="1:23">
      <c r="B74" s="18"/>
      <c r="L74" s="18"/>
    </row>
    <row r="75" spans="1:23" s="2" customFormat="1" ht="12.75">
      <c r="A75" s="29"/>
      <c r="B75" s="30"/>
      <c r="C75" s="29"/>
      <c r="D75" s="45" t="s">
        <v>57</v>
      </c>
      <c r="E75" s="32"/>
      <c r="F75" s="88" t="s">
        <v>58</v>
      </c>
      <c r="G75" s="45" t="s">
        <v>57</v>
      </c>
      <c r="H75" s="32"/>
      <c r="I75" s="32"/>
      <c r="J75" s="89" t="s">
        <v>58</v>
      </c>
      <c r="K75" s="32"/>
      <c r="L75" s="42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</row>
    <row r="76" spans="1:23" s="2" customFormat="1" ht="14.45" customHeight="1">
      <c r="A76" s="29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2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</row>
    <row r="80" spans="1:23" s="2" customFormat="1" ht="6.95" customHeight="1">
      <c r="A80" s="29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42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</row>
    <row r="81" spans="1:23" s="2" customFormat="1" ht="24.95" customHeight="1">
      <c r="A81" s="29"/>
      <c r="B81" s="30"/>
      <c r="C81" s="19" t="s">
        <v>121</v>
      </c>
      <c r="D81" s="29"/>
      <c r="E81" s="29"/>
      <c r="F81" s="29"/>
      <c r="G81" s="29"/>
      <c r="H81" s="29"/>
      <c r="I81" s="29"/>
      <c r="J81" s="29"/>
      <c r="K81" s="29"/>
      <c r="L81" s="42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</row>
    <row r="82" spans="1:23" s="2" customFormat="1" ht="6.95" customHeight="1">
      <c r="A82" s="29"/>
      <c r="B82" s="30"/>
      <c r="C82" s="29"/>
      <c r="D82" s="29"/>
      <c r="E82" s="29"/>
      <c r="F82" s="29"/>
      <c r="G82" s="29"/>
      <c r="H82" s="29"/>
      <c r="I82" s="29"/>
      <c r="J82" s="29"/>
      <c r="K82" s="29"/>
      <c r="L82" s="42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</row>
    <row r="83" spans="1:23" s="2" customFormat="1" ht="12" customHeight="1">
      <c r="A83" s="29"/>
      <c r="B83" s="30"/>
      <c r="C83" s="23" t="s">
        <v>11</v>
      </c>
      <c r="D83" s="29"/>
      <c r="E83" s="29"/>
      <c r="F83" s="29"/>
      <c r="G83" s="29"/>
      <c r="H83" s="29"/>
      <c r="I83" s="29"/>
      <c r="J83" s="29"/>
      <c r="K83" s="29"/>
      <c r="L83" s="42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</row>
    <row r="84" spans="1:23" s="2" customFormat="1" ht="16.5" customHeight="1">
      <c r="A84" s="29"/>
      <c r="B84" s="30"/>
      <c r="C84" s="29"/>
      <c r="D84" s="29"/>
      <c r="E84" s="181" t="str">
        <f>E7</f>
        <v>Poltár OO PZ, rekonštrukcia a modernizácia objektu</v>
      </c>
      <c r="F84" s="183"/>
      <c r="G84" s="183"/>
      <c r="H84" s="183"/>
      <c r="I84" s="29"/>
      <c r="J84" s="29"/>
      <c r="K84" s="29"/>
      <c r="L84" s="42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</row>
    <row r="85" spans="1:23" s="1" customFormat="1" ht="12" customHeight="1">
      <c r="B85" s="18"/>
      <c r="C85" s="23" t="s">
        <v>117</v>
      </c>
      <c r="L85" s="18"/>
    </row>
    <row r="86" spans="1:23" s="1" customFormat="1" ht="16.5" customHeight="1">
      <c r="B86" s="18"/>
      <c r="E86" s="181" t="s">
        <v>73</v>
      </c>
      <c r="F86" s="148"/>
      <c r="G86" s="148"/>
      <c r="H86" s="148"/>
      <c r="L86" s="18"/>
    </row>
    <row r="87" spans="1:23" s="1" customFormat="1" ht="12" customHeight="1">
      <c r="B87" s="18"/>
      <c r="C87" s="23" t="s">
        <v>118</v>
      </c>
      <c r="L87" s="18"/>
    </row>
    <row r="88" spans="1:23" s="2" customFormat="1" ht="16.5" customHeight="1">
      <c r="A88" s="29"/>
      <c r="B88" s="30"/>
      <c r="C88" s="29"/>
      <c r="D88" s="29"/>
      <c r="E88" s="184" t="s">
        <v>84</v>
      </c>
      <c r="F88" s="182"/>
      <c r="G88" s="182"/>
      <c r="H88" s="182"/>
      <c r="I88" s="29"/>
      <c r="J88" s="29"/>
      <c r="K88" s="29"/>
      <c r="L88" s="42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</row>
    <row r="89" spans="1:23" s="2" customFormat="1" ht="12" customHeight="1">
      <c r="A89" s="29"/>
      <c r="B89" s="30"/>
      <c r="C89" s="23" t="s">
        <v>806</v>
      </c>
      <c r="D89" s="29"/>
      <c r="E89" s="29"/>
      <c r="F89" s="29"/>
      <c r="G89" s="29"/>
      <c r="H89" s="29"/>
      <c r="I89" s="29"/>
      <c r="J89" s="29"/>
      <c r="K89" s="29"/>
      <c r="L89" s="42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</row>
    <row r="90" spans="1:23" s="2" customFormat="1" ht="16.5" customHeight="1">
      <c r="A90" s="29"/>
      <c r="B90" s="30"/>
      <c r="C90" s="29"/>
      <c r="D90" s="29"/>
      <c r="E90" s="178" t="str">
        <f>E13</f>
        <v>1.4.1c - Odstránenie vlhkosti muriva</v>
      </c>
      <c r="F90" s="182"/>
      <c r="G90" s="182"/>
      <c r="H90" s="182"/>
      <c r="I90" s="29"/>
      <c r="J90" s="29"/>
      <c r="K90" s="29"/>
      <c r="L90" s="42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</row>
    <row r="91" spans="1:23" s="2" customFormat="1" ht="6.95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42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</row>
    <row r="92" spans="1:23" s="2" customFormat="1" ht="12" customHeight="1">
      <c r="A92" s="29"/>
      <c r="B92" s="30"/>
      <c r="C92" s="23" t="s">
        <v>17</v>
      </c>
      <c r="D92" s="29"/>
      <c r="E92" s="29"/>
      <c r="F92" s="21" t="str">
        <f>F16</f>
        <v>Poltár</v>
      </c>
      <c r="G92" s="29"/>
      <c r="H92" s="29"/>
      <c r="I92" s="23" t="s">
        <v>19</v>
      </c>
      <c r="J92" s="55" t="str">
        <f>IF(J16="","",J16)</f>
        <v>21. 6. 2023</v>
      </c>
      <c r="K92" s="29"/>
      <c r="L92" s="42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</row>
    <row r="93" spans="1:23" s="2" customFormat="1" ht="6.9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</row>
    <row r="94" spans="1:23" s="2" customFormat="1" ht="15.2" customHeight="1">
      <c r="A94" s="29"/>
      <c r="B94" s="30"/>
      <c r="C94" s="23" t="s">
        <v>25</v>
      </c>
      <c r="D94" s="29"/>
      <c r="E94" s="29"/>
      <c r="F94" s="21" t="str">
        <f>E19</f>
        <v>Ministerstvo vnútra Slovenskej republiky</v>
      </c>
      <c r="G94" s="29"/>
      <c r="H94" s="29"/>
      <c r="I94" s="23" t="s">
        <v>32</v>
      </c>
      <c r="J94" s="25" t="str">
        <f>E25</f>
        <v>PROMOST s.r.o.</v>
      </c>
      <c r="K94" s="29"/>
      <c r="L94" s="42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</row>
    <row r="95" spans="1:23" s="2" customFormat="1" ht="15.2" customHeight="1">
      <c r="A95" s="29"/>
      <c r="B95" s="30"/>
      <c r="C95" s="23" t="s">
        <v>30</v>
      </c>
      <c r="D95" s="29"/>
      <c r="E95" s="29"/>
      <c r="F95" s="21" t="str">
        <f>IF(E22="","",E22)</f>
        <v xml:space="preserve"> </v>
      </c>
      <c r="G95" s="29"/>
      <c r="H95" s="29"/>
      <c r="I95" s="23" t="s">
        <v>37</v>
      </c>
      <c r="J95" s="25" t="str">
        <f>E28</f>
        <v>Ing. Michal Slobodník</v>
      </c>
      <c r="K95" s="29"/>
      <c r="L95" s="42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</row>
    <row r="96" spans="1:23" s="2" customFormat="1" ht="10.35" customHeight="1">
      <c r="A96" s="29"/>
      <c r="B96" s="30"/>
      <c r="C96" s="29"/>
      <c r="D96" s="29"/>
      <c r="E96" s="29"/>
      <c r="F96" s="29"/>
      <c r="G96" s="29"/>
      <c r="H96" s="29"/>
      <c r="I96" s="29"/>
      <c r="J96" s="29"/>
      <c r="K96" s="29"/>
      <c r="L96" s="42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</row>
    <row r="97" spans="1:39" s="2" customFormat="1" ht="29.25" customHeight="1">
      <c r="A97" s="29"/>
      <c r="B97" s="30"/>
      <c r="C97" s="90" t="s">
        <v>122</v>
      </c>
      <c r="D97" s="70"/>
      <c r="E97" s="70"/>
      <c r="F97" s="70"/>
      <c r="G97" s="70"/>
      <c r="H97" s="70"/>
      <c r="I97" s="70"/>
      <c r="J97" s="91" t="s">
        <v>123</v>
      </c>
      <c r="K97" s="70"/>
      <c r="L97" s="42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</row>
    <row r="98" spans="1:39" s="2" customFormat="1" ht="10.35" customHeight="1">
      <c r="A98" s="29"/>
      <c r="B98" s="30"/>
      <c r="C98" s="29"/>
      <c r="D98" s="29"/>
      <c r="E98" s="29"/>
      <c r="F98" s="29"/>
      <c r="G98" s="29"/>
      <c r="H98" s="29"/>
      <c r="I98" s="29"/>
      <c r="J98" s="29"/>
      <c r="K98" s="29"/>
      <c r="L98" s="42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</row>
    <row r="99" spans="1:39" s="2" customFormat="1" ht="22.9" customHeight="1">
      <c r="A99" s="29"/>
      <c r="B99" s="30"/>
      <c r="C99" s="92" t="s">
        <v>124</v>
      </c>
      <c r="D99" s="29"/>
      <c r="E99" s="29"/>
      <c r="F99" s="29"/>
      <c r="G99" s="29"/>
      <c r="H99" s="29"/>
      <c r="I99" s="29"/>
      <c r="J99" s="61"/>
      <c r="K99" s="29"/>
      <c r="L99" s="42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AM99" s="15" t="s">
        <v>125</v>
      </c>
    </row>
    <row r="100" spans="1:39" s="9" customFormat="1" ht="24.95" customHeight="1">
      <c r="B100" s="93"/>
      <c r="D100" s="94" t="s">
        <v>126</v>
      </c>
      <c r="E100" s="95"/>
      <c r="F100" s="95"/>
      <c r="G100" s="95"/>
      <c r="H100" s="95"/>
      <c r="I100" s="95"/>
      <c r="J100" s="96"/>
      <c r="L100" s="93"/>
    </row>
    <row r="101" spans="1:39" s="10" customFormat="1" ht="19.899999999999999" customHeight="1">
      <c r="B101" s="97"/>
      <c r="D101" s="98" t="s">
        <v>1022</v>
      </c>
      <c r="E101" s="99"/>
      <c r="F101" s="99"/>
      <c r="G101" s="99"/>
      <c r="H101" s="99"/>
      <c r="I101" s="99"/>
      <c r="J101" s="100"/>
      <c r="L101" s="97"/>
    </row>
    <row r="102" spans="1:39" s="10" customFormat="1" ht="19.899999999999999" customHeight="1">
      <c r="B102" s="97"/>
      <c r="D102" s="98" t="s">
        <v>807</v>
      </c>
      <c r="E102" s="99"/>
      <c r="F102" s="99"/>
      <c r="G102" s="99"/>
      <c r="H102" s="99"/>
      <c r="I102" s="99"/>
      <c r="J102" s="100"/>
      <c r="L102" s="97"/>
    </row>
    <row r="103" spans="1:39" s="10" customFormat="1" ht="19.899999999999999" customHeight="1">
      <c r="B103" s="97"/>
      <c r="D103" s="98" t="s">
        <v>127</v>
      </c>
      <c r="E103" s="99"/>
      <c r="F103" s="99"/>
      <c r="G103" s="99"/>
      <c r="H103" s="99"/>
      <c r="I103" s="99"/>
      <c r="J103" s="100"/>
      <c r="L103" s="97"/>
    </row>
    <row r="104" spans="1:39" s="10" customFormat="1" ht="19.899999999999999" customHeight="1">
      <c r="B104" s="97"/>
      <c r="D104" s="98" t="s">
        <v>1023</v>
      </c>
      <c r="E104" s="99"/>
      <c r="F104" s="99"/>
      <c r="G104" s="99"/>
      <c r="H104" s="99"/>
      <c r="I104" s="99"/>
      <c r="J104" s="100"/>
      <c r="L104" s="97"/>
    </row>
    <row r="105" spans="1:39" s="10" customFormat="1" ht="19.899999999999999" customHeight="1">
      <c r="B105" s="97"/>
      <c r="D105" s="98" t="s">
        <v>128</v>
      </c>
      <c r="E105" s="99"/>
      <c r="F105" s="99"/>
      <c r="G105" s="99"/>
      <c r="H105" s="99"/>
      <c r="I105" s="99"/>
      <c r="J105" s="100"/>
      <c r="L105" s="97"/>
    </row>
    <row r="106" spans="1:39" s="10" customFormat="1" ht="19.899999999999999" customHeight="1">
      <c r="B106" s="97"/>
      <c r="D106" s="98" t="s">
        <v>1024</v>
      </c>
      <c r="E106" s="99"/>
      <c r="F106" s="99"/>
      <c r="G106" s="99"/>
      <c r="H106" s="99"/>
      <c r="I106" s="99"/>
      <c r="J106" s="100"/>
      <c r="L106" s="97"/>
    </row>
    <row r="107" spans="1:39" s="10" customFormat="1" ht="19.899999999999999" customHeight="1">
      <c r="B107" s="97"/>
      <c r="D107" s="98" t="s">
        <v>129</v>
      </c>
      <c r="E107" s="99"/>
      <c r="F107" s="99"/>
      <c r="G107" s="99"/>
      <c r="H107" s="99"/>
      <c r="I107" s="99"/>
      <c r="J107" s="100"/>
      <c r="L107" s="97"/>
    </row>
    <row r="108" spans="1:39" s="10" customFormat="1" ht="19.899999999999999" customHeight="1">
      <c r="B108" s="97"/>
      <c r="D108" s="98" t="s">
        <v>130</v>
      </c>
      <c r="E108" s="99"/>
      <c r="F108" s="99"/>
      <c r="G108" s="99"/>
      <c r="H108" s="99"/>
      <c r="I108" s="99"/>
      <c r="J108" s="100"/>
      <c r="L108" s="97"/>
    </row>
    <row r="109" spans="1:39" s="9" customFormat="1" ht="24.95" customHeight="1">
      <c r="B109" s="93"/>
      <c r="D109" s="94" t="s">
        <v>131</v>
      </c>
      <c r="E109" s="95"/>
      <c r="F109" s="95"/>
      <c r="G109" s="95"/>
      <c r="H109" s="95"/>
      <c r="I109" s="95"/>
      <c r="J109" s="96"/>
      <c r="L109" s="93"/>
    </row>
    <row r="110" spans="1:39" s="10" customFormat="1" ht="19.899999999999999" customHeight="1">
      <c r="B110" s="97"/>
      <c r="D110" s="98" t="s">
        <v>1025</v>
      </c>
      <c r="E110" s="99"/>
      <c r="F110" s="99"/>
      <c r="G110" s="99"/>
      <c r="H110" s="99"/>
      <c r="I110" s="99"/>
      <c r="J110" s="100"/>
      <c r="L110" s="97"/>
    </row>
    <row r="111" spans="1:39" s="10" customFormat="1" ht="19.899999999999999" customHeight="1">
      <c r="B111" s="97"/>
      <c r="D111" s="98" t="s">
        <v>1026</v>
      </c>
      <c r="E111" s="99"/>
      <c r="F111" s="99"/>
      <c r="G111" s="99"/>
      <c r="H111" s="99"/>
      <c r="I111" s="99"/>
      <c r="J111" s="100"/>
      <c r="L111" s="97"/>
    </row>
    <row r="112" spans="1:39" s="10" customFormat="1" ht="19.899999999999999" customHeight="1">
      <c r="B112" s="97"/>
      <c r="D112" s="98" t="s">
        <v>405</v>
      </c>
      <c r="E112" s="99"/>
      <c r="F112" s="99"/>
      <c r="G112" s="99"/>
      <c r="H112" s="99"/>
      <c r="I112" s="99"/>
      <c r="J112" s="100"/>
      <c r="L112" s="97"/>
    </row>
    <row r="113" spans="1:23" s="10" customFormat="1" ht="19.899999999999999" customHeight="1">
      <c r="B113" s="97"/>
      <c r="D113" s="98" t="s">
        <v>134</v>
      </c>
      <c r="E113" s="99"/>
      <c r="F113" s="99"/>
      <c r="G113" s="99"/>
      <c r="H113" s="99"/>
      <c r="I113" s="99"/>
      <c r="J113" s="100"/>
      <c r="L113" s="97"/>
    </row>
    <row r="114" spans="1:23" s="2" customFormat="1" ht="21.7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42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</row>
    <row r="115" spans="1:23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</row>
    <row r="116" spans="1:23" s="2" customFormat="1" ht="29.25" customHeight="1">
      <c r="A116" s="29"/>
      <c r="B116" s="30"/>
      <c r="C116" s="92" t="s">
        <v>135</v>
      </c>
      <c r="D116" s="29"/>
      <c r="E116" s="29"/>
      <c r="F116" s="29"/>
      <c r="G116" s="29"/>
      <c r="H116" s="29"/>
      <c r="I116" s="29"/>
      <c r="J116" s="101"/>
      <c r="K116" s="29"/>
      <c r="L116" s="42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</row>
    <row r="117" spans="1:23" s="2" customFormat="1" ht="18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</row>
    <row r="118" spans="1:23" s="2" customFormat="1" ht="29.25" customHeight="1">
      <c r="A118" s="29"/>
      <c r="B118" s="30"/>
      <c r="C118" s="69" t="s">
        <v>115</v>
      </c>
      <c r="D118" s="70"/>
      <c r="E118" s="70"/>
      <c r="F118" s="70"/>
      <c r="G118" s="70"/>
      <c r="H118" s="70"/>
      <c r="I118" s="70"/>
      <c r="J118" s="71"/>
      <c r="K118" s="70"/>
      <c r="L118" s="42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</row>
    <row r="119" spans="1:23" s="2" customFormat="1" ht="6.95" customHeight="1">
      <c r="A119" s="29"/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42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</row>
    <row r="123" spans="1:23" s="2" customFormat="1" ht="6.95" customHeight="1">
      <c r="A123" s="29"/>
      <c r="B123" s="49"/>
      <c r="C123" s="50"/>
      <c r="D123" s="50"/>
      <c r="E123" s="50"/>
      <c r="F123" s="50"/>
      <c r="G123" s="50"/>
      <c r="H123" s="50"/>
      <c r="I123" s="50"/>
      <c r="J123" s="50"/>
      <c r="K123" s="50"/>
      <c r="L123" s="42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</row>
    <row r="124" spans="1:23" s="2" customFormat="1" ht="24.95" customHeight="1">
      <c r="A124" s="29"/>
      <c r="B124" s="30"/>
      <c r="C124" s="19" t="s">
        <v>136</v>
      </c>
      <c r="D124" s="29"/>
      <c r="E124" s="29"/>
      <c r="F124" s="29"/>
      <c r="G124" s="29"/>
      <c r="H124" s="29"/>
      <c r="I124" s="29"/>
      <c r="J124" s="29"/>
      <c r="K124" s="29"/>
      <c r="L124" s="42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</row>
    <row r="125" spans="1:23" s="2" customFormat="1" ht="6.9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</row>
    <row r="126" spans="1:23" s="2" customFormat="1" ht="12" customHeight="1">
      <c r="A126" s="29"/>
      <c r="B126" s="30"/>
      <c r="C126" s="23" t="s">
        <v>11</v>
      </c>
      <c r="D126" s="29"/>
      <c r="E126" s="29"/>
      <c r="F126" s="29"/>
      <c r="G126" s="29"/>
      <c r="H126" s="29"/>
      <c r="I126" s="29"/>
      <c r="J126" s="29"/>
      <c r="K126" s="29"/>
      <c r="L126" s="42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</row>
    <row r="127" spans="1:23" s="2" customFormat="1" ht="16.5" customHeight="1">
      <c r="A127" s="29"/>
      <c r="B127" s="30"/>
      <c r="C127" s="29"/>
      <c r="D127" s="29"/>
      <c r="E127" s="181" t="str">
        <f>E7</f>
        <v>Poltár OO PZ, rekonštrukcia a modernizácia objektu</v>
      </c>
      <c r="F127" s="183"/>
      <c r="G127" s="183"/>
      <c r="H127" s="183"/>
      <c r="I127" s="29"/>
      <c r="J127" s="29"/>
      <c r="K127" s="29"/>
      <c r="L127" s="42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</row>
    <row r="128" spans="1:23" s="1" customFormat="1" ht="12" customHeight="1">
      <c r="B128" s="18"/>
      <c r="C128" s="23" t="s">
        <v>117</v>
      </c>
      <c r="L128" s="18"/>
    </row>
    <row r="129" spans="1:57" s="1" customFormat="1" ht="16.5" customHeight="1">
      <c r="B129" s="18"/>
      <c r="E129" s="181" t="s">
        <v>73</v>
      </c>
      <c r="F129" s="148"/>
      <c r="G129" s="148"/>
      <c r="H129" s="148"/>
      <c r="L129" s="18"/>
    </row>
    <row r="130" spans="1:57" s="1" customFormat="1" ht="12" customHeight="1">
      <c r="B130" s="18"/>
      <c r="C130" s="23" t="s">
        <v>118</v>
      </c>
      <c r="L130" s="18"/>
    </row>
    <row r="131" spans="1:57" s="2" customFormat="1" ht="16.5" customHeight="1">
      <c r="A131" s="29"/>
      <c r="B131" s="30"/>
      <c r="C131" s="29"/>
      <c r="D131" s="29"/>
      <c r="E131" s="184" t="s">
        <v>84</v>
      </c>
      <c r="F131" s="182"/>
      <c r="G131" s="182"/>
      <c r="H131" s="182"/>
      <c r="I131" s="29"/>
      <c r="J131" s="29"/>
      <c r="K131" s="29"/>
      <c r="L131" s="42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</row>
    <row r="132" spans="1:57" s="2" customFormat="1" ht="12" customHeight="1">
      <c r="A132" s="29"/>
      <c r="B132" s="30"/>
      <c r="C132" s="23" t="s">
        <v>806</v>
      </c>
      <c r="D132" s="29"/>
      <c r="E132" s="29"/>
      <c r="F132" s="29"/>
      <c r="G132" s="29"/>
      <c r="H132" s="29"/>
      <c r="I132" s="29"/>
      <c r="J132" s="29"/>
      <c r="K132" s="29"/>
      <c r="L132" s="42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</row>
    <row r="133" spans="1:57" s="2" customFormat="1" ht="16.5" customHeight="1">
      <c r="A133" s="29"/>
      <c r="B133" s="30"/>
      <c r="C133" s="29"/>
      <c r="D133" s="29"/>
      <c r="E133" s="178" t="str">
        <f>E13</f>
        <v>1.4.1c - Odstránenie vlhkosti muriva</v>
      </c>
      <c r="F133" s="182"/>
      <c r="G133" s="182"/>
      <c r="H133" s="182"/>
      <c r="I133" s="29"/>
      <c r="J133" s="29"/>
      <c r="K133" s="29"/>
      <c r="L133" s="42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</row>
    <row r="134" spans="1:57" s="2" customFormat="1" ht="6.95" customHeight="1">
      <c r="A134" s="29"/>
      <c r="B134" s="30"/>
      <c r="C134" s="29"/>
      <c r="D134" s="29"/>
      <c r="E134" s="29"/>
      <c r="F134" s="29"/>
      <c r="G134" s="29"/>
      <c r="H134" s="29"/>
      <c r="I134" s="29"/>
      <c r="J134" s="29"/>
      <c r="K134" s="29"/>
      <c r="L134" s="42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</row>
    <row r="135" spans="1:57" s="2" customFormat="1" ht="12" customHeight="1">
      <c r="A135" s="29"/>
      <c r="B135" s="30"/>
      <c r="C135" s="23" t="s">
        <v>17</v>
      </c>
      <c r="D135" s="29"/>
      <c r="E135" s="29"/>
      <c r="F135" s="21" t="str">
        <f>F16</f>
        <v>Poltár</v>
      </c>
      <c r="G135" s="29"/>
      <c r="H135" s="29"/>
      <c r="I135" s="23" t="s">
        <v>19</v>
      </c>
      <c r="J135" s="55" t="str">
        <f>IF(J16="","",J16)</f>
        <v>21. 6. 2023</v>
      </c>
      <c r="K135" s="29"/>
      <c r="L135" s="42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</row>
    <row r="136" spans="1:57" s="2" customFormat="1" ht="6.95" customHeight="1">
      <c r="A136" s="29"/>
      <c r="B136" s="30"/>
      <c r="C136" s="29"/>
      <c r="D136" s="29"/>
      <c r="E136" s="29"/>
      <c r="F136" s="29"/>
      <c r="G136" s="29"/>
      <c r="H136" s="29"/>
      <c r="I136" s="29"/>
      <c r="J136" s="29"/>
      <c r="K136" s="29"/>
      <c r="L136" s="42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</row>
    <row r="137" spans="1:57" s="2" customFormat="1" ht="15.2" customHeight="1">
      <c r="A137" s="29"/>
      <c r="B137" s="30"/>
      <c r="C137" s="23" t="s">
        <v>25</v>
      </c>
      <c r="D137" s="29"/>
      <c r="E137" s="29"/>
      <c r="F137" s="21" t="str">
        <f>E19</f>
        <v>Ministerstvo vnútra Slovenskej republiky</v>
      </c>
      <c r="G137" s="29"/>
      <c r="H137" s="29"/>
      <c r="I137" s="23" t="s">
        <v>32</v>
      </c>
      <c r="J137" s="25" t="str">
        <f>E25</f>
        <v>PROMOST s.r.o.</v>
      </c>
      <c r="K137" s="29"/>
      <c r="L137" s="42"/>
      <c r="M137" s="29"/>
      <c r="N137" s="29"/>
      <c r="O137" s="29"/>
      <c r="P137" s="29"/>
      <c r="Q137" s="29"/>
      <c r="R137" s="29"/>
      <c r="S137" s="29"/>
      <c r="T137" s="29"/>
      <c r="U137" s="29"/>
      <c r="V137" s="29"/>
      <c r="W137" s="29"/>
    </row>
    <row r="138" spans="1:57" s="2" customFormat="1" ht="15.2" customHeight="1">
      <c r="A138" s="29"/>
      <c r="B138" s="30"/>
      <c r="C138" s="23" t="s">
        <v>30</v>
      </c>
      <c r="D138" s="29"/>
      <c r="E138" s="29"/>
      <c r="F138" s="21" t="str">
        <f>IF(E22="","",E22)</f>
        <v xml:space="preserve"> </v>
      </c>
      <c r="G138" s="29"/>
      <c r="H138" s="29"/>
      <c r="I138" s="23" t="s">
        <v>37</v>
      </c>
      <c r="J138" s="25" t="str">
        <f>E28</f>
        <v>Ing. Michal Slobodník</v>
      </c>
      <c r="K138" s="29"/>
      <c r="L138" s="42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</row>
    <row r="139" spans="1:57" s="2" customFormat="1" ht="10.35" customHeight="1">
      <c r="A139" s="29"/>
      <c r="B139" s="30"/>
      <c r="C139" s="29"/>
      <c r="D139" s="29"/>
      <c r="E139" s="29"/>
      <c r="F139" s="29"/>
      <c r="G139" s="29"/>
      <c r="H139" s="29"/>
      <c r="I139" s="29"/>
      <c r="J139" s="29"/>
      <c r="K139" s="29"/>
      <c r="L139" s="42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</row>
    <row r="140" spans="1:57" s="11" customFormat="1" ht="29.25" customHeight="1">
      <c r="A140" s="102"/>
      <c r="B140" s="103"/>
      <c r="C140" s="104" t="s">
        <v>137</v>
      </c>
      <c r="D140" s="105" t="s">
        <v>66</v>
      </c>
      <c r="E140" s="105" t="s">
        <v>62</v>
      </c>
      <c r="F140" s="105" t="s">
        <v>63</v>
      </c>
      <c r="G140" s="105" t="s">
        <v>138</v>
      </c>
      <c r="H140" s="105" t="s">
        <v>139</v>
      </c>
      <c r="I140" s="105" t="s">
        <v>140</v>
      </c>
      <c r="J140" s="106" t="s">
        <v>123</v>
      </c>
      <c r="K140" s="107" t="s">
        <v>141</v>
      </c>
      <c r="L140" s="108"/>
      <c r="M140" s="102"/>
      <c r="N140" s="102"/>
      <c r="O140" s="102"/>
      <c r="P140" s="102"/>
      <c r="Q140" s="102"/>
      <c r="R140" s="102"/>
      <c r="S140" s="102"/>
      <c r="T140" s="102"/>
      <c r="U140" s="102"/>
      <c r="V140" s="102"/>
      <c r="W140" s="102"/>
    </row>
    <row r="141" spans="1:57" s="2" customFormat="1" ht="22.9" customHeight="1">
      <c r="A141" s="29"/>
      <c r="B141" s="30"/>
      <c r="C141" s="59" t="s">
        <v>119</v>
      </c>
      <c r="D141" s="29"/>
      <c r="E141" s="29"/>
      <c r="F141" s="29"/>
      <c r="G141" s="29"/>
      <c r="H141" s="29"/>
      <c r="I141" s="29"/>
      <c r="J141" s="109"/>
      <c r="K141" s="29"/>
      <c r="L141" s="30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AL141" s="15" t="s">
        <v>68</v>
      </c>
      <c r="AM141" s="15" t="s">
        <v>125</v>
      </c>
      <c r="BC141" s="110">
        <f>BC142+BC226</f>
        <v>0</v>
      </c>
    </row>
    <row r="142" spans="1:57" s="12" customFormat="1" ht="25.9" customHeight="1">
      <c r="B142" s="111"/>
      <c r="D142" s="112" t="s">
        <v>68</v>
      </c>
      <c r="E142" s="113" t="s">
        <v>142</v>
      </c>
      <c r="F142" s="113" t="s">
        <v>143</v>
      </c>
      <c r="J142" s="114"/>
      <c r="L142" s="111"/>
      <c r="AJ142" s="112" t="s">
        <v>74</v>
      </c>
      <c r="AL142" s="115" t="s">
        <v>68</v>
      </c>
      <c r="AM142" s="115" t="s">
        <v>69</v>
      </c>
      <c r="AQ142" s="112" t="s">
        <v>144</v>
      </c>
      <c r="BC142" s="116">
        <f>BC143+BC162+BC177+BC180+BC186+BC192+BC202+BC224</f>
        <v>0</v>
      </c>
    </row>
    <row r="143" spans="1:57" s="12" customFormat="1" ht="22.9" customHeight="1">
      <c r="B143" s="111"/>
      <c r="D143" s="112" t="s">
        <v>68</v>
      </c>
      <c r="E143" s="117" t="s">
        <v>74</v>
      </c>
      <c r="F143" s="117" t="s">
        <v>1027</v>
      </c>
      <c r="J143" s="118"/>
      <c r="L143" s="111"/>
      <c r="AJ143" s="112" t="s">
        <v>74</v>
      </c>
      <c r="AL143" s="115" t="s">
        <v>68</v>
      </c>
      <c r="AM143" s="115" t="s">
        <v>74</v>
      </c>
      <c r="AQ143" s="112" t="s">
        <v>144</v>
      </c>
      <c r="BC143" s="116">
        <f>SUM(BC144:BC161)</f>
        <v>0</v>
      </c>
    </row>
    <row r="144" spans="1:57" s="2" customFormat="1" ht="33" customHeight="1">
      <c r="A144" s="29"/>
      <c r="B144" s="119"/>
      <c r="C144" s="120" t="s">
        <v>74</v>
      </c>
      <c r="D144" s="120" t="s">
        <v>146</v>
      </c>
      <c r="E144" s="121" t="s">
        <v>1028</v>
      </c>
      <c r="F144" s="122" t="s">
        <v>1029</v>
      </c>
      <c r="G144" s="123" t="s">
        <v>149</v>
      </c>
      <c r="H144" s="124">
        <v>87.373000000000005</v>
      </c>
      <c r="I144" s="125"/>
      <c r="J144" s="125"/>
      <c r="K144" s="126"/>
      <c r="L144" s="30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AJ144" s="127" t="s">
        <v>90</v>
      </c>
      <c r="AL144" s="127" t="s">
        <v>146</v>
      </c>
      <c r="AM144" s="127" t="s">
        <v>78</v>
      </c>
      <c r="AQ144" s="15" t="s">
        <v>144</v>
      </c>
      <c r="AW144" s="128" t="e">
        <f>IF(#REF!="základná",J144,0)</f>
        <v>#REF!</v>
      </c>
      <c r="AX144" s="128" t="e">
        <f>IF(#REF!="znížená",J144,0)</f>
        <v>#REF!</v>
      </c>
      <c r="AY144" s="128" t="e">
        <f>IF(#REF!="zákl. prenesená",J144,0)</f>
        <v>#REF!</v>
      </c>
      <c r="AZ144" s="128" t="e">
        <f>IF(#REF!="zníž. prenesená",J144,0)</f>
        <v>#REF!</v>
      </c>
      <c r="BA144" s="128" t="e">
        <f>IF(#REF!="nulová",J144,0)</f>
        <v>#REF!</v>
      </c>
      <c r="BB144" s="15" t="s">
        <v>78</v>
      </c>
      <c r="BC144" s="128">
        <f t="shared" ref="BC144:BC161" si="0">ROUND(I144*H144,2)</f>
        <v>0</v>
      </c>
      <c r="BD144" s="15" t="s">
        <v>90</v>
      </c>
      <c r="BE144" s="127" t="s">
        <v>1030</v>
      </c>
    </row>
    <row r="145" spans="1:57" s="2" customFormat="1" ht="24.2" customHeight="1">
      <c r="A145" s="29"/>
      <c r="B145" s="119"/>
      <c r="C145" s="120" t="s">
        <v>78</v>
      </c>
      <c r="D145" s="120" t="s">
        <v>146</v>
      </c>
      <c r="E145" s="121" t="s">
        <v>1031</v>
      </c>
      <c r="F145" s="122" t="s">
        <v>1032</v>
      </c>
      <c r="G145" s="123" t="s">
        <v>149</v>
      </c>
      <c r="H145" s="124">
        <v>22.222999999999999</v>
      </c>
      <c r="I145" s="125"/>
      <c r="J145" s="125"/>
      <c r="K145" s="126"/>
      <c r="L145" s="30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W145" s="29"/>
      <c r="AJ145" s="127" t="s">
        <v>90</v>
      </c>
      <c r="AL145" s="127" t="s">
        <v>146</v>
      </c>
      <c r="AM145" s="127" t="s">
        <v>78</v>
      </c>
      <c r="AQ145" s="15" t="s">
        <v>144</v>
      </c>
      <c r="AW145" s="128" t="e">
        <f>IF(#REF!="základná",J145,0)</f>
        <v>#REF!</v>
      </c>
      <c r="AX145" s="128" t="e">
        <f>IF(#REF!="znížená",J145,0)</f>
        <v>#REF!</v>
      </c>
      <c r="AY145" s="128" t="e">
        <f>IF(#REF!="zákl. prenesená",J145,0)</f>
        <v>#REF!</v>
      </c>
      <c r="AZ145" s="128" t="e">
        <f>IF(#REF!="zníž. prenesená",J145,0)</f>
        <v>#REF!</v>
      </c>
      <c r="BA145" s="128" t="e">
        <f>IF(#REF!="nulová",J145,0)</f>
        <v>#REF!</v>
      </c>
      <c r="BB145" s="15" t="s">
        <v>78</v>
      </c>
      <c r="BC145" s="128">
        <f t="shared" si="0"/>
        <v>0</v>
      </c>
      <c r="BD145" s="15" t="s">
        <v>90</v>
      </c>
      <c r="BE145" s="127" t="s">
        <v>1033</v>
      </c>
    </row>
    <row r="146" spans="1:57" s="2" customFormat="1" ht="24.2" customHeight="1">
      <c r="A146" s="29"/>
      <c r="B146" s="119"/>
      <c r="C146" s="120" t="s">
        <v>87</v>
      </c>
      <c r="D146" s="120" t="s">
        <v>146</v>
      </c>
      <c r="E146" s="121" t="s">
        <v>1034</v>
      </c>
      <c r="F146" s="122" t="s">
        <v>1035</v>
      </c>
      <c r="G146" s="123" t="s">
        <v>149</v>
      </c>
      <c r="H146" s="124">
        <v>22.222999999999999</v>
      </c>
      <c r="I146" s="125"/>
      <c r="J146" s="125"/>
      <c r="K146" s="126"/>
      <c r="L146" s="30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W146" s="29"/>
      <c r="AJ146" s="127" t="s">
        <v>90</v>
      </c>
      <c r="AL146" s="127" t="s">
        <v>146</v>
      </c>
      <c r="AM146" s="127" t="s">
        <v>78</v>
      </c>
      <c r="AQ146" s="15" t="s">
        <v>144</v>
      </c>
      <c r="AW146" s="128" t="e">
        <f>IF(#REF!="základná",J146,0)</f>
        <v>#REF!</v>
      </c>
      <c r="AX146" s="128" t="e">
        <f>IF(#REF!="znížená",J146,0)</f>
        <v>#REF!</v>
      </c>
      <c r="AY146" s="128" t="e">
        <f>IF(#REF!="zákl. prenesená",J146,0)</f>
        <v>#REF!</v>
      </c>
      <c r="AZ146" s="128" t="e">
        <f>IF(#REF!="zníž. prenesená",J146,0)</f>
        <v>#REF!</v>
      </c>
      <c r="BA146" s="128" t="e">
        <f>IF(#REF!="nulová",J146,0)</f>
        <v>#REF!</v>
      </c>
      <c r="BB146" s="15" t="s">
        <v>78</v>
      </c>
      <c r="BC146" s="128">
        <f t="shared" si="0"/>
        <v>0</v>
      </c>
      <c r="BD146" s="15" t="s">
        <v>90</v>
      </c>
      <c r="BE146" s="127" t="s">
        <v>1036</v>
      </c>
    </row>
    <row r="147" spans="1:57" s="2" customFormat="1" ht="37.9" customHeight="1">
      <c r="A147" s="29"/>
      <c r="B147" s="119"/>
      <c r="C147" s="120" t="s">
        <v>90</v>
      </c>
      <c r="D147" s="120" t="s">
        <v>146</v>
      </c>
      <c r="E147" s="121" t="s">
        <v>1037</v>
      </c>
      <c r="F147" s="122" t="s">
        <v>1038</v>
      </c>
      <c r="G147" s="123" t="s">
        <v>483</v>
      </c>
      <c r="H147" s="124">
        <v>8.4079999999999995</v>
      </c>
      <c r="I147" s="125"/>
      <c r="J147" s="125"/>
      <c r="K147" s="126"/>
      <c r="L147" s="30"/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W147" s="29"/>
      <c r="AJ147" s="127" t="s">
        <v>90</v>
      </c>
      <c r="AL147" s="127" t="s">
        <v>146</v>
      </c>
      <c r="AM147" s="127" t="s">
        <v>78</v>
      </c>
      <c r="AQ147" s="15" t="s">
        <v>144</v>
      </c>
      <c r="AW147" s="128" t="e">
        <f>IF(#REF!="základná",J147,0)</f>
        <v>#REF!</v>
      </c>
      <c r="AX147" s="128" t="e">
        <f>IF(#REF!="znížená",J147,0)</f>
        <v>#REF!</v>
      </c>
      <c r="AY147" s="128" t="e">
        <f>IF(#REF!="zákl. prenesená",J147,0)</f>
        <v>#REF!</v>
      </c>
      <c r="AZ147" s="128" t="e">
        <f>IF(#REF!="zníž. prenesená",J147,0)</f>
        <v>#REF!</v>
      </c>
      <c r="BA147" s="128" t="e">
        <f>IF(#REF!="nulová",J147,0)</f>
        <v>#REF!</v>
      </c>
      <c r="BB147" s="15" t="s">
        <v>78</v>
      </c>
      <c r="BC147" s="128">
        <f t="shared" si="0"/>
        <v>0</v>
      </c>
      <c r="BD147" s="15" t="s">
        <v>90</v>
      </c>
      <c r="BE147" s="127" t="s">
        <v>1039</v>
      </c>
    </row>
    <row r="148" spans="1:57" s="2" customFormat="1" ht="24.2" customHeight="1">
      <c r="A148" s="29"/>
      <c r="B148" s="119"/>
      <c r="C148" s="120" t="s">
        <v>162</v>
      </c>
      <c r="D148" s="120" t="s">
        <v>146</v>
      </c>
      <c r="E148" s="121" t="s">
        <v>1040</v>
      </c>
      <c r="F148" s="122" t="s">
        <v>1041</v>
      </c>
      <c r="G148" s="123" t="s">
        <v>483</v>
      </c>
      <c r="H148" s="124">
        <v>33.631</v>
      </c>
      <c r="I148" s="125"/>
      <c r="J148" s="125"/>
      <c r="K148" s="126"/>
      <c r="L148" s="30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AJ148" s="127" t="s">
        <v>90</v>
      </c>
      <c r="AL148" s="127" t="s">
        <v>146</v>
      </c>
      <c r="AM148" s="127" t="s">
        <v>78</v>
      </c>
      <c r="AQ148" s="15" t="s">
        <v>144</v>
      </c>
      <c r="AW148" s="128" t="e">
        <f>IF(#REF!="základná",J148,0)</f>
        <v>#REF!</v>
      </c>
      <c r="AX148" s="128" t="e">
        <f>IF(#REF!="znížená",J148,0)</f>
        <v>#REF!</v>
      </c>
      <c r="AY148" s="128" t="e">
        <f>IF(#REF!="zákl. prenesená",J148,0)</f>
        <v>#REF!</v>
      </c>
      <c r="AZ148" s="128" t="e">
        <f>IF(#REF!="zníž. prenesená",J148,0)</f>
        <v>#REF!</v>
      </c>
      <c r="BA148" s="128" t="e">
        <f>IF(#REF!="nulová",J148,0)</f>
        <v>#REF!</v>
      </c>
      <c r="BB148" s="15" t="s">
        <v>78</v>
      </c>
      <c r="BC148" s="128">
        <f t="shared" si="0"/>
        <v>0</v>
      </c>
      <c r="BD148" s="15" t="s">
        <v>90</v>
      </c>
      <c r="BE148" s="127" t="s">
        <v>1042</v>
      </c>
    </row>
    <row r="149" spans="1:57" s="2" customFormat="1" ht="24.2" customHeight="1">
      <c r="A149" s="29"/>
      <c r="B149" s="119"/>
      <c r="C149" s="120" t="s">
        <v>154</v>
      </c>
      <c r="D149" s="120" t="s">
        <v>146</v>
      </c>
      <c r="E149" s="121" t="s">
        <v>1043</v>
      </c>
      <c r="F149" s="122" t="s">
        <v>1044</v>
      </c>
      <c r="G149" s="123" t="s">
        <v>483</v>
      </c>
      <c r="H149" s="124">
        <v>2.5219999999999998</v>
      </c>
      <c r="I149" s="125"/>
      <c r="J149" s="125"/>
      <c r="K149" s="126"/>
      <c r="L149" s="30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AJ149" s="127" t="s">
        <v>90</v>
      </c>
      <c r="AL149" s="127" t="s">
        <v>146</v>
      </c>
      <c r="AM149" s="127" t="s">
        <v>78</v>
      </c>
      <c r="AQ149" s="15" t="s">
        <v>144</v>
      </c>
      <c r="AW149" s="128" t="e">
        <f>IF(#REF!="základná",J149,0)</f>
        <v>#REF!</v>
      </c>
      <c r="AX149" s="128" t="e">
        <f>IF(#REF!="znížená",J149,0)</f>
        <v>#REF!</v>
      </c>
      <c r="AY149" s="128" t="e">
        <f>IF(#REF!="zákl. prenesená",J149,0)</f>
        <v>#REF!</v>
      </c>
      <c r="AZ149" s="128" t="e">
        <f>IF(#REF!="zníž. prenesená",J149,0)</f>
        <v>#REF!</v>
      </c>
      <c r="BA149" s="128" t="e">
        <f>IF(#REF!="nulová",J149,0)</f>
        <v>#REF!</v>
      </c>
      <c r="BB149" s="15" t="s">
        <v>78</v>
      </c>
      <c r="BC149" s="128">
        <f t="shared" si="0"/>
        <v>0</v>
      </c>
      <c r="BD149" s="15" t="s">
        <v>90</v>
      </c>
      <c r="BE149" s="127" t="s">
        <v>1045</v>
      </c>
    </row>
    <row r="150" spans="1:57" s="2" customFormat="1" ht="24.2" customHeight="1">
      <c r="A150" s="29"/>
      <c r="B150" s="119"/>
      <c r="C150" s="120" t="s">
        <v>169</v>
      </c>
      <c r="D150" s="120" t="s">
        <v>146</v>
      </c>
      <c r="E150" s="121" t="s">
        <v>1046</v>
      </c>
      <c r="F150" s="122" t="s">
        <v>1047</v>
      </c>
      <c r="G150" s="123" t="s">
        <v>483</v>
      </c>
      <c r="H150" s="124">
        <v>1.6819999999999999</v>
      </c>
      <c r="I150" s="125"/>
      <c r="J150" s="125"/>
      <c r="K150" s="126"/>
      <c r="L150" s="30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AJ150" s="127" t="s">
        <v>90</v>
      </c>
      <c r="AL150" s="127" t="s">
        <v>146</v>
      </c>
      <c r="AM150" s="127" t="s">
        <v>78</v>
      </c>
      <c r="AQ150" s="15" t="s">
        <v>144</v>
      </c>
      <c r="AW150" s="128" t="e">
        <f>IF(#REF!="základná",J150,0)</f>
        <v>#REF!</v>
      </c>
      <c r="AX150" s="128" t="e">
        <f>IF(#REF!="znížená",J150,0)</f>
        <v>#REF!</v>
      </c>
      <c r="AY150" s="128" t="e">
        <f>IF(#REF!="zákl. prenesená",J150,0)</f>
        <v>#REF!</v>
      </c>
      <c r="AZ150" s="128" t="e">
        <f>IF(#REF!="zníž. prenesená",J150,0)</f>
        <v>#REF!</v>
      </c>
      <c r="BA150" s="128" t="e">
        <f>IF(#REF!="nulová",J150,0)</f>
        <v>#REF!</v>
      </c>
      <c r="BB150" s="15" t="s">
        <v>78</v>
      </c>
      <c r="BC150" s="128">
        <f t="shared" si="0"/>
        <v>0</v>
      </c>
      <c r="BD150" s="15" t="s">
        <v>90</v>
      </c>
      <c r="BE150" s="127" t="s">
        <v>1048</v>
      </c>
    </row>
    <row r="151" spans="1:57" s="2" customFormat="1" ht="16.5" customHeight="1">
      <c r="A151" s="29"/>
      <c r="B151" s="119"/>
      <c r="C151" s="120" t="s">
        <v>173</v>
      </c>
      <c r="D151" s="120" t="s">
        <v>146</v>
      </c>
      <c r="E151" s="121" t="s">
        <v>1049</v>
      </c>
      <c r="F151" s="122" t="s">
        <v>1050</v>
      </c>
      <c r="G151" s="123" t="s">
        <v>483</v>
      </c>
      <c r="H151" s="124">
        <v>103.654</v>
      </c>
      <c r="I151" s="125"/>
      <c r="J151" s="125"/>
      <c r="K151" s="126"/>
      <c r="L151" s="30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AJ151" s="127" t="s">
        <v>90</v>
      </c>
      <c r="AL151" s="127" t="s">
        <v>146</v>
      </c>
      <c r="AM151" s="127" t="s">
        <v>78</v>
      </c>
      <c r="AQ151" s="15" t="s">
        <v>144</v>
      </c>
      <c r="AW151" s="128" t="e">
        <f>IF(#REF!="základná",J151,0)</f>
        <v>#REF!</v>
      </c>
      <c r="AX151" s="128" t="e">
        <f>IF(#REF!="znížená",J151,0)</f>
        <v>#REF!</v>
      </c>
      <c r="AY151" s="128" t="e">
        <f>IF(#REF!="zákl. prenesená",J151,0)</f>
        <v>#REF!</v>
      </c>
      <c r="AZ151" s="128" t="e">
        <f>IF(#REF!="zníž. prenesená",J151,0)</f>
        <v>#REF!</v>
      </c>
      <c r="BA151" s="128" t="e">
        <f>IF(#REF!="nulová",J151,0)</f>
        <v>#REF!</v>
      </c>
      <c r="BB151" s="15" t="s">
        <v>78</v>
      </c>
      <c r="BC151" s="128">
        <f t="shared" si="0"/>
        <v>0</v>
      </c>
      <c r="BD151" s="15" t="s">
        <v>90</v>
      </c>
      <c r="BE151" s="127" t="s">
        <v>1051</v>
      </c>
    </row>
    <row r="152" spans="1:57" s="2" customFormat="1" ht="37.9" customHeight="1">
      <c r="A152" s="29"/>
      <c r="B152" s="119"/>
      <c r="C152" s="120" t="s">
        <v>177</v>
      </c>
      <c r="D152" s="120" t="s">
        <v>146</v>
      </c>
      <c r="E152" s="121" t="s">
        <v>1052</v>
      </c>
      <c r="F152" s="122" t="s">
        <v>1053</v>
      </c>
      <c r="G152" s="123" t="s">
        <v>483</v>
      </c>
      <c r="H152" s="124">
        <v>103.654</v>
      </c>
      <c r="I152" s="125"/>
      <c r="J152" s="125"/>
      <c r="K152" s="126"/>
      <c r="L152" s="30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AJ152" s="127" t="s">
        <v>90</v>
      </c>
      <c r="AL152" s="127" t="s">
        <v>146</v>
      </c>
      <c r="AM152" s="127" t="s">
        <v>78</v>
      </c>
      <c r="AQ152" s="15" t="s">
        <v>144</v>
      </c>
      <c r="AW152" s="128" t="e">
        <f>IF(#REF!="základná",J152,0)</f>
        <v>#REF!</v>
      </c>
      <c r="AX152" s="128" t="e">
        <f>IF(#REF!="znížená",J152,0)</f>
        <v>#REF!</v>
      </c>
      <c r="AY152" s="128" t="e">
        <f>IF(#REF!="zákl. prenesená",J152,0)</f>
        <v>#REF!</v>
      </c>
      <c r="AZ152" s="128" t="e">
        <f>IF(#REF!="zníž. prenesená",J152,0)</f>
        <v>#REF!</v>
      </c>
      <c r="BA152" s="128" t="e">
        <f>IF(#REF!="nulová",J152,0)</f>
        <v>#REF!</v>
      </c>
      <c r="BB152" s="15" t="s">
        <v>78</v>
      </c>
      <c r="BC152" s="128">
        <f t="shared" si="0"/>
        <v>0</v>
      </c>
      <c r="BD152" s="15" t="s">
        <v>90</v>
      </c>
      <c r="BE152" s="127" t="s">
        <v>1054</v>
      </c>
    </row>
    <row r="153" spans="1:57" s="2" customFormat="1" ht="24.2" customHeight="1">
      <c r="A153" s="29"/>
      <c r="B153" s="119"/>
      <c r="C153" s="120" t="s">
        <v>181</v>
      </c>
      <c r="D153" s="120" t="s">
        <v>146</v>
      </c>
      <c r="E153" s="121" t="s">
        <v>1055</v>
      </c>
      <c r="F153" s="122" t="s">
        <v>1056</v>
      </c>
      <c r="G153" s="123" t="s">
        <v>483</v>
      </c>
      <c r="H153" s="124">
        <v>7.2380000000000004</v>
      </c>
      <c r="I153" s="125"/>
      <c r="J153" s="125"/>
      <c r="K153" s="126"/>
      <c r="L153" s="30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AJ153" s="127" t="s">
        <v>90</v>
      </c>
      <c r="AL153" s="127" t="s">
        <v>146</v>
      </c>
      <c r="AM153" s="127" t="s">
        <v>78</v>
      </c>
      <c r="AQ153" s="15" t="s">
        <v>144</v>
      </c>
      <c r="AW153" s="128" t="e">
        <f>IF(#REF!="základná",J153,0)</f>
        <v>#REF!</v>
      </c>
      <c r="AX153" s="128" t="e">
        <f>IF(#REF!="znížená",J153,0)</f>
        <v>#REF!</v>
      </c>
      <c r="AY153" s="128" t="e">
        <f>IF(#REF!="zákl. prenesená",J153,0)</f>
        <v>#REF!</v>
      </c>
      <c r="AZ153" s="128" t="e">
        <f>IF(#REF!="zníž. prenesená",J153,0)</f>
        <v>#REF!</v>
      </c>
      <c r="BA153" s="128" t="e">
        <f>IF(#REF!="nulová",J153,0)</f>
        <v>#REF!</v>
      </c>
      <c r="BB153" s="15" t="s">
        <v>78</v>
      </c>
      <c r="BC153" s="128">
        <f t="shared" si="0"/>
        <v>0</v>
      </c>
      <c r="BD153" s="15" t="s">
        <v>90</v>
      </c>
      <c r="BE153" s="127" t="s">
        <v>1057</v>
      </c>
    </row>
    <row r="154" spans="1:57" s="2" customFormat="1" ht="24.2" customHeight="1">
      <c r="A154" s="29"/>
      <c r="B154" s="119"/>
      <c r="C154" s="120" t="s">
        <v>185</v>
      </c>
      <c r="D154" s="120" t="s">
        <v>146</v>
      </c>
      <c r="E154" s="121" t="s">
        <v>1058</v>
      </c>
      <c r="F154" s="122" t="s">
        <v>1059</v>
      </c>
      <c r="G154" s="123" t="s">
        <v>149</v>
      </c>
      <c r="H154" s="124">
        <v>100.893</v>
      </c>
      <c r="I154" s="125"/>
      <c r="J154" s="125"/>
      <c r="K154" s="126"/>
      <c r="L154" s="30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AJ154" s="127" t="s">
        <v>90</v>
      </c>
      <c r="AL154" s="127" t="s">
        <v>146</v>
      </c>
      <c r="AM154" s="127" t="s">
        <v>78</v>
      </c>
      <c r="AQ154" s="15" t="s">
        <v>144</v>
      </c>
      <c r="AW154" s="128" t="e">
        <f>IF(#REF!="základná",J154,0)</f>
        <v>#REF!</v>
      </c>
      <c r="AX154" s="128" t="e">
        <f>IF(#REF!="znížená",J154,0)</f>
        <v>#REF!</v>
      </c>
      <c r="AY154" s="128" t="e">
        <f>IF(#REF!="zákl. prenesená",J154,0)</f>
        <v>#REF!</v>
      </c>
      <c r="AZ154" s="128" t="e">
        <f>IF(#REF!="zníž. prenesená",J154,0)</f>
        <v>#REF!</v>
      </c>
      <c r="BA154" s="128" t="e">
        <f>IF(#REF!="nulová",J154,0)</f>
        <v>#REF!</v>
      </c>
      <c r="BB154" s="15" t="s">
        <v>78</v>
      </c>
      <c r="BC154" s="128">
        <f t="shared" si="0"/>
        <v>0</v>
      </c>
      <c r="BD154" s="15" t="s">
        <v>90</v>
      </c>
      <c r="BE154" s="127" t="s">
        <v>1060</v>
      </c>
    </row>
    <row r="155" spans="1:57" s="2" customFormat="1" ht="21.75" customHeight="1">
      <c r="A155" s="29"/>
      <c r="B155" s="119"/>
      <c r="C155" s="120" t="s">
        <v>189</v>
      </c>
      <c r="D155" s="120" t="s">
        <v>146</v>
      </c>
      <c r="E155" s="121" t="s">
        <v>1061</v>
      </c>
      <c r="F155" s="122" t="s">
        <v>1062</v>
      </c>
      <c r="G155" s="123" t="s">
        <v>149</v>
      </c>
      <c r="H155" s="124">
        <v>100.893</v>
      </c>
      <c r="I155" s="125"/>
      <c r="J155" s="125"/>
      <c r="K155" s="126"/>
      <c r="L155" s="30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AJ155" s="127" t="s">
        <v>90</v>
      </c>
      <c r="AL155" s="127" t="s">
        <v>146</v>
      </c>
      <c r="AM155" s="127" t="s">
        <v>78</v>
      </c>
      <c r="AQ155" s="15" t="s">
        <v>144</v>
      </c>
      <c r="AW155" s="128" t="e">
        <f>IF(#REF!="základná",J155,0)</f>
        <v>#REF!</v>
      </c>
      <c r="AX155" s="128" t="e">
        <f>IF(#REF!="znížená",J155,0)</f>
        <v>#REF!</v>
      </c>
      <c r="AY155" s="128" t="e">
        <f>IF(#REF!="zákl. prenesená",J155,0)</f>
        <v>#REF!</v>
      </c>
      <c r="AZ155" s="128" t="e">
        <f>IF(#REF!="zníž. prenesená",J155,0)</f>
        <v>#REF!</v>
      </c>
      <c r="BA155" s="128" t="e">
        <f>IF(#REF!="nulová",J155,0)</f>
        <v>#REF!</v>
      </c>
      <c r="BB155" s="15" t="s">
        <v>78</v>
      </c>
      <c r="BC155" s="128">
        <f t="shared" si="0"/>
        <v>0</v>
      </c>
      <c r="BD155" s="15" t="s">
        <v>90</v>
      </c>
      <c r="BE155" s="127" t="s">
        <v>1063</v>
      </c>
    </row>
    <row r="156" spans="1:57" s="2" customFormat="1" ht="24.2" customHeight="1">
      <c r="A156" s="29"/>
      <c r="B156" s="119"/>
      <c r="C156" s="120" t="s">
        <v>193</v>
      </c>
      <c r="D156" s="120" t="s">
        <v>146</v>
      </c>
      <c r="E156" s="121" t="s">
        <v>1064</v>
      </c>
      <c r="F156" s="122" t="s">
        <v>1065</v>
      </c>
      <c r="G156" s="123" t="s">
        <v>483</v>
      </c>
      <c r="H156" s="124">
        <v>137.285</v>
      </c>
      <c r="I156" s="125"/>
      <c r="J156" s="125"/>
      <c r="K156" s="126"/>
      <c r="L156" s="30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AJ156" s="127" t="s">
        <v>90</v>
      </c>
      <c r="AL156" s="127" t="s">
        <v>146</v>
      </c>
      <c r="AM156" s="127" t="s">
        <v>78</v>
      </c>
      <c r="AQ156" s="15" t="s">
        <v>144</v>
      </c>
      <c r="AW156" s="128" t="e">
        <f>IF(#REF!="základná",J156,0)</f>
        <v>#REF!</v>
      </c>
      <c r="AX156" s="128" t="e">
        <f>IF(#REF!="znížená",J156,0)</f>
        <v>#REF!</v>
      </c>
      <c r="AY156" s="128" t="e">
        <f>IF(#REF!="zákl. prenesená",J156,0)</f>
        <v>#REF!</v>
      </c>
      <c r="AZ156" s="128" t="e">
        <f>IF(#REF!="zníž. prenesená",J156,0)</f>
        <v>#REF!</v>
      </c>
      <c r="BA156" s="128" t="e">
        <f>IF(#REF!="nulová",J156,0)</f>
        <v>#REF!</v>
      </c>
      <c r="BB156" s="15" t="s">
        <v>78</v>
      </c>
      <c r="BC156" s="128">
        <f t="shared" si="0"/>
        <v>0</v>
      </c>
      <c r="BD156" s="15" t="s">
        <v>90</v>
      </c>
      <c r="BE156" s="127" t="s">
        <v>1066</v>
      </c>
    </row>
    <row r="157" spans="1:57" s="2" customFormat="1" ht="24.2" customHeight="1">
      <c r="A157" s="29"/>
      <c r="B157" s="119"/>
      <c r="C157" s="120" t="s">
        <v>197</v>
      </c>
      <c r="D157" s="120" t="s">
        <v>146</v>
      </c>
      <c r="E157" s="121" t="s">
        <v>1067</v>
      </c>
      <c r="F157" s="122" t="s">
        <v>1068</v>
      </c>
      <c r="G157" s="123" t="s">
        <v>483</v>
      </c>
      <c r="H157" s="124">
        <v>137.285</v>
      </c>
      <c r="I157" s="125"/>
      <c r="J157" s="125"/>
      <c r="K157" s="126"/>
      <c r="L157" s="30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AJ157" s="127" t="s">
        <v>90</v>
      </c>
      <c r="AL157" s="127" t="s">
        <v>146</v>
      </c>
      <c r="AM157" s="127" t="s">
        <v>78</v>
      </c>
      <c r="AQ157" s="15" t="s">
        <v>144</v>
      </c>
      <c r="AW157" s="128" t="e">
        <f>IF(#REF!="základná",J157,0)</f>
        <v>#REF!</v>
      </c>
      <c r="AX157" s="128" t="e">
        <f>IF(#REF!="znížená",J157,0)</f>
        <v>#REF!</v>
      </c>
      <c r="AY157" s="128" t="e">
        <f>IF(#REF!="zákl. prenesená",J157,0)</f>
        <v>#REF!</v>
      </c>
      <c r="AZ157" s="128" t="e">
        <f>IF(#REF!="zníž. prenesená",J157,0)</f>
        <v>#REF!</v>
      </c>
      <c r="BA157" s="128" t="e">
        <f>IF(#REF!="nulová",J157,0)</f>
        <v>#REF!</v>
      </c>
      <c r="BB157" s="15" t="s">
        <v>78</v>
      </c>
      <c r="BC157" s="128">
        <f t="shared" si="0"/>
        <v>0</v>
      </c>
      <c r="BD157" s="15" t="s">
        <v>90</v>
      </c>
      <c r="BE157" s="127" t="s">
        <v>1069</v>
      </c>
    </row>
    <row r="158" spans="1:57" s="2" customFormat="1" ht="24.2" customHeight="1">
      <c r="A158" s="29"/>
      <c r="B158" s="119"/>
      <c r="C158" s="120" t="s">
        <v>201</v>
      </c>
      <c r="D158" s="120" t="s">
        <v>146</v>
      </c>
      <c r="E158" s="121" t="s">
        <v>1070</v>
      </c>
      <c r="F158" s="122" t="s">
        <v>1071</v>
      </c>
      <c r="G158" s="123" t="s">
        <v>483</v>
      </c>
      <c r="H158" s="124">
        <v>77.741</v>
      </c>
      <c r="I158" s="125"/>
      <c r="J158" s="125"/>
      <c r="K158" s="126"/>
      <c r="L158" s="30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AJ158" s="127" t="s">
        <v>90</v>
      </c>
      <c r="AL158" s="127" t="s">
        <v>146</v>
      </c>
      <c r="AM158" s="127" t="s">
        <v>78</v>
      </c>
      <c r="AQ158" s="15" t="s">
        <v>144</v>
      </c>
      <c r="AW158" s="128" t="e">
        <f>IF(#REF!="základná",J158,0)</f>
        <v>#REF!</v>
      </c>
      <c r="AX158" s="128" t="e">
        <f>IF(#REF!="znížená",J158,0)</f>
        <v>#REF!</v>
      </c>
      <c r="AY158" s="128" t="e">
        <f>IF(#REF!="zákl. prenesená",J158,0)</f>
        <v>#REF!</v>
      </c>
      <c r="AZ158" s="128" t="e">
        <f>IF(#REF!="zníž. prenesená",J158,0)</f>
        <v>#REF!</v>
      </c>
      <c r="BA158" s="128" t="e">
        <f>IF(#REF!="nulová",J158,0)</f>
        <v>#REF!</v>
      </c>
      <c r="BB158" s="15" t="s">
        <v>78</v>
      </c>
      <c r="BC158" s="128">
        <f t="shared" si="0"/>
        <v>0</v>
      </c>
      <c r="BD158" s="15" t="s">
        <v>90</v>
      </c>
      <c r="BE158" s="127" t="s">
        <v>1072</v>
      </c>
    </row>
    <row r="159" spans="1:57" s="2" customFormat="1" ht="24.2" customHeight="1">
      <c r="A159" s="29"/>
      <c r="B159" s="119"/>
      <c r="C159" s="120" t="s">
        <v>205</v>
      </c>
      <c r="D159" s="120" t="s">
        <v>146</v>
      </c>
      <c r="E159" s="121" t="s">
        <v>1073</v>
      </c>
      <c r="F159" s="122" t="s">
        <v>1074</v>
      </c>
      <c r="G159" s="123" t="s">
        <v>483</v>
      </c>
      <c r="H159" s="124">
        <v>59.545000000000002</v>
      </c>
      <c r="I159" s="125"/>
      <c r="J159" s="125"/>
      <c r="K159" s="126"/>
      <c r="L159" s="30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AJ159" s="127" t="s">
        <v>90</v>
      </c>
      <c r="AL159" s="127" t="s">
        <v>146</v>
      </c>
      <c r="AM159" s="127" t="s">
        <v>78</v>
      </c>
      <c r="AQ159" s="15" t="s">
        <v>144</v>
      </c>
      <c r="AW159" s="128" t="e">
        <f>IF(#REF!="základná",J159,0)</f>
        <v>#REF!</v>
      </c>
      <c r="AX159" s="128" t="e">
        <f>IF(#REF!="znížená",J159,0)</f>
        <v>#REF!</v>
      </c>
      <c r="AY159" s="128" t="e">
        <f>IF(#REF!="zákl. prenesená",J159,0)</f>
        <v>#REF!</v>
      </c>
      <c r="AZ159" s="128" t="e">
        <f>IF(#REF!="zníž. prenesená",J159,0)</f>
        <v>#REF!</v>
      </c>
      <c r="BA159" s="128" t="e">
        <f>IF(#REF!="nulová",J159,0)</f>
        <v>#REF!</v>
      </c>
      <c r="BB159" s="15" t="s">
        <v>78</v>
      </c>
      <c r="BC159" s="128">
        <f t="shared" si="0"/>
        <v>0</v>
      </c>
      <c r="BD159" s="15" t="s">
        <v>90</v>
      </c>
      <c r="BE159" s="127" t="s">
        <v>1075</v>
      </c>
    </row>
    <row r="160" spans="1:57" s="2" customFormat="1" ht="24.2" customHeight="1">
      <c r="A160" s="29"/>
      <c r="B160" s="119"/>
      <c r="C160" s="129" t="s">
        <v>209</v>
      </c>
      <c r="D160" s="129" t="s">
        <v>369</v>
      </c>
      <c r="E160" s="130" t="s">
        <v>1076</v>
      </c>
      <c r="F160" s="131" t="s">
        <v>1077</v>
      </c>
      <c r="G160" s="132" t="s">
        <v>328</v>
      </c>
      <c r="H160" s="133">
        <v>99.141999999999996</v>
      </c>
      <c r="I160" s="134"/>
      <c r="J160" s="134"/>
      <c r="K160" s="135"/>
      <c r="L160" s="136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AJ160" s="127" t="s">
        <v>173</v>
      </c>
      <c r="AL160" s="127" t="s">
        <v>369</v>
      </c>
      <c r="AM160" s="127" t="s">
        <v>78</v>
      </c>
      <c r="AQ160" s="15" t="s">
        <v>144</v>
      </c>
      <c r="AW160" s="128" t="e">
        <f>IF(#REF!="základná",J160,0)</f>
        <v>#REF!</v>
      </c>
      <c r="AX160" s="128" t="e">
        <f>IF(#REF!="znížená",J160,0)</f>
        <v>#REF!</v>
      </c>
      <c r="AY160" s="128" t="e">
        <f>IF(#REF!="zákl. prenesená",J160,0)</f>
        <v>#REF!</v>
      </c>
      <c r="AZ160" s="128" t="e">
        <f>IF(#REF!="zníž. prenesená",J160,0)</f>
        <v>#REF!</v>
      </c>
      <c r="BA160" s="128" t="e">
        <f>IF(#REF!="nulová",J160,0)</f>
        <v>#REF!</v>
      </c>
      <c r="BB160" s="15" t="s">
        <v>78</v>
      </c>
      <c r="BC160" s="128">
        <f t="shared" si="0"/>
        <v>0</v>
      </c>
      <c r="BD160" s="15" t="s">
        <v>90</v>
      </c>
      <c r="BE160" s="127" t="s">
        <v>1078</v>
      </c>
    </row>
    <row r="161" spans="1:57" s="2" customFormat="1" ht="24.2" customHeight="1">
      <c r="A161" s="29"/>
      <c r="B161" s="119"/>
      <c r="C161" s="120" t="s">
        <v>213</v>
      </c>
      <c r="D161" s="120" t="s">
        <v>146</v>
      </c>
      <c r="E161" s="121" t="s">
        <v>1079</v>
      </c>
      <c r="F161" s="122" t="s">
        <v>1080</v>
      </c>
      <c r="G161" s="123" t="s">
        <v>149</v>
      </c>
      <c r="H161" s="124">
        <v>396.96699999999998</v>
      </c>
      <c r="I161" s="125"/>
      <c r="J161" s="125"/>
      <c r="K161" s="126"/>
      <c r="L161" s="30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W161" s="29"/>
      <c r="AJ161" s="127" t="s">
        <v>90</v>
      </c>
      <c r="AL161" s="127" t="s">
        <v>146</v>
      </c>
      <c r="AM161" s="127" t="s">
        <v>78</v>
      </c>
      <c r="AQ161" s="15" t="s">
        <v>144</v>
      </c>
      <c r="AW161" s="128" t="e">
        <f>IF(#REF!="základná",J161,0)</f>
        <v>#REF!</v>
      </c>
      <c r="AX161" s="128" t="e">
        <f>IF(#REF!="znížená",J161,0)</f>
        <v>#REF!</v>
      </c>
      <c r="AY161" s="128" t="e">
        <f>IF(#REF!="zákl. prenesená",J161,0)</f>
        <v>#REF!</v>
      </c>
      <c r="AZ161" s="128" t="e">
        <f>IF(#REF!="zníž. prenesená",J161,0)</f>
        <v>#REF!</v>
      </c>
      <c r="BA161" s="128" t="e">
        <f>IF(#REF!="nulová",J161,0)</f>
        <v>#REF!</v>
      </c>
      <c r="BB161" s="15" t="s">
        <v>78</v>
      </c>
      <c r="BC161" s="128">
        <f t="shared" si="0"/>
        <v>0</v>
      </c>
      <c r="BD161" s="15" t="s">
        <v>90</v>
      </c>
      <c r="BE161" s="127" t="s">
        <v>1081</v>
      </c>
    </row>
    <row r="162" spans="1:57" s="12" customFormat="1" ht="22.9" customHeight="1">
      <c r="B162" s="111"/>
      <c r="D162" s="112" t="s">
        <v>68</v>
      </c>
      <c r="E162" s="117" t="s">
        <v>78</v>
      </c>
      <c r="F162" s="117" t="s">
        <v>808</v>
      </c>
      <c r="J162" s="118"/>
      <c r="L162" s="111"/>
      <c r="AJ162" s="112" t="s">
        <v>74</v>
      </c>
      <c r="AL162" s="115" t="s">
        <v>68</v>
      </c>
      <c r="AM162" s="115" t="s">
        <v>74</v>
      </c>
      <c r="AQ162" s="112" t="s">
        <v>144</v>
      </c>
      <c r="BC162" s="116">
        <f>SUM(BC163:BC176)</f>
        <v>0</v>
      </c>
    </row>
    <row r="163" spans="1:57" s="2" customFormat="1" ht="24.2" customHeight="1">
      <c r="A163" s="29"/>
      <c r="B163" s="119"/>
      <c r="C163" s="120" t="s">
        <v>217</v>
      </c>
      <c r="D163" s="120" t="s">
        <v>146</v>
      </c>
      <c r="E163" s="121" t="s">
        <v>1082</v>
      </c>
      <c r="F163" s="122" t="s">
        <v>1083</v>
      </c>
      <c r="G163" s="123" t="s">
        <v>307</v>
      </c>
      <c r="H163" s="124">
        <v>6</v>
      </c>
      <c r="I163" s="125"/>
      <c r="J163" s="125"/>
      <c r="K163" s="126"/>
      <c r="L163" s="30"/>
      <c r="M163" s="29"/>
      <c r="N163" s="29"/>
      <c r="O163" s="29"/>
      <c r="P163" s="29"/>
      <c r="Q163" s="29"/>
      <c r="R163" s="29"/>
      <c r="S163" s="29"/>
      <c r="T163" s="29"/>
      <c r="U163" s="29"/>
      <c r="V163" s="29"/>
      <c r="W163" s="29"/>
      <c r="AJ163" s="127" t="s">
        <v>90</v>
      </c>
      <c r="AL163" s="127" t="s">
        <v>146</v>
      </c>
      <c r="AM163" s="127" t="s">
        <v>78</v>
      </c>
      <c r="AQ163" s="15" t="s">
        <v>144</v>
      </c>
      <c r="AW163" s="128" t="e">
        <f>IF(#REF!="základná",J163,0)</f>
        <v>#REF!</v>
      </c>
      <c r="AX163" s="128" t="e">
        <f>IF(#REF!="znížená",J163,0)</f>
        <v>#REF!</v>
      </c>
      <c r="AY163" s="128" t="e">
        <f>IF(#REF!="zákl. prenesená",J163,0)</f>
        <v>#REF!</v>
      </c>
      <c r="AZ163" s="128" t="e">
        <f>IF(#REF!="zníž. prenesená",J163,0)</f>
        <v>#REF!</v>
      </c>
      <c r="BA163" s="128" t="e">
        <f>IF(#REF!="nulová",J163,0)</f>
        <v>#REF!</v>
      </c>
      <c r="BB163" s="15" t="s">
        <v>78</v>
      </c>
      <c r="BC163" s="128">
        <f t="shared" ref="BC163:BC176" si="1">ROUND(I163*H163,2)</f>
        <v>0</v>
      </c>
      <c r="BD163" s="15" t="s">
        <v>90</v>
      </c>
      <c r="BE163" s="127" t="s">
        <v>1084</v>
      </c>
    </row>
    <row r="164" spans="1:57" s="2" customFormat="1" ht="24.2" customHeight="1">
      <c r="A164" s="29"/>
      <c r="B164" s="119"/>
      <c r="C164" s="129" t="s">
        <v>6</v>
      </c>
      <c r="D164" s="129" t="s">
        <v>369</v>
      </c>
      <c r="E164" s="130"/>
      <c r="F164" s="131" t="s">
        <v>1085</v>
      </c>
      <c r="G164" s="132" t="s">
        <v>307</v>
      </c>
      <c r="H164" s="133">
        <v>6</v>
      </c>
      <c r="I164" s="134"/>
      <c r="J164" s="134"/>
      <c r="K164" s="135"/>
      <c r="L164" s="136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AJ164" s="127" t="s">
        <v>173</v>
      </c>
      <c r="AL164" s="127" t="s">
        <v>369</v>
      </c>
      <c r="AM164" s="127" t="s">
        <v>78</v>
      </c>
      <c r="AQ164" s="15" t="s">
        <v>144</v>
      </c>
      <c r="AW164" s="128" t="e">
        <f>IF(#REF!="základná",J164,0)</f>
        <v>#REF!</v>
      </c>
      <c r="AX164" s="128" t="e">
        <f>IF(#REF!="znížená",J164,0)</f>
        <v>#REF!</v>
      </c>
      <c r="AY164" s="128" t="e">
        <f>IF(#REF!="zákl. prenesená",J164,0)</f>
        <v>#REF!</v>
      </c>
      <c r="AZ164" s="128" t="e">
        <f>IF(#REF!="zníž. prenesená",J164,0)</f>
        <v>#REF!</v>
      </c>
      <c r="BA164" s="128" t="e">
        <f>IF(#REF!="nulová",J164,0)</f>
        <v>#REF!</v>
      </c>
      <c r="BB164" s="15" t="s">
        <v>78</v>
      </c>
      <c r="BC164" s="128">
        <f t="shared" si="1"/>
        <v>0</v>
      </c>
      <c r="BD164" s="15" t="s">
        <v>90</v>
      </c>
      <c r="BE164" s="127" t="s">
        <v>1086</v>
      </c>
    </row>
    <row r="165" spans="1:57" s="2" customFormat="1" ht="16.5" customHeight="1">
      <c r="A165" s="29"/>
      <c r="B165" s="119"/>
      <c r="C165" s="129" t="s">
        <v>224</v>
      </c>
      <c r="D165" s="129" t="s">
        <v>369</v>
      </c>
      <c r="E165" s="130"/>
      <c r="F165" s="131" t="s">
        <v>1087</v>
      </c>
      <c r="G165" s="132" t="s">
        <v>307</v>
      </c>
      <c r="H165" s="133">
        <v>6</v>
      </c>
      <c r="I165" s="134"/>
      <c r="J165" s="134"/>
      <c r="K165" s="135"/>
      <c r="L165" s="136"/>
      <c r="M165" s="29"/>
      <c r="N165" s="29"/>
      <c r="O165" s="29"/>
      <c r="P165" s="29"/>
      <c r="Q165" s="29"/>
      <c r="R165" s="29"/>
      <c r="S165" s="29"/>
      <c r="T165" s="29"/>
      <c r="U165" s="29"/>
      <c r="V165" s="29"/>
      <c r="W165" s="29"/>
      <c r="AJ165" s="127" t="s">
        <v>173</v>
      </c>
      <c r="AL165" s="127" t="s">
        <v>369</v>
      </c>
      <c r="AM165" s="127" t="s">
        <v>78</v>
      </c>
      <c r="AQ165" s="15" t="s">
        <v>144</v>
      </c>
      <c r="AW165" s="128" t="e">
        <f>IF(#REF!="základná",J165,0)</f>
        <v>#REF!</v>
      </c>
      <c r="AX165" s="128" t="e">
        <f>IF(#REF!="znížená",J165,0)</f>
        <v>#REF!</v>
      </c>
      <c r="AY165" s="128" t="e">
        <f>IF(#REF!="zákl. prenesená",J165,0)</f>
        <v>#REF!</v>
      </c>
      <c r="AZ165" s="128" t="e">
        <f>IF(#REF!="zníž. prenesená",J165,0)</f>
        <v>#REF!</v>
      </c>
      <c r="BA165" s="128" t="e">
        <f>IF(#REF!="nulová",J165,0)</f>
        <v>#REF!</v>
      </c>
      <c r="BB165" s="15" t="s">
        <v>78</v>
      </c>
      <c r="BC165" s="128">
        <f t="shared" si="1"/>
        <v>0</v>
      </c>
      <c r="BD165" s="15" t="s">
        <v>90</v>
      </c>
      <c r="BE165" s="127" t="s">
        <v>1088</v>
      </c>
    </row>
    <row r="166" spans="1:57" s="2" customFormat="1" ht="21.75" customHeight="1">
      <c r="A166" s="29"/>
      <c r="B166" s="119"/>
      <c r="C166" s="129" t="s">
        <v>228</v>
      </c>
      <c r="D166" s="129" t="s">
        <v>369</v>
      </c>
      <c r="E166" s="130"/>
      <c r="F166" s="131" t="s">
        <v>1089</v>
      </c>
      <c r="G166" s="132" t="s">
        <v>307</v>
      </c>
      <c r="H166" s="133">
        <v>6</v>
      </c>
      <c r="I166" s="134"/>
      <c r="J166" s="134"/>
      <c r="K166" s="135"/>
      <c r="L166" s="136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AJ166" s="127" t="s">
        <v>173</v>
      </c>
      <c r="AL166" s="127" t="s">
        <v>369</v>
      </c>
      <c r="AM166" s="127" t="s">
        <v>78</v>
      </c>
      <c r="AQ166" s="15" t="s">
        <v>144</v>
      </c>
      <c r="AW166" s="128" t="e">
        <f>IF(#REF!="základná",J166,0)</f>
        <v>#REF!</v>
      </c>
      <c r="AX166" s="128" t="e">
        <f>IF(#REF!="znížená",J166,0)</f>
        <v>#REF!</v>
      </c>
      <c r="AY166" s="128" t="e">
        <f>IF(#REF!="zákl. prenesená",J166,0)</f>
        <v>#REF!</v>
      </c>
      <c r="AZ166" s="128" t="e">
        <f>IF(#REF!="zníž. prenesená",J166,0)</f>
        <v>#REF!</v>
      </c>
      <c r="BA166" s="128" t="e">
        <f>IF(#REF!="nulová",J166,0)</f>
        <v>#REF!</v>
      </c>
      <c r="BB166" s="15" t="s">
        <v>78</v>
      </c>
      <c r="BC166" s="128">
        <f t="shared" si="1"/>
        <v>0</v>
      </c>
      <c r="BD166" s="15" t="s">
        <v>90</v>
      </c>
      <c r="BE166" s="127" t="s">
        <v>1090</v>
      </c>
    </row>
    <row r="167" spans="1:57" s="2" customFormat="1" ht="24.2" customHeight="1">
      <c r="A167" s="29"/>
      <c r="B167" s="119"/>
      <c r="C167" s="120" t="s">
        <v>232</v>
      </c>
      <c r="D167" s="120" t="s">
        <v>146</v>
      </c>
      <c r="E167" s="121" t="s">
        <v>1091</v>
      </c>
      <c r="F167" s="122" t="s">
        <v>1092</v>
      </c>
      <c r="G167" s="123" t="s">
        <v>272</v>
      </c>
      <c r="H167" s="124">
        <v>133.43799999999999</v>
      </c>
      <c r="I167" s="125"/>
      <c r="J167" s="125"/>
      <c r="K167" s="126"/>
      <c r="L167" s="30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AJ167" s="127" t="s">
        <v>90</v>
      </c>
      <c r="AL167" s="127" t="s">
        <v>146</v>
      </c>
      <c r="AM167" s="127" t="s">
        <v>78</v>
      </c>
      <c r="AQ167" s="15" t="s">
        <v>144</v>
      </c>
      <c r="AW167" s="128" t="e">
        <f>IF(#REF!="základná",J167,0)</f>
        <v>#REF!</v>
      </c>
      <c r="AX167" s="128" t="e">
        <f>IF(#REF!="znížená",J167,0)</f>
        <v>#REF!</v>
      </c>
      <c r="AY167" s="128" t="e">
        <f>IF(#REF!="zákl. prenesená",J167,0)</f>
        <v>#REF!</v>
      </c>
      <c r="AZ167" s="128" t="e">
        <f>IF(#REF!="zníž. prenesená",J167,0)</f>
        <v>#REF!</v>
      </c>
      <c r="BA167" s="128" t="e">
        <f>IF(#REF!="nulová",J167,0)</f>
        <v>#REF!</v>
      </c>
      <c r="BB167" s="15" t="s">
        <v>78</v>
      </c>
      <c r="BC167" s="128">
        <f t="shared" si="1"/>
        <v>0</v>
      </c>
      <c r="BD167" s="15" t="s">
        <v>90</v>
      </c>
      <c r="BE167" s="127" t="s">
        <v>1093</v>
      </c>
    </row>
    <row r="168" spans="1:57" s="2" customFormat="1" ht="24.2" customHeight="1">
      <c r="A168" s="29"/>
      <c r="B168" s="119"/>
      <c r="C168" s="129" t="s">
        <v>236</v>
      </c>
      <c r="D168" s="129" t="s">
        <v>369</v>
      </c>
      <c r="E168" s="130" t="s">
        <v>1076</v>
      </c>
      <c r="F168" s="131" t="s">
        <v>1077</v>
      </c>
      <c r="G168" s="132" t="s">
        <v>328</v>
      </c>
      <c r="H168" s="133">
        <v>16.96</v>
      </c>
      <c r="I168" s="134"/>
      <c r="J168" s="134"/>
      <c r="K168" s="135"/>
      <c r="L168" s="136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AJ168" s="127" t="s">
        <v>173</v>
      </c>
      <c r="AL168" s="127" t="s">
        <v>369</v>
      </c>
      <c r="AM168" s="127" t="s">
        <v>78</v>
      </c>
      <c r="AQ168" s="15" t="s">
        <v>144</v>
      </c>
      <c r="AW168" s="128" t="e">
        <f>IF(#REF!="základná",J168,0)</f>
        <v>#REF!</v>
      </c>
      <c r="AX168" s="128" t="e">
        <f>IF(#REF!="znížená",J168,0)</f>
        <v>#REF!</v>
      </c>
      <c r="AY168" s="128" t="e">
        <f>IF(#REF!="zákl. prenesená",J168,0)</f>
        <v>#REF!</v>
      </c>
      <c r="AZ168" s="128" t="e">
        <f>IF(#REF!="zníž. prenesená",J168,0)</f>
        <v>#REF!</v>
      </c>
      <c r="BA168" s="128" t="e">
        <f>IF(#REF!="nulová",J168,0)</f>
        <v>#REF!</v>
      </c>
      <c r="BB168" s="15" t="s">
        <v>78</v>
      </c>
      <c r="BC168" s="128">
        <f t="shared" si="1"/>
        <v>0</v>
      </c>
      <c r="BD168" s="15" t="s">
        <v>90</v>
      </c>
      <c r="BE168" s="127" t="s">
        <v>1094</v>
      </c>
    </row>
    <row r="169" spans="1:57" s="2" customFormat="1" ht="24.2" customHeight="1">
      <c r="A169" s="29"/>
      <c r="B169" s="119"/>
      <c r="C169" s="120" t="s">
        <v>240</v>
      </c>
      <c r="D169" s="120" t="s">
        <v>146</v>
      </c>
      <c r="E169" s="121" t="s">
        <v>1095</v>
      </c>
      <c r="F169" s="122" t="s">
        <v>1096</v>
      </c>
      <c r="G169" s="123" t="s">
        <v>272</v>
      </c>
      <c r="H169" s="124">
        <v>3.6</v>
      </c>
      <c r="I169" s="125"/>
      <c r="J169" s="125"/>
      <c r="K169" s="126"/>
      <c r="L169" s="30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AJ169" s="127" t="s">
        <v>90</v>
      </c>
      <c r="AL169" s="127" t="s">
        <v>146</v>
      </c>
      <c r="AM169" s="127" t="s">
        <v>78</v>
      </c>
      <c r="AQ169" s="15" t="s">
        <v>144</v>
      </c>
      <c r="AW169" s="128" t="e">
        <f>IF(#REF!="základná",J169,0)</f>
        <v>#REF!</v>
      </c>
      <c r="AX169" s="128" t="e">
        <f>IF(#REF!="znížená",J169,0)</f>
        <v>#REF!</v>
      </c>
      <c r="AY169" s="128" t="e">
        <f>IF(#REF!="zákl. prenesená",J169,0)</f>
        <v>#REF!</v>
      </c>
      <c r="AZ169" s="128" t="e">
        <f>IF(#REF!="zníž. prenesená",J169,0)</f>
        <v>#REF!</v>
      </c>
      <c r="BA169" s="128" t="e">
        <f>IF(#REF!="nulová",J169,0)</f>
        <v>#REF!</v>
      </c>
      <c r="BB169" s="15" t="s">
        <v>78</v>
      </c>
      <c r="BC169" s="128">
        <f t="shared" si="1"/>
        <v>0</v>
      </c>
      <c r="BD169" s="15" t="s">
        <v>90</v>
      </c>
      <c r="BE169" s="127" t="s">
        <v>1097</v>
      </c>
    </row>
    <row r="170" spans="1:57" s="2" customFormat="1" ht="33" customHeight="1">
      <c r="A170" s="29"/>
      <c r="B170" s="119"/>
      <c r="C170" s="129" t="s">
        <v>244</v>
      </c>
      <c r="D170" s="129" t="s">
        <v>369</v>
      </c>
      <c r="E170" s="130" t="s">
        <v>1098</v>
      </c>
      <c r="F170" s="131" t="s">
        <v>1099</v>
      </c>
      <c r="G170" s="132" t="s">
        <v>307</v>
      </c>
      <c r="H170" s="133">
        <v>6</v>
      </c>
      <c r="I170" s="134"/>
      <c r="J170" s="134"/>
      <c r="K170" s="135"/>
      <c r="L170" s="136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AJ170" s="127" t="s">
        <v>173</v>
      </c>
      <c r="AL170" s="127" t="s">
        <v>369</v>
      </c>
      <c r="AM170" s="127" t="s">
        <v>78</v>
      </c>
      <c r="AQ170" s="15" t="s">
        <v>144</v>
      </c>
      <c r="AW170" s="128" t="e">
        <f>IF(#REF!="základná",J170,0)</f>
        <v>#REF!</v>
      </c>
      <c r="AX170" s="128" t="e">
        <f>IF(#REF!="znížená",J170,0)</f>
        <v>#REF!</v>
      </c>
      <c r="AY170" s="128" t="e">
        <f>IF(#REF!="zákl. prenesená",J170,0)</f>
        <v>#REF!</v>
      </c>
      <c r="AZ170" s="128" t="e">
        <f>IF(#REF!="zníž. prenesená",J170,0)</f>
        <v>#REF!</v>
      </c>
      <c r="BA170" s="128" t="e">
        <f>IF(#REF!="nulová",J170,0)</f>
        <v>#REF!</v>
      </c>
      <c r="BB170" s="15" t="s">
        <v>78</v>
      </c>
      <c r="BC170" s="128">
        <f t="shared" si="1"/>
        <v>0</v>
      </c>
      <c r="BD170" s="15" t="s">
        <v>90</v>
      </c>
      <c r="BE170" s="127" t="s">
        <v>1100</v>
      </c>
    </row>
    <row r="171" spans="1:57" s="2" customFormat="1" ht="24.2" customHeight="1">
      <c r="A171" s="29"/>
      <c r="B171" s="119"/>
      <c r="C171" s="120" t="s">
        <v>249</v>
      </c>
      <c r="D171" s="120" t="s">
        <v>146</v>
      </c>
      <c r="E171" s="121" t="s">
        <v>1101</v>
      </c>
      <c r="F171" s="122" t="s">
        <v>1102</v>
      </c>
      <c r="G171" s="123" t="s">
        <v>483</v>
      </c>
      <c r="H171" s="124">
        <v>2.3559999999999999</v>
      </c>
      <c r="I171" s="125"/>
      <c r="J171" s="125"/>
      <c r="K171" s="126"/>
      <c r="L171" s="30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AJ171" s="127" t="s">
        <v>90</v>
      </c>
      <c r="AL171" s="127" t="s">
        <v>146</v>
      </c>
      <c r="AM171" s="127" t="s">
        <v>78</v>
      </c>
      <c r="AQ171" s="15" t="s">
        <v>144</v>
      </c>
      <c r="AW171" s="128" t="e">
        <f>IF(#REF!="základná",J171,0)</f>
        <v>#REF!</v>
      </c>
      <c r="AX171" s="128" t="e">
        <f>IF(#REF!="znížená",J171,0)</f>
        <v>#REF!</v>
      </c>
      <c r="AY171" s="128" t="e">
        <f>IF(#REF!="zákl. prenesená",J171,0)</f>
        <v>#REF!</v>
      </c>
      <c r="AZ171" s="128" t="e">
        <f>IF(#REF!="zníž. prenesená",J171,0)</f>
        <v>#REF!</v>
      </c>
      <c r="BA171" s="128" t="e">
        <f>IF(#REF!="nulová",J171,0)</f>
        <v>#REF!</v>
      </c>
      <c r="BB171" s="15" t="s">
        <v>78</v>
      </c>
      <c r="BC171" s="128">
        <f t="shared" si="1"/>
        <v>0</v>
      </c>
      <c r="BD171" s="15" t="s">
        <v>90</v>
      </c>
      <c r="BE171" s="127" t="s">
        <v>1103</v>
      </c>
    </row>
    <row r="172" spans="1:57" s="2" customFormat="1" ht="33" customHeight="1">
      <c r="A172" s="29"/>
      <c r="B172" s="119"/>
      <c r="C172" s="120" t="s">
        <v>253</v>
      </c>
      <c r="D172" s="120" t="s">
        <v>146</v>
      </c>
      <c r="E172" s="121" t="s">
        <v>1104</v>
      </c>
      <c r="F172" s="122" t="s">
        <v>1105</v>
      </c>
      <c r="G172" s="123" t="s">
        <v>307</v>
      </c>
      <c r="H172" s="124">
        <v>1</v>
      </c>
      <c r="I172" s="125"/>
      <c r="J172" s="125"/>
      <c r="K172" s="126"/>
      <c r="L172" s="30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AJ172" s="127" t="s">
        <v>90</v>
      </c>
      <c r="AL172" s="127" t="s">
        <v>146</v>
      </c>
      <c r="AM172" s="127" t="s">
        <v>78</v>
      </c>
      <c r="AQ172" s="15" t="s">
        <v>144</v>
      </c>
      <c r="AW172" s="128" t="e">
        <f>IF(#REF!="základná",J172,0)</f>
        <v>#REF!</v>
      </c>
      <c r="AX172" s="128" t="e">
        <f>IF(#REF!="znížená",J172,0)</f>
        <v>#REF!</v>
      </c>
      <c r="AY172" s="128" t="e">
        <f>IF(#REF!="zákl. prenesená",J172,0)</f>
        <v>#REF!</v>
      </c>
      <c r="AZ172" s="128" t="e">
        <f>IF(#REF!="zníž. prenesená",J172,0)</f>
        <v>#REF!</v>
      </c>
      <c r="BA172" s="128" t="e">
        <f>IF(#REF!="nulová",J172,0)</f>
        <v>#REF!</v>
      </c>
      <c r="BB172" s="15" t="s">
        <v>78</v>
      </c>
      <c r="BC172" s="128">
        <f t="shared" si="1"/>
        <v>0</v>
      </c>
      <c r="BD172" s="15" t="s">
        <v>90</v>
      </c>
      <c r="BE172" s="127" t="s">
        <v>1106</v>
      </c>
    </row>
    <row r="173" spans="1:57" s="2" customFormat="1" ht="24.2" customHeight="1">
      <c r="A173" s="29"/>
      <c r="B173" s="119"/>
      <c r="C173" s="129" t="s">
        <v>257</v>
      </c>
      <c r="D173" s="129" t="s">
        <v>369</v>
      </c>
      <c r="E173" s="130"/>
      <c r="F173" s="131" t="s">
        <v>1107</v>
      </c>
      <c r="G173" s="132" t="s">
        <v>307</v>
      </c>
      <c r="H173" s="133">
        <v>1</v>
      </c>
      <c r="I173" s="134"/>
      <c r="J173" s="134"/>
      <c r="K173" s="135"/>
      <c r="L173" s="136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AJ173" s="127" t="s">
        <v>173</v>
      </c>
      <c r="AL173" s="127" t="s">
        <v>369</v>
      </c>
      <c r="AM173" s="127" t="s">
        <v>78</v>
      </c>
      <c r="AQ173" s="15" t="s">
        <v>144</v>
      </c>
      <c r="AW173" s="128" t="e">
        <f>IF(#REF!="základná",J173,0)</f>
        <v>#REF!</v>
      </c>
      <c r="AX173" s="128" t="e">
        <f>IF(#REF!="znížená",J173,0)</f>
        <v>#REF!</v>
      </c>
      <c r="AY173" s="128" t="e">
        <f>IF(#REF!="zákl. prenesená",J173,0)</f>
        <v>#REF!</v>
      </c>
      <c r="AZ173" s="128" t="e">
        <f>IF(#REF!="zníž. prenesená",J173,0)</f>
        <v>#REF!</v>
      </c>
      <c r="BA173" s="128" t="e">
        <f>IF(#REF!="nulová",J173,0)</f>
        <v>#REF!</v>
      </c>
      <c r="BB173" s="15" t="s">
        <v>78</v>
      </c>
      <c r="BC173" s="128">
        <f t="shared" si="1"/>
        <v>0</v>
      </c>
      <c r="BD173" s="15" t="s">
        <v>90</v>
      </c>
      <c r="BE173" s="127" t="s">
        <v>1108</v>
      </c>
    </row>
    <row r="174" spans="1:57" s="2" customFormat="1" ht="33" customHeight="1">
      <c r="A174" s="29"/>
      <c r="B174" s="119"/>
      <c r="C174" s="120" t="s">
        <v>261</v>
      </c>
      <c r="D174" s="120" t="s">
        <v>146</v>
      </c>
      <c r="E174" s="121" t="s">
        <v>1109</v>
      </c>
      <c r="F174" s="122" t="s">
        <v>1110</v>
      </c>
      <c r="G174" s="123" t="s">
        <v>483</v>
      </c>
      <c r="H174" s="124">
        <v>4.4109999999999996</v>
      </c>
      <c r="I174" s="125"/>
      <c r="J174" s="125"/>
      <c r="K174" s="126"/>
      <c r="L174" s="30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AJ174" s="127" t="s">
        <v>90</v>
      </c>
      <c r="AL174" s="127" t="s">
        <v>146</v>
      </c>
      <c r="AM174" s="127" t="s">
        <v>78</v>
      </c>
      <c r="AQ174" s="15" t="s">
        <v>144</v>
      </c>
      <c r="AW174" s="128" t="e">
        <f>IF(#REF!="základná",J174,0)</f>
        <v>#REF!</v>
      </c>
      <c r="AX174" s="128" t="e">
        <f>IF(#REF!="znížená",J174,0)</f>
        <v>#REF!</v>
      </c>
      <c r="AY174" s="128" t="e">
        <f>IF(#REF!="zákl. prenesená",J174,0)</f>
        <v>#REF!</v>
      </c>
      <c r="AZ174" s="128" t="e">
        <f>IF(#REF!="zníž. prenesená",J174,0)</f>
        <v>#REF!</v>
      </c>
      <c r="BA174" s="128" t="e">
        <f>IF(#REF!="nulová",J174,0)</f>
        <v>#REF!</v>
      </c>
      <c r="BB174" s="15" t="s">
        <v>78</v>
      </c>
      <c r="BC174" s="128">
        <f t="shared" si="1"/>
        <v>0</v>
      </c>
      <c r="BD174" s="15" t="s">
        <v>90</v>
      </c>
      <c r="BE174" s="127" t="s">
        <v>1111</v>
      </c>
    </row>
    <row r="175" spans="1:57" s="2" customFormat="1" ht="24.2" customHeight="1">
      <c r="A175" s="29"/>
      <c r="B175" s="119"/>
      <c r="C175" s="120" t="s">
        <v>265</v>
      </c>
      <c r="D175" s="120" t="s">
        <v>146</v>
      </c>
      <c r="E175" s="121" t="s">
        <v>1112</v>
      </c>
      <c r="F175" s="122" t="s">
        <v>1113</v>
      </c>
      <c r="G175" s="123" t="s">
        <v>149</v>
      </c>
      <c r="H175" s="124">
        <v>112.20099999999999</v>
      </c>
      <c r="I175" s="125"/>
      <c r="J175" s="125"/>
      <c r="K175" s="126"/>
      <c r="L175" s="30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AJ175" s="127" t="s">
        <v>90</v>
      </c>
      <c r="AL175" s="127" t="s">
        <v>146</v>
      </c>
      <c r="AM175" s="127" t="s">
        <v>78</v>
      </c>
      <c r="AQ175" s="15" t="s">
        <v>144</v>
      </c>
      <c r="AW175" s="128" t="e">
        <f>IF(#REF!="základná",J175,0)</f>
        <v>#REF!</v>
      </c>
      <c r="AX175" s="128" t="e">
        <f>IF(#REF!="znížená",J175,0)</f>
        <v>#REF!</v>
      </c>
      <c r="AY175" s="128" t="e">
        <f>IF(#REF!="zákl. prenesená",J175,0)</f>
        <v>#REF!</v>
      </c>
      <c r="AZ175" s="128" t="e">
        <f>IF(#REF!="zníž. prenesená",J175,0)</f>
        <v>#REF!</v>
      </c>
      <c r="BA175" s="128" t="e">
        <f>IF(#REF!="nulová",J175,0)</f>
        <v>#REF!</v>
      </c>
      <c r="BB175" s="15" t="s">
        <v>78</v>
      </c>
      <c r="BC175" s="128">
        <f t="shared" si="1"/>
        <v>0</v>
      </c>
      <c r="BD175" s="15" t="s">
        <v>90</v>
      </c>
      <c r="BE175" s="127" t="s">
        <v>1114</v>
      </c>
    </row>
    <row r="176" spans="1:57" s="2" customFormat="1" ht="33" customHeight="1">
      <c r="A176" s="29"/>
      <c r="B176" s="119"/>
      <c r="C176" s="129" t="s">
        <v>269</v>
      </c>
      <c r="D176" s="129" t="s">
        <v>369</v>
      </c>
      <c r="E176" s="130"/>
      <c r="F176" s="131" t="s">
        <v>2875</v>
      </c>
      <c r="G176" s="132" t="s">
        <v>149</v>
      </c>
      <c r="H176" s="133">
        <v>114.44499999999999</v>
      </c>
      <c r="I176" s="134"/>
      <c r="J176" s="134"/>
      <c r="K176" s="135"/>
      <c r="L176" s="136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AJ176" s="127" t="s">
        <v>173</v>
      </c>
      <c r="AL176" s="127" t="s">
        <v>369</v>
      </c>
      <c r="AM176" s="127" t="s">
        <v>78</v>
      </c>
      <c r="AQ176" s="15" t="s">
        <v>144</v>
      </c>
      <c r="AW176" s="128" t="e">
        <f>IF(#REF!="základná",J176,0)</f>
        <v>#REF!</v>
      </c>
      <c r="AX176" s="128" t="e">
        <f>IF(#REF!="znížená",J176,0)</f>
        <v>#REF!</v>
      </c>
      <c r="AY176" s="128" t="e">
        <f>IF(#REF!="zákl. prenesená",J176,0)</f>
        <v>#REF!</v>
      </c>
      <c r="AZ176" s="128" t="e">
        <f>IF(#REF!="zníž. prenesená",J176,0)</f>
        <v>#REF!</v>
      </c>
      <c r="BA176" s="128" t="e">
        <f>IF(#REF!="nulová",J176,0)</f>
        <v>#REF!</v>
      </c>
      <c r="BB176" s="15" t="s">
        <v>78</v>
      </c>
      <c r="BC176" s="128">
        <f t="shared" si="1"/>
        <v>0</v>
      </c>
      <c r="BD176" s="15" t="s">
        <v>90</v>
      </c>
      <c r="BE176" s="127" t="s">
        <v>1115</v>
      </c>
    </row>
    <row r="177" spans="1:57" s="12" customFormat="1" ht="22.9" customHeight="1">
      <c r="B177" s="111"/>
      <c r="D177" s="112" t="s">
        <v>68</v>
      </c>
      <c r="E177" s="117" t="s">
        <v>87</v>
      </c>
      <c r="F177" s="117" t="s">
        <v>145</v>
      </c>
      <c r="J177" s="118"/>
      <c r="L177" s="111"/>
      <c r="AJ177" s="112" t="s">
        <v>74</v>
      </c>
      <c r="AL177" s="115" t="s">
        <v>68</v>
      </c>
      <c r="AM177" s="115" t="s">
        <v>74</v>
      </c>
      <c r="AQ177" s="112" t="s">
        <v>144</v>
      </c>
      <c r="BC177" s="116">
        <f>SUM(BC178:BC179)</f>
        <v>0</v>
      </c>
    </row>
    <row r="178" spans="1:57" s="2" customFormat="1" ht="24.2" customHeight="1">
      <c r="A178" s="29"/>
      <c r="B178" s="119"/>
      <c r="C178" s="120" t="s">
        <v>274</v>
      </c>
      <c r="D178" s="120" t="s">
        <v>146</v>
      </c>
      <c r="E178" s="121" t="s">
        <v>1116</v>
      </c>
      <c r="F178" s="122" t="s">
        <v>1117</v>
      </c>
      <c r="G178" s="123" t="s">
        <v>272</v>
      </c>
      <c r="H178" s="124">
        <v>62.582999999999998</v>
      </c>
      <c r="I178" s="125"/>
      <c r="J178" s="125"/>
      <c r="K178" s="126"/>
      <c r="L178" s="30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AJ178" s="127" t="s">
        <v>90</v>
      </c>
      <c r="AL178" s="127" t="s">
        <v>146</v>
      </c>
      <c r="AM178" s="127" t="s">
        <v>78</v>
      </c>
      <c r="AQ178" s="15" t="s">
        <v>144</v>
      </c>
      <c r="AW178" s="128" t="e">
        <f>IF(#REF!="základná",J178,0)</f>
        <v>#REF!</v>
      </c>
      <c r="AX178" s="128" t="e">
        <f>IF(#REF!="znížená",J178,0)</f>
        <v>#REF!</v>
      </c>
      <c r="AY178" s="128" t="e">
        <f>IF(#REF!="zákl. prenesená",J178,0)</f>
        <v>#REF!</v>
      </c>
      <c r="AZ178" s="128" t="e">
        <f>IF(#REF!="zníž. prenesená",J178,0)</f>
        <v>#REF!</v>
      </c>
      <c r="BA178" s="128" t="e">
        <f>IF(#REF!="nulová",J178,0)</f>
        <v>#REF!</v>
      </c>
      <c r="BB178" s="15" t="s">
        <v>78</v>
      </c>
      <c r="BC178" s="128">
        <f>ROUND(I178*H178,2)</f>
        <v>0</v>
      </c>
      <c r="BD178" s="15" t="s">
        <v>90</v>
      </c>
      <c r="BE178" s="127" t="s">
        <v>1118</v>
      </c>
    </row>
    <row r="179" spans="1:57" s="2" customFormat="1" ht="16.5" customHeight="1">
      <c r="A179" s="29"/>
      <c r="B179" s="119"/>
      <c r="C179" s="120" t="s">
        <v>278</v>
      </c>
      <c r="D179" s="120" t="s">
        <v>146</v>
      </c>
      <c r="E179" s="121" t="s">
        <v>151</v>
      </c>
      <c r="F179" s="122" t="s">
        <v>152</v>
      </c>
      <c r="G179" s="123" t="s">
        <v>149</v>
      </c>
      <c r="H179" s="124">
        <v>174.16</v>
      </c>
      <c r="I179" s="125"/>
      <c r="J179" s="125"/>
      <c r="K179" s="126"/>
      <c r="L179" s="30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AJ179" s="127" t="s">
        <v>90</v>
      </c>
      <c r="AL179" s="127" t="s">
        <v>146</v>
      </c>
      <c r="AM179" s="127" t="s">
        <v>78</v>
      </c>
      <c r="AQ179" s="15" t="s">
        <v>144</v>
      </c>
      <c r="AW179" s="128" t="e">
        <f>IF(#REF!="základná",J179,0)</f>
        <v>#REF!</v>
      </c>
      <c r="AX179" s="128" t="e">
        <f>IF(#REF!="znížená",J179,0)</f>
        <v>#REF!</v>
      </c>
      <c r="AY179" s="128" t="e">
        <f>IF(#REF!="zákl. prenesená",J179,0)</f>
        <v>#REF!</v>
      </c>
      <c r="AZ179" s="128" t="e">
        <f>IF(#REF!="zníž. prenesená",J179,0)</f>
        <v>#REF!</v>
      </c>
      <c r="BA179" s="128" t="e">
        <f>IF(#REF!="nulová",J179,0)</f>
        <v>#REF!</v>
      </c>
      <c r="BB179" s="15" t="s">
        <v>78</v>
      </c>
      <c r="BC179" s="128">
        <f>ROUND(I179*H179,2)</f>
        <v>0</v>
      </c>
      <c r="BD179" s="15" t="s">
        <v>90</v>
      </c>
      <c r="BE179" s="127" t="s">
        <v>1119</v>
      </c>
    </row>
    <row r="180" spans="1:57" s="12" customFormat="1" ht="22.9" customHeight="1">
      <c r="B180" s="111"/>
      <c r="D180" s="112" t="s">
        <v>68</v>
      </c>
      <c r="E180" s="117" t="s">
        <v>162</v>
      </c>
      <c r="F180" s="117" t="s">
        <v>1120</v>
      </c>
      <c r="J180" s="118"/>
      <c r="L180" s="111"/>
      <c r="AJ180" s="112" t="s">
        <v>74</v>
      </c>
      <c r="AL180" s="115" t="s">
        <v>68</v>
      </c>
      <c r="AM180" s="115" t="s">
        <v>74</v>
      </c>
      <c r="AQ180" s="112" t="s">
        <v>144</v>
      </c>
      <c r="BC180" s="116">
        <f>SUM(BC181:BC185)</f>
        <v>0</v>
      </c>
    </row>
    <row r="181" spans="1:57" s="2" customFormat="1" ht="37.9" customHeight="1">
      <c r="A181" s="29"/>
      <c r="B181" s="119"/>
      <c r="C181" s="120" t="s">
        <v>282</v>
      </c>
      <c r="D181" s="120" t="s">
        <v>146</v>
      </c>
      <c r="E181" s="121" t="s">
        <v>1121</v>
      </c>
      <c r="F181" s="122" t="s">
        <v>1122</v>
      </c>
      <c r="G181" s="123" t="s">
        <v>149</v>
      </c>
      <c r="H181" s="124">
        <v>106.858</v>
      </c>
      <c r="I181" s="125"/>
      <c r="J181" s="125"/>
      <c r="K181" s="126"/>
      <c r="L181" s="30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AJ181" s="127" t="s">
        <v>90</v>
      </c>
      <c r="AL181" s="127" t="s">
        <v>146</v>
      </c>
      <c r="AM181" s="127" t="s">
        <v>78</v>
      </c>
      <c r="AQ181" s="15" t="s">
        <v>144</v>
      </c>
      <c r="AW181" s="128" t="e">
        <f>IF(#REF!="základná",J181,0)</f>
        <v>#REF!</v>
      </c>
      <c r="AX181" s="128" t="e">
        <f>IF(#REF!="znížená",J181,0)</f>
        <v>#REF!</v>
      </c>
      <c r="AY181" s="128" t="e">
        <f>IF(#REF!="zákl. prenesená",J181,0)</f>
        <v>#REF!</v>
      </c>
      <c r="AZ181" s="128" t="e">
        <f>IF(#REF!="zníž. prenesená",J181,0)</f>
        <v>#REF!</v>
      </c>
      <c r="BA181" s="128" t="e">
        <f>IF(#REF!="nulová",J181,0)</f>
        <v>#REF!</v>
      </c>
      <c r="BB181" s="15" t="s">
        <v>78</v>
      </c>
      <c r="BC181" s="128">
        <f>ROUND(I181*H181,2)</f>
        <v>0</v>
      </c>
      <c r="BD181" s="15" t="s">
        <v>90</v>
      </c>
      <c r="BE181" s="127" t="s">
        <v>1123</v>
      </c>
    </row>
    <row r="182" spans="1:57" s="2" customFormat="1" ht="33" customHeight="1">
      <c r="A182" s="29"/>
      <c r="B182" s="119"/>
      <c r="C182" s="120" t="s">
        <v>286</v>
      </c>
      <c r="D182" s="120" t="s">
        <v>146</v>
      </c>
      <c r="E182" s="121" t="s">
        <v>1124</v>
      </c>
      <c r="F182" s="122" t="s">
        <v>1125</v>
      </c>
      <c r="G182" s="123" t="s">
        <v>149</v>
      </c>
      <c r="H182" s="124">
        <v>13.590999999999999</v>
      </c>
      <c r="I182" s="125"/>
      <c r="J182" s="125"/>
      <c r="K182" s="126"/>
      <c r="L182" s="30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AJ182" s="127" t="s">
        <v>90</v>
      </c>
      <c r="AL182" s="127" t="s">
        <v>146</v>
      </c>
      <c r="AM182" s="127" t="s">
        <v>78</v>
      </c>
      <c r="AQ182" s="15" t="s">
        <v>144</v>
      </c>
      <c r="AW182" s="128" t="e">
        <f>IF(#REF!="základná",J182,0)</f>
        <v>#REF!</v>
      </c>
      <c r="AX182" s="128" t="e">
        <f>IF(#REF!="znížená",J182,0)</f>
        <v>#REF!</v>
      </c>
      <c r="AY182" s="128" t="e">
        <f>IF(#REF!="zákl. prenesená",J182,0)</f>
        <v>#REF!</v>
      </c>
      <c r="AZ182" s="128" t="e">
        <f>IF(#REF!="zníž. prenesená",J182,0)</f>
        <v>#REF!</v>
      </c>
      <c r="BA182" s="128" t="e">
        <f>IF(#REF!="nulová",J182,0)</f>
        <v>#REF!</v>
      </c>
      <c r="BB182" s="15" t="s">
        <v>78</v>
      </c>
      <c r="BC182" s="128">
        <f>ROUND(I182*H182,2)</f>
        <v>0</v>
      </c>
      <c r="BD182" s="15" t="s">
        <v>90</v>
      </c>
      <c r="BE182" s="127" t="s">
        <v>1126</v>
      </c>
    </row>
    <row r="183" spans="1:57" s="2" customFormat="1" ht="37.9" customHeight="1">
      <c r="A183" s="29"/>
      <c r="B183" s="119"/>
      <c r="C183" s="120" t="s">
        <v>290</v>
      </c>
      <c r="D183" s="120" t="s">
        <v>146</v>
      </c>
      <c r="E183" s="121" t="s">
        <v>1127</v>
      </c>
      <c r="F183" s="122" t="s">
        <v>1128</v>
      </c>
      <c r="G183" s="123" t="s">
        <v>149</v>
      </c>
      <c r="H183" s="124">
        <v>13.590999999999999</v>
      </c>
      <c r="I183" s="125"/>
      <c r="J183" s="125"/>
      <c r="K183" s="126"/>
      <c r="L183" s="30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AJ183" s="127" t="s">
        <v>90</v>
      </c>
      <c r="AL183" s="127" t="s">
        <v>146</v>
      </c>
      <c r="AM183" s="127" t="s">
        <v>78</v>
      </c>
      <c r="AQ183" s="15" t="s">
        <v>144</v>
      </c>
      <c r="AW183" s="128" t="e">
        <f>IF(#REF!="základná",J183,0)</f>
        <v>#REF!</v>
      </c>
      <c r="AX183" s="128" t="e">
        <f>IF(#REF!="znížená",J183,0)</f>
        <v>#REF!</v>
      </c>
      <c r="AY183" s="128" t="e">
        <f>IF(#REF!="zákl. prenesená",J183,0)</f>
        <v>#REF!</v>
      </c>
      <c r="AZ183" s="128" t="e">
        <f>IF(#REF!="zníž. prenesená",J183,0)</f>
        <v>#REF!</v>
      </c>
      <c r="BA183" s="128" t="e">
        <f>IF(#REF!="nulová",J183,0)</f>
        <v>#REF!</v>
      </c>
      <c r="BB183" s="15" t="s">
        <v>78</v>
      </c>
      <c r="BC183" s="128">
        <f>ROUND(I183*H183,2)</f>
        <v>0</v>
      </c>
      <c r="BD183" s="15" t="s">
        <v>90</v>
      </c>
      <c r="BE183" s="127" t="s">
        <v>1129</v>
      </c>
    </row>
    <row r="184" spans="1:57" s="2" customFormat="1" ht="33" customHeight="1">
      <c r="A184" s="29"/>
      <c r="B184" s="119"/>
      <c r="C184" s="120" t="s">
        <v>292</v>
      </c>
      <c r="D184" s="120" t="s">
        <v>146</v>
      </c>
      <c r="E184" s="121" t="s">
        <v>1130</v>
      </c>
      <c r="F184" s="122" t="s">
        <v>1131</v>
      </c>
      <c r="G184" s="123" t="s">
        <v>149</v>
      </c>
      <c r="H184" s="124">
        <v>13.590999999999999</v>
      </c>
      <c r="I184" s="125"/>
      <c r="J184" s="125"/>
      <c r="K184" s="126"/>
      <c r="L184" s="30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AJ184" s="127" t="s">
        <v>90</v>
      </c>
      <c r="AL184" s="127" t="s">
        <v>146</v>
      </c>
      <c r="AM184" s="127" t="s">
        <v>78</v>
      </c>
      <c r="AQ184" s="15" t="s">
        <v>144</v>
      </c>
      <c r="AW184" s="128" t="e">
        <f>IF(#REF!="základná",J184,0)</f>
        <v>#REF!</v>
      </c>
      <c r="AX184" s="128" t="e">
        <f>IF(#REF!="znížená",J184,0)</f>
        <v>#REF!</v>
      </c>
      <c r="AY184" s="128" t="e">
        <f>IF(#REF!="zákl. prenesená",J184,0)</f>
        <v>#REF!</v>
      </c>
      <c r="AZ184" s="128" t="e">
        <f>IF(#REF!="zníž. prenesená",J184,0)</f>
        <v>#REF!</v>
      </c>
      <c r="BA184" s="128" t="e">
        <f>IF(#REF!="nulová",J184,0)</f>
        <v>#REF!</v>
      </c>
      <c r="BB184" s="15" t="s">
        <v>78</v>
      </c>
      <c r="BC184" s="128">
        <f>ROUND(I184*H184,2)</f>
        <v>0</v>
      </c>
      <c r="BD184" s="15" t="s">
        <v>90</v>
      </c>
      <c r="BE184" s="127" t="s">
        <v>1132</v>
      </c>
    </row>
    <row r="185" spans="1:57" s="2" customFormat="1" ht="24.2" customHeight="1">
      <c r="A185" s="29"/>
      <c r="B185" s="119"/>
      <c r="C185" s="120" t="s">
        <v>296</v>
      </c>
      <c r="D185" s="120" t="s">
        <v>146</v>
      </c>
      <c r="E185" s="121" t="s">
        <v>1133</v>
      </c>
      <c r="F185" s="122" t="s">
        <v>1134</v>
      </c>
      <c r="G185" s="123" t="s">
        <v>149</v>
      </c>
      <c r="H185" s="124">
        <v>13.590999999999999</v>
      </c>
      <c r="I185" s="125"/>
      <c r="J185" s="125"/>
      <c r="K185" s="126"/>
      <c r="L185" s="30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AJ185" s="127" t="s">
        <v>90</v>
      </c>
      <c r="AL185" s="127" t="s">
        <v>146</v>
      </c>
      <c r="AM185" s="127" t="s">
        <v>78</v>
      </c>
      <c r="AQ185" s="15" t="s">
        <v>144</v>
      </c>
      <c r="AW185" s="128" t="e">
        <f>IF(#REF!="základná",J185,0)</f>
        <v>#REF!</v>
      </c>
      <c r="AX185" s="128" t="e">
        <f>IF(#REF!="znížená",J185,0)</f>
        <v>#REF!</v>
      </c>
      <c r="AY185" s="128" t="e">
        <f>IF(#REF!="zákl. prenesená",J185,0)</f>
        <v>#REF!</v>
      </c>
      <c r="AZ185" s="128" t="e">
        <f>IF(#REF!="zníž. prenesená",J185,0)</f>
        <v>#REF!</v>
      </c>
      <c r="BA185" s="128" t="e">
        <f>IF(#REF!="nulová",J185,0)</f>
        <v>#REF!</v>
      </c>
      <c r="BB185" s="15" t="s">
        <v>78</v>
      </c>
      <c r="BC185" s="128">
        <f>ROUND(I185*H185,2)</f>
        <v>0</v>
      </c>
      <c r="BD185" s="15" t="s">
        <v>90</v>
      </c>
      <c r="BE185" s="127" t="s">
        <v>1135</v>
      </c>
    </row>
    <row r="186" spans="1:57" s="12" customFormat="1" ht="22.9" customHeight="1">
      <c r="B186" s="111"/>
      <c r="D186" s="112" t="s">
        <v>68</v>
      </c>
      <c r="E186" s="117" t="s">
        <v>154</v>
      </c>
      <c r="F186" s="117" t="s">
        <v>155</v>
      </c>
      <c r="J186" s="118"/>
      <c r="L186" s="111"/>
      <c r="AJ186" s="112" t="s">
        <v>74</v>
      </c>
      <c r="AL186" s="115" t="s">
        <v>68</v>
      </c>
      <c r="AM186" s="115" t="s">
        <v>74</v>
      </c>
      <c r="AQ186" s="112" t="s">
        <v>144</v>
      </c>
      <c r="BC186" s="116">
        <f>SUM(BC187:BC191)</f>
        <v>0</v>
      </c>
    </row>
    <row r="187" spans="1:57" s="2" customFormat="1" ht="24.2" customHeight="1">
      <c r="A187" s="29"/>
      <c r="B187" s="119"/>
      <c r="C187" s="120" t="s">
        <v>300</v>
      </c>
      <c r="D187" s="120" t="s">
        <v>146</v>
      </c>
      <c r="E187" s="121" t="s">
        <v>1136</v>
      </c>
      <c r="F187" s="122" t="s">
        <v>2876</v>
      </c>
      <c r="G187" s="123" t="s">
        <v>149</v>
      </c>
      <c r="H187" s="124">
        <v>279.589</v>
      </c>
      <c r="I187" s="125"/>
      <c r="J187" s="125"/>
      <c r="K187" s="126"/>
      <c r="L187" s="30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AJ187" s="127" t="s">
        <v>90</v>
      </c>
      <c r="AL187" s="127" t="s">
        <v>146</v>
      </c>
      <c r="AM187" s="127" t="s">
        <v>78</v>
      </c>
      <c r="AQ187" s="15" t="s">
        <v>144</v>
      </c>
      <c r="AW187" s="128" t="e">
        <f>IF(#REF!="základná",J187,0)</f>
        <v>#REF!</v>
      </c>
      <c r="AX187" s="128" t="e">
        <f>IF(#REF!="znížená",J187,0)</f>
        <v>#REF!</v>
      </c>
      <c r="AY187" s="128" t="e">
        <f>IF(#REF!="zákl. prenesená",J187,0)</f>
        <v>#REF!</v>
      </c>
      <c r="AZ187" s="128" t="e">
        <f>IF(#REF!="zníž. prenesená",J187,0)</f>
        <v>#REF!</v>
      </c>
      <c r="BA187" s="128" t="e">
        <f>IF(#REF!="nulová",J187,0)</f>
        <v>#REF!</v>
      </c>
      <c r="BB187" s="15" t="s">
        <v>78</v>
      </c>
      <c r="BC187" s="128">
        <f>ROUND(I187*H187,2)</f>
        <v>0</v>
      </c>
      <c r="BD187" s="15" t="s">
        <v>90</v>
      </c>
      <c r="BE187" s="127" t="s">
        <v>1137</v>
      </c>
    </row>
    <row r="188" spans="1:57" s="2" customFormat="1" ht="33" customHeight="1">
      <c r="A188" s="29"/>
      <c r="B188" s="119"/>
      <c r="C188" s="120" t="s">
        <v>304</v>
      </c>
      <c r="D188" s="120" t="s">
        <v>146</v>
      </c>
      <c r="E188" s="121" t="s">
        <v>1138</v>
      </c>
      <c r="F188" s="122" t="s">
        <v>2877</v>
      </c>
      <c r="G188" s="123" t="s">
        <v>149</v>
      </c>
      <c r="H188" s="124">
        <v>279.589</v>
      </c>
      <c r="I188" s="125"/>
      <c r="J188" s="125"/>
      <c r="K188" s="126"/>
      <c r="L188" s="30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AJ188" s="127" t="s">
        <v>90</v>
      </c>
      <c r="AL188" s="127" t="s">
        <v>146</v>
      </c>
      <c r="AM188" s="127" t="s">
        <v>78</v>
      </c>
      <c r="AQ188" s="15" t="s">
        <v>144</v>
      </c>
      <c r="AW188" s="128" t="e">
        <f>IF(#REF!="základná",J188,0)</f>
        <v>#REF!</v>
      </c>
      <c r="AX188" s="128" t="e">
        <f>IF(#REF!="znížená",J188,0)</f>
        <v>#REF!</v>
      </c>
      <c r="AY188" s="128" t="e">
        <f>IF(#REF!="zákl. prenesená",J188,0)</f>
        <v>#REF!</v>
      </c>
      <c r="AZ188" s="128" t="e">
        <f>IF(#REF!="zníž. prenesená",J188,0)</f>
        <v>#REF!</v>
      </c>
      <c r="BA188" s="128" t="e">
        <f>IF(#REF!="nulová",J188,0)</f>
        <v>#REF!</v>
      </c>
      <c r="BB188" s="15" t="s">
        <v>78</v>
      </c>
      <c r="BC188" s="128">
        <f>ROUND(I188*H188,2)</f>
        <v>0</v>
      </c>
      <c r="BD188" s="15" t="s">
        <v>90</v>
      </c>
      <c r="BE188" s="127" t="s">
        <v>1139</v>
      </c>
    </row>
    <row r="189" spans="1:57" s="2" customFormat="1" ht="24.2" customHeight="1">
      <c r="A189" s="29"/>
      <c r="B189" s="119"/>
      <c r="C189" s="120" t="s">
        <v>309</v>
      </c>
      <c r="D189" s="120" t="s">
        <v>146</v>
      </c>
      <c r="E189" s="121" t="s">
        <v>1140</v>
      </c>
      <c r="F189" s="122" t="s">
        <v>2878</v>
      </c>
      <c r="G189" s="123" t="s">
        <v>149</v>
      </c>
      <c r="H189" s="124">
        <v>279.589</v>
      </c>
      <c r="I189" s="125"/>
      <c r="J189" s="125"/>
      <c r="K189" s="126"/>
      <c r="L189" s="30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AJ189" s="127" t="s">
        <v>90</v>
      </c>
      <c r="AL189" s="127" t="s">
        <v>146</v>
      </c>
      <c r="AM189" s="127" t="s">
        <v>78</v>
      </c>
      <c r="AQ189" s="15" t="s">
        <v>144</v>
      </c>
      <c r="AW189" s="128" t="e">
        <f>IF(#REF!="základná",J189,0)</f>
        <v>#REF!</v>
      </c>
      <c r="AX189" s="128" t="e">
        <f>IF(#REF!="znížená",J189,0)</f>
        <v>#REF!</v>
      </c>
      <c r="AY189" s="128" t="e">
        <f>IF(#REF!="zákl. prenesená",J189,0)</f>
        <v>#REF!</v>
      </c>
      <c r="AZ189" s="128" t="e">
        <f>IF(#REF!="zníž. prenesená",J189,0)</f>
        <v>#REF!</v>
      </c>
      <c r="BA189" s="128" t="e">
        <f>IF(#REF!="nulová",J189,0)</f>
        <v>#REF!</v>
      </c>
      <c r="BB189" s="15" t="s">
        <v>78</v>
      </c>
      <c r="BC189" s="128">
        <f>ROUND(I189*H189,2)</f>
        <v>0</v>
      </c>
      <c r="BD189" s="15" t="s">
        <v>90</v>
      </c>
      <c r="BE189" s="127" t="s">
        <v>1141</v>
      </c>
    </row>
    <row r="190" spans="1:57" s="2" customFormat="1" ht="37.9" customHeight="1">
      <c r="A190" s="29"/>
      <c r="B190" s="119"/>
      <c r="C190" s="120" t="s">
        <v>313</v>
      </c>
      <c r="D190" s="120" t="s">
        <v>146</v>
      </c>
      <c r="E190" s="121" t="s">
        <v>1142</v>
      </c>
      <c r="F190" s="122" t="s">
        <v>1143</v>
      </c>
      <c r="G190" s="123" t="s">
        <v>149</v>
      </c>
      <c r="H190" s="124">
        <v>174.16</v>
      </c>
      <c r="I190" s="125"/>
      <c r="J190" s="125"/>
      <c r="K190" s="126"/>
      <c r="L190" s="30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AJ190" s="127" t="s">
        <v>90</v>
      </c>
      <c r="AL190" s="127" t="s">
        <v>146</v>
      </c>
      <c r="AM190" s="127" t="s">
        <v>78</v>
      </c>
      <c r="AQ190" s="15" t="s">
        <v>144</v>
      </c>
      <c r="AW190" s="128" t="e">
        <f>IF(#REF!="základná",J190,0)</f>
        <v>#REF!</v>
      </c>
      <c r="AX190" s="128" t="e">
        <f>IF(#REF!="znížená",J190,0)</f>
        <v>#REF!</v>
      </c>
      <c r="AY190" s="128" t="e">
        <f>IF(#REF!="zákl. prenesená",J190,0)</f>
        <v>#REF!</v>
      </c>
      <c r="AZ190" s="128" t="e">
        <f>IF(#REF!="zníž. prenesená",J190,0)</f>
        <v>#REF!</v>
      </c>
      <c r="BA190" s="128" t="e">
        <f>IF(#REF!="nulová",J190,0)</f>
        <v>#REF!</v>
      </c>
      <c r="BB190" s="15" t="s">
        <v>78</v>
      </c>
      <c r="BC190" s="128">
        <f>ROUND(I190*H190,2)</f>
        <v>0</v>
      </c>
      <c r="BD190" s="15" t="s">
        <v>90</v>
      </c>
      <c r="BE190" s="127" t="s">
        <v>1144</v>
      </c>
    </row>
    <row r="191" spans="1:57" s="2" customFormat="1" ht="24.2" customHeight="1">
      <c r="A191" s="29"/>
      <c r="B191" s="119"/>
      <c r="C191" s="120" t="s">
        <v>317</v>
      </c>
      <c r="D191" s="120" t="s">
        <v>146</v>
      </c>
      <c r="E191" s="121" t="s">
        <v>1145</v>
      </c>
      <c r="F191" s="122" t="s">
        <v>1146</v>
      </c>
      <c r="G191" s="123" t="s">
        <v>149</v>
      </c>
      <c r="H191" s="124">
        <v>279.589</v>
      </c>
      <c r="I191" s="125"/>
      <c r="J191" s="125"/>
      <c r="K191" s="126"/>
      <c r="L191" s="30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AJ191" s="127" t="s">
        <v>90</v>
      </c>
      <c r="AL191" s="127" t="s">
        <v>146</v>
      </c>
      <c r="AM191" s="127" t="s">
        <v>78</v>
      </c>
      <c r="AQ191" s="15" t="s">
        <v>144</v>
      </c>
      <c r="AW191" s="128" t="e">
        <f>IF(#REF!="základná",J191,0)</f>
        <v>#REF!</v>
      </c>
      <c r="AX191" s="128" t="e">
        <f>IF(#REF!="znížená",J191,0)</f>
        <v>#REF!</v>
      </c>
      <c r="AY191" s="128" t="e">
        <f>IF(#REF!="zákl. prenesená",J191,0)</f>
        <v>#REF!</v>
      </c>
      <c r="AZ191" s="128" t="e">
        <f>IF(#REF!="zníž. prenesená",J191,0)</f>
        <v>#REF!</v>
      </c>
      <c r="BA191" s="128" t="e">
        <f>IF(#REF!="nulová",J191,0)</f>
        <v>#REF!</v>
      </c>
      <c r="BB191" s="15" t="s">
        <v>78</v>
      </c>
      <c r="BC191" s="128">
        <f>ROUND(I191*H191,2)</f>
        <v>0</v>
      </c>
      <c r="BD191" s="15" t="s">
        <v>90</v>
      </c>
      <c r="BE191" s="127" t="s">
        <v>1147</v>
      </c>
    </row>
    <row r="192" spans="1:57" s="12" customFormat="1" ht="22.9" customHeight="1">
      <c r="B192" s="111"/>
      <c r="D192" s="112" t="s">
        <v>68</v>
      </c>
      <c r="E192" s="117" t="s">
        <v>173</v>
      </c>
      <c r="F192" s="117" t="s">
        <v>1148</v>
      </c>
      <c r="J192" s="118"/>
      <c r="L192" s="111"/>
      <c r="AJ192" s="112" t="s">
        <v>74</v>
      </c>
      <c r="AL192" s="115" t="s">
        <v>68</v>
      </c>
      <c r="AM192" s="115" t="s">
        <v>74</v>
      </c>
      <c r="AQ192" s="112" t="s">
        <v>144</v>
      </c>
      <c r="BC192" s="116">
        <f>SUM(BC193:BC201)</f>
        <v>0</v>
      </c>
    </row>
    <row r="193" spans="1:57" s="2" customFormat="1" ht="24.2" customHeight="1">
      <c r="A193" s="29"/>
      <c r="B193" s="119"/>
      <c r="C193" s="120" t="s">
        <v>321</v>
      </c>
      <c r="D193" s="120" t="s">
        <v>146</v>
      </c>
      <c r="E193" s="121" t="s">
        <v>1149</v>
      </c>
      <c r="F193" s="122" t="s">
        <v>1150</v>
      </c>
      <c r="G193" s="123" t="s">
        <v>272</v>
      </c>
      <c r="H193" s="124">
        <v>133.43799999999999</v>
      </c>
      <c r="I193" s="125"/>
      <c r="J193" s="125"/>
      <c r="K193" s="126"/>
      <c r="L193" s="30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AJ193" s="127" t="s">
        <v>90</v>
      </c>
      <c r="AL193" s="127" t="s">
        <v>146</v>
      </c>
      <c r="AM193" s="127" t="s">
        <v>78</v>
      </c>
      <c r="AQ193" s="15" t="s">
        <v>144</v>
      </c>
      <c r="AW193" s="128" t="e">
        <f>IF(#REF!="základná",J193,0)</f>
        <v>#REF!</v>
      </c>
      <c r="AX193" s="128" t="e">
        <f>IF(#REF!="znížená",J193,0)</f>
        <v>#REF!</v>
      </c>
      <c r="AY193" s="128" t="e">
        <f>IF(#REF!="zákl. prenesená",J193,0)</f>
        <v>#REF!</v>
      </c>
      <c r="AZ193" s="128" t="e">
        <f>IF(#REF!="zníž. prenesená",J193,0)</f>
        <v>#REF!</v>
      </c>
      <c r="BA193" s="128" t="e">
        <f>IF(#REF!="nulová",J193,0)</f>
        <v>#REF!</v>
      </c>
      <c r="BB193" s="15" t="s">
        <v>78</v>
      </c>
      <c r="BC193" s="128">
        <f t="shared" ref="BC193:BC201" si="2">ROUND(I193*H193,2)</f>
        <v>0</v>
      </c>
      <c r="BD193" s="15" t="s">
        <v>90</v>
      </c>
      <c r="BE193" s="127" t="s">
        <v>1151</v>
      </c>
    </row>
    <row r="194" spans="1:57" s="2" customFormat="1" ht="24.2" customHeight="1">
      <c r="A194" s="29"/>
      <c r="B194" s="119"/>
      <c r="C194" s="129" t="s">
        <v>325</v>
      </c>
      <c r="D194" s="129" t="s">
        <v>369</v>
      </c>
      <c r="E194" s="130"/>
      <c r="F194" s="131" t="s">
        <v>1152</v>
      </c>
      <c r="G194" s="132" t="s">
        <v>272</v>
      </c>
      <c r="H194" s="133">
        <v>134.77199999999999</v>
      </c>
      <c r="I194" s="134"/>
      <c r="J194" s="134"/>
      <c r="K194" s="135"/>
      <c r="L194" s="136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AJ194" s="127" t="s">
        <v>173</v>
      </c>
      <c r="AL194" s="127" t="s">
        <v>369</v>
      </c>
      <c r="AM194" s="127" t="s">
        <v>78</v>
      </c>
      <c r="AQ194" s="15" t="s">
        <v>144</v>
      </c>
      <c r="AW194" s="128" t="e">
        <f>IF(#REF!="základná",J194,0)</f>
        <v>#REF!</v>
      </c>
      <c r="AX194" s="128" t="e">
        <f>IF(#REF!="znížená",J194,0)</f>
        <v>#REF!</v>
      </c>
      <c r="AY194" s="128" t="e">
        <f>IF(#REF!="zákl. prenesená",J194,0)</f>
        <v>#REF!</v>
      </c>
      <c r="AZ194" s="128" t="e">
        <f>IF(#REF!="zníž. prenesená",J194,0)</f>
        <v>#REF!</v>
      </c>
      <c r="BA194" s="128" t="e">
        <f>IF(#REF!="nulová",J194,0)</f>
        <v>#REF!</v>
      </c>
      <c r="BB194" s="15" t="s">
        <v>78</v>
      </c>
      <c r="BC194" s="128">
        <f t="shared" si="2"/>
        <v>0</v>
      </c>
      <c r="BD194" s="15" t="s">
        <v>90</v>
      </c>
      <c r="BE194" s="127" t="s">
        <v>1153</v>
      </c>
    </row>
    <row r="195" spans="1:57" s="2" customFormat="1" ht="16.5" customHeight="1">
      <c r="A195" s="29"/>
      <c r="B195" s="119"/>
      <c r="C195" s="129" t="s">
        <v>330</v>
      </c>
      <c r="D195" s="129" t="s">
        <v>369</v>
      </c>
      <c r="E195" s="130"/>
      <c r="F195" s="131" t="s">
        <v>1154</v>
      </c>
      <c r="G195" s="132" t="s">
        <v>307</v>
      </c>
      <c r="H195" s="133">
        <v>5</v>
      </c>
      <c r="I195" s="134"/>
      <c r="J195" s="134"/>
      <c r="K195" s="135"/>
      <c r="L195" s="136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AJ195" s="127" t="s">
        <v>173</v>
      </c>
      <c r="AL195" s="127" t="s">
        <v>369</v>
      </c>
      <c r="AM195" s="127" t="s">
        <v>78</v>
      </c>
      <c r="AQ195" s="15" t="s">
        <v>144</v>
      </c>
      <c r="AW195" s="128" t="e">
        <f>IF(#REF!="základná",J195,0)</f>
        <v>#REF!</v>
      </c>
      <c r="AX195" s="128" t="e">
        <f>IF(#REF!="znížená",J195,0)</f>
        <v>#REF!</v>
      </c>
      <c r="AY195" s="128" t="e">
        <f>IF(#REF!="zákl. prenesená",J195,0)</f>
        <v>#REF!</v>
      </c>
      <c r="AZ195" s="128" t="e">
        <f>IF(#REF!="zníž. prenesená",J195,0)</f>
        <v>#REF!</v>
      </c>
      <c r="BA195" s="128" t="e">
        <f>IF(#REF!="nulová",J195,0)</f>
        <v>#REF!</v>
      </c>
      <c r="BB195" s="15" t="s">
        <v>78</v>
      </c>
      <c r="BC195" s="128">
        <f t="shared" si="2"/>
        <v>0</v>
      </c>
      <c r="BD195" s="15" t="s">
        <v>90</v>
      </c>
      <c r="BE195" s="127" t="s">
        <v>1155</v>
      </c>
    </row>
    <row r="196" spans="1:57" s="2" customFormat="1" ht="16.5" customHeight="1">
      <c r="A196" s="29"/>
      <c r="B196" s="119"/>
      <c r="C196" s="129" t="s">
        <v>334</v>
      </c>
      <c r="D196" s="129" t="s">
        <v>369</v>
      </c>
      <c r="E196" s="130"/>
      <c r="F196" s="131" t="s">
        <v>1156</v>
      </c>
      <c r="G196" s="132" t="s">
        <v>307</v>
      </c>
      <c r="H196" s="133">
        <v>12</v>
      </c>
      <c r="I196" s="134"/>
      <c r="J196" s="134"/>
      <c r="K196" s="135"/>
      <c r="L196" s="136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AJ196" s="127" t="s">
        <v>173</v>
      </c>
      <c r="AL196" s="127" t="s">
        <v>369</v>
      </c>
      <c r="AM196" s="127" t="s">
        <v>78</v>
      </c>
      <c r="AQ196" s="15" t="s">
        <v>144</v>
      </c>
      <c r="AW196" s="128" t="e">
        <f>IF(#REF!="základná",J196,0)</f>
        <v>#REF!</v>
      </c>
      <c r="AX196" s="128" t="e">
        <f>IF(#REF!="znížená",J196,0)</f>
        <v>#REF!</v>
      </c>
      <c r="AY196" s="128" t="e">
        <f>IF(#REF!="zákl. prenesená",J196,0)</f>
        <v>#REF!</v>
      </c>
      <c r="AZ196" s="128" t="e">
        <f>IF(#REF!="zníž. prenesená",J196,0)</f>
        <v>#REF!</v>
      </c>
      <c r="BA196" s="128" t="e">
        <f>IF(#REF!="nulová",J196,0)</f>
        <v>#REF!</v>
      </c>
      <c r="BB196" s="15" t="s">
        <v>78</v>
      </c>
      <c r="BC196" s="128">
        <f t="shared" si="2"/>
        <v>0</v>
      </c>
      <c r="BD196" s="15" t="s">
        <v>90</v>
      </c>
      <c r="BE196" s="127" t="s">
        <v>1157</v>
      </c>
    </row>
    <row r="197" spans="1:57" s="2" customFormat="1" ht="16.5" customHeight="1">
      <c r="A197" s="29"/>
      <c r="B197" s="119"/>
      <c r="C197" s="129" t="s">
        <v>338</v>
      </c>
      <c r="D197" s="129" t="s">
        <v>369</v>
      </c>
      <c r="E197" s="130"/>
      <c r="F197" s="131" t="s">
        <v>1158</v>
      </c>
      <c r="G197" s="132" t="s">
        <v>307</v>
      </c>
      <c r="H197" s="133">
        <v>12</v>
      </c>
      <c r="I197" s="134"/>
      <c r="J197" s="134"/>
      <c r="K197" s="135"/>
      <c r="L197" s="136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AJ197" s="127" t="s">
        <v>173</v>
      </c>
      <c r="AL197" s="127" t="s">
        <v>369</v>
      </c>
      <c r="AM197" s="127" t="s">
        <v>78</v>
      </c>
      <c r="AQ197" s="15" t="s">
        <v>144</v>
      </c>
      <c r="AW197" s="128" t="e">
        <f>IF(#REF!="základná",J197,0)</f>
        <v>#REF!</v>
      </c>
      <c r="AX197" s="128" t="e">
        <f>IF(#REF!="znížená",J197,0)</f>
        <v>#REF!</v>
      </c>
      <c r="AY197" s="128" t="e">
        <f>IF(#REF!="zákl. prenesená",J197,0)</f>
        <v>#REF!</v>
      </c>
      <c r="AZ197" s="128" t="e">
        <f>IF(#REF!="zníž. prenesená",J197,0)</f>
        <v>#REF!</v>
      </c>
      <c r="BA197" s="128" t="e">
        <f>IF(#REF!="nulová",J197,0)</f>
        <v>#REF!</v>
      </c>
      <c r="BB197" s="15" t="s">
        <v>78</v>
      </c>
      <c r="BC197" s="128">
        <f t="shared" si="2"/>
        <v>0</v>
      </c>
      <c r="BD197" s="15" t="s">
        <v>90</v>
      </c>
      <c r="BE197" s="127" t="s">
        <v>1159</v>
      </c>
    </row>
    <row r="198" spans="1:57" s="2" customFormat="1" ht="16.5" customHeight="1">
      <c r="A198" s="29"/>
      <c r="B198" s="119"/>
      <c r="C198" s="129" t="s">
        <v>342</v>
      </c>
      <c r="D198" s="129" t="s">
        <v>369</v>
      </c>
      <c r="E198" s="130"/>
      <c r="F198" s="131" t="s">
        <v>1160</v>
      </c>
      <c r="G198" s="132" t="s">
        <v>307</v>
      </c>
      <c r="H198" s="133">
        <v>3</v>
      </c>
      <c r="I198" s="134"/>
      <c r="J198" s="134"/>
      <c r="K198" s="135"/>
      <c r="L198" s="136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AJ198" s="127" t="s">
        <v>173</v>
      </c>
      <c r="AL198" s="127" t="s">
        <v>369</v>
      </c>
      <c r="AM198" s="127" t="s">
        <v>78</v>
      </c>
      <c r="AQ198" s="15" t="s">
        <v>144</v>
      </c>
      <c r="AW198" s="128" t="e">
        <f>IF(#REF!="základná",J198,0)</f>
        <v>#REF!</v>
      </c>
      <c r="AX198" s="128" t="e">
        <f>IF(#REF!="znížená",J198,0)</f>
        <v>#REF!</v>
      </c>
      <c r="AY198" s="128" t="e">
        <f>IF(#REF!="zákl. prenesená",J198,0)</f>
        <v>#REF!</v>
      </c>
      <c r="AZ198" s="128" t="e">
        <f>IF(#REF!="zníž. prenesená",J198,0)</f>
        <v>#REF!</v>
      </c>
      <c r="BA198" s="128" t="e">
        <f>IF(#REF!="nulová",J198,0)</f>
        <v>#REF!</v>
      </c>
      <c r="BB198" s="15" t="s">
        <v>78</v>
      </c>
      <c r="BC198" s="128">
        <f t="shared" si="2"/>
        <v>0</v>
      </c>
      <c r="BD198" s="15" t="s">
        <v>90</v>
      </c>
      <c r="BE198" s="127" t="s">
        <v>1161</v>
      </c>
    </row>
    <row r="199" spans="1:57" s="2" customFormat="1" ht="16.5" customHeight="1">
      <c r="A199" s="29"/>
      <c r="B199" s="119"/>
      <c r="C199" s="129" t="s">
        <v>346</v>
      </c>
      <c r="D199" s="129" t="s">
        <v>369</v>
      </c>
      <c r="E199" s="130"/>
      <c r="F199" s="131" t="s">
        <v>1162</v>
      </c>
      <c r="G199" s="132" t="s">
        <v>307</v>
      </c>
      <c r="H199" s="133">
        <v>2</v>
      </c>
      <c r="I199" s="134"/>
      <c r="J199" s="134"/>
      <c r="K199" s="135"/>
      <c r="L199" s="136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AJ199" s="127" t="s">
        <v>173</v>
      </c>
      <c r="AL199" s="127" t="s">
        <v>369</v>
      </c>
      <c r="AM199" s="127" t="s">
        <v>78</v>
      </c>
      <c r="AQ199" s="15" t="s">
        <v>144</v>
      </c>
      <c r="AW199" s="128" t="e">
        <f>IF(#REF!="základná",J199,0)</f>
        <v>#REF!</v>
      </c>
      <c r="AX199" s="128" t="e">
        <f>IF(#REF!="znížená",J199,0)</f>
        <v>#REF!</v>
      </c>
      <c r="AY199" s="128" t="e">
        <f>IF(#REF!="zákl. prenesená",J199,0)</f>
        <v>#REF!</v>
      </c>
      <c r="AZ199" s="128" t="e">
        <f>IF(#REF!="zníž. prenesená",J199,0)</f>
        <v>#REF!</v>
      </c>
      <c r="BA199" s="128" t="e">
        <f>IF(#REF!="nulová",J199,0)</f>
        <v>#REF!</v>
      </c>
      <c r="BB199" s="15" t="s">
        <v>78</v>
      </c>
      <c r="BC199" s="128">
        <f t="shared" si="2"/>
        <v>0</v>
      </c>
      <c r="BD199" s="15" t="s">
        <v>90</v>
      </c>
      <c r="BE199" s="127" t="s">
        <v>1163</v>
      </c>
    </row>
    <row r="200" spans="1:57" s="2" customFormat="1" ht="33" customHeight="1">
      <c r="A200" s="29"/>
      <c r="B200" s="119"/>
      <c r="C200" s="120" t="s">
        <v>350</v>
      </c>
      <c r="D200" s="120" t="s">
        <v>146</v>
      </c>
      <c r="E200" s="121" t="s">
        <v>1164</v>
      </c>
      <c r="F200" s="122" t="s">
        <v>1165</v>
      </c>
      <c r="G200" s="123" t="s">
        <v>272</v>
      </c>
      <c r="H200" s="124">
        <v>133.43799999999999</v>
      </c>
      <c r="I200" s="125"/>
      <c r="J200" s="125"/>
      <c r="K200" s="126"/>
      <c r="L200" s="30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AJ200" s="127" t="s">
        <v>90</v>
      </c>
      <c r="AL200" s="127" t="s">
        <v>146</v>
      </c>
      <c r="AM200" s="127" t="s">
        <v>78</v>
      </c>
      <c r="AQ200" s="15" t="s">
        <v>144</v>
      </c>
      <c r="AW200" s="128" t="e">
        <f>IF(#REF!="základná",J200,0)</f>
        <v>#REF!</v>
      </c>
      <c r="AX200" s="128" t="e">
        <f>IF(#REF!="znížená",J200,0)</f>
        <v>#REF!</v>
      </c>
      <c r="AY200" s="128" t="e">
        <f>IF(#REF!="zákl. prenesená",J200,0)</f>
        <v>#REF!</v>
      </c>
      <c r="AZ200" s="128" t="e">
        <f>IF(#REF!="zníž. prenesená",J200,0)</f>
        <v>#REF!</v>
      </c>
      <c r="BA200" s="128" t="e">
        <f>IF(#REF!="nulová",J200,0)</f>
        <v>#REF!</v>
      </c>
      <c r="BB200" s="15" t="s">
        <v>78</v>
      </c>
      <c r="BC200" s="128">
        <f t="shared" si="2"/>
        <v>0</v>
      </c>
      <c r="BD200" s="15" t="s">
        <v>90</v>
      </c>
      <c r="BE200" s="127" t="s">
        <v>1166</v>
      </c>
    </row>
    <row r="201" spans="1:57" s="2" customFormat="1" ht="33" customHeight="1">
      <c r="A201" s="29"/>
      <c r="B201" s="119"/>
      <c r="C201" s="129" t="s">
        <v>356</v>
      </c>
      <c r="D201" s="129" t="s">
        <v>369</v>
      </c>
      <c r="E201" s="130"/>
      <c r="F201" s="131" t="s">
        <v>2875</v>
      </c>
      <c r="G201" s="132" t="s">
        <v>149</v>
      </c>
      <c r="H201" s="133">
        <v>41.920999999999999</v>
      </c>
      <c r="I201" s="134"/>
      <c r="J201" s="134"/>
      <c r="K201" s="135"/>
      <c r="L201" s="136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AJ201" s="127" t="s">
        <v>173</v>
      </c>
      <c r="AL201" s="127" t="s">
        <v>369</v>
      </c>
      <c r="AM201" s="127" t="s">
        <v>78</v>
      </c>
      <c r="AQ201" s="15" t="s">
        <v>144</v>
      </c>
      <c r="AW201" s="128" t="e">
        <f>IF(#REF!="základná",J201,0)</f>
        <v>#REF!</v>
      </c>
      <c r="AX201" s="128" t="e">
        <f>IF(#REF!="znížená",J201,0)</f>
        <v>#REF!</v>
      </c>
      <c r="AY201" s="128" t="e">
        <f>IF(#REF!="zákl. prenesená",J201,0)</f>
        <v>#REF!</v>
      </c>
      <c r="AZ201" s="128" t="e">
        <f>IF(#REF!="zníž. prenesená",J201,0)</f>
        <v>#REF!</v>
      </c>
      <c r="BA201" s="128" t="e">
        <f>IF(#REF!="nulová",J201,0)</f>
        <v>#REF!</v>
      </c>
      <c r="BB201" s="15" t="s">
        <v>78</v>
      </c>
      <c r="BC201" s="128">
        <f t="shared" si="2"/>
        <v>0</v>
      </c>
      <c r="BD201" s="15" t="s">
        <v>90</v>
      </c>
      <c r="BE201" s="127" t="s">
        <v>1167</v>
      </c>
    </row>
    <row r="202" spans="1:57" s="12" customFormat="1" ht="22.9" customHeight="1">
      <c r="B202" s="111"/>
      <c r="D202" s="112" t="s">
        <v>68</v>
      </c>
      <c r="E202" s="117" t="s">
        <v>177</v>
      </c>
      <c r="F202" s="117" t="s">
        <v>248</v>
      </c>
      <c r="J202" s="118"/>
      <c r="L202" s="111"/>
      <c r="AJ202" s="112" t="s">
        <v>74</v>
      </c>
      <c r="AL202" s="115" t="s">
        <v>68</v>
      </c>
      <c r="AM202" s="115" t="s">
        <v>74</v>
      </c>
      <c r="AQ202" s="112" t="s">
        <v>144</v>
      </c>
      <c r="BC202" s="116">
        <f>SUM(BC203:BC223)</f>
        <v>0</v>
      </c>
    </row>
    <row r="203" spans="1:57" s="2" customFormat="1" ht="37.9" customHeight="1">
      <c r="A203" s="29"/>
      <c r="B203" s="119"/>
      <c r="C203" s="120" t="s">
        <v>364</v>
      </c>
      <c r="D203" s="120" t="s">
        <v>146</v>
      </c>
      <c r="E203" s="121" t="s">
        <v>1168</v>
      </c>
      <c r="F203" s="122" t="s">
        <v>1169</v>
      </c>
      <c r="G203" s="123" t="s">
        <v>272</v>
      </c>
      <c r="H203" s="124">
        <v>110.858</v>
      </c>
      <c r="I203" s="125"/>
      <c r="J203" s="125"/>
      <c r="K203" s="126"/>
      <c r="L203" s="30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AJ203" s="127" t="s">
        <v>90</v>
      </c>
      <c r="AL203" s="127" t="s">
        <v>146</v>
      </c>
      <c r="AM203" s="127" t="s">
        <v>78</v>
      </c>
      <c r="AQ203" s="15" t="s">
        <v>144</v>
      </c>
      <c r="AW203" s="128" t="e">
        <f>IF(#REF!="základná",J203,0)</f>
        <v>#REF!</v>
      </c>
      <c r="AX203" s="128" t="e">
        <f>IF(#REF!="znížená",J203,0)</f>
        <v>#REF!</v>
      </c>
      <c r="AY203" s="128" t="e">
        <f>IF(#REF!="zákl. prenesená",J203,0)</f>
        <v>#REF!</v>
      </c>
      <c r="AZ203" s="128" t="e">
        <f>IF(#REF!="zníž. prenesená",J203,0)</f>
        <v>#REF!</v>
      </c>
      <c r="BA203" s="128" t="e">
        <f>IF(#REF!="nulová",J203,0)</f>
        <v>#REF!</v>
      </c>
      <c r="BB203" s="15" t="s">
        <v>78</v>
      </c>
      <c r="BC203" s="128">
        <f t="shared" ref="BC203:BC223" si="3">ROUND(I203*H203,2)</f>
        <v>0</v>
      </c>
      <c r="BD203" s="15" t="s">
        <v>90</v>
      </c>
      <c r="BE203" s="127" t="s">
        <v>1170</v>
      </c>
    </row>
    <row r="204" spans="1:57" s="2" customFormat="1" ht="16.5" customHeight="1">
      <c r="A204" s="29"/>
      <c r="B204" s="119"/>
      <c r="C204" s="129" t="s">
        <v>368</v>
      </c>
      <c r="D204" s="129" t="s">
        <v>369</v>
      </c>
      <c r="E204" s="130"/>
      <c r="F204" s="131" t="s">
        <v>1171</v>
      </c>
      <c r="G204" s="132" t="s">
        <v>307</v>
      </c>
      <c r="H204" s="133">
        <v>115</v>
      </c>
      <c r="I204" s="134"/>
      <c r="J204" s="134"/>
      <c r="K204" s="135"/>
      <c r="L204" s="136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AJ204" s="127" t="s">
        <v>173</v>
      </c>
      <c r="AL204" s="127" t="s">
        <v>369</v>
      </c>
      <c r="AM204" s="127" t="s">
        <v>78</v>
      </c>
      <c r="AQ204" s="15" t="s">
        <v>144</v>
      </c>
      <c r="AW204" s="128" t="e">
        <f>IF(#REF!="základná",J204,0)</f>
        <v>#REF!</v>
      </c>
      <c r="AX204" s="128" t="e">
        <f>IF(#REF!="znížená",J204,0)</f>
        <v>#REF!</v>
      </c>
      <c r="AY204" s="128" t="e">
        <f>IF(#REF!="zákl. prenesená",J204,0)</f>
        <v>#REF!</v>
      </c>
      <c r="AZ204" s="128" t="e">
        <f>IF(#REF!="zníž. prenesená",J204,0)</f>
        <v>#REF!</v>
      </c>
      <c r="BA204" s="128" t="e">
        <f>IF(#REF!="nulová",J204,0)</f>
        <v>#REF!</v>
      </c>
      <c r="BB204" s="15" t="s">
        <v>78</v>
      </c>
      <c r="BC204" s="128">
        <f t="shared" si="3"/>
        <v>0</v>
      </c>
      <c r="BD204" s="15" t="s">
        <v>90</v>
      </c>
      <c r="BE204" s="127" t="s">
        <v>1172</v>
      </c>
    </row>
    <row r="205" spans="1:57" s="2" customFormat="1" ht="24.2" customHeight="1">
      <c r="A205" s="29"/>
      <c r="B205" s="119"/>
      <c r="C205" s="120" t="s">
        <v>371</v>
      </c>
      <c r="D205" s="120" t="s">
        <v>146</v>
      </c>
      <c r="E205" s="121" t="s">
        <v>1173</v>
      </c>
      <c r="F205" s="122" t="s">
        <v>1174</v>
      </c>
      <c r="G205" s="123" t="s">
        <v>272</v>
      </c>
      <c r="H205" s="124">
        <v>100.369</v>
      </c>
      <c r="I205" s="125"/>
      <c r="J205" s="125"/>
      <c r="K205" s="126"/>
      <c r="L205" s="30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AJ205" s="127" t="s">
        <v>90</v>
      </c>
      <c r="AL205" s="127" t="s">
        <v>146</v>
      </c>
      <c r="AM205" s="127" t="s">
        <v>78</v>
      </c>
      <c r="AQ205" s="15" t="s">
        <v>144</v>
      </c>
      <c r="AW205" s="128" t="e">
        <f>IF(#REF!="základná",J205,0)</f>
        <v>#REF!</v>
      </c>
      <c r="AX205" s="128" t="e">
        <f>IF(#REF!="znížená",J205,0)</f>
        <v>#REF!</v>
      </c>
      <c r="AY205" s="128" t="e">
        <f>IF(#REF!="zákl. prenesená",J205,0)</f>
        <v>#REF!</v>
      </c>
      <c r="AZ205" s="128" t="e">
        <f>IF(#REF!="zníž. prenesená",J205,0)</f>
        <v>#REF!</v>
      </c>
      <c r="BA205" s="128" t="e">
        <f>IF(#REF!="nulová",J205,0)</f>
        <v>#REF!</v>
      </c>
      <c r="BB205" s="15" t="s">
        <v>78</v>
      </c>
      <c r="BC205" s="128">
        <f t="shared" si="3"/>
        <v>0</v>
      </c>
      <c r="BD205" s="15" t="s">
        <v>90</v>
      </c>
      <c r="BE205" s="127" t="s">
        <v>1175</v>
      </c>
    </row>
    <row r="206" spans="1:57" s="2" customFormat="1" ht="24.2" customHeight="1">
      <c r="A206" s="29"/>
      <c r="B206" s="119"/>
      <c r="C206" s="120" t="s">
        <v>377</v>
      </c>
      <c r="D206" s="120" t="s">
        <v>146</v>
      </c>
      <c r="E206" s="121" t="s">
        <v>1176</v>
      </c>
      <c r="F206" s="122" t="s">
        <v>1177</v>
      </c>
      <c r="G206" s="123" t="s">
        <v>272</v>
      </c>
      <c r="H206" s="124">
        <v>39.372999999999998</v>
      </c>
      <c r="I206" s="125"/>
      <c r="J206" s="125"/>
      <c r="K206" s="126"/>
      <c r="L206" s="30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AJ206" s="127" t="s">
        <v>90</v>
      </c>
      <c r="AL206" s="127" t="s">
        <v>146</v>
      </c>
      <c r="AM206" s="127" t="s">
        <v>78</v>
      </c>
      <c r="AQ206" s="15" t="s">
        <v>144</v>
      </c>
      <c r="AW206" s="128" t="e">
        <f>IF(#REF!="základná",J206,0)</f>
        <v>#REF!</v>
      </c>
      <c r="AX206" s="128" t="e">
        <f>IF(#REF!="znížená",J206,0)</f>
        <v>#REF!</v>
      </c>
      <c r="AY206" s="128" t="e">
        <f>IF(#REF!="zákl. prenesená",J206,0)</f>
        <v>#REF!</v>
      </c>
      <c r="AZ206" s="128" t="e">
        <f>IF(#REF!="zníž. prenesená",J206,0)</f>
        <v>#REF!</v>
      </c>
      <c r="BA206" s="128" t="e">
        <f>IF(#REF!="nulová",J206,0)</f>
        <v>#REF!</v>
      </c>
      <c r="BB206" s="15" t="s">
        <v>78</v>
      </c>
      <c r="BC206" s="128">
        <f t="shared" si="3"/>
        <v>0</v>
      </c>
      <c r="BD206" s="15" t="s">
        <v>90</v>
      </c>
      <c r="BE206" s="127" t="s">
        <v>1178</v>
      </c>
    </row>
    <row r="207" spans="1:57" s="2" customFormat="1" ht="24.2" customHeight="1">
      <c r="A207" s="29"/>
      <c r="B207" s="119"/>
      <c r="C207" s="120" t="s">
        <v>381</v>
      </c>
      <c r="D207" s="120" t="s">
        <v>146</v>
      </c>
      <c r="E207" s="121" t="s">
        <v>1179</v>
      </c>
      <c r="F207" s="122" t="s">
        <v>1180</v>
      </c>
      <c r="G207" s="123" t="s">
        <v>272</v>
      </c>
      <c r="H207" s="124">
        <v>39.372999999999998</v>
      </c>
      <c r="I207" s="125"/>
      <c r="J207" s="125"/>
      <c r="K207" s="126"/>
      <c r="L207" s="30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AJ207" s="127" t="s">
        <v>90</v>
      </c>
      <c r="AL207" s="127" t="s">
        <v>146</v>
      </c>
      <c r="AM207" s="127" t="s">
        <v>78</v>
      </c>
      <c r="AQ207" s="15" t="s">
        <v>144</v>
      </c>
      <c r="AW207" s="128" t="e">
        <f>IF(#REF!="základná",J207,0)</f>
        <v>#REF!</v>
      </c>
      <c r="AX207" s="128" t="e">
        <f>IF(#REF!="znížená",J207,0)</f>
        <v>#REF!</v>
      </c>
      <c r="AY207" s="128" t="e">
        <f>IF(#REF!="zákl. prenesená",J207,0)</f>
        <v>#REF!</v>
      </c>
      <c r="AZ207" s="128" t="e">
        <f>IF(#REF!="zníž. prenesená",J207,0)</f>
        <v>#REF!</v>
      </c>
      <c r="BA207" s="128" t="e">
        <f>IF(#REF!="nulová",J207,0)</f>
        <v>#REF!</v>
      </c>
      <c r="BB207" s="15" t="s">
        <v>78</v>
      </c>
      <c r="BC207" s="128">
        <f t="shared" si="3"/>
        <v>0</v>
      </c>
      <c r="BD207" s="15" t="s">
        <v>90</v>
      </c>
      <c r="BE207" s="127" t="s">
        <v>1181</v>
      </c>
    </row>
    <row r="208" spans="1:57" s="2" customFormat="1" ht="24.2" customHeight="1">
      <c r="A208" s="29"/>
      <c r="B208" s="119"/>
      <c r="C208" s="120" t="s">
        <v>385</v>
      </c>
      <c r="D208" s="120" t="s">
        <v>146</v>
      </c>
      <c r="E208" s="121" t="s">
        <v>1182</v>
      </c>
      <c r="F208" s="122" t="s">
        <v>1183</v>
      </c>
      <c r="G208" s="123" t="s">
        <v>272</v>
      </c>
      <c r="H208" s="124">
        <v>80.295000000000002</v>
      </c>
      <c r="I208" s="125"/>
      <c r="J208" s="125"/>
      <c r="K208" s="126"/>
      <c r="L208" s="30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AJ208" s="127" t="s">
        <v>90</v>
      </c>
      <c r="AL208" s="127" t="s">
        <v>146</v>
      </c>
      <c r="AM208" s="127" t="s">
        <v>78</v>
      </c>
      <c r="AQ208" s="15" t="s">
        <v>144</v>
      </c>
      <c r="AW208" s="128" t="e">
        <f>IF(#REF!="základná",J208,0)</f>
        <v>#REF!</v>
      </c>
      <c r="AX208" s="128" t="e">
        <f>IF(#REF!="znížená",J208,0)</f>
        <v>#REF!</v>
      </c>
      <c r="AY208" s="128" t="e">
        <f>IF(#REF!="zákl. prenesená",J208,0)</f>
        <v>#REF!</v>
      </c>
      <c r="AZ208" s="128" t="e">
        <f>IF(#REF!="zníž. prenesená",J208,0)</f>
        <v>#REF!</v>
      </c>
      <c r="BA208" s="128" t="e">
        <f>IF(#REF!="nulová",J208,0)</f>
        <v>#REF!</v>
      </c>
      <c r="BB208" s="15" t="s">
        <v>78</v>
      </c>
      <c r="BC208" s="128">
        <f t="shared" si="3"/>
        <v>0</v>
      </c>
      <c r="BD208" s="15" t="s">
        <v>90</v>
      </c>
      <c r="BE208" s="127" t="s">
        <v>1184</v>
      </c>
    </row>
    <row r="209" spans="1:57" s="2" customFormat="1" ht="33" customHeight="1">
      <c r="A209" s="29"/>
      <c r="B209" s="119"/>
      <c r="C209" s="120" t="s">
        <v>388</v>
      </c>
      <c r="D209" s="120" t="s">
        <v>146</v>
      </c>
      <c r="E209" s="121" t="s">
        <v>1185</v>
      </c>
      <c r="F209" s="122" t="s">
        <v>1186</v>
      </c>
      <c r="G209" s="123" t="s">
        <v>307</v>
      </c>
      <c r="H209" s="124">
        <v>1</v>
      </c>
      <c r="I209" s="125"/>
      <c r="J209" s="125"/>
      <c r="K209" s="126"/>
      <c r="L209" s="30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AJ209" s="127" t="s">
        <v>90</v>
      </c>
      <c r="AL209" s="127" t="s">
        <v>146</v>
      </c>
      <c r="AM209" s="127" t="s">
        <v>78</v>
      </c>
      <c r="AQ209" s="15" t="s">
        <v>144</v>
      </c>
      <c r="AW209" s="128" t="e">
        <f>IF(#REF!="základná",J209,0)</f>
        <v>#REF!</v>
      </c>
      <c r="AX209" s="128" t="e">
        <f>IF(#REF!="znížená",J209,0)</f>
        <v>#REF!</v>
      </c>
      <c r="AY209" s="128" t="e">
        <f>IF(#REF!="zákl. prenesená",J209,0)</f>
        <v>#REF!</v>
      </c>
      <c r="AZ209" s="128" t="e">
        <f>IF(#REF!="zníž. prenesená",J209,0)</f>
        <v>#REF!</v>
      </c>
      <c r="BA209" s="128" t="e">
        <f>IF(#REF!="nulová",J209,0)</f>
        <v>#REF!</v>
      </c>
      <c r="BB209" s="15" t="s">
        <v>78</v>
      </c>
      <c r="BC209" s="128">
        <f t="shared" si="3"/>
        <v>0</v>
      </c>
      <c r="BD209" s="15" t="s">
        <v>90</v>
      </c>
      <c r="BE209" s="127" t="s">
        <v>1187</v>
      </c>
    </row>
    <row r="210" spans="1:57" s="2" customFormat="1" ht="24.2" customHeight="1">
      <c r="A210" s="29"/>
      <c r="B210" s="119"/>
      <c r="C210" s="120" t="s">
        <v>394</v>
      </c>
      <c r="D210" s="120" t="s">
        <v>146</v>
      </c>
      <c r="E210" s="121" t="s">
        <v>1188</v>
      </c>
      <c r="F210" s="122" t="s">
        <v>1189</v>
      </c>
      <c r="G210" s="123" t="s">
        <v>149</v>
      </c>
      <c r="H210" s="124">
        <v>321.52699999999999</v>
      </c>
      <c r="I210" s="125"/>
      <c r="J210" s="125"/>
      <c r="K210" s="126"/>
      <c r="L210" s="30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AJ210" s="127" t="s">
        <v>90</v>
      </c>
      <c r="AL210" s="127" t="s">
        <v>146</v>
      </c>
      <c r="AM210" s="127" t="s">
        <v>78</v>
      </c>
      <c r="AQ210" s="15" t="s">
        <v>144</v>
      </c>
      <c r="AW210" s="128" t="e">
        <f>IF(#REF!="základná",J210,0)</f>
        <v>#REF!</v>
      </c>
      <c r="AX210" s="128" t="e">
        <f>IF(#REF!="znížená",J210,0)</f>
        <v>#REF!</v>
      </c>
      <c r="AY210" s="128" t="e">
        <f>IF(#REF!="zákl. prenesená",J210,0)</f>
        <v>#REF!</v>
      </c>
      <c r="AZ210" s="128" t="e">
        <f>IF(#REF!="zníž. prenesená",J210,0)</f>
        <v>#REF!</v>
      </c>
      <c r="BA210" s="128" t="e">
        <f>IF(#REF!="nulová",J210,0)</f>
        <v>#REF!</v>
      </c>
      <c r="BB210" s="15" t="s">
        <v>78</v>
      </c>
      <c r="BC210" s="128">
        <f t="shared" si="3"/>
        <v>0</v>
      </c>
      <c r="BD210" s="15" t="s">
        <v>90</v>
      </c>
      <c r="BE210" s="127" t="s">
        <v>1190</v>
      </c>
    </row>
    <row r="211" spans="1:57" s="2" customFormat="1" ht="24.2" customHeight="1">
      <c r="A211" s="29"/>
      <c r="B211" s="119"/>
      <c r="C211" s="120" t="s">
        <v>398</v>
      </c>
      <c r="D211" s="120" t="s">
        <v>146</v>
      </c>
      <c r="E211" s="121" t="s">
        <v>424</v>
      </c>
      <c r="F211" s="122" t="s">
        <v>425</v>
      </c>
      <c r="G211" s="123" t="s">
        <v>149</v>
      </c>
      <c r="H211" s="124">
        <v>233.13</v>
      </c>
      <c r="I211" s="125"/>
      <c r="J211" s="125"/>
      <c r="K211" s="126"/>
      <c r="L211" s="30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AJ211" s="127" t="s">
        <v>90</v>
      </c>
      <c r="AL211" s="127" t="s">
        <v>146</v>
      </c>
      <c r="AM211" s="127" t="s">
        <v>78</v>
      </c>
      <c r="AQ211" s="15" t="s">
        <v>144</v>
      </c>
      <c r="AW211" s="128" t="e">
        <f>IF(#REF!="základná",J211,0)</f>
        <v>#REF!</v>
      </c>
      <c r="AX211" s="128" t="e">
        <f>IF(#REF!="znížená",J211,0)</f>
        <v>#REF!</v>
      </c>
      <c r="AY211" s="128" t="e">
        <f>IF(#REF!="zákl. prenesená",J211,0)</f>
        <v>#REF!</v>
      </c>
      <c r="AZ211" s="128" t="e">
        <f>IF(#REF!="zníž. prenesená",J211,0)</f>
        <v>#REF!</v>
      </c>
      <c r="BA211" s="128" t="e">
        <f>IF(#REF!="nulová",J211,0)</f>
        <v>#REF!</v>
      </c>
      <c r="BB211" s="15" t="s">
        <v>78</v>
      </c>
      <c r="BC211" s="128">
        <f t="shared" si="3"/>
        <v>0</v>
      </c>
      <c r="BD211" s="15" t="s">
        <v>90</v>
      </c>
      <c r="BE211" s="127" t="s">
        <v>1191</v>
      </c>
    </row>
    <row r="212" spans="1:57" s="2" customFormat="1" ht="24.2" customHeight="1">
      <c r="A212" s="29"/>
      <c r="B212" s="119"/>
      <c r="C212" s="120" t="s">
        <v>559</v>
      </c>
      <c r="D212" s="120" t="s">
        <v>146</v>
      </c>
      <c r="E212" s="121" t="s">
        <v>1192</v>
      </c>
      <c r="F212" s="122" t="s">
        <v>1193</v>
      </c>
      <c r="G212" s="123" t="s">
        <v>149</v>
      </c>
      <c r="H212" s="124">
        <v>174.16</v>
      </c>
      <c r="I212" s="125"/>
      <c r="J212" s="125"/>
      <c r="K212" s="126"/>
      <c r="L212" s="30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AJ212" s="127" t="s">
        <v>90</v>
      </c>
      <c r="AL212" s="127" t="s">
        <v>146</v>
      </c>
      <c r="AM212" s="127" t="s">
        <v>78</v>
      </c>
      <c r="AQ212" s="15" t="s">
        <v>144</v>
      </c>
      <c r="AW212" s="128" t="e">
        <f>IF(#REF!="základná",J212,0)</f>
        <v>#REF!</v>
      </c>
      <c r="AX212" s="128" t="e">
        <f>IF(#REF!="znížená",J212,0)</f>
        <v>#REF!</v>
      </c>
      <c r="AY212" s="128" t="e">
        <f>IF(#REF!="zákl. prenesená",J212,0)</f>
        <v>#REF!</v>
      </c>
      <c r="AZ212" s="128" t="e">
        <f>IF(#REF!="zníž. prenesená",J212,0)</f>
        <v>#REF!</v>
      </c>
      <c r="BA212" s="128" t="e">
        <f>IF(#REF!="nulová",J212,0)</f>
        <v>#REF!</v>
      </c>
      <c r="BB212" s="15" t="s">
        <v>78</v>
      </c>
      <c r="BC212" s="128">
        <f t="shared" si="3"/>
        <v>0</v>
      </c>
      <c r="BD212" s="15" t="s">
        <v>90</v>
      </c>
      <c r="BE212" s="127" t="s">
        <v>1194</v>
      </c>
    </row>
    <row r="213" spans="1:57" s="2" customFormat="1" ht="37.9" customHeight="1">
      <c r="A213" s="29"/>
      <c r="B213" s="119"/>
      <c r="C213" s="120" t="s">
        <v>563</v>
      </c>
      <c r="D213" s="120" t="s">
        <v>146</v>
      </c>
      <c r="E213" s="121" t="s">
        <v>917</v>
      </c>
      <c r="F213" s="122" t="s">
        <v>918</v>
      </c>
      <c r="G213" s="123" t="s">
        <v>149</v>
      </c>
      <c r="H213" s="124">
        <v>174.16</v>
      </c>
      <c r="I213" s="125"/>
      <c r="J213" s="125"/>
      <c r="K213" s="126"/>
      <c r="L213" s="30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AJ213" s="127" t="s">
        <v>90</v>
      </c>
      <c r="AL213" s="127" t="s">
        <v>146</v>
      </c>
      <c r="AM213" s="127" t="s">
        <v>78</v>
      </c>
      <c r="AQ213" s="15" t="s">
        <v>144</v>
      </c>
      <c r="AW213" s="128" t="e">
        <f>IF(#REF!="základná",J213,0)</f>
        <v>#REF!</v>
      </c>
      <c r="AX213" s="128" t="e">
        <f>IF(#REF!="znížená",J213,0)</f>
        <v>#REF!</v>
      </c>
      <c r="AY213" s="128" t="e">
        <f>IF(#REF!="zákl. prenesená",J213,0)</f>
        <v>#REF!</v>
      </c>
      <c r="AZ213" s="128" t="e">
        <f>IF(#REF!="zníž. prenesená",J213,0)</f>
        <v>#REF!</v>
      </c>
      <c r="BA213" s="128" t="e">
        <f>IF(#REF!="nulová",J213,0)</f>
        <v>#REF!</v>
      </c>
      <c r="BB213" s="15" t="s">
        <v>78</v>
      </c>
      <c r="BC213" s="128">
        <f t="shared" si="3"/>
        <v>0</v>
      </c>
      <c r="BD213" s="15" t="s">
        <v>90</v>
      </c>
      <c r="BE213" s="127" t="s">
        <v>1195</v>
      </c>
    </row>
    <row r="214" spans="1:57" s="2" customFormat="1" ht="33" customHeight="1">
      <c r="A214" s="29"/>
      <c r="B214" s="119"/>
      <c r="C214" s="120" t="s">
        <v>567</v>
      </c>
      <c r="D214" s="120" t="s">
        <v>146</v>
      </c>
      <c r="E214" s="121" t="s">
        <v>1196</v>
      </c>
      <c r="F214" s="122" t="s">
        <v>1197</v>
      </c>
      <c r="G214" s="123" t="s">
        <v>272</v>
      </c>
      <c r="H214" s="124">
        <v>12.92</v>
      </c>
      <c r="I214" s="125"/>
      <c r="J214" s="125"/>
      <c r="K214" s="126"/>
      <c r="L214" s="30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AJ214" s="127" t="s">
        <v>90</v>
      </c>
      <c r="AL214" s="127" t="s">
        <v>146</v>
      </c>
      <c r="AM214" s="127" t="s">
        <v>78</v>
      </c>
      <c r="AQ214" s="15" t="s">
        <v>144</v>
      </c>
      <c r="AW214" s="128" t="e">
        <f>IF(#REF!="základná",J214,0)</f>
        <v>#REF!</v>
      </c>
      <c r="AX214" s="128" t="e">
        <f>IF(#REF!="znížená",J214,0)</f>
        <v>#REF!</v>
      </c>
      <c r="AY214" s="128" t="e">
        <f>IF(#REF!="zákl. prenesená",J214,0)</f>
        <v>#REF!</v>
      </c>
      <c r="AZ214" s="128" t="e">
        <f>IF(#REF!="zníž. prenesená",J214,0)</f>
        <v>#REF!</v>
      </c>
      <c r="BA214" s="128" t="e">
        <f>IF(#REF!="nulová",J214,0)</f>
        <v>#REF!</v>
      </c>
      <c r="BB214" s="15" t="s">
        <v>78</v>
      </c>
      <c r="BC214" s="128">
        <f t="shared" si="3"/>
        <v>0</v>
      </c>
      <c r="BD214" s="15" t="s">
        <v>90</v>
      </c>
      <c r="BE214" s="127" t="s">
        <v>1198</v>
      </c>
    </row>
    <row r="215" spans="1:57" s="2" customFormat="1" ht="33" customHeight="1">
      <c r="A215" s="29"/>
      <c r="B215" s="119"/>
      <c r="C215" s="120" t="s">
        <v>571</v>
      </c>
      <c r="D215" s="120" t="s">
        <v>146</v>
      </c>
      <c r="E215" s="121" t="s">
        <v>1199</v>
      </c>
      <c r="F215" s="122" t="s">
        <v>1200</v>
      </c>
      <c r="G215" s="123" t="s">
        <v>149</v>
      </c>
      <c r="H215" s="124">
        <v>279.589</v>
      </c>
      <c r="I215" s="125"/>
      <c r="J215" s="125"/>
      <c r="K215" s="126"/>
      <c r="L215" s="30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AJ215" s="127" t="s">
        <v>90</v>
      </c>
      <c r="AL215" s="127" t="s">
        <v>146</v>
      </c>
      <c r="AM215" s="127" t="s">
        <v>78</v>
      </c>
      <c r="AQ215" s="15" t="s">
        <v>144</v>
      </c>
      <c r="AW215" s="128" t="e">
        <f>IF(#REF!="základná",J215,0)</f>
        <v>#REF!</v>
      </c>
      <c r="AX215" s="128" t="e">
        <f>IF(#REF!="znížená",J215,0)</f>
        <v>#REF!</v>
      </c>
      <c r="AY215" s="128" t="e">
        <f>IF(#REF!="zákl. prenesená",J215,0)</f>
        <v>#REF!</v>
      </c>
      <c r="AZ215" s="128" t="e">
        <f>IF(#REF!="zníž. prenesená",J215,0)</f>
        <v>#REF!</v>
      </c>
      <c r="BA215" s="128" t="e">
        <f>IF(#REF!="nulová",J215,0)</f>
        <v>#REF!</v>
      </c>
      <c r="BB215" s="15" t="s">
        <v>78</v>
      </c>
      <c r="BC215" s="128">
        <f t="shared" si="3"/>
        <v>0</v>
      </c>
      <c r="BD215" s="15" t="s">
        <v>90</v>
      </c>
      <c r="BE215" s="127" t="s">
        <v>1201</v>
      </c>
    </row>
    <row r="216" spans="1:57" s="2" customFormat="1" ht="24.2" customHeight="1">
      <c r="A216" s="29"/>
      <c r="B216" s="119"/>
      <c r="C216" s="120" t="s">
        <v>575</v>
      </c>
      <c r="D216" s="120" t="s">
        <v>146</v>
      </c>
      <c r="E216" s="121" t="s">
        <v>1202</v>
      </c>
      <c r="F216" s="122" t="s">
        <v>1203</v>
      </c>
      <c r="G216" s="123" t="s">
        <v>149</v>
      </c>
      <c r="H216" s="124">
        <v>279.589</v>
      </c>
      <c r="I216" s="125"/>
      <c r="J216" s="125"/>
      <c r="K216" s="126"/>
      <c r="L216" s="30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AJ216" s="127" t="s">
        <v>90</v>
      </c>
      <c r="AL216" s="127" t="s">
        <v>146</v>
      </c>
      <c r="AM216" s="127" t="s">
        <v>78</v>
      </c>
      <c r="AQ216" s="15" t="s">
        <v>144</v>
      </c>
      <c r="AW216" s="128" t="e">
        <f>IF(#REF!="základná",J216,0)</f>
        <v>#REF!</v>
      </c>
      <c r="AX216" s="128" t="e">
        <f>IF(#REF!="znížená",J216,0)</f>
        <v>#REF!</v>
      </c>
      <c r="AY216" s="128" t="e">
        <f>IF(#REF!="zákl. prenesená",J216,0)</f>
        <v>#REF!</v>
      </c>
      <c r="AZ216" s="128" t="e">
        <f>IF(#REF!="zníž. prenesená",J216,0)</f>
        <v>#REF!</v>
      </c>
      <c r="BA216" s="128" t="e">
        <f>IF(#REF!="nulová",J216,0)</f>
        <v>#REF!</v>
      </c>
      <c r="BB216" s="15" t="s">
        <v>78</v>
      </c>
      <c r="BC216" s="128">
        <f t="shared" si="3"/>
        <v>0</v>
      </c>
      <c r="BD216" s="15" t="s">
        <v>90</v>
      </c>
      <c r="BE216" s="127" t="s">
        <v>1204</v>
      </c>
    </row>
    <row r="217" spans="1:57" s="2" customFormat="1" ht="24.2" customHeight="1">
      <c r="A217" s="29"/>
      <c r="B217" s="119"/>
      <c r="C217" s="120" t="s">
        <v>579</v>
      </c>
      <c r="D217" s="120" t="s">
        <v>146</v>
      </c>
      <c r="E217" s="121" t="s">
        <v>1205</v>
      </c>
      <c r="F217" s="122" t="s">
        <v>1206</v>
      </c>
      <c r="G217" s="123" t="s">
        <v>149</v>
      </c>
      <c r="H217" s="124">
        <v>139.07599999999999</v>
      </c>
      <c r="I217" s="125"/>
      <c r="J217" s="125"/>
      <c r="K217" s="126"/>
      <c r="L217" s="30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AJ217" s="127" t="s">
        <v>90</v>
      </c>
      <c r="AL217" s="127" t="s">
        <v>146</v>
      </c>
      <c r="AM217" s="127" t="s">
        <v>78</v>
      </c>
      <c r="AQ217" s="15" t="s">
        <v>144</v>
      </c>
      <c r="AW217" s="128" t="e">
        <f>IF(#REF!="základná",J217,0)</f>
        <v>#REF!</v>
      </c>
      <c r="AX217" s="128" t="e">
        <f>IF(#REF!="znížená",J217,0)</f>
        <v>#REF!</v>
      </c>
      <c r="AY217" s="128" t="e">
        <f>IF(#REF!="zákl. prenesená",J217,0)</f>
        <v>#REF!</v>
      </c>
      <c r="AZ217" s="128" t="e">
        <f>IF(#REF!="zníž. prenesená",J217,0)</f>
        <v>#REF!</v>
      </c>
      <c r="BA217" s="128" t="e">
        <f>IF(#REF!="nulová",J217,0)</f>
        <v>#REF!</v>
      </c>
      <c r="BB217" s="15" t="s">
        <v>78</v>
      </c>
      <c r="BC217" s="128">
        <f t="shared" si="3"/>
        <v>0</v>
      </c>
      <c r="BD217" s="15" t="s">
        <v>90</v>
      </c>
      <c r="BE217" s="127" t="s">
        <v>1207</v>
      </c>
    </row>
    <row r="218" spans="1:57" s="2" customFormat="1" ht="21.75" customHeight="1">
      <c r="A218" s="29"/>
      <c r="B218" s="119"/>
      <c r="C218" s="120" t="s">
        <v>583</v>
      </c>
      <c r="D218" s="120" t="s">
        <v>146</v>
      </c>
      <c r="E218" s="121" t="s">
        <v>326</v>
      </c>
      <c r="F218" s="122" t="s">
        <v>327</v>
      </c>
      <c r="G218" s="123" t="s">
        <v>328</v>
      </c>
      <c r="H218" s="124">
        <v>119.842</v>
      </c>
      <c r="I218" s="125"/>
      <c r="J218" s="125"/>
      <c r="K218" s="126"/>
      <c r="L218" s="30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AJ218" s="127" t="s">
        <v>90</v>
      </c>
      <c r="AL218" s="127" t="s">
        <v>146</v>
      </c>
      <c r="AM218" s="127" t="s">
        <v>78</v>
      </c>
      <c r="AQ218" s="15" t="s">
        <v>144</v>
      </c>
      <c r="AW218" s="128" t="e">
        <f>IF(#REF!="základná",J218,0)</f>
        <v>#REF!</v>
      </c>
      <c r="AX218" s="128" t="e">
        <f>IF(#REF!="znížená",J218,0)</f>
        <v>#REF!</v>
      </c>
      <c r="AY218" s="128" t="e">
        <f>IF(#REF!="zákl. prenesená",J218,0)</f>
        <v>#REF!</v>
      </c>
      <c r="AZ218" s="128" t="e">
        <f>IF(#REF!="zníž. prenesená",J218,0)</f>
        <v>#REF!</v>
      </c>
      <c r="BA218" s="128" t="e">
        <f>IF(#REF!="nulová",J218,0)</f>
        <v>#REF!</v>
      </c>
      <c r="BB218" s="15" t="s">
        <v>78</v>
      </c>
      <c r="BC218" s="128">
        <f t="shared" si="3"/>
        <v>0</v>
      </c>
      <c r="BD218" s="15" t="s">
        <v>90</v>
      </c>
      <c r="BE218" s="127" t="s">
        <v>1208</v>
      </c>
    </row>
    <row r="219" spans="1:57" s="2" customFormat="1" ht="21.75" customHeight="1">
      <c r="A219" s="29"/>
      <c r="B219" s="119"/>
      <c r="C219" s="120" t="s">
        <v>589</v>
      </c>
      <c r="D219" s="120" t="s">
        <v>146</v>
      </c>
      <c r="E219" s="121" t="s">
        <v>335</v>
      </c>
      <c r="F219" s="122" t="s">
        <v>336</v>
      </c>
      <c r="G219" s="123" t="s">
        <v>328</v>
      </c>
      <c r="H219" s="124">
        <v>119.842</v>
      </c>
      <c r="I219" s="125"/>
      <c r="J219" s="125"/>
      <c r="K219" s="126"/>
      <c r="L219" s="30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AJ219" s="127" t="s">
        <v>90</v>
      </c>
      <c r="AL219" s="127" t="s">
        <v>146</v>
      </c>
      <c r="AM219" s="127" t="s">
        <v>78</v>
      </c>
      <c r="AQ219" s="15" t="s">
        <v>144</v>
      </c>
      <c r="AW219" s="128" t="e">
        <f>IF(#REF!="základná",J219,0)</f>
        <v>#REF!</v>
      </c>
      <c r="AX219" s="128" t="e">
        <f>IF(#REF!="znížená",J219,0)</f>
        <v>#REF!</v>
      </c>
      <c r="AY219" s="128" t="e">
        <f>IF(#REF!="zákl. prenesená",J219,0)</f>
        <v>#REF!</v>
      </c>
      <c r="AZ219" s="128" t="e">
        <f>IF(#REF!="zníž. prenesená",J219,0)</f>
        <v>#REF!</v>
      </c>
      <c r="BA219" s="128" t="e">
        <f>IF(#REF!="nulová",J219,0)</f>
        <v>#REF!</v>
      </c>
      <c r="BB219" s="15" t="s">
        <v>78</v>
      </c>
      <c r="BC219" s="128">
        <f t="shared" si="3"/>
        <v>0</v>
      </c>
      <c r="BD219" s="15" t="s">
        <v>90</v>
      </c>
      <c r="BE219" s="127" t="s">
        <v>1209</v>
      </c>
    </row>
    <row r="220" spans="1:57" s="2" customFormat="1" ht="24.2" customHeight="1">
      <c r="A220" s="29"/>
      <c r="B220" s="119"/>
      <c r="C220" s="120" t="s">
        <v>731</v>
      </c>
      <c r="D220" s="120" t="s">
        <v>146</v>
      </c>
      <c r="E220" s="121" t="s">
        <v>339</v>
      </c>
      <c r="F220" s="122" t="s">
        <v>340</v>
      </c>
      <c r="G220" s="123" t="s">
        <v>328</v>
      </c>
      <c r="H220" s="124">
        <v>1797.63</v>
      </c>
      <c r="I220" s="125"/>
      <c r="J220" s="125"/>
      <c r="K220" s="126"/>
      <c r="L220" s="30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AJ220" s="127" t="s">
        <v>90</v>
      </c>
      <c r="AL220" s="127" t="s">
        <v>146</v>
      </c>
      <c r="AM220" s="127" t="s">
        <v>78</v>
      </c>
      <c r="AQ220" s="15" t="s">
        <v>144</v>
      </c>
      <c r="AW220" s="128" t="e">
        <f>IF(#REF!="základná",J220,0)</f>
        <v>#REF!</v>
      </c>
      <c r="AX220" s="128" t="e">
        <f>IF(#REF!="znížená",J220,0)</f>
        <v>#REF!</v>
      </c>
      <c r="AY220" s="128" t="e">
        <f>IF(#REF!="zákl. prenesená",J220,0)</f>
        <v>#REF!</v>
      </c>
      <c r="AZ220" s="128" t="e">
        <f>IF(#REF!="zníž. prenesená",J220,0)</f>
        <v>#REF!</v>
      </c>
      <c r="BA220" s="128" t="e">
        <f>IF(#REF!="nulová",J220,0)</f>
        <v>#REF!</v>
      </c>
      <c r="BB220" s="15" t="s">
        <v>78</v>
      </c>
      <c r="BC220" s="128">
        <f t="shared" si="3"/>
        <v>0</v>
      </c>
      <c r="BD220" s="15" t="s">
        <v>90</v>
      </c>
      <c r="BE220" s="127" t="s">
        <v>1210</v>
      </c>
    </row>
    <row r="221" spans="1:57" s="2" customFormat="1" ht="24.2" customHeight="1">
      <c r="A221" s="29"/>
      <c r="B221" s="119"/>
      <c r="C221" s="120" t="s">
        <v>734</v>
      </c>
      <c r="D221" s="120" t="s">
        <v>146</v>
      </c>
      <c r="E221" s="121" t="s">
        <v>343</v>
      </c>
      <c r="F221" s="122" t="s">
        <v>344</v>
      </c>
      <c r="G221" s="123" t="s">
        <v>328</v>
      </c>
      <c r="H221" s="124">
        <v>119.842</v>
      </c>
      <c r="I221" s="125"/>
      <c r="J221" s="125"/>
      <c r="K221" s="126"/>
      <c r="L221" s="30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AJ221" s="127" t="s">
        <v>90</v>
      </c>
      <c r="AL221" s="127" t="s">
        <v>146</v>
      </c>
      <c r="AM221" s="127" t="s">
        <v>78</v>
      </c>
      <c r="AQ221" s="15" t="s">
        <v>144</v>
      </c>
      <c r="AW221" s="128" t="e">
        <f>IF(#REF!="základná",J221,0)</f>
        <v>#REF!</v>
      </c>
      <c r="AX221" s="128" t="e">
        <f>IF(#REF!="znížená",J221,0)</f>
        <v>#REF!</v>
      </c>
      <c r="AY221" s="128" t="e">
        <f>IF(#REF!="zákl. prenesená",J221,0)</f>
        <v>#REF!</v>
      </c>
      <c r="AZ221" s="128" t="e">
        <f>IF(#REF!="zníž. prenesená",J221,0)</f>
        <v>#REF!</v>
      </c>
      <c r="BA221" s="128" t="e">
        <f>IF(#REF!="nulová",J221,0)</f>
        <v>#REF!</v>
      </c>
      <c r="BB221" s="15" t="s">
        <v>78</v>
      </c>
      <c r="BC221" s="128">
        <f t="shared" si="3"/>
        <v>0</v>
      </c>
      <c r="BD221" s="15" t="s">
        <v>90</v>
      </c>
      <c r="BE221" s="127" t="s">
        <v>1211</v>
      </c>
    </row>
    <row r="222" spans="1:57" s="2" customFormat="1" ht="24.2" customHeight="1">
      <c r="A222" s="29"/>
      <c r="B222" s="119"/>
      <c r="C222" s="120" t="s">
        <v>738</v>
      </c>
      <c r="D222" s="120" t="s">
        <v>146</v>
      </c>
      <c r="E222" s="121" t="s">
        <v>347</v>
      </c>
      <c r="F222" s="122" t="s">
        <v>348</v>
      </c>
      <c r="G222" s="123" t="s">
        <v>328</v>
      </c>
      <c r="H222" s="124">
        <v>958.73599999999999</v>
      </c>
      <c r="I222" s="125"/>
      <c r="J222" s="125"/>
      <c r="K222" s="126"/>
      <c r="L222" s="30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AJ222" s="127" t="s">
        <v>90</v>
      </c>
      <c r="AL222" s="127" t="s">
        <v>146</v>
      </c>
      <c r="AM222" s="127" t="s">
        <v>78</v>
      </c>
      <c r="AQ222" s="15" t="s">
        <v>144</v>
      </c>
      <c r="AW222" s="128" t="e">
        <f>IF(#REF!="základná",J222,0)</f>
        <v>#REF!</v>
      </c>
      <c r="AX222" s="128" t="e">
        <f>IF(#REF!="znížená",J222,0)</f>
        <v>#REF!</v>
      </c>
      <c r="AY222" s="128" t="e">
        <f>IF(#REF!="zákl. prenesená",J222,0)</f>
        <v>#REF!</v>
      </c>
      <c r="AZ222" s="128" t="e">
        <f>IF(#REF!="zníž. prenesená",J222,0)</f>
        <v>#REF!</v>
      </c>
      <c r="BA222" s="128" t="e">
        <f>IF(#REF!="nulová",J222,0)</f>
        <v>#REF!</v>
      </c>
      <c r="BB222" s="15" t="s">
        <v>78</v>
      </c>
      <c r="BC222" s="128">
        <f t="shared" si="3"/>
        <v>0</v>
      </c>
      <c r="BD222" s="15" t="s">
        <v>90</v>
      </c>
      <c r="BE222" s="127" t="s">
        <v>1212</v>
      </c>
    </row>
    <row r="223" spans="1:57" s="2" customFormat="1" ht="24.2" customHeight="1">
      <c r="A223" s="29"/>
      <c r="B223" s="119"/>
      <c r="C223" s="120" t="s">
        <v>740</v>
      </c>
      <c r="D223" s="120" t="s">
        <v>146</v>
      </c>
      <c r="E223" s="121" t="s">
        <v>351</v>
      </c>
      <c r="F223" s="122" t="s">
        <v>352</v>
      </c>
      <c r="G223" s="123" t="s">
        <v>328</v>
      </c>
      <c r="H223" s="124">
        <v>119.842</v>
      </c>
      <c r="I223" s="125"/>
      <c r="J223" s="125"/>
      <c r="K223" s="126"/>
      <c r="L223" s="30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AJ223" s="127" t="s">
        <v>90</v>
      </c>
      <c r="AL223" s="127" t="s">
        <v>146</v>
      </c>
      <c r="AM223" s="127" t="s">
        <v>78</v>
      </c>
      <c r="AQ223" s="15" t="s">
        <v>144</v>
      </c>
      <c r="AW223" s="128" t="e">
        <f>IF(#REF!="základná",J223,0)</f>
        <v>#REF!</v>
      </c>
      <c r="AX223" s="128" t="e">
        <f>IF(#REF!="znížená",J223,0)</f>
        <v>#REF!</v>
      </c>
      <c r="AY223" s="128" t="e">
        <f>IF(#REF!="zákl. prenesená",J223,0)</f>
        <v>#REF!</v>
      </c>
      <c r="AZ223" s="128" t="e">
        <f>IF(#REF!="zníž. prenesená",J223,0)</f>
        <v>#REF!</v>
      </c>
      <c r="BA223" s="128" t="e">
        <f>IF(#REF!="nulová",J223,0)</f>
        <v>#REF!</v>
      </c>
      <c r="BB223" s="15" t="s">
        <v>78</v>
      </c>
      <c r="BC223" s="128">
        <f t="shared" si="3"/>
        <v>0</v>
      </c>
      <c r="BD223" s="15" t="s">
        <v>90</v>
      </c>
      <c r="BE223" s="127" t="s">
        <v>1213</v>
      </c>
    </row>
    <row r="224" spans="1:57" s="12" customFormat="1" ht="22.9" customHeight="1">
      <c r="B224" s="111"/>
      <c r="D224" s="112" t="s">
        <v>68</v>
      </c>
      <c r="E224" s="117" t="s">
        <v>354</v>
      </c>
      <c r="F224" s="117" t="s">
        <v>355</v>
      </c>
      <c r="J224" s="118"/>
      <c r="L224" s="111"/>
      <c r="AJ224" s="112" t="s">
        <v>74</v>
      </c>
      <c r="AL224" s="115" t="s">
        <v>68</v>
      </c>
      <c r="AM224" s="115" t="s">
        <v>74</v>
      </c>
      <c r="AQ224" s="112" t="s">
        <v>144</v>
      </c>
      <c r="BC224" s="116">
        <f>BC225</f>
        <v>0</v>
      </c>
    </row>
    <row r="225" spans="1:57" s="2" customFormat="1" ht="24.2" customHeight="1">
      <c r="A225" s="29"/>
      <c r="B225" s="119"/>
      <c r="C225" s="120" t="s">
        <v>742</v>
      </c>
      <c r="D225" s="120" t="s">
        <v>146</v>
      </c>
      <c r="E225" s="121" t="s">
        <v>357</v>
      </c>
      <c r="F225" s="122" t="s">
        <v>358</v>
      </c>
      <c r="G225" s="123" t="s">
        <v>328</v>
      </c>
      <c r="H225" s="124">
        <v>241.89599999999999</v>
      </c>
      <c r="I225" s="125"/>
      <c r="J225" s="125"/>
      <c r="K225" s="126"/>
      <c r="L225" s="30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AJ225" s="127" t="s">
        <v>90</v>
      </c>
      <c r="AL225" s="127" t="s">
        <v>146</v>
      </c>
      <c r="AM225" s="127" t="s">
        <v>78</v>
      </c>
      <c r="AQ225" s="15" t="s">
        <v>144</v>
      </c>
      <c r="AW225" s="128" t="e">
        <f>IF(#REF!="základná",J225,0)</f>
        <v>#REF!</v>
      </c>
      <c r="AX225" s="128" t="e">
        <f>IF(#REF!="znížená",J225,0)</f>
        <v>#REF!</v>
      </c>
      <c r="AY225" s="128" t="e">
        <f>IF(#REF!="zákl. prenesená",J225,0)</f>
        <v>#REF!</v>
      </c>
      <c r="AZ225" s="128" t="e">
        <f>IF(#REF!="zníž. prenesená",J225,0)</f>
        <v>#REF!</v>
      </c>
      <c r="BA225" s="128" t="e">
        <f>IF(#REF!="nulová",J225,0)</f>
        <v>#REF!</v>
      </c>
      <c r="BB225" s="15" t="s">
        <v>78</v>
      </c>
      <c r="BC225" s="128">
        <f>ROUND(I225*H225,2)</f>
        <v>0</v>
      </c>
      <c r="BD225" s="15" t="s">
        <v>90</v>
      </c>
      <c r="BE225" s="127" t="s">
        <v>1214</v>
      </c>
    </row>
    <row r="226" spans="1:57" s="12" customFormat="1" ht="25.9" customHeight="1">
      <c r="B226" s="111"/>
      <c r="D226" s="112" t="s">
        <v>68</v>
      </c>
      <c r="E226" s="113" t="s">
        <v>360</v>
      </c>
      <c r="F226" s="113" t="s">
        <v>361</v>
      </c>
      <c r="J226" s="114"/>
      <c r="L226" s="111"/>
      <c r="AJ226" s="112" t="s">
        <v>78</v>
      </c>
      <c r="AL226" s="115" t="s">
        <v>68</v>
      </c>
      <c r="AM226" s="115" t="s">
        <v>69</v>
      </c>
      <c r="AQ226" s="112" t="s">
        <v>144</v>
      </c>
      <c r="BC226" s="116">
        <f>BC227+BC233+BC242+BC245</f>
        <v>0</v>
      </c>
    </row>
    <row r="227" spans="1:57" s="12" customFormat="1" ht="22.9" customHeight="1">
      <c r="B227" s="111"/>
      <c r="D227" s="112" t="s">
        <v>68</v>
      </c>
      <c r="E227" s="117" t="s">
        <v>1215</v>
      </c>
      <c r="F227" s="117" t="s">
        <v>1216</v>
      </c>
      <c r="J227" s="118"/>
      <c r="L227" s="111"/>
      <c r="AJ227" s="112" t="s">
        <v>78</v>
      </c>
      <c r="AL227" s="115" t="s">
        <v>68</v>
      </c>
      <c r="AM227" s="115" t="s">
        <v>74</v>
      </c>
      <c r="AQ227" s="112" t="s">
        <v>144</v>
      </c>
      <c r="BC227" s="116">
        <f>SUM(BC228:BC232)</f>
        <v>0</v>
      </c>
    </row>
    <row r="228" spans="1:57" s="2" customFormat="1" ht="21.75" customHeight="1">
      <c r="A228" s="29"/>
      <c r="B228" s="119"/>
      <c r="C228" s="120" t="s">
        <v>745</v>
      </c>
      <c r="D228" s="120" t="s">
        <v>146</v>
      </c>
      <c r="E228" s="121" t="s">
        <v>1217</v>
      </c>
      <c r="F228" s="122" t="s">
        <v>1218</v>
      </c>
      <c r="G228" s="123" t="s">
        <v>149</v>
      </c>
      <c r="H228" s="124">
        <v>182.86799999999999</v>
      </c>
      <c r="I228" s="125"/>
      <c r="J228" s="125"/>
      <c r="K228" s="126"/>
      <c r="L228" s="30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AJ228" s="127" t="s">
        <v>205</v>
      </c>
      <c r="AL228" s="127" t="s">
        <v>146</v>
      </c>
      <c r="AM228" s="127" t="s">
        <v>78</v>
      </c>
      <c r="AQ228" s="15" t="s">
        <v>144</v>
      </c>
      <c r="AW228" s="128" t="e">
        <f>IF(#REF!="základná",J228,0)</f>
        <v>#REF!</v>
      </c>
      <c r="AX228" s="128" t="e">
        <f>IF(#REF!="znížená",J228,0)</f>
        <v>#REF!</v>
      </c>
      <c r="AY228" s="128" t="e">
        <f>IF(#REF!="zákl. prenesená",J228,0)</f>
        <v>#REF!</v>
      </c>
      <c r="AZ228" s="128" t="e">
        <f>IF(#REF!="zníž. prenesená",J228,0)</f>
        <v>#REF!</v>
      </c>
      <c r="BA228" s="128" t="e">
        <f>IF(#REF!="nulová",J228,0)</f>
        <v>#REF!</v>
      </c>
      <c r="BB228" s="15" t="s">
        <v>78</v>
      </c>
      <c r="BC228" s="128">
        <f>ROUND(I228*H228,2)</f>
        <v>0</v>
      </c>
      <c r="BD228" s="15" t="s">
        <v>205</v>
      </c>
      <c r="BE228" s="127" t="s">
        <v>1219</v>
      </c>
    </row>
    <row r="229" spans="1:57" s="2" customFormat="1" ht="33" customHeight="1">
      <c r="A229" s="29"/>
      <c r="B229" s="119"/>
      <c r="C229" s="129" t="s">
        <v>749</v>
      </c>
      <c r="D229" s="129" t="s">
        <v>369</v>
      </c>
      <c r="E229" s="130"/>
      <c r="F229" s="131" t="s">
        <v>2875</v>
      </c>
      <c r="G229" s="132" t="s">
        <v>149</v>
      </c>
      <c r="H229" s="133">
        <v>200.28399999999999</v>
      </c>
      <c r="I229" s="134"/>
      <c r="J229" s="134"/>
      <c r="K229" s="135"/>
      <c r="L229" s="136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AJ229" s="127" t="s">
        <v>269</v>
      </c>
      <c r="AL229" s="127" t="s">
        <v>369</v>
      </c>
      <c r="AM229" s="127" t="s">
        <v>78</v>
      </c>
      <c r="AQ229" s="15" t="s">
        <v>144</v>
      </c>
      <c r="AW229" s="128" t="e">
        <f>IF(#REF!="základná",J229,0)</f>
        <v>#REF!</v>
      </c>
      <c r="AX229" s="128" t="e">
        <f>IF(#REF!="znížená",J229,0)</f>
        <v>#REF!</v>
      </c>
      <c r="AY229" s="128" t="e">
        <f>IF(#REF!="zákl. prenesená",J229,0)</f>
        <v>#REF!</v>
      </c>
      <c r="AZ229" s="128" t="e">
        <f>IF(#REF!="zníž. prenesená",J229,0)</f>
        <v>#REF!</v>
      </c>
      <c r="BA229" s="128" t="e">
        <f>IF(#REF!="nulová",J229,0)</f>
        <v>#REF!</v>
      </c>
      <c r="BB229" s="15" t="s">
        <v>78</v>
      </c>
      <c r="BC229" s="128">
        <f>ROUND(I229*H229,2)</f>
        <v>0</v>
      </c>
      <c r="BD229" s="15" t="s">
        <v>205</v>
      </c>
      <c r="BE229" s="127" t="s">
        <v>1220</v>
      </c>
    </row>
    <row r="230" spans="1:57" s="2" customFormat="1" ht="33" customHeight="1">
      <c r="A230" s="29"/>
      <c r="B230" s="119"/>
      <c r="C230" s="120" t="s">
        <v>752</v>
      </c>
      <c r="D230" s="120" t="s">
        <v>146</v>
      </c>
      <c r="E230" s="121" t="s">
        <v>1221</v>
      </c>
      <c r="F230" s="122" t="s">
        <v>1222</v>
      </c>
      <c r="G230" s="123" t="s">
        <v>149</v>
      </c>
      <c r="H230" s="124">
        <v>174.16</v>
      </c>
      <c r="I230" s="125"/>
      <c r="J230" s="125"/>
      <c r="K230" s="126"/>
      <c r="L230" s="30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AJ230" s="127" t="s">
        <v>205</v>
      </c>
      <c r="AL230" s="127" t="s">
        <v>146</v>
      </c>
      <c r="AM230" s="127" t="s">
        <v>78</v>
      </c>
      <c r="AQ230" s="15" t="s">
        <v>144</v>
      </c>
      <c r="AW230" s="128" t="e">
        <f>IF(#REF!="základná",J230,0)</f>
        <v>#REF!</v>
      </c>
      <c r="AX230" s="128" t="e">
        <f>IF(#REF!="znížená",J230,0)</f>
        <v>#REF!</v>
      </c>
      <c r="AY230" s="128" t="e">
        <f>IF(#REF!="zákl. prenesená",J230,0)</f>
        <v>#REF!</v>
      </c>
      <c r="AZ230" s="128" t="e">
        <f>IF(#REF!="zníž. prenesená",J230,0)</f>
        <v>#REF!</v>
      </c>
      <c r="BA230" s="128" t="e">
        <f>IF(#REF!="nulová",J230,0)</f>
        <v>#REF!</v>
      </c>
      <c r="BB230" s="15" t="s">
        <v>78</v>
      </c>
      <c r="BC230" s="128">
        <f>ROUND(I230*H230,2)</f>
        <v>0</v>
      </c>
      <c r="BD230" s="15" t="s">
        <v>205</v>
      </c>
      <c r="BE230" s="127" t="s">
        <v>1223</v>
      </c>
    </row>
    <row r="231" spans="1:57" s="2" customFormat="1" ht="33" customHeight="1">
      <c r="A231" s="29"/>
      <c r="B231" s="119"/>
      <c r="C231" s="120" t="s">
        <v>755</v>
      </c>
      <c r="D231" s="120" t="s">
        <v>146</v>
      </c>
      <c r="E231" s="121" t="s">
        <v>1224</v>
      </c>
      <c r="F231" s="122" t="s">
        <v>1225</v>
      </c>
      <c r="G231" s="123" t="s">
        <v>149</v>
      </c>
      <c r="H231" s="124">
        <v>174.16</v>
      </c>
      <c r="I231" s="125"/>
      <c r="J231" s="125"/>
      <c r="K231" s="126"/>
      <c r="L231" s="30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AJ231" s="127" t="s">
        <v>205</v>
      </c>
      <c r="AL231" s="127" t="s">
        <v>146</v>
      </c>
      <c r="AM231" s="127" t="s">
        <v>78</v>
      </c>
      <c r="AQ231" s="15" t="s">
        <v>144</v>
      </c>
      <c r="AW231" s="128" t="e">
        <f>IF(#REF!="základná",J231,0)</f>
        <v>#REF!</v>
      </c>
      <c r="AX231" s="128" t="e">
        <f>IF(#REF!="znížená",J231,0)</f>
        <v>#REF!</v>
      </c>
      <c r="AY231" s="128" t="e">
        <f>IF(#REF!="zákl. prenesená",J231,0)</f>
        <v>#REF!</v>
      </c>
      <c r="AZ231" s="128" t="e">
        <f>IF(#REF!="zníž. prenesená",J231,0)</f>
        <v>#REF!</v>
      </c>
      <c r="BA231" s="128" t="e">
        <f>IF(#REF!="nulová",J231,0)</f>
        <v>#REF!</v>
      </c>
      <c r="BB231" s="15" t="s">
        <v>78</v>
      </c>
      <c r="BC231" s="128">
        <f>ROUND(I231*H231,2)</f>
        <v>0</v>
      </c>
      <c r="BD231" s="15" t="s">
        <v>205</v>
      </c>
      <c r="BE231" s="127" t="s">
        <v>1226</v>
      </c>
    </row>
    <row r="232" spans="1:57" s="2" customFormat="1" ht="24.2" customHeight="1">
      <c r="A232" s="29"/>
      <c r="B232" s="119"/>
      <c r="C232" s="120" t="s">
        <v>759</v>
      </c>
      <c r="D232" s="120" t="s">
        <v>146</v>
      </c>
      <c r="E232" s="121" t="s">
        <v>1227</v>
      </c>
      <c r="F232" s="122" t="s">
        <v>1228</v>
      </c>
      <c r="G232" s="123" t="s">
        <v>328</v>
      </c>
      <c r="H232" s="124">
        <v>1.5620000000000001</v>
      </c>
      <c r="I232" s="125"/>
      <c r="J232" s="125"/>
      <c r="K232" s="126"/>
      <c r="L232" s="30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AJ232" s="127" t="s">
        <v>205</v>
      </c>
      <c r="AL232" s="127" t="s">
        <v>146</v>
      </c>
      <c r="AM232" s="127" t="s">
        <v>78</v>
      </c>
      <c r="AQ232" s="15" t="s">
        <v>144</v>
      </c>
      <c r="AW232" s="128" t="e">
        <f>IF(#REF!="základná",J232,0)</f>
        <v>#REF!</v>
      </c>
      <c r="AX232" s="128" t="e">
        <f>IF(#REF!="znížená",J232,0)</f>
        <v>#REF!</v>
      </c>
      <c r="AY232" s="128" t="e">
        <f>IF(#REF!="zákl. prenesená",J232,0)</f>
        <v>#REF!</v>
      </c>
      <c r="AZ232" s="128" t="e">
        <f>IF(#REF!="zníž. prenesená",J232,0)</f>
        <v>#REF!</v>
      </c>
      <c r="BA232" s="128" t="e">
        <f>IF(#REF!="nulová",J232,0)</f>
        <v>#REF!</v>
      </c>
      <c r="BB232" s="15" t="s">
        <v>78</v>
      </c>
      <c r="BC232" s="128">
        <f>ROUND(I232*H232,2)</f>
        <v>0</v>
      </c>
      <c r="BD232" s="15" t="s">
        <v>205</v>
      </c>
      <c r="BE232" s="127" t="s">
        <v>1229</v>
      </c>
    </row>
    <row r="233" spans="1:57" s="12" customFormat="1" ht="22.9" customHeight="1">
      <c r="B233" s="111"/>
      <c r="D233" s="112" t="s">
        <v>68</v>
      </c>
      <c r="E233" s="117" t="s">
        <v>1230</v>
      </c>
      <c r="F233" s="117" t="s">
        <v>1231</v>
      </c>
      <c r="J233" s="118"/>
      <c r="L233" s="111"/>
      <c r="AJ233" s="112" t="s">
        <v>78</v>
      </c>
      <c r="AL233" s="115" t="s">
        <v>68</v>
      </c>
      <c r="AM233" s="115" t="s">
        <v>74</v>
      </c>
      <c r="AQ233" s="112" t="s">
        <v>144</v>
      </c>
      <c r="BC233" s="116">
        <f>SUM(BC234:BC241)</f>
        <v>0</v>
      </c>
    </row>
    <row r="234" spans="1:57" s="2" customFormat="1" ht="24.2" customHeight="1">
      <c r="A234" s="29"/>
      <c r="B234" s="119"/>
      <c r="C234" s="120" t="s">
        <v>761</v>
      </c>
      <c r="D234" s="120" t="s">
        <v>146</v>
      </c>
      <c r="E234" s="121" t="s">
        <v>1232</v>
      </c>
      <c r="F234" s="122" t="s">
        <v>1233</v>
      </c>
      <c r="G234" s="123" t="s">
        <v>307</v>
      </c>
      <c r="H234" s="124">
        <v>9</v>
      </c>
      <c r="I234" s="125"/>
      <c r="J234" s="125"/>
      <c r="K234" s="126"/>
      <c r="L234" s="30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AJ234" s="127" t="s">
        <v>205</v>
      </c>
      <c r="AL234" s="127" t="s">
        <v>146</v>
      </c>
      <c r="AM234" s="127" t="s">
        <v>78</v>
      </c>
      <c r="AQ234" s="15" t="s">
        <v>144</v>
      </c>
      <c r="AW234" s="128" t="e">
        <f>IF(#REF!="základná",J234,0)</f>
        <v>#REF!</v>
      </c>
      <c r="AX234" s="128" t="e">
        <f>IF(#REF!="znížená",J234,0)</f>
        <v>#REF!</v>
      </c>
      <c r="AY234" s="128" t="e">
        <f>IF(#REF!="zákl. prenesená",J234,0)</f>
        <v>#REF!</v>
      </c>
      <c r="AZ234" s="128" t="e">
        <f>IF(#REF!="zníž. prenesená",J234,0)</f>
        <v>#REF!</v>
      </c>
      <c r="BA234" s="128" t="e">
        <f>IF(#REF!="nulová",J234,0)</f>
        <v>#REF!</v>
      </c>
      <c r="BB234" s="15" t="s">
        <v>78</v>
      </c>
      <c r="BC234" s="128">
        <f t="shared" ref="BC234:BC241" si="4">ROUND(I234*H234,2)</f>
        <v>0</v>
      </c>
      <c r="BD234" s="15" t="s">
        <v>205</v>
      </c>
      <c r="BE234" s="127" t="s">
        <v>1234</v>
      </c>
    </row>
    <row r="235" spans="1:57" s="2" customFormat="1" ht="24.2" customHeight="1">
      <c r="A235" s="29"/>
      <c r="B235" s="119"/>
      <c r="C235" s="120" t="s">
        <v>765</v>
      </c>
      <c r="D235" s="120" t="s">
        <v>146</v>
      </c>
      <c r="E235" s="121" t="s">
        <v>1235</v>
      </c>
      <c r="F235" s="122" t="s">
        <v>1236</v>
      </c>
      <c r="G235" s="123" t="s">
        <v>307</v>
      </c>
      <c r="H235" s="124">
        <v>9</v>
      </c>
      <c r="I235" s="125"/>
      <c r="J235" s="125"/>
      <c r="K235" s="126"/>
      <c r="L235" s="30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AJ235" s="127" t="s">
        <v>205</v>
      </c>
      <c r="AL235" s="127" t="s">
        <v>146</v>
      </c>
      <c r="AM235" s="127" t="s">
        <v>78</v>
      </c>
      <c r="AQ235" s="15" t="s">
        <v>144</v>
      </c>
      <c r="AW235" s="128" t="e">
        <f>IF(#REF!="základná",J235,0)</f>
        <v>#REF!</v>
      </c>
      <c r="AX235" s="128" t="e">
        <f>IF(#REF!="znížená",J235,0)</f>
        <v>#REF!</v>
      </c>
      <c r="AY235" s="128" t="e">
        <f>IF(#REF!="zákl. prenesená",J235,0)</f>
        <v>#REF!</v>
      </c>
      <c r="AZ235" s="128" t="e">
        <f>IF(#REF!="zníž. prenesená",J235,0)</f>
        <v>#REF!</v>
      </c>
      <c r="BA235" s="128" t="e">
        <f>IF(#REF!="nulová",J235,0)</f>
        <v>#REF!</v>
      </c>
      <c r="BB235" s="15" t="s">
        <v>78</v>
      </c>
      <c r="BC235" s="128">
        <f t="shared" si="4"/>
        <v>0</v>
      </c>
      <c r="BD235" s="15" t="s">
        <v>205</v>
      </c>
      <c r="BE235" s="127" t="s">
        <v>1237</v>
      </c>
    </row>
    <row r="236" spans="1:57" s="2" customFormat="1" ht="24.2" customHeight="1">
      <c r="A236" s="29"/>
      <c r="B236" s="119"/>
      <c r="C236" s="120" t="s">
        <v>769</v>
      </c>
      <c r="D236" s="120" t="s">
        <v>146</v>
      </c>
      <c r="E236" s="121" t="s">
        <v>1238</v>
      </c>
      <c r="F236" s="122" t="s">
        <v>1239</v>
      </c>
      <c r="G236" s="123" t="s">
        <v>272</v>
      </c>
      <c r="H236" s="124">
        <v>31.5</v>
      </c>
      <c r="I236" s="125"/>
      <c r="J236" s="125"/>
      <c r="K236" s="126"/>
      <c r="L236" s="30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AJ236" s="127" t="s">
        <v>205</v>
      </c>
      <c r="AL236" s="127" t="s">
        <v>146</v>
      </c>
      <c r="AM236" s="127" t="s">
        <v>78</v>
      </c>
      <c r="AQ236" s="15" t="s">
        <v>144</v>
      </c>
      <c r="AW236" s="128" t="e">
        <f>IF(#REF!="základná",J236,0)</f>
        <v>#REF!</v>
      </c>
      <c r="AX236" s="128" t="e">
        <f>IF(#REF!="znížená",J236,0)</f>
        <v>#REF!</v>
      </c>
      <c r="AY236" s="128" t="e">
        <f>IF(#REF!="zákl. prenesená",J236,0)</f>
        <v>#REF!</v>
      </c>
      <c r="AZ236" s="128" t="e">
        <f>IF(#REF!="zníž. prenesená",J236,0)</f>
        <v>#REF!</v>
      </c>
      <c r="BA236" s="128" t="e">
        <f>IF(#REF!="nulová",J236,0)</f>
        <v>#REF!</v>
      </c>
      <c r="BB236" s="15" t="s">
        <v>78</v>
      </c>
      <c r="BC236" s="128">
        <f t="shared" si="4"/>
        <v>0</v>
      </c>
      <c r="BD236" s="15" t="s">
        <v>205</v>
      </c>
      <c r="BE236" s="127" t="s">
        <v>1240</v>
      </c>
    </row>
    <row r="237" spans="1:57" s="2" customFormat="1" ht="24.2" customHeight="1">
      <c r="A237" s="29"/>
      <c r="B237" s="119"/>
      <c r="C237" s="120" t="s">
        <v>774</v>
      </c>
      <c r="D237" s="120" t="s">
        <v>146</v>
      </c>
      <c r="E237" s="121" t="s">
        <v>1241</v>
      </c>
      <c r="F237" s="122" t="s">
        <v>1242</v>
      </c>
      <c r="G237" s="123" t="s">
        <v>307</v>
      </c>
      <c r="H237" s="124">
        <v>9</v>
      </c>
      <c r="I237" s="125"/>
      <c r="J237" s="125"/>
      <c r="K237" s="126"/>
      <c r="L237" s="30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AJ237" s="127" t="s">
        <v>205</v>
      </c>
      <c r="AL237" s="127" t="s">
        <v>146</v>
      </c>
      <c r="AM237" s="127" t="s">
        <v>78</v>
      </c>
      <c r="AQ237" s="15" t="s">
        <v>144</v>
      </c>
      <c r="AW237" s="128" t="e">
        <f>IF(#REF!="základná",J237,0)</f>
        <v>#REF!</v>
      </c>
      <c r="AX237" s="128" t="e">
        <f>IF(#REF!="znížená",J237,0)</f>
        <v>#REF!</v>
      </c>
      <c r="AY237" s="128" t="e">
        <f>IF(#REF!="zákl. prenesená",J237,0)</f>
        <v>#REF!</v>
      </c>
      <c r="AZ237" s="128" t="e">
        <f>IF(#REF!="zníž. prenesená",J237,0)</f>
        <v>#REF!</v>
      </c>
      <c r="BA237" s="128" t="e">
        <f>IF(#REF!="nulová",J237,0)</f>
        <v>#REF!</v>
      </c>
      <c r="BB237" s="15" t="s">
        <v>78</v>
      </c>
      <c r="BC237" s="128">
        <f t="shared" si="4"/>
        <v>0</v>
      </c>
      <c r="BD237" s="15" t="s">
        <v>205</v>
      </c>
      <c r="BE237" s="127" t="s">
        <v>1243</v>
      </c>
    </row>
    <row r="238" spans="1:57" s="2" customFormat="1" ht="24.2" customHeight="1">
      <c r="A238" s="29"/>
      <c r="B238" s="119"/>
      <c r="C238" s="120" t="s">
        <v>778</v>
      </c>
      <c r="D238" s="120" t="s">
        <v>146</v>
      </c>
      <c r="E238" s="121" t="s">
        <v>1244</v>
      </c>
      <c r="F238" s="122" t="s">
        <v>1245</v>
      </c>
      <c r="G238" s="123" t="s">
        <v>307</v>
      </c>
      <c r="H238" s="124">
        <v>9</v>
      </c>
      <c r="I238" s="125"/>
      <c r="J238" s="125"/>
      <c r="K238" s="126"/>
      <c r="L238" s="30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AJ238" s="127" t="s">
        <v>205</v>
      </c>
      <c r="AL238" s="127" t="s">
        <v>146</v>
      </c>
      <c r="AM238" s="127" t="s">
        <v>78</v>
      </c>
      <c r="AQ238" s="15" t="s">
        <v>144</v>
      </c>
      <c r="AW238" s="128" t="e">
        <f>IF(#REF!="základná",J238,0)</f>
        <v>#REF!</v>
      </c>
      <c r="AX238" s="128" t="e">
        <f>IF(#REF!="znížená",J238,0)</f>
        <v>#REF!</v>
      </c>
      <c r="AY238" s="128" t="e">
        <f>IF(#REF!="zákl. prenesená",J238,0)</f>
        <v>#REF!</v>
      </c>
      <c r="AZ238" s="128" t="e">
        <f>IF(#REF!="zníž. prenesená",J238,0)</f>
        <v>#REF!</v>
      </c>
      <c r="BA238" s="128" t="e">
        <f>IF(#REF!="nulová",J238,0)</f>
        <v>#REF!</v>
      </c>
      <c r="BB238" s="15" t="s">
        <v>78</v>
      </c>
      <c r="BC238" s="128">
        <f t="shared" si="4"/>
        <v>0</v>
      </c>
      <c r="BD238" s="15" t="s">
        <v>205</v>
      </c>
      <c r="BE238" s="127" t="s">
        <v>1246</v>
      </c>
    </row>
    <row r="239" spans="1:57" s="2" customFormat="1" ht="16.5" customHeight="1">
      <c r="A239" s="29"/>
      <c r="B239" s="119"/>
      <c r="C239" s="120" t="s">
        <v>782</v>
      </c>
      <c r="D239" s="120" t="s">
        <v>146</v>
      </c>
      <c r="E239" s="121" t="s">
        <v>1247</v>
      </c>
      <c r="F239" s="122" t="s">
        <v>1248</v>
      </c>
      <c r="G239" s="123" t="s">
        <v>272</v>
      </c>
      <c r="H239" s="124">
        <v>87.56</v>
      </c>
      <c r="I239" s="125"/>
      <c r="J239" s="125"/>
      <c r="K239" s="126"/>
      <c r="L239" s="30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AJ239" s="127" t="s">
        <v>205</v>
      </c>
      <c r="AL239" s="127" t="s">
        <v>146</v>
      </c>
      <c r="AM239" s="127" t="s">
        <v>78</v>
      </c>
      <c r="AQ239" s="15" t="s">
        <v>144</v>
      </c>
      <c r="AW239" s="128" t="e">
        <f>IF(#REF!="základná",J239,0)</f>
        <v>#REF!</v>
      </c>
      <c r="AX239" s="128" t="e">
        <f>IF(#REF!="znížená",J239,0)</f>
        <v>#REF!</v>
      </c>
      <c r="AY239" s="128" t="e">
        <f>IF(#REF!="zákl. prenesená",J239,0)</f>
        <v>#REF!</v>
      </c>
      <c r="AZ239" s="128" t="e">
        <f>IF(#REF!="zníž. prenesená",J239,0)</f>
        <v>#REF!</v>
      </c>
      <c r="BA239" s="128" t="e">
        <f>IF(#REF!="nulová",J239,0)</f>
        <v>#REF!</v>
      </c>
      <c r="BB239" s="15" t="s">
        <v>78</v>
      </c>
      <c r="BC239" s="128">
        <f t="shared" si="4"/>
        <v>0</v>
      </c>
      <c r="BD239" s="15" t="s">
        <v>205</v>
      </c>
      <c r="BE239" s="127" t="s">
        <v>1249</v>
      </c>
    </row>
    <row r="240" spans="1:57" s="2" customFormat="1" ht="16.5" customHeight="1">
      <c r="A240" s="29"/>
      <c r="B240" s="119"/>
      <c r="C240" s="120" t="s">
        <v>786</v>
      </c>
      <c r="D240" s="120" t="s">
        <v>146</v>
      </c>
      <c r="E240" s="121" t="s">
        <v>1250</v>
      </c>
      <c r="F240" s="122" t="s">
        <v>1251</v>
      </c>
      <c r="G240" s="123" t="s">
        <v>307</v>
      </c>
      <c r="H240" s="124">
        <v>9</v>
      </c>
      <c r="I240" s="125"/>
      <c r="J240" s="125"/>
      <c r="K240" s="126"/>
      <c r="L240" s="30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AJ240" s="127" t="s">
        <v>205</v>
      </c>
      <c r="AL240" s="127" t="s">
        <v>146</v>
      </c>
      <c r="AM240" s="127" t="s">
        <v>78</v>
      </c>
      <c r="AQ240" s="15" t="s">
        <v>144</v>
      </c>
      <c r="AW240" s="128" t="e">
        <f>IF(#REF!="základná",J240,0)</f>
        <v>#REF!</v>
      </c>
      <c r="AX240" s="128" t="e">
        <f>IF(#REF!="znížená",J240,0)</f>
        <v>#REF!</v>
      </c>
      <c r="AY240" s="128" t="e">
        <f>IF(#REF!="zákl. prenesená",J240,0)</f>
        <v>#REF!</v>
      </c>
      <c r="AZ240" s="128" t="e">
        <f>IF(#REF!="zníž. prenesená",J240,0)</f>
        <v>#REF!</v>
      </c>
      <c r="BA240" s="128" t="e">
        <f>IF(#REF!="nulová",J240,0)</f>
        <v>#REF!</v>
      </c>
      <c r="BB240" s="15" t="s">
        <v>78</v>
      </c>
      <c r="BC240" s="128">
        <f t="shared" si="4"/>
        <v>0</v>
      </c>
      <c r="BD240" s="15" t="s">
        <v>205</v>
      </c>
      <c r="BE240" s="127" t="s">
        <v>1252</v>
      </c>
    </row>
    <row r="241" spans="1:57" s="2" customFormat="1" ht="24.2" customHeight="1">
      <c r="A241" s="29"/>
      <c r="B241" s="119"/>
      <c r="C241" s="120" t="s">
        <v>790</v>
      </c>
      <c r="D241" s="120" t="s">
        <v>146</v>
      </c>
      <c r="E241" s="121" t="s">
        <v>1253</v>
      </c>
      <c r="F241" s="122" t="s">
        <v>1254</v>
      </c>
      <c r="G241" s="123" t="s">
        <v>328</v>
      </c>
      <c r="H241" s="124">
        <v>0.30399999999999999</v>
      </c>
      <c r="I241" s="125"/>
      <c r="J241" s="125"/>
      <c r="K241" s="126"/>
      <c r="L241" s="30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AJ241" s="127" t="s">
        <v>205</v>
      </c>
      <c r="AL241" s="127" t="s">
        <v>146</v>
      </c>
      <c r="AM241" s="127" t="s">
        <v>78</v>
      </c>
      <c r="AQ241" s="15" t="s">
        <v>144</v>
      </c>
      <c r="AW241" s="128" t="e">
        <f>IF(#REF!="základná",J241,0)</f>
        <v>#REF!</v>
      </c>
      <c r="AX241" s="128" t="e">
        <f>IF(#REF!="znížená",J241,0)</f>
        <v>#REF!</v>
      </c>
      <c r="AY241" s="128" t="e">
        <f>IF(#REF!="zákl. prenesená",J241,0)</f>
        <v>#REF!</v>
      </c>
      <c r="AZ241" s="128" t="e">
        <f>IF(#REF!="zníž. prenesená",J241,0)</f>
        <v>#REF!</v>
      </c>
      <c r="BA241" s="128" t="e">
        <f>IF(#REF!="nulová",J241,0)</f>
        <v>#REF!</v>
      </c>
      <c r="BB241" s="15" t="s">
        <v>78</v>
      </c>
      <c r="BC241" s="128">
        <f t="shared" si="4"/>
        <v>0</v>
      </c>
      <c r="BD241" s="15" t="s">
        <v>205</v>
      </c>
      <c r="BE241" s="127" t="s">
        <v>1255</v>
      </c>
    </row>
    <row r="242" spans="1:57" s="12" customFormat="1" ht="22.9" customHeight="1">
      <c r="B242" s="111"/>
      <c r="D242" s="112" t="s">
        <v>68</v>
      </c>
      <c r="E242" s="117" t="s">
        <v>587</v>
      </c>
      <c r="F242" s="117" t="s">
        <v>588</v>
      </c>
      <c r="J242" s="118"/>
      <c r="L242" s="111"/>
      <c r="AJ242" s="112" t="s">
        <v>78</v>
      </c>
      <c r="AL242" s="115" t="s">
        <v>68</v>
      </c>
      <c r="AM242" s="115" t="s">
        <v>74</v>
      </c>
      <c r="AQ242" s="112" t="s">
        <v>144</v>
      </c>
      <c r="BC242" s="116">
        <f>SUM(BC243:BC244)</f>
        <v>0</v>
      </c>
    </row>
    <row r="243" spans="1:57" s="2" customFormat="1" ht="24.2" customHeight="1">
      <c r="A243" s="29"/>
      <c r="B243" s="119"/>
      <c r="C243" s="120" t="s">
        <v>794</v>
      </c>
      <c r="D243" s="120" t="s">
        <v>146</v>
      </c>
      <c r="E243" s="121" t="s">
        <v>1256</v>
      </c>
      <c r="F243" s="122" t="s">
        <v>1257</v>
      </c>
      <c r="G243" s="123" t="s">
        <v>149</v>
      </c>
      <c r="H243" s="124">
        <v>279.589</v>
      </c>
      <c r="I243" s="125"/>
      <c r="J243" s="125"/>
      <c r="K243" s="126"/>
      <c r="L243" s="30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AJ243" s="127" t="s">
        <v>205</v>
      </c>
      <c r="AL243" s="127" t="s">
        <v>146</v>
      </c>
      <c r="AM243" s="127" t="s">
        <v>78</v>
      </c>
      <c r="AQ243" s="15" t="s">
        <v>144</v>
      </c>
      <c r="AW243" s="128" t="e">
        <f>IF(#REF!="základná",J243,0)</f>
        <v>#REF!</v>
      </c>
      <c r="AX243" s="128" t="e">
        <f>IF(#REF!="znížená",J243,0)</f>
        <v>#REF!</v>
      </c>
      <c r="AY243" s="128" t="e">
        <f>IF(#REF!="zákl. prenesená",J243,0)</f>
        <v>#REF!</v>
      </c>
      <c r="AZ243" s="128" t="e">
        <f>IF(#REF!="zníž. prenesená",J243,0)</f>
        <v>#REF!</v>
      </c>
      <c r="BA243" s="128" t="e">
        <f>IF(#REF!="nulová",J243,0)</f>
        <v>#REF!</v>
      </c>
      <c r="BB243" s="15" t="s">
        <v>78</v>
      </c>
      <c r="BC243" s="128">
        <f>ROUND(I243*H243,2)</f>
        <v>0</v>
      </c>
      <c r="BD243" s="15" t="s">
        <v>205</v>
      </c>
      <c r="BE243" s="127" t="s">
        <v>1258</v>
      </c>
    </row>
    <row r="244" spans="1:57" s="2" customFormat="1" ht="16.5" customHeight="1">
      <c r="A244" s="29"/>
      <c r="B244" s="119"/>
      <c r="C244" s="129" t="s">
        <v>798</v>
      </c>
      <c r="D244" s="129" t="s">
        <v>369</v>
      </c>
      <c r="E244" s="130"/>
      <c r="F244" s="131" t="s">
        <v>1259</v>
      </c>
      <c r="G244" s="132" t="s">
        <v>772</v>
      </c>
      <c r="H244" s="133">
        <v>139.79499999999999</v>
      </c>
      <c r="I244" s="134"/>
      <c r="J244" s="134"/>
      <c r="K244" s="135"/>
      <c r="L244" s="136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AJ244" s="127" t="s">
        <v>269</v>
      </c>
      <c r="AL244" s="127" t="s">
        <v>369</v>
      </c>
      <c r="AM244" s="127" t="s">
        <v>78</v>
      </c>
      <c r="AQ244" s="15" t="s">
        <v>144</v>
      </c>
      <c r="AW244" s="128" t="e">
        <f>IF(#REF!="základná",J244,0)</f>
        <v>#REF!</v>
      </c>
      <c r="AX244" s="128" t="e">
        <f>IF(#REF!="znížená",J244,0)</f>
        <v>#REF!</v>
      </c>
      <c r="AY244" s="128" t="e">
        <f>IF(#REF!="zákl. prenesená",J244,0)</f>
        <v>#REF!</v>
      </c>
      <c r="AZ244" s="128" t="e">
        <f>IF(#REF!="zníž. prenesená",J244,0)</f>
        <v>#REF!</v>
      </c>
      <c r="BA244" s="128" t="e">
        <f>IF(#REF!="nulová",J244,0)</f>
        <v>#REF!</v>
      </c>
      <c r="BB244" s="15" t="s">
        <v>78</v>
      </c>
      <c r="BC244" s="128">
        <f>ROUND(I244*H244,2)</f>
        <v>0</v>
      </c>
      <c r="BD244" s="15" t="s">
        <v>205</v>
      </c>
      <c r="BE244" s="127" t="s">
        <v>1260</v>
      </c>
    </row>
    <row r="245" spans="1:57" s="12" customFormat="1" ht="22.9" customHeight="1">
      <c r="B245" s="111"/>
      <c r="D245" s="112" t="s">
        <v>68</v>
      </c>
      <c r="E245" s="117" t="s">
        <v>392</v>
      </c>
      <c r="F245" s="117" t="s">
        <v>393</v>
      </c>
      <c r="J245" s="118"/>
      <c r="L245" s="111"/>
      <c r="AJ245" s="112" t="s">
        <v>78</v>
      </c>
      <c r="AL245" s="115" t="s">
        <v>68</v>
      </c>
      <c r="AM245" s="115" t="s">
        <v>74</v>
      </c>
      <c r="AQ245" s="112" t="s">
        <v>144</v>
      </c>
      <c r="BC245" s="116">
        <f>SUM(BC246:BC251)</f>
        <v>0</v>
      </c>
    </row>
    <row r="246" spans="1:57" s="2" customFormat="1" ht="21.75" customHeight="1">
      <c r="A246" s="29"/>
      <c r="B246" s="119"/>
      <c r="C246" s="120" t="s">
        <v>802</v>
      </c>
      <c r="D246" s="120" t="s">
        <v>146</v>
      </c>
      <c r="E246" s="121" t="s">
        <v>874</v>
      </c>
      <c r="F246" s="122" t="s">
        <v>875</v>
      </c>
      <c r="G246" s="123" t="s">
        <v>307</v>
      </c>
      <c r="H246" s="124">
        <v>72</v>
      </c>
      <c r="I246" s="125"/>
      <c r="J246" s="125"/>
      <c r="K246" s="126"/>
      <c r="L246" s="30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AJ246" s="127" t="s">
        <v>205</v>
      </c>
      <c r="AL246" s="127" t="s">
        <v>146</v>
      </c>
      <c r="AM246" s="127" t="s">
        <v>78</v>
      </c>
      <c r="AQ246" s="15" t="s">
        <v>144</v>
      </c>
      <c r="AW246" s="128" t="e">
        <f>IF(#REF!="základná",J246,0)</f>
        <v>#REF!</v>
      </c>
      <c r="AX246" s="128" t="e">
        <f>IF(#REF!="znížená",J246,0)</f>
        <v>#REF!</v>
      </c>
      <c r="AY246" s="128" t="e">
        <f>IF(#REF!="zákl. prenesená",J246,0)</f>
        <v>#REF!</v>
      </c>
      <c r="AZ246" s="128" t="e">
        <f>IF(#REF!="zníž. prenesená",J246,0)</f>
        <v>#REF!</v>
      </c>
      <c r="BA246" s="128" t="e">
        <f>IF(#REF!="nulová",J246,0)</f>
        <v>#REF!</v>
      </c>
      <c r="BB246" s="15" t="s">
        <v>78</v>
      </c>
      <c r="BC246" s="128">
        <f t="shared" ref="BC246:BC251" si="5">ROUND(I246*H246,2)</f>
        <v>0</v>
      </c>
      <c r="BD246" s="15" t="s">
        <v>205</v>
      </c>
      <c r="BE246" s="127" t="s">
        <v>1261</v>
      </c>
    </row>
    <row r="247" spans="1:57" s="2" customFormat="1" ht="24.2" customHeight="1">
      <c r="A247" s="29"/>
      <c r="B247" s="119"/>
      <c r="C247" s="120" t="s">
        <v>804</v>
      </c>
      <c r="D247" s="120" t="s">
        <v>146</v>
      </c>
      <c r="E247" s="121" t="s">
        <v>799</v>
      </c>
      <c r="F247" s="122" t="s">
        <v>800</v>
      </c>
      <c r="G247" s="123" t="s">
        <v>272</v>
      </c>
      <c r="H247" s="124">
        <v>147.46299999999999</v>
      </c>
      <c r="I247" s="125"/>
      <c r="J247" s="125"/>
      <c r="K247" s="126"/>
      <c r="L247" s="30"/>
      <c r="M247" s="29"/>
      <c r="N247" s="29"/>
      <c r="O247" s="29"/>
      <c r="P247" s="29"/>
      <c r="Q247" s="29"/>
      <c r="R247" s="29"/>
      <c r="S247" s="29"/>
      <c r="T247" s="29"/>
      <c r="U247" s="29"/>
      <c r="V247" s="29"/>
      <c r="W247" s="29"/>
      <c r="AJ247" s="127" t="s">
        <v>205</v>
      </c>
      <c r="AL247" s="127" t="s">
        <v>146</v>
      </c>
      <c r="AM247" s="127" t="s">
        <v>78</v>
      </c>
      <c r="AQ247" s="15" t="s">
        <v>144</v>
      </c>
      <c r="AW247" s="128" t="e">
        <f>IF(#REF!="základná",J247,0)</f>
        <v>#REF!</v>
      </c>
      <c r="AX247" s="128" t="e">
        <f>IF(#REF!="znížená",J247,0)</f>
        <v>#REF!</v>
      </c>
      <c r="AY247" s="128" t="e">
        <f>IF(#REF!="zákl. prenesená",J247,0)</f>
        <v>#REF!</v>
      </c>
      <c r="AZ247" s="128" t="e">
        <f>IF(#REF!="zníž. prenesená",J247,0)</f>
        <v>#REF!</v>
      </c>
      <c r="BA247" s="128" t="e">
        <f>IF(#REF!="nulová",J247,0)</f>
        <v>#REF!</v>
      </c>
      <c r="BB247" s="15" t="s">
        <v>78</v>
      </c>
      <c r="BC247" s="128">
        <f t="shared" si="5"/>
        <v>0</v>
      </c>
      <c r="BD247" s="15" t="s">
        <v>205</v>
      </c>
      <c r="BE247" s="127" t="s">
        <v>1262</v>
      </c>
    </row>
    <row r="248" spans="1:57" s="2" customFormat="1" ht="16.5" customHeight="1">
      <c r="A248" s="29"/>
      <c r="B248" s="119"/>
      <c r="C248" s="129" t="s">
        <v>1263</v>
      </c>
      <c r="D248" s="129" t="s">
        <v>369</v>
      </c>
      <c r="E248" s="130" t="s">
        <v>1264</v>
      </c>
      <c r="F248" s="131" t="s">
        <v>1265</v>
      </c>
      <c r="G248" s="132" t="s">
        <v>307</v>
      </c>
      <c r="H248" s="133">
        <v>3</v>
      </c>
      <c r="I248" s="134"/>
      <c r="J248" s="134"/>
      <c r="K248" s="135"/>
      <c r="L248" s="136"/>
      <c r="M248" s="29"/>
      <c r="N248" s="29"/>
      <c r="O248" s="29"/>
      <c r="P248" s="29"/>
      <c r="Q248" s="29"/>
      <c r="R248" s="29"/>
      <c r="S248" s="29"/>
      <c r="T248" s="29"/>
      <c r="U248" s="29"/>
      <c r="V248" s="29"/>
      <c r="W248" s="29"/>
      <c r="AJ248" s="127" t="s">
        <v>269</v>
      </c>
      <c r="AL248" s="127" t="s">
        <v>369</v>
      </c>
      <c r="AM248" s="127" t="s">
        <v>78</v>
      </c>
      <c r="AQ248" s="15" t="s">
        <v>144</v>
      </c>
      <c r="AW248" s="128" t="e">
        <f>IF(#REF!="základná",J248,0)</f>
        <v>#REF!</v>
      </c>
      <c r="AX248" s="128" t="e">
        <f>IF(#REF!="znížená",J248,0)</f>
        <v>#REF!</v>
      </c>
      <c r="AY248" s="128" t="e">
        <f>IF(#REF!="zákl. prenesená",J248,0)</f>
        <v>#REF!</v>
      </c>
      <c r="AZ248" s="128" t="e">
        <f>IF(#REF!="zníž. prenesená",J248,0)</f>
        <v>#REF!</v>
      </c>
      <c r="BA248" s="128" t="e">
        <f>IF(#REF!="nulová",J248,0)</f>
        <v>#REF!</v>
      </c>
      <c r="BB248" s="15" t="s">
        <v>78</v>
      </c>
      <c r="BC248" s="128">
        <f t="shared" si="5"/>
        <v>0</v>
      </c>
      <c r="BD248" s="15" t="s">
        <v>205</v>
      </c>
      <c r="BE248" s="127" t="s">
        <v>1266</v>
      </c>
    </row>
    <row r="249" spans="1:57" s="2" customFormat="1" ht="24.2" customHeight="1">
      <c r="A249" s="29"/>
      <c r="B249" s="119"/>
      <c r="C249" s="120" t="s">
        <v>1267</v>
      </c>
      <c r="D249" s="120" t="s">
        <v>146</v>
      </c>
      <c r="E249" s="121" t="s">
        <v>395</v>
      </c>
      <c r="F249" s="122" t="s">
        <v>396</v>
      </c>
      <c r="G249" s="123" t="s">
        <v>149</v>
      </c>
      <c r="H249" s="124">
        <v>279.589</v>
      </c>
      <c r="I249" s="125"/>
      <c r="J249" s="125"/>
      <c r="K249" s="126"/>
      <c r="L249" s="30"/>
      <c r="M249" s="29"/>
      <c r="N249" s="29"/>
      <c r="O249" s="29"/>
      <c r="P249" s="29"/>
      <c r="Q249" s="29"/>
      <c r="R249" s="29"/>
      <c r="S249" s="29"/>
      <c r="T249" s="29"/>
      <c r="U249" s="29"/>
      <c r="V249" s="29"/>
      <c r="W249" s="29"/>
      <c r="AJ249" s="127" t="s">
        <v>205</v>
      </c>
      <c r="AL249" s="127" t="s">
        <v>146</v>
      </c>
      <c r="AM249" s="127" t="s">
        <v>78</v>
      </c>
      <c r="AQ249" s="15" t="s">
        <v>144</v>
      </c>
      <c r="AW249" s="128" t="e">
        <f>IF(#REF!="základná",J249,0)</f>
        <v>#REF!</v>
      </c>
      <c r="AX249" s="128" t="e">
        <f>IF(#REF!="znížená",J249,0)</f>
        <v>#REF!</v>
      </c>
      <c r="AY249" s="128" t="e">
        <f>IF(#REF!="zákl. prenesená",J249,0)</f>
        <v>#REF!</v>
      </c>
      <c r="AZ249" s="128" t="e">
        <f>IF(#REF!="zníž. prenesená",J249,0)</f>
        <v>#REF!</v>
      </c>
      <c r="BA249" s="128" t="e">
        <f>IF(#REF!="nulová",J249,0)</f>
        <v>#REF!</v>
      </c>
      <c r="BB249" s="15" t="s">
        <v>78</v>
      </c>
      <c r="BC249" s="128">
        <f t="shared" si="5"/>
        <v>0</v>
      </c>
      <c r="BD249" s="15" t="s">
        <v>205</v>
      </c>
      <c r="BE249" s="127" t="s">
        <v>1268</v>
      </c>
    </row>
    <row r="250" spans="1:57" s="2" customFormat="1" ht="24.2" customHeight="1">
      <c r="A250" s="29"/>
      <c r="B250" s="119"/>
      <c r="C250" s="120" t="s">
        <v>1269</v>
      </c>
      <c r="D250" s="120" t="s">
        <v>146</v>
      </c>
      <c r="E250" s="121" t="s">
        <v>1270</v>
      </c>
      <c r="F250" s="122" t="s">
        <v>1271</v>
      </c>
      <c r="G250" s="123" t="s">
        <v>149</v>
      </c>
      <c r="H250" s="124">
        <v>233.13</v>
      </c>
      <c r="I250" s="125"/>
      <c r="J250" s="125"/>
      <c r="K250" s="126"/>
      <c r="L250" s="30"/>
      <c r="M250" s="29"/>
      <c r="N250" s="29"/>
      <c r="O250" s="29"/>
      <c r="P250" s="29"/>
      <c r="Q250" s="29"/>
      <c r="R250" s="29"/>
      <c r="S250" s="29"/>
      <c r="T250" s="29"/>
      <c r="U250" s="29"/>
      <c r="V250" s="29"/>
      <c r="W250" s="29"/>
      <c r="AJ250" s="127" t="s">
        <v>205</v>
      </c>
      <c r="AL250" s="127" t="s">
        <v>146</v>
      </c>
      <c r="AM250" s="127" t="s">
        <v>78</v>
      </c>
      <c r="AQ250" s="15" t="s">
        <v>144</v>
      </c>
      <c r="AW250" s="128" t="e">
        <f>IF(#REF!="základná",J250,0)</f>
        <v>#REF!</v>
      </c>
      <c r="AX250" s="128" t="e">
        <f>IF(#REF!="znížená",J250,0)</f>
        <v>#REF!</v>
      </c>
      <c r="AY250" s="128" t="e">
        <f>IF(#REF!="zákl. prenesená",J250,0)</f>
        <v>#REF!</v>
      </c>
      <c r="AZ250" s="128" t="e">
        <f>IF(#REF!="zníž. prenesená",J250,0)</f>
        <v>#REF!</v>
      </c>
      <c r="BA250" s="128" t="e">
        <f>IF(#REF!="nulová",J250,0)</f>
        <v>#REF!</v>
      </c>
      <c r="BB250" s="15" t="s">
        <v>78</v>
      </c>
      <c r="BC250" s="128">
        <f t="shared" si="5"/>
        <v>0</v>
      </c>
      <c r="BD250" s="15" t="s">
        <v>205</v>
      </c>
      <c r="BE250" s="127" t="s">
        <v>1272</v>
      </c>
    </row>
    <row r="251" spans="1:57" s="2" customFormat="1" ht="33" customHeight="1">
      <c r="A251" s="29"/>
      <c r="B251" s="119"/>
      <c r="C251" s="120" t="s">
        <v>1273</v>
      </c>
      <c r="D251" s="120" t="s">
        <v>146</v>
      </c>
      <c r="E251" s="121" t="s">
        <v>399</v>
      </c>
      <c r="F251" s="122" t="s">
        <v>400</v>
      </c>
      <c r="G251" s="123" t="s">
        <v>149</v>
      </c>
      <c r="H251" s="124">
        <v>279.589</v>
      </c>
      <c r="I251" s="125"/>
      <c r="J251" s="125"/>
      <c r="K251" s="126"/>
      <c r="L251" s="30"/>
      <c r="M251" s="29"/>
      <c r="N251" s="29"/>
      <c r="O251" s="29"/>
      <c r="P251" s="29"/>
      <c r="Q251" s="29"/>
      <c r="R251" s="29"/>
      <c r="S251" s="29"/>
      <c r="T251" s="29"/>
      <c r="U251" s="29"/>
      <c r="V251" s="29"/>
      <c r="W251" s="29"/>
      <c r="AJ251" s="127" t="s">
        <v>205</v>
      </c>
      <c r="AL251" s="127" t="s">
        <v>146</v>
      </c>
      <c r="AM251" s="127" t="s">
        <v>78</v>
      </c>
      <c r="AQ251" s="15" t="s">
        <v>144</v>
      </c>
      <c r="AW251" s="128" t="e">
        <f>IF(#REF!="základná",J251,0)</f>
        <v>#REF!</v>
      </c>
      <c r="AX251" s="128" t="e">
        <f>IF(#REF!="znížená",J251,0)</f>
        <v>#REF!</v>
      </c>
      <c r="AY251" s="128" t="e">
        <f>IF(#REF!="zákl. prenesená",J251,0)</f>
        <v>#REF!</v>
      </c>
      <c r="AZ251" s="128" t="e">
        <f>IF(#REF!="zníž. prenesená",J251,0)</f>
        <v>#REF!</v>
      </c>
      <c r="BA251" s="128" t="e">
        <f>IF(#REF!="nulová",J251,0)</f>
        <v>#REF!</v>
      </c>
      <c r="BB251" s="15" t="s">
        <v>78</v>
      </c>
      <c r="BC251" s="128">
        <f t="shared" si="5"/>
        <v>0</v>
      </c>
      <c r="BD251" s="15" t="s">
        <v>205</v>
      </c>
      <c r="BE251" s="127" t="s">
        <v>1274</v>
      </c>
    </row>
    <row r="252" spans="1:57" s="2" customFormat="1" ht="6.95" customHeight="1">
      <c r="A252" s="29"/>
      <c r="B252" s="47"/>
      <c r="C252" s="48"/>
      <c r="D252" s="48"/>
      <c r="E252" s="48"/>
      <c r="F252" s="48"/>
      <c r="G252" s="48"/>
      <c r="H252" s="48"/>
      <c r="I252" s="48"/>
      <c r="J252" s="48"/>
      <c r="K252" s="48"/>
      <c r="L252" s="30"/>
      <c r="M252" s="29"/>
      <c r="N252" s="29"/>
      <c r="O252" s="29"/>
      <c r="P252" s="29"/>
      <c r="Q252" s="29"/>
      <c r="R252" s="29"/>
      <c r="S252" s="29"/>
      <c r="T252" s="29"/>
      <c r="U252" s="29"/>
      <c r="V252" s="29"/>
      <c r="W252" s="29"/>
    </row>
  </sheetData>
  <autoFilter ref="C140:K251" xr:uid="{00000000-0009-0000-0000-000006000000}"/>
  <mergeCells count="14">
    <mergeCell ref="E131:H131"/>
    <mergeCell ref="E129:H129"/>
    <mergeCell ref="E133:H133"/>
    <mergeCell ref="L2:N2"/>
    <mergeCell ref="E84:H84"/>
    <mergeCell ref="E88:H88"/>
    <mergeCell ref="E86:H86"/>
    <mergeCell ref="E90:H90"/>
    <mergeCell ref="E127:H127"/>
    <mergeCell ref="E7:H7"/>
    <mergeCell ref="E11:H11"/>
    <mergeCell ref="E9:H9"/>
    <mergeCell ref="E13:H13"/>
    <mergeCell ref="E31:H31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E184"/>
  <sheetViews>
    <sheetView showGridLines="0" topLeftCell="A158" workbookViewId="0">
      <selection activeCell="O46" sqref="O4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6.33203125" style="1" customWidth="1"/>
    <col min="14" max="14" width="12.33203125" style="1" customWidth="1"/>
    <col min="15" max="15" width="16.33203125" style="1" customWidth="1"/>
    <col min="16" max="16" width="12.33203125" style="1" customWidth="1"/>
    <col min="17" max="17" width="15" style="1" customWidth="1"/>
    <col min="18" max="18" width="11" style="1" customWidth="1"/>
    <col min="19" max="19" width="15" style="1" customWidth="1"/>
    <col min="20" max="20" width="16.33203125" style="1" customWidth="1"/>
    <col min="21" max="21" width="11" style="1" customWidth="1"/>
    <col min="22" max="22" width="15" style="1" customWidth="1"/>
    <col min="23" max="23" width="16.33203125" style="1" customWidth="1"/>
    <col min="36" max="57" width="9.33203125" style="1" hidden="1"/>
  </cols>
  <sheetData>
    <row r="1" spans="1:38">
      <c r="A1" s="72"/>
    </row>
    <row r="2" spans="1:38" s="1" customFormat="1" ht="36.950000000000003" customHeight="1">
      <c r="L2" s="147" t="s">
        <v>4</v>
      </c>
      <c r="M2" s="148"/>
      <c r="N2" s="148"/>
      <c r="AL2" s="15" t="s">
        <v>97</v>
      </c>
    </row>
    <row r="3" spans="1:38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L3" s="15" t="s">
        <v>69</v>
      </c>
    </row>
    <row r="4" spans="1:38" s="1" customFormat="1" ht="24.95" customHeight="1">
      <c r="B4" s="18"/>
      <c r="D4" s="19" t="s">
        <v>116</v>
      </c>
      <c r="L4" s="18"/>
      <c r="AL4" s="15" t="s">
        <v>2</v>
      </c>
    </row>
    <row r="5" spans="1:38" s="1" customFormat="1" ht="6.95" customHeight="1">
      <c r="B5" s="18"/>
      <c r="L5" s="18"/>
    </row>
    <row r="6" spans="1:38" s="1" customFormat="1" ht="12" customHeight="1">
      <c r="B6" s="18"/>
      <c r="D6" s="23" t="s">
        <v>11</v>
      </c>
      <c r="L6" s="18"/>
    </row>
    <row r="7" spans="1:38" s="1" customFormat="1" ht="16.5" customHeight="1">
      <c r="B7" s="18"/>
      <c r="E7" s="181" t="str">
        <f>'Rekapitulácia stavby'!K6</f>
        <v>Poltár OO PZ, rekonštrukcia a modernizácia objektu</v>
      </c>
      <c r="F7" s="183"/>
      <c r="G7" s="183"/>
      <c r="H7" s="183"/>
      <c r="L7" s="18"/>
    </row>
    <row r="8" spans="1:38" ht="12.75">
      <c r="B8" s="18"/>
      <c r="D8" s="23" t="s">
        <v>117</v>
      </c>
      <c r="L8" s="18"/>
    </row>
    <row r="9" spans="1:38" s="1" customFormat="1" ht="16.5" customHeight="1">
      <c r="B9" s="18"/>
      <c r="E9" s="181" t="s">
        <v>73</v>
      </c>
      <c r="F9" s="148"/>
      <c r="G9" s="148"/>
      <c r="H9" s="148"/>
      <c r="L9" s="18"/>
    </row>
    <row r="10" spans="1:38" s="1" customFormat="1" ht="12" customHeight="1">
      <c r="B10" s="18"/>
      <c r="D10" s="23" t="s">
        <v>118</v>
      </c>
      <c r="L10" s="18"/>
    </row>
    <row r="11" spans="1:38" s="2" customFormat="1" ht="16.5" customHeight="1">
      <c r="A11" s="29"/>
      <c r="B11" s="30"/>
      <c r="C11" s="29"/>
      <c r="D11" s="29"/>
      <c r="E11" s="184" t="s">
        <v>84</v>
      </c>
      <c r="F11" s="182"/>
      <c r="G11" s="182"/>
      <c r="H11" s="182"/>
      <c r="I11" s="29"/>
      <c r="J11" s="29"/>
      <c r="K11" s="29"/>
      <c r="L11" s="42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</row>
    <row r="12" spans="1:38" s="2" customFormat="1" ht="12" customHeight="1">
      <c r="A12" s="29"/>
      <c r="B12" s="30"/>
      <c r="C12" s="29"/>
      <c r="D12" s="23" t="s">
        <v>806</v>
      </c>
      <c r="E12" s="29"/>
      <c r="F12" s="29"/>
      <c r="G12" s="29"/>
      <c r="H12" s="29"/>
      <c r="I12" s="29"/>
      <c r="J12" s="29"/>
      <c r="K12" s="29"/>
      <c r="L12" s="42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</row>
    <row r="13" spans="1:38" s="2" customFormat="1" ht="16.5" customHeight="1">
      <c r="A13" s="29"/>
      <c r="B13" s="30"/>
      <c r="C13" s="29"/>
      <c r="D13" s="29"/>
      <c r="E13" s="178" t="s">
        <v>2879</v>
      </c>
      <c r="F13" s="182"/>
      <c r="G13" s="182"/>
      <c r="H13" s="182"/>
      <c r="I13" s="29"/>
      <c r="J13" s="29"/>
      <c r="K13" s="29"/>
      <c r="L13" s="42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</row>
    <row r="14" spans="1:38" s="2" customFormat="1">
      <c r="A14" s="29"/>
      <c r="B14" s="30"/>
      <c r="C14" s="29"/>
      <c r="D14" s="29"/>
      <c r="E14" s="29"/>
      <c r="F14" s="29"/>
      <c r="G14" s="29"/>
      <c r="H14" s="29"/>
      <c r="I14" s="29"/>
      <c r="J14" s="29"/>
      <c r="K14" s="29"/>
      <c r="L14" s="42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</row>
    <row r="15" spans="1:38" s="2" customFormat="1" ht="12" customHeight="1">
      <c r="A15" s="29"/>
      <c r="B15" s="30"/>
      <c r="C15" s="29"/>
      <c r="D15" s="23" t="s">
        <v>13</v>
      </c>
      <c r="E15" s="29"/>
      <c r="F15" s="21" t="s">
        <v>14</v>
      </c>
      <c r="G15" s="29"/>
      <c r="H15" s="29"/>
      <c r="I15" s="23" t="s">
        <v>15</v>
      </c>
      <c r="J15" s="21" t="s">
        <v>16</v>
      </c>
      <c r="K15" s="29"/>
      <c r="L15" s="42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</row>
    <row r="16" spans="1:38" s="2" customFormat="1" ht="12" customHeight="1">
      <c r="A16" s="29"/>
      <c r="B16" s="30"/>
      <c r="C16" s="29"/>
      <c r="D16" s="23" t="s">
        <v>17</v>
      </c>
      <c r="E16" s="29"/>
      <c r="F16" s="21" t="s">
        <v>18</v>
      </c>
      <c r="G16" s="29"/>
      <c r="H16" s="29"/>
      <c r="I16" s="23" t="s">
        <v>19</v>
      </c>
      <c r="J16" s="55" t="str">
        <f>'Rekapitulácia stavby'!AN8</f>
        <v>21. 6. 2023</v>
      </c>
      <c r="K16" s="29"/>
      <c r="L16" s="42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</row>
    <row r="17" spans="1:23" s="2" customFormat="1" ht="21.75" customHeight="1">
      <c r="A17" s="29"/>
      <c r="B17" s="30"/>
      <c r="C17" s="29"/>
      <c r="D17" s="20" t="s">
        <v>21</v>
      </c>
      <c r="E17" s="29"/>
      <c r="F17" s="24" t="s">
        <v>22</v>
      </c>
      <c r="G17" s="29"/>
      <c r="H17" s="29"/>
      <c r="I17" s="20" t="s">
        <v>23</v>
      </c>
      <c r="J17" s="24" t="s">
        <v>24</v>
      </c>
      <c r="K17" s="29"/>
      <c r="L17" s="42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</row>
    <row r="18" spans="1:23" s="2" customFormat="1" ht="12" customHeight="1">
      <c r="A18" s="29"/>
      <c r="B18" s="30"/>
      <c r="C18" s="29"/>
      <c r="D18" s="23" t="s">
        <v>25</v>
      </c>
      <c r="E18" s="29"/>
      <c r="F18" s="29"/>
      <c r="G18" s="29"/>
      <c r="H18" s="29"/>
      <c r="I18" s="23" t="s">
        <v>26</v>
      </c>
      <c r="J18" s="21" t="s">
        <v>27</v>
      </c>
      <c r="K18" s="29"/>
      <c r="L18" s="42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</row>
    <row r="19" spans="1:23" s="2" customFormat="1" ht="18" customHeight="1">
      <c r="A19" s="29"/>
      <c r="B19" s="30"/>
      <c r="C19" s="29"/>
      <c r="D19" s="29"/>
      <c r="E19" s="21" t="s">
        <v>28</v>
      </c>
      <c r="F19" s="29"/>
      <c r="G19" s="29"/>
      <c r="H19" s="29"/>
      <c r="I19" s="23" t="s">
        <v>29</v>
      </c>
      <c r="J19" s="21"/>
      <c r="K19" s="29"/>
      <c r="L19" s="42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</row>
    <row r="20" spans="1:23" s="2" customFormat="1" ht="6.95" customHeight="1">
      <c r="A20" s="29"/>
      <c r="B20" s="30"/>
      <c r="C20" s="29"/>
      <c r="D20" s="29"/>
      <c r="E20" s="29"/>
      <c r="F20" s="29"/>
      <c r="G20" s="29"/>
      <c r="H20" s="29"/>
      <c r="I20" s="29"/>
      <c r="J20" s="29"/>
      <c r="K20" s="29"/>
      <c r="L20" s="42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</row>
    <row r="21" spans="1:23" s="2" customFormat="1" ht="12" customHeight="1">
      <c r="A21" s="29"/>
      <c r="B21" s="30"/>
      <c r="C21" s="29"/>
      <c r="D21" s="23" t="s">
        <v>30</v>
      </c>
      <c r="E21" s="29"/>
      <c r="F21" s="29"/>
      <c r="G21" s="29"/>
      <c r="H21" s="29"/>
      <c r="I21" s="23" t="s">
        <v>26</v>
      </c>
      <c r="J21" s="21" t="s">
        <v>31</v>
      </c>
      <c r="K21" s="29"/>
      <c r="L21" s="42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</row>
    <row r="22" spans="1:23" s="2" customFormat="1" ht="18" customHeight="1">
      <c r="A22" s="29"/>
      <c r="B22" s="30"/>
      <c r="C22" s="29"/>
      <c r="D22" s="29"/>
      <c r="E22" s="21" t="s">
        <v>31</v>
      </c>
      <c r="F22" s="29"/>
      <c r="G22" s="29"/>
      <c r="H22" s="29"/>
      <c r="I22" s="23" t="s">
        <v>29</v>
      </c>
      <c r="J22" s="21" t="s">
        <v>31</v>
      </c>
      <c r="K22" s="29"/>
      <c r="L22" s="42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</row>
    <row r="23" spans="1:23" s="2" customFormat="1" ht="6.95" customHeight="1">
      <c r="A23" s="29"/>
      <c r="B23" s="30"/>
      <c r="C23" s="29"/>
      <c r="D23" s="29"/>
      <c r="E23" s="29"/>
      <c r="F23" s="29"/>
      <c r="G23" s="29"/>
      <c r="H23" s="29"/>
      <c r="I23" s="29"/>
      <c r="J23" s="29"/>
      <c r="K23" s="29"/>
      <c r="L23" s="42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</row>
    <row r="24" spans="1:23" s="2" customFormat="1" ht="12" customHeight="1">
      <c r="A24" s="29"/>
      <c r="B24" s="30"/>
      <c r="C24" s="29"/>
      <c r="D24" s="23" t="s">
        <v>32</v>
      </c>
      <c r="E24" s="29"/>
      <c r="F24" s="29"/>
      <c r="G24" s="29"/>
      <c r="H24" s="29"/>
      <c r="I24" s="23" t="s">
        <v>26</v>
      </c>
      <c r="J24" s="21" t="s">
        <v>33</v>
      </c>
      <c r="K24" s="29"/>
      <c r="L24" s="42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</row>
    <row r="25" spans="1:23" s="2" customFormat="1" ht="18" customHeight="1">
      <c r="A25" s="29"/>
      <c r="B25" s="30"/>
      <c r="C25" s="29"/>
      <c r="D25" s="29"/>
      <c r="E25" s="21" t="s">
        <v>34</v>
      </c>
      <c r="F25" s="29"/>
      <c r="G25" s="29"/>
      <c r="H25" s="29"/>
      <c r="I25" s="23" t="s">
        <v>29</v>
      </c>
      <c r="J25" s="21" t="s">
        <v>35</v>
      </c>
      <c r="K25" s="29"/>
      <c r="L25" s="42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</row>
    <row r="26" spans="1:23" s="2" customFormat="1" ht="6.95" customHeight="1">
      <c r="A26" s="29"/>
      <c r="B26" s="30"/>
      <c r="C26" s="29"/>
      <c r="D26" s="29"/>
      <c r="E26" s="29"/>
      <c r="F26" s="29"/>
      <c r="G26" s="29"/>
      <c r="H26" s="29"/>
      <c r="I26" s="29"/>
      <c r="J26" s="29"/>
      <c r="K26" s="29"/>
      <c r="L26" s="42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</row>
    <row r="27" spans="1:23" s="2" customFormat="1" ht="12" customHeight="1">
      <c r="A27" s="29"/>
      <c r="B27" s="30"/>
      <c r="C27" s="29"/>
      <c r="D27" s="23" t="s">
        <v>37</v>
      </c>
      <c r="E27" s="29"/>
      <c r="F27" s="29"/>
      <c r="G27" s="29"/>
      <c r="H27" s="29"/>
      <c r="I27" s="23" t="s">
        <v>26</v>
      </c>
      <c r="J27" s="21" t="s">
        <v>31</v>
      </c>
      <c r="K27" s="29"/>
      <c r="L27" s="42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</row>
    <row r="28" spans="1:23" s="2" customFormat="1" ht="18" customHeight="1">
      <c r="A28" s="29"/>
      <c r="B28" s="30"/>
      <c r="C28" s="29"/>
      <c r="D28" s="29"/>
      <c r="E28" s="21" t="s">
        <v>38</v>
      </c>
      <c r="F28" s="29"/>
      <c r="G28" s="29"/>
      <c r="H28" s="29"/>
      <c r="I28" s="23" t="s">
        <v>29</v>
      </c>
      <c r="J28" s="21" t="s">
        <v>31</v>
      </c>
      <c r="K28" s="29"/>
      <c r="L28" s="42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</row>
    <row r="29" spans="1:23" s="2" customFormat="1" ht="6.95" customHeight="1">
      <c r="A29" s="29"/>
      <c r="B29" s="30"/>
      <c r="C29" s="29"/>
      <c r="D29" s="29"/>
      <c r="E29" s="29"/>
      <c r="F29" s="29"/>
      <c r="G29" s="29"/>
      <c r="H29" s="29"/>
      <c r="I29" s="29"/>
      <c r="J29" s="29"/>
      <c r="K29" s="29"/>
      <c r="L29" s="42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</row>
    <row r="30" spans="1:23" s="2" customFormat="1" ht="12" customHeight="1">
      <c r="A30" s="29"/>
      <c r="B30" s="30"/>
      <c r="C30" s="29"/>
      <c r="D30" s="23" t="s">
        <v>39</v>
      </c>
      <c r="E30" s="29"/>
      <c r="F30" s="29"/>
      <c r="G30" s="29"/>
      <c r="H30" s="29"/>
      <c r="I30" s="29"/>
      <c r="J30" s="29"/>
      <c r="K30" s="29"/>
      <c r="L30" s="42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</row>
    <row r="31" spans="1:23" s="8" customFormat="1" ht="16.5" customHeight="1">
      <c r="A31" s="73"/>
      <c r="B31" s="74"/>
      <c r="C31" s="73"/>
      <c r="D31" s="73"/>
      <c r="E31" s="171" t="s">
        <v>1</v>
      </c>
      <c r="F31" s="171"/>
      <c r="G31" s="171"/>
      <c r="H31" s="171"/>
      <c r="I31" s="73"/>
      <c r="J31" s="73"/>
      <c r="K31" s="73"/>
      <c r="L31" s="75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</row>
    <row r="32" spans="1:23" s="2" customFormat="1" ht="6.95" customHeight="1">
      <c r="A32" s="29"/>
      <c r="B32" s="30"/>
      <c r="C32" s="29"/>
      <c r="D32" s="29"/>
      <c r="E32" s="29"/>
      <c r="F32" s="29"/>
      <c r="G32" s="29"/>
      <c r="H32" s="29"/>
      <c r="I32" s="29"/>
      <c r="J32" s="29"/>
      <c r="K32" s="29"/>
      <c r="L32" s="42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</row>
    <row r="33" spans="1:23" s="2" customFormat="1" ht="6.95" customHeight="1">
      <c r="A33" s="29"/>
      <c r="B33" s="30"/>
      <c r="C33" s="29"/>
      <c r="D33" s="57"/>
      <c r="E33" s="57"/>
      <c r="F33" s="57"/>
      <c r="G33" s="57"/>
      <c r="H33" s="57"/>
      <c r="I33" s="57"/>
      <c r="J33" s="57"/>
      <c r="K33" s="57"/>
      <c r="L33" s="42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</row>
    <row r="34" spans="1:23" s="2" customFormat="1" ht="14.45" customHeight="1">
      <c r="A34" s="29"/>
      <c r="B34" s="30"/>
      <c r="C34" s="29"/>
      <c r="D34" s="21" t="s">
        <v>119</v>
      </c>
      <c r="E34" s="29"/>
      <c r="F34" s="29"/>
      <c r="G34" s="29"/>
      <c r="H34" s="29"/>
      <c r="I34" s="29"/>
      <c r="J34" s="28"/>
      <c r="K34" s="29"/>
      <c r="L34" s="42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</row>
    <row r="35" spans="1:23" s="2" customFormat="1" ht="14.45" customHeight="1">
      <c r="A35" s="29"/>
      <c r="B35" s="30"/>
      <c r="C35" s="29"/>
      <c r="D35" s="27" t="s">
        <v>120</v>
      </c>
      <c r="E35" s="29"/>
      <c r="F35" s="29"/>
      <c r="G35" s="29"/>
      <c r="H35" s="29"/>
      <c r="I35" s="29"/>
      <c r="J35" s="28"/>
      <c r="K35" s="29"/>
      <c r="L35" s="42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</row>
    <row r="36" spans="1:23" s="2" customFormat="1" ht="25.35" customHeight="1">
      <c r="A36" s="29"/>
      <c r="B36" s="30"/>
      <c r="C36" s="29"/>
      <c r="D36" s="76" t="s">
        <v>42</v>
      </c>
      <c r="E36" s="29"/>
      <c r="F36" s="29"/>
      <c r="G36" s="29"/>
      <c r="H36" s="29"/>
      <c r="I36" s="29"/>
      <c r="J36" s="61"/>
      <c r="K36" s="29"/>
      <c r="L36" s="42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</row>
    <row r="37" spans="1:23" s="2" customFormat="1" ht="6.95" customHeight="1">
      <c r="A37" s="29"/>
      <c r="B37" s="30"/>
      <c r="C37" s="29"/>
      <c r="D37" s="57"/>
      <c r="E37" s="57"/>
      <c r="F37" s="57"/>
      <c r="G37" s="57"/>
      <c r="H37" s="57"/>
      <c r="I37" s="57"/>
      <c r="J37" s="57"/>
      <c r="K37" s="57"/>
      <c r="L37" s="42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</row>
    <row r="38" spans="1:23" s="2" customFormat="1" ht="14.45" customHeight="1">
      <c r="A38" s="29"/>
      <c r="B38" s="30"/>
      <c r="C38" s="29"/>
      <c r="D38" s="29"/>
      <c r="E38" s="29"/>
      <c r="F38" s="33" t="s">
        <v>44</v>
      </c>
      <c r="G38" s="29"/>
      <c r="H38" s="29"/>
      <c r="I38" s="33" t="s">
        <v>43</v>
      </c>
      <c r="J38" s="33" t="s">
        <v>45</v>
      </c>
      <c r="K38" s="29"/>
      <c r="L38" s="42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</row>
    <row r="39" spans="1:23" s="2" customFormat="1" ht="14.45" customHeight="1">
      <c r="A39" s="29"/>
      <c r="B39" s="30"/>
      <c r="C39" s="29"/>
      <c r="D39" s="77" t="s">
        <v>46</v>
      </c>
      <c r="E39" s="35" t="s">
        <v>47</v>
      </c>
      <c r="F39" s="78" t="e">
        <f>ROUND((SUM(AW112:AW113) + SUM(AW137:AW183)),  2)</f>
        <v>#REF!</v>
      </c>
      <c r="G39" s="79"/>
      <c r="H39" s="79"/>
      <c r="I39" s="80">
        <v>0.2</v>
      </c>
      <c r="J39" s="78" t="e">
        <f>ROUND(((SUM(AW112:AW113) + SUM(AW137:AW183))*I39),  2)</f>
        <v>#REF!</v>
      </c>
      <c r="K39" s="29"/>
      <c r="L39" s="42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</row>
    <row r="40" spans="1:23" s="2" customFormat="1" ht="14.45" customHeight="1">
      <c r="A40" s="29"/>
      <c r="B40" s="30"/>
      <c r="C40" s="29"/>
      <c r="D40" s="29"/>
      <c r="E40" s="35" t="s">
        <v>48</v>
      </c>
      <c r="F40" s="81"/>
      <c r="G40" s="29"/>
      <c r="H40" s="29"/>
      <c r="I40" s="82">
        <v>0.23</v>
      </c>
      <c r="J40" s="81"/>
      <c r="K40" s="29"/>
      <c r="L40" s="42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</row>
    <row r="41" spans="1:23" s="2" customFormat="1" ht="14.45" hidden="1" customHeight="1">
      <c r="A41" s="29"/>
      <c r="B41" s="30"/>
      <c r="C41" s="29"/>
      <c r="D41" s="29"/>
      <c r="E41" s="23" t="s">
        <v>49</v>
      </c>
      <c r="F41" s="81" t="e">
        <f>ROUND((SUM(AY112:AY113) + SUM(AY137:AY183)),  2)</f>
        <v>#REF!</v>
      </c>
      <c r="G41" s="29"/>
      <c r="H41" s="29"/>
      <c r="I41" s="82">
        <v>0.2</v>
      </c>
      <c r="J41" s="81">
        <f>0</f>
        <v>0</v>
      </c>
      <c r="K41" s="29"/>
      <c r="L41" s="42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</row>
    <row r="42" spans="1:23" s="2" customFormat="1" ht="14.45" hidden="1" customHeight="1">
      <c r="A42" s="29"/>
      <c r="B42" s="30"/>
      <c r="C42" s="29"/>
      <c r="D42" s="29"/>
      <c r="E42" s="23" t="s">
        <v>50</v>
      </c>
      <c r="F42" s="81" t="e">
        <f>ROUND((SUM(AZ112:AZ113) + SUM(AZ137:AZ183)),  2)</f>
        <v>#REF!</v>
      </c>
      <c r="G42" s="29"/>
      <c r="H42" s="29"/>
      <c r="I42" s="82">
        <v>0.2</v>
      </c>
      <c r="J42" s="81">
        <f>0</f>
        <v>0</v>
      </c>
      <c r="K42" s="29"/>
      <c r="L42" s="42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</row>
    <row r="43" spans="1:23" s="2" customFormat="1" ht="14.45" hidden="1" customHeight="1">
      <c r="A43" s="29"/>
      <c r="B43" s="30"/>
      <c r="C43" s="29"/>
      <c r="D43" s="29"/>
      <c r="E43" s="35" t="s">
        <v>51</v>
      </c>
      <c r="F43" s="78" t="e">
        <f>ROUND((SUM(BA112:BA113) + SUM(BA137:BA183)),  2)</f>
        <v>#REF!</v>
      </c>
      <c r="G43" s="79"/>
      <c r="H43" s="79"/>
      <c r="I43" s="80">
        <v>0</v>
      </c>
      <c r="J43" s="78">
        <f>0</f>
        <v>0</v>
      </c>
      <c r="K43" s="29"/>
      <c r="L43" s="42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</row>
    <row r="44" spans="1:23" s="2" customFormat="1" ht="6.95" customHeight="1">
      <c r="A44" s="29"/>
      <c r="B44" s="30"/>
      <c r="C44" s="29"/>
      <c r="D44" s="29"/>
      <c r="E44" s="29"/>
      <c r="F44" s="29"/>
      <c r="G44" s="29"/>
      <c r="H44" s="29"/>
      <c r="I44" s="29"/>
      <c r="J44" s="29"/>
      <c r="K44" s="29"/>
      <c r="L44" s="42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</row>
    <row r="45" spans="1:23" s="2" customFormat="1" ht="25.35" customHeight="1">
      <c r="A45" s="29"/>
      <c r="B45" s="30"/>
      <c r="C45" s="70"/>
      <c r="D45" s="83" t="s">
        <v>52</v>
      </c>
      <c r="E45" s="56"/>
      <c r="F45" s="56"/>
      <c r="G45" s="84" t="s">
        <v>53</v>
      </c>
      <c r="H45" s="85" t="s">
        <v>54</v>
      </c>
      <c r="I45" s="56"/>
      <c r="J45" s="86"/>
      <c r="K45" s="87"/>
      <c r="L45" s="42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</row>
    <row r="46" spans="1:23" s="2" customFormat="1" ht="14.4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42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</row>
    <row r="47" spans="1:23" s="1" customFormat="1" ht="14.45" customHeight="1">
      <c r="B47" s="18"/>
      <c r="L47" s="18"/>
    </row>
    <row r="48" spans="1:23" s="1" customFormat="1" ht="14.45" customHeight="1">
      <c r="B48" s="18"/>
      <c r="L48" s="18"/>
    </row>
    <row r="49" spans="1:23" s="2" customFormat="1" ht="14.45" customHeight="1">
      <c r="B49" s="42"/>
      <c r="D49" s="43" t="s">
        <v>55</v>
      </c>
      <c r="E49" s="44"/>
      <c r="F49" s="44"/>
      <c r="G49" s="43" t="s">
        <v>56</v>
      </c>
      <c r="H49" s="44"/>
      <c r="I49" s="44"/>
      <c r="J49" s="44"/>
      <c r="K49" s="44"/>
      <c r="L49" s="42"/>
    </row>
    <row r="50" spans="1:23">
      <c r="B50" s="18"/>
      <c r="L50" s="18"/>
    </row>
    <row r="51" spans="1:23">
      <c r="B51" s="18"/>
      <c r="L51" s="18"/>
    </row>
    <row r="52" spans="1:23">
      <c r="B52" s="18"/>
      <c r="L52" s="18"/>
    </row>
    <row r="53" spans="1:23">
      <c r="B53" s="18"/>
      <c r="L53" s="18"/>
    </row>
    <row r="54" spans="1:23">
      <c r="B54" s="18"/>
      <c r="L54" s="18"/>
    </row>
    <row r="55" spans="1:23">
      <c r="B55" s="18"/>
      <c r="L55" s="18"/>
    </row>
    <row r="56" spans="1:23">
      <c r="B56" s="18"/>
      <c r="L56" s="18"/>
    </row>
    <row r="57" spans="1:23">
      <c r="B57" s="18"/>
      <c r="L57" s="18"/>
    </row>
    <row r="58" spans="1:23">
      <c r="B58" s="18"/>
      <c r="L58" s="18"/>
    </row>
    <row r="59" spans="1:23">
      <c r="B59" s="18"/>
      <c r="L59" s="18"/>
    </row>
    <row r="60" spans="1:23" s="2" customFormat="1" ht="12.75">
      <c r="A60" s="29"/>
      <c r="B60" s="30"/>
      <c r="C60" s="29"/>
      <c r="D60" s="45" t="s">
        <v>57</v>
      </c>
      <c r="E60" s="32"/>
      <c r="F60" s="88" t="s">
        <v>58</v>
      </c>
      <c r="G60" s="45" t="s">
        <v>57</v>
      </c>
      <c r="H60" s="32"/>
      <c r="I60" s="32"/>
      <c r="J60" s="89" t="s">
        <v>58</v>
      </c>
      <c r="K60" s="32"/>
      <c r="L60" s="42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</row>
    <row r="61" spans="1:23">
      <c r="B61" s="18"/>
      <c r="L61" s="18"/>
    </row>
    <row r="62" spans="1:23">
      <c r="B62" s="18"/>
      <c r="L62" s="18"/>
    </row>
    <row r="63" spans="1:23">
      <c r="B63" s="18"/>
      <c r="L63" s="18"/>
    </row>
    <row r="64" spans="1:23" s="2" customFormat="1" ht="12.75">
      <c r="A64" s="29"/>
      <c r="B64" s="30"/>
      <c r="C64" s="29"/>
      <c r="D64" s="43" t="s">
        <v>59</v>
      </c>
      <c r="E64" s="46"/>
      <c r="F64" s="46"/>
      <c r="G64" s="43" t="s">
        <v>60</v>
      </c>
      <c r="H64" s="46"/>
      <c r="I64" s="46"/>
      <c r="J64" s="46"/>
      <c r="K64" s="46"/>
      <c r="L64" s="42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</row>
    <row r="65" spans="1:23">
      <c r="B65" s="18"/>
      <c r="L65" s="18"/>
    </row>
    <row r="66" spans="1:23">
      <c r="B66" s="18"/>
      <c r="L66" s="18"/>
    </row>
    <row r="67" spans="1:23">
      <c r="B67" s="18"/>
      <c r="L67" s="18"/>
    </row>
    <row r="68" spans="1:23">
      <c r="B68" s="18"/>
      <c r="L68" s="18"/>
    </row>
    <row r="69" spans="1:23">
      <c r="B69" s="18"/>
      <c r="L69" s="18"/>
    </row>
    <row r="70" spans="1:23">
      <c r="B70" s="18"/>
      <c r="L70" s="18"/>
    </row>
    <row r="71" spans="1:23">
      <c r="B71" s="18"/>
      <c r="L71" s="18"/>
    </row>
    <row r="72" spans="1:23">
      <c r="B72" s="18"/>
      <c r="L72" s="18"/>
    </row>
    <row r="73" spans="1:23">
      <c r="B73" s="18"/>
      <c r="L73" s="18"/>
    </row>
    <row r="74" spans="1:23">
      <c r="B74" s="18"/>
      <c r="L74" s="18"/>
    </row>
    <row r="75" spans="1:23" s="2" customFormat="1" ht="12.75">
      <c r="A75" s="29"/>
      <c r="B75" s="30"/>
      <c r="C75" s="29"/>
      <c r="D75" s="45" t="s">
        <v>57</v>
      </c>
      <c r="E75" s="32"/>
      <c r="F75" s="88" t="s">
        <v>58</v>
      </c>
      <c r="G75" s="45" t="s">
        <v>57</v>
      </c>
      <c r="H75" s="32"/>
      <c r="I75" s="32"/>
      <c r="J75" s="89" t="s">
        <v>58</v>
      </c>
      <c r="K75" s="32"/>
      <c r="L75" s="42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</row>
    <row r="76" spans="1:23" s="2" customFormat="1" ht="14.45" customHeight="1">
      <c r="A76" s="29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2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</row>
    <row r="80" spans="1:23" s="2" customFormat="1" ht="6.95" customHeight="1">
      <c r="A80" s="29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42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</row>
    <row r="81" spans="1:23" s="2" customFormat="1" ht="24.95" customHeight="1">
      <c r="A81" s="29"/>
      <c r="B81" s="30"/>
      <c r="C81" s="19" t="s">
        <v>121</v>
      </c>
      <c r="D81" s="29"/>
      <c r="E81" s="29"/>
      <c r="F81" s="29"/>
      <c r="G81" s="29"/>
      <c r="H81" s="29"/>
      <c r="I81" s="29"/>
      <c r="J81" s="29"/>
      <c r="K81" s="29"/>
      <c r="L81" s="42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</row>
    <row r="82" spans="1:23" s="2" customFormat="1" ht="6.95" customHeight="1">
      <c r="A82" s="29"/>
      <c r="B82" s="30"/>
      <c r="C82" s="29"/>
      <c r="D82" s="29"/>
      <c r="E82" s="29"/>
      <c r="F82" s="29"/>
      <c r="G82" s="29"/>
      <c r="H82" s="29"/>
      <c r="I82" s="29"/>
      <c r="J82" s="29"/>
      <c r="K82" s="29"/>
      <c r="L82" s="42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</row>
    <row r="83" spans="1:23" s="2" customFormat="1" ht="12" customHeight="1">
      <c r="A83" s="29"/>
      <c r="B83" s="30"/>
      <c r="C83" s="23" t="s">
        <v>11</v>
      </c>
      <c r="D83" s="29"/>
      <c r="E83" s="29"/>
      <c r="F83" s="29"/>
      <c r="G83" s="29"/>
      <c r="H83" s="29"/>
      <c r="I83" s="29"/>
      <c r="J83" s="29"/>
      <c r="K83" s="29"/>
      <c r="L83" s="42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</row>
    <row r="84" spans="1:23" s="2" customFormat="1" ht="16.5" customHeight="1">
      <c r="A84" s="29"/>
      <c r="B84" s="30"/>
      <c r="C84" s="29"/>
      <c r="D84" s="29"/>
      <c r="E84" s="181" t="str">
        <f>E7</f>
        <v>Poltár OO PZ, rekonštrukcia a modernizácia objektu</v>
      </c>
      <c r="F84" s="183"/>
      <c r="G84" s="183"/>
      <c r="H84" s="183"/>
      <c r="I84" s="29"/>
      <c r="J84" s="29"/>
      <c r="K84" s="29"/>
      <c r="L84" s="42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</row>
    <row r="85" spans="1:23" s="1" customFormat="1" ht="12" customHeight="1">
      <c r="B85" s="18"/>
      <c r="C85" s="23" t="s">
        <v>117</v>
      </c>
      <c r="L85" s="18"/>
    </row>
    <row r="86" spans="1:23" s="1" customFormat="1" ht="16.5" customHeight="1">
      <c r="B86" s="18"/>
      <c r="E86" s="181" t="s">
        <v>73</v>
      </c>
      <c r="F86" s="148"/>
      <c r="G86" s="148"/>
      <c r="H86" s="148"/>
      <c r="L86" s="18"/>
    </row>
    <row r="87" spans="1:23" s="1" customFormat="1" ht="12" customHeight="1">
      <c r="B87" s="18"/>
      <c r="C87" s="23" t="s">
        <v>118</v>
      </c>
      <c r="L87" s="18"/>
    </row>
    <row r="88" spans="1:23" s="2" customFormat="1" ht="16.5" customHeight="1">
      <c r="A88" s="29"/>
      <c r="B88" s="30"/>
      <c r="C88" s="29"/>
      <c r="D88" s="29"/>
      <c r="E88" s="184" t="s">
        <v>84</v>
      </c>
      <c r="F88" s="182"/>
      <c r="G88" s="182"/>
      <c r="H88" s="182"/>
      <c r="I88" s="29"/>
      <c r="J88" s="29"/>
      <c r="K88" s="29"/>
      <c r="L88" s="42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</row>
    <row r="89" spans="1:23" s="2" customFormat="1" ht="12" customHeight="1">
      <c r="A89" s="29"/>
      <c r="B89" s="30"/>
      <c r="C89" s="23" t="s">
        <v>806</v>
      </c>
      <c r="D89" s="29"/>
      <c r="E89" s="29"/>
      <c r="F89" s="29"/>
      <c r="G89" s="29"/>
      <c r="H89" s="29"/>
      <c r="I89" s="29"/>
      <c r="J89" s="29"/>
      <c r="K89" s="29"/>
      <c r="L89" s="42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</row>
    <row r="90" spans="1:23" s="2" customFormat="1" ht="16.5" customHeight="1">
      <c r="A90" s="29"/>
      <c r="B90" s="30"/>
      <c r="C90" s="29"/>
      <c r="D90" s="29"/>
      <c r="E90" s="178" t="str">
        <f>E13</f>
        <v>1.4.1d - Vstupné schodisko</v>
      </c>
      <c r="F90" s="182"/>
      <c r="G90" s="182"/>
      <c r="H90" s="182"/>
      <c r="I90" s="29"/>
      <c r="J90" s="29"/>
      <c r="K90" s="29"/>
      <c r="L90" s="42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</row>
    <row r="91" spans="1:23" s="2" customFormat="1" ht="6.95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42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</row>
    <row r="92" spans="1:23" s="2" customFormat="1" ht="12" customHeight="1">
      <c r="A92" s="29"/>
      <c r="B92" s="30"/>
      <c r="C92" s="23" t="s">
        <v>17</v>
      </c>
      <c r="D92" s="29"/>
      <c r="E92" s="29"/>
      <c r="F92" s="21" t="str">
        <f>F16</f>
        <v>Poltár</v>
      </c>
      <c r="G92" s="29"/>
      <c r="H92" s="29"/>
      <c r="I92" s="23" t="s">
        <v>19</v>
      </c>
      <c r="J92" s="55" t="str">
        <f>IF(J16="","",J16)</f>
        <v>21. 6. 2023</v>
      </c>
      <c r="K92" s="29"/>
      <c r="L92" s="42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</row>
    <row r="93" spans="1:23" s="2" customFormat="1" ht="6.9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</row>
    <row r="94" spans="1:23" s="2" customFormat="1" ht="15.2" customHeight="1">
      <c r="A94" s="29"/>
      <c r="B94" s="30"/>
      <c r="C94" s="23" t="s">
        <v>25</v>
      </c>
      <c r="D94" s="29"/>
      <c r="E94" s="29"/>
      <c r="F94" s="21" t="str">
        <f>E19</f>
        <v>Ministerstvo vnútra Slovenskej republiky</v>
      </c>
      <c r="G94" s="29"/>
      <c r="H94" s="29"/>
      <c r="I94" s="23" t="s">
        <v>32</v>
      </c>
      <c r="J94" s="25" t="str">
        <f>E25</f>
        <v>PROMOST s.r.o.</v>
      </c>
      <c r="K94" s="29"/>
      <c r="L94" s="42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</row>
    <row r="95" spans="1:23" s="2" customFormat="1" ht="15.2" customHeight="1">
      <c r="A95" s="29"/>
      <c r="B95" s="30"/>
      <c r="C95" s="23" t="s">
        <v>30</v>
      </c>
      <c r="D95" s="29"/>
      <c r="E95" s="29"/>
      <c r="F95" s="21" t="str">
        <f>IF(E22="","",E22)</f>
        <v xml:space="preserve"> </v>
      </c>
      <c r="G95" s="29"/>
      <c r="H95" s="29"/>
      <c r="I95" s="23" t="s">
        <v>37</v>
      </c>
      <c r="J95" s="25" t="str">
        <f>E28</f>
        <v>Ing. Michal Slobodník</v>
      </c>
      <c r="K95" s="29"/>
      <c r="L95" s="42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</row>
    <row r="96" spans="1:23" s="2" customFormat="1" ht="10.35" customHeight="1">
      <c r="A96" s="29"/>
      <c r="B96" s="30"/>
      <c r="C96" s="29"/>
      <c r="D96" s="29"/>
      <c r="E96" s="29"/>
      <c r="F96" s="29"/>
      <c r="G96" s="29"/>
      <c r="H96" s="29"/>
      <c r="I96" s="29"/>
      <c r="J96" s="29"/>
      <c r="K96" s="29"/>
      <c r="L96" s="42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</row>
    <row r="97" spans="1:39" s="2" customFormat="1" ht="29.25" customHeight="1">
      <c r="A97" s="29"/>
      <c r="B97" s="30"/>
      <c r="C97" s="90" t="s">
        <v>122</v>
      </c>
      <c r="D97" s="70"/>
      <c r="E97" s="70"/>
      <c r="F97" s="70"/>
      <c r="G97" s="70"/>
      <c r="H97" s="70"/>
      <c r="I97" s="70"/>
      <c r="J97" s="91" t="s">
        <v>123</v>
      </c>
      <c r="K97" s="70"/>
      <c r="L97" s="42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</row>
    <row r="98" spans="1:39" s="2" customFormat="1" ht="10.35" customHeight="1">
      <c r="A98" s="29"/>
      <c r="B98" s="30"/>
      <c r="C98" s="29"/>
      <c r="D98" s="29"/>
      <c r="E98" s="29"/>
      <c r="F98" s="29"/>
      <c r="G98" s="29"/>
      <c r="H98" s="29"/>
      <c r="I98" s="29"/>
      <c r="J98" s="29"/>
      <c r="K98" s="29"/>
      <c r="L98" s="42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</row>
    <row r="99" spans="1:39" s="2" customFormat="1" ht="22.9" customHeight="1">
      <c r="A99" s="29"/>
      <c r="B99" s="30"/>
      <c r="C99" s="92" t="s">
        <v>124</v>
      </c>
      <c r="D99" s="29"/>
      <c r="E99" s="29"/>
      <c r="F99" s="29"/>
      <c r="G99" s="29"/>
      <c r="H99" s="29"/>
      <c r="I99" s="29"/>
      <c r="J99" s="61"/>
      <c r="K99" s="29"/>
      <c r="L99" s="42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AM99" s="15" t="s">
        <v>125</v>
      </c>
    </row>
    <row r="100" spans="1:39" s="9" customFormat="1" ht="24.95" customHeight="1">
      <c r="B100" s="93"/>
      <c r="D100" s="94" t="s">
        <v>126</v>
      </c>
      <c r="E100" s="95"/>
      <c r="F100" s="95"/>
      <c r="G100" s="95"/>
      <c r="H100" s="95"/>
      <c r="I100" s="95"/>
      <c r="J100" s="96"/>
      <c r="L100" s="93"/>
    </row>
    <row r="101" spans="1:39" s="10" customFormat="1" ht="19.899999999999999" customHeight="1">
      <c r="B101" s="97"/>
      <c r="D101" s="98" t="s">
        <v>1022</v>
      </c>
      <c r="E101" s="99"/>
      <c r="F101" s="99"/>
      <c r="G101" s="99"/>
      <c r="H101" s="99"/>
      <c r="I101" s="99"/>
      <c r="J101" s="100"/>
      <c r="L101" s="97"/>
    </row>
    <row r="102" spans="1:39" s="10" customFormat="1" ht="19.899999999999999" customHeight="1">
      <c r="B102" s="97"/>
      <c r="D102" s="98" t="s">
        <v>807</v>
      </c>
      <c r="E102" s="99"/>
      <c r="F102" s="99"/>
      <c r="G102" s="99"/>
      <c r="H102" s="99"/>
      <c r="I102" s="99"/>
      <c r="J102" s="100"/>
      <c r="L102" s="97"/>
    </row>
    <row r="103" spans="1:39" s="10" customFormat="1" ht="19.899999999999999" customHeight="1">
      <c r="B103" s="97"/>
      <c r="D103" s="98" t="s">
        <v>1275</v>
      </c>
      <c r="E103" s="99"/>
      <c r="F103" s="99"/>
      <c r="G103" s="99"/>
      <c r="H103" s="99"/>
      <c r="I103" s="99"/>
      <c r="J103" s="100"/>
      <c r="L103" s="97"/>
    </row>
    <row r="104" spans="1:39" s="10" customFormat="1" ht="19.899999999999999" customHeight="1">
      <c r="B104" s="97"/>
      <c r="D104" s="98" t="s">
        <v>128</v>
      </c>
      <c r="E104" s="99"/>
      <c r="F104" s="99"/>
      <c r="G104" s="99"/>
      <c r="H104" s="99"/>
      <c r="I104" s="99"/>
      <c r="J104" s="100"/>
      <c r="L104" s="97"/>
    </row>
    <row r="105" spans="1:39" s="10" customFormat="1" ht="19.899999999999999" customHeight="1">
      <c r="B105" s="97"/>
      <c r="D105" s="98" t="s">
        <v>129</v>
      </c>
      <c r="E105" s="99"/>
      <c r="F105" s="99"/>
      <c r="G105" s="99"/>
      <c r="H105" s="99"/>
      <c r="I105" s="99"/>
      <c r="J105" s="100"/>
      <c r="L105" s="97"/>
    </row>
    <row r="106" spans="1:39" s="10" customFormat="1" ht="19.899999999999999" customHeight="1">
      <c r="B106" s="97"/>
      <c r="D106" s="98" t="s">
        <v>130</v>
      </c>
      <c r="E106" s="99"/>
      <c r="F106" s="99"/>
      <c r="G106" s="99"/>
      <c r="H106" s="99"/>
      <c r="I106" s="99"/>
      <c r="J106" s="100"/>
      <c r="L106" s="97"/>
    </row>
    <row r="107" spans="1:39" s="9" customFormat="1" ht="24.95" customHeight="1">
      <c r="B107" s="93"/>
      <c r="D107" s="94" t="s">
        <v>131</v>
      </c>
      <c r="E107" s="95"/>
      <c r="F107" s="95"/>
      <c r="G107" s="95"/>
      <c r="H107" s="95"/>
      <c r="I107" s="95"/>
      <c r="J107" s="96"/>
      <c r="L107" s="93"/>
    </row>
    <row r="108" spans="1:39" s="10" customFormat="1" ht="19.899999999999999" customHeight="1">
      <c r="B108" s="97"/>
      <c r="D108" s="98" t="s">
        <v>1276</v>
      </c>
      <c r="E108" s="99"/>
      <c r="F108" s="99"/>
      <c r="G108" s="99"/>
      <c r="H108" s="99"/>
      <c r="I108" s="99"/>
      <c r="J108" s="100"/>
      <c r="L108" s="97"/>
    </row>
    <row r="109" spans="1:39" s="10" customFormat="1" ht="19.899999999999999" customHeight="1">
      <c r="B109" s="97"/>
      <c r="D109" s="98" t="s">
        <v>405</v>
      </c>
      <c r="E109" s="99"/>
      <c r="F109" s="99"/>
      <c r="G109" s="99"/>
      <c r="H109" s="99"/>
      <c r="I109" s="99"/>
      <c r="J109" s="100"/>
      <c r="L109" s="97"/>
    </row>
    <row r="110" spans="1:39" s="2" customFormat="1" ht="21.7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</row>
    <row r="111" spans="1:39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42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/>
    </row>
    <row r="112" spans="1:39" s="2" customFormat="1" ht="29.25" customHeight="1">
      <c r="A112" s="29"/>
      <c r="B112" s="30"/>
      <c r="C112" s="92" t="s">
        <v>135</v>
      </c>
      <c r="D112" s="29"/>
      <c r="E112" s="29"/>
      <c r="F112" s="29"/>
      <c r="G112" s="29"/>
      <c r="H112" s="29"/>
      <c r="I112" s="29"/>
      <c r="J112" s="101"/>
      <c r="K112" s="29"/>
      <c r="L112" s="42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</row>
    <row r="113" spans="1:23" s="2" customFormat="1" ht="18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42"/>
      <c r="M113" s="29"/>
      <c r="N113" s="29"/>
      <c r="O113" s="29"/>
      <c r="P113" s="29"/>
      <c r="Q113" s="29"/>
      <c r="R113" s="29"/>
      <c r="S113" s="29"/>
      <c r="T113" s="29"/>
      <c r="U113" s="29"/>
      <c r="V113" s="29"/>
      <c r="W113" s="29"/>
    </row>
    <row r="114" spans="1:23" s="2" customFormat="1" ht="29.25" customHeight="1">
      <c r="A114" s="29"/>
      <c r="B114" s="30"/>
      <c r="C114" s="69" t="s">
        <v>115</v>
      </c>
      <c r="D114" s="70"/>
      <c r="E114" s="70"/>
      <c r="F114" s="70"/>
      <c r="G114" s="70"/>
      <c r="H114" s="70"/>
      <c r="I114" s="70"/>
      <c r="J114" s="71"/>
      <c r="K114" s="70"/>
      <c r="L114" s="42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</row>
    <row r="115" spans="1:23" s="2" customFormat="1" ht="6.95" customHeight="1">
      <c r="A115" s="29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2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</row>
    <row r="119" spans="1:23" s="2" customFormat="1" ht="6.95" customHeight="1">
      <c r="A119" s="29"/>
      <c r="B119" s="49"/>
      <c r="C119" s="50"/>
      <c r="D119" s="50"/>
      <c r="E119" s="50"/>
      <c r="F119" s="50"/>
      <c r="G119" s="50"/>
      <c r="H119" s="50"/>
      <c r="I119" s="50"/>
      <c r="J119" s="50"/>
      <c r="K119" s="50"/>
      <c r="L119" s="42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</row>
    <row r="120" spans="1:23" s="2" customFormat="1" ht="24.95" customHeight="1">
      <c r="A120" s="29"/>
      <c r="B120" s="30"/>
      <c r="C120" s="19" t="s">
        <v>136</v>
      </c>
      <c r="D120" s="29"/>
      <c r="E120" s="29"/>
      <c r="F120" s="29"/>
      <c r="G120" s="29"/>
      <c r="H120" s="29"/>
      <c r="I120" s="29"/>
      <c r="J120" s="29"/>
      <c r="K120" s="29"/>
      <c r="L120" s="42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</row>
    <row r="121" spans="1:23" s="2" customFormat="1" ht="6.9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42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</row>
    <row r="122" spans="1:23" s="2" customFormat="1" ht="12" customHeight="1">
      <c r="A122" s="29"/>
      <c r="B122" s="30"/>
      <c r="C122" s="23" t="s">
        <v>11</v>
      </c>
      <c r="D122" s="29"/>
      <c r="E122" s="29"/>
      <c r="F122" s="29"/>
      <c r="G122" s="29"/>
      <c r="H122" s="29"/>
      <c r="I122" s="29"/>
      <c r="J122" s="29"/>
      <c r="K122" s="29"/>
      <c r="L122" s="42"/>
      <c r="M122" s="29"/>
      <c r="N122" s="29"/>
      <c r="O122" s="29"/>
      <c r="P122" s="29"/>
      <c r="Q122" s="29"/>
      <c r="R122" s="29"/>
      <c r="S122" s="29"/>
      <c r="T122" s="29"/>
      <c r="U122" s="29"/>
      <c r="V122" s="29"/>
      <c r="W122" s="29"/>
    </row>
    <row r="123" spans="1:23" s="2" customFormat="1" ht="16.5" customHeight="1">
      <c r="A123" s="29"/>
      <c r="B123" s="30"/>
      <c r="C123" s="29"/>
      <c r="D123" s="29"/>
      <c r="E123" s="181" t="str">
        <f>E7</f>
        <v>Poltár OO PZ, rekonštrukcia a modernizácia objektu</v>
      </c>
      <c r="F123" s="183"/>
      <c r="G123" s="183"/>
      <c r="H123" s="183"/>
      <c r="I123" s="29"/>
      <c r="J123" s="29"/>
      <c r="K123" s="29"/>
      <c r="L123" s="42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</row>
    <row r="124" spans="1:23" s="1" customFormat="1" ht="12" customHeight="1">
      <c r="B124" s="18"/>
      <c r="C124" s="23" t="s">
        <v>117</v>
      </c>
      <c r="L124" s="18"/>
    </row>
    <row r="125" spans="1:23" s="1" customFormat="1" ht="16.5" customHeight="1">
      <c r="B125" s="18"/>
      <c r="E125" s="181" t="s">
        <v>73</v>
      </c>
      <c r="F125" s="148"/>
      <c r="G125" s="148"/>
      <c r="H125" s="148"/>
      <c r="L125" s="18"/>
    </row>
    <row r="126" spans="1:23" s="1" customFormat="1" ht="12" customHeight="1">
      <c r="B126" s="18"/>
      <c r="C126" s="23" t="s">
        <v>118</v>
      </c>
      <c r="L126" s="18"/>
    </row>
    <row r="127" spans="1:23" s="2" customFormat="1" ht="16.5" customHeight="1">
      <c r="A127" s="29"/>
      <c r="B127" s="30"/>
      <c r="C127" s="29"/>
      <c r="D127" s="29"/>
      <c r="E127" s="184" t="s">
        <v>84</v>
      </c>
      <c r="F127" s="182"/>
      <c r="G127" s="182"/>
      <c r="H127" s="182"/>
      <c r="I127" s="29"/>
      <c r="J127" s="29"/>
      <c r="K127" s="29"/>
      <c r="L127" s="42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</row>
    <row r="128" spans="1:23" s="2" customFormat="1" ht="12" customHeight="1">
      <c r="A128" s="29"/>
      <c r="B128" s="30"/>
      <c r="C128" s="23" t="s">
        <v>806</v>
      </c>
      <c r="D128" s="29"/>
      <c r="E128" s="29"/>
      <c r="F128" s="29"/>
      <c r="G128" s="29"/>
      <c r="H128" s="29"/>
      <c r="I128" s="29"/>
      <c r="J128" s="29"/>
      <c r="K128" s="29"/>
      <c r="L128" s="42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</row>
    <row r="129" spans="1:57" s="2" customFormat="1" ht="16.5" customHeight="1">
      <c r="A129" s="29"/>
      <c r="B129" s="30"/>
      <c r="C129" s="29"/>
      <c r="D129" s="29"/>
      <c r="E129" s="178" t="str">
        <f>E13</f>
        <v>1.4.1d - Vstupné schodisko</v>
      </c>
      <c r="F129" s="182"/>
      <c r="G129" s="182"/>
      <c r="H129" s="182"/>
      <c r="I129" s="29"/>
      <c r="J129" s="29"/>
      <c r="K129" s="29"/>
      <c r="L129" s="42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</row>
    <row r="130" spans="1:57" s="2" customFormat="1" ht="6.95" customHeight="1">
      <c r="A130" s="29"/>
      <c r="B130" s="30"/>
      <c r="C130" s="29"/>
      <c r="D130" s="29"/>
      <c r="E130" s="29"/>
      <c r="F130" s="29"/>
      <c r="G130" s="29"/>
      <c r="H130" s="29"/>
      <c r="I130" s="29"/>
      <c r="J130" s="29"/>
      <c r="K130" s="29"/>
      <c r="L130" s="42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</row>
    <row r="131" spans="1:57" s="2" customFormat="1" ht="12" customHeight="1">
      <c r="A131" s="29"/>
      <c r="B131" s="30"/>
      <c r="C131" s="23" t="s">
        <v>17</v>
      </c>
      <c r="D131" s="29"/>
      <c r="E131" s="29"/>
      <c r="F131" s="21" t="str">
        <f>F16</f>
        <v>Poltár</v>
      </c>
      <c r="G131" s="29"/>
      <c r="H131" s="29"/>
      <c r="I131" s="23" t="s">
        <v>19</v>
      </c>
      <c r="J131" s="55" t="str">
        <f>IF(J16="","",J16)</f>
        <v>21. 6. 2023</v>
      </c>
      <c r="K131" s="29"/>
      <c r="L131" s="42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</row>
    <row r="132" spans="1:57" s="2" customFormat="1" ht="6.95" customHeight="1">
      <c r="A132" s="29"/>
      <c r="B132" s="30"/>
      <c r="C132" s="29"/>
      <c r="D132" s="29"/>
      <c r="E132" s="29"/>
      <c r="F132" s="29"/>
      <c r="G132" s="29"/>
      <c r="H132" s="29"/>
      <c r="I132" s="29"/>
      <c r="J132" s="29"/>
      <c r="K132" s="29"/>
      <c r="L132" s="42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</row>
    <row r="133" spans="1:57" s="2" customFormat="1" ht="15.2" customHeight="1">
      <c r="A133" s="29"/>
      <c r="B133" s="30"/>
      <c r="C133" s="23" t="s">
        <v>25</v>
      </c>
      <c r="D133" s="29"/>
      <c r="E133" s="29"/>
      <c r="F133" s="21" t="str">
        <f>E19</f>
        <v>Ministerstvo vnútra Slovenskej republiky</v>
      </c>
      <c r="G133" s="29"/>
      <c r="H133" s="29"/>
      <c r="I133" s="23" t="s">
        <v>32</v>
      </c>
      <c r="J133" s="25" t="str">
        <f>E25</f>
        <v>PROMOST s.r.o.</v>
      </c>
      <c r="K133" s="29"/>
      <c r="L133" s="42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</row>
    <row r="134" spans="1:57" s="2" customFormat="1" ht="15.2" customHeight="1">
      <c r="A134" s="29"/>
      <c r="B134" s="30"/>
      <c r="C134" s="23" t="s">
        <v>30</v>
      </c>
      <c r="D134" s="29"/>
      <c r="E134" s="29"/>
      <c r="F134" s="21" t="str">
        <f>IF(E22="","",E22)</f>
        <v xml:space="preserve"> </v>
      </c>
      <c r="G134" s="29"/>
      <c r="H134" s="29"/>
      <c r="I134" s="23" t="s">
        <v>37</v>
      </c>
      <c r="J134" s="25" t="str">
        <f>E28</f>
        <v>Ing. Michal Slobodník</v>
      </c>
      <c r="K134" s="29"/>
      <c r="L134" s="42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</row>
    <row r="135" spans="1:57" s="2" customFormat="1" ht="10.35" customHeight="1">
      <c r="A135" s="29"/>
      <c r="B135" s="30"/>
      <c r="C135" s="29"/>
      <c r="D135" s="29"/>
      <c r="E135" s="29"/>
      <c r="F135" s="29"/>
      <c r="G135" s="29"/>
      <c r="H135" s="29"/>
      <c r="I135" s="29"/>
      <c r="J135" s="29"/>
      <c r="K135" s="29"/>
      <c r="L135" s="42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</row>
    <row r="136" spans="1:57" s="11" customFormat="1" ht="29.25" customHeight="1">
      <c r="A136" s="102"/>
      <c r="B136" s="103"/>
      <c r="C136" s="104" t="s">
        <v>137</v>
      </c>
      <c r="D136" s="105" t="s">
        <v>66</v>
      </c>
      <c r="E136" s="105" t="s">
        <v>62</v>
      </c>
      <c r="F136" s="105" t="s">
        <v>63</v>
      </c>
      <c r="G136" s="105" t="s">
        <v>138</v>
      </c>
      <c r="H136" s="105" t="s">
        <v>139</v>
      </c>
      <c r="I136" s="105" t="s">
        <v>140</v>
      </c>
      <c r="J136" s="106" t="s">
        <v>123</v>
      </c>
      <c r="K136" s="107" t="s">
        <v>141</v>
      </c>
      <c r="L136" s="108"/>
      <c r="M136" s="102"/>
      <c r="N136" s="102"/>
      <c r="O136" s="102"/>
      <c r="P136" s="102"/>
      <c r="Q136" s="102"/>
      <c r="R136" s="102"/>
      <c r="S136" s="102"/>
      <c r="T136" s="102"/>
      <c r="U136" s="102"/>
      <c r="V136" s="102"/>
      <c r="W136" s="102"/>
    </row>
    <row r="137" spans="1:57" s="2" customFormat="1" ht="22.9" customHeight="1">
      <c r="A137" s="29"/>
      <c r="B137" s="30"/>
      <c r="C137" s="59" t="s">
        <v>119</v>
      </c>
      <c r="D137" s="29"/>
      <c r="E137" s="29"/>
      <c r="F137" s="29"/>
      <c r="G137" s="29"/>
      <c r="H137" s="29"/>
      <c r="I137" s="29"/>
      <c r="J137" s="109"/>
      <c r="K137" s="29"/>
      <c r="L137" s="30"/>
      <c r="M137" s="29"/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AL137" s="15" t="s">
        <v>68</v>
      </c>
      <c r="AM137" s="15" t="s">
        <v>125</v>
      </c>
      <c r="BC137" s="110">
        <f>BC138+BC170</f>
        <v>0</v>
      </c>
    </row>
    <row r="138" spans="1:57" s="12" customFormat="1" ht="25.9" customHeight="1">
      <c r="B138" s="111"/>
      <c r="D138" s="112" t="s">
        <v>68</v>
      </c>
      <c r="E138" s="113" t="s">
        <v>142</v>
      </c>
      <c r="F138" s="113" t="s">
        <v>143</v>
      </c>
      <c r="J138" s="114"/>
      <c r="L138" s="111"/>
      <c r="AJ138" s="112" t="s">
        <v>74</v>
      </c>
      <c r="AL138" s="115" t="s">
        <v>68</v>
      </c>
      <c r="AM138" s="115" t="s">
        <v>69</v>
      </c>
      <c r="AQ138" s="112" t="s">
        <v>144</v>
      </c>
      <c r="BC138" s="116">
        <f>BC139+BC143+BC146+BC151+BC157+BC168</f>
        <v>0</v>
      </c>
    </row>
    <row r="139" spans="1:57" s="12" customFormat="1" ht="22.9" customHeight="1">
      <c r="B139" s="111"/>
      <c r="D139" s="112" t="s">
        <v>68</v>
      </c>
      <c r="E139" s="117" t="s">
        <v>74</v>
      </c>
      <c r="F139" s="117" t="s">
        <v>1027</v>
      </c>
      <c r="J139" s="118"/>
      <c r="L139" s="111"/>
      <c r="AJ139" s="112" t="s">
        <v>74</v>
      </c>
      <c r="AL139" s="115" t="s">
        <v>68</v>
      </c>
      <c r="AM139" s="115" t="s">
        <v>74</v>
      </c>
      <c r="AQ139" s="112" t="s">
        <v>144</v>
      </c>
      <c r="BC139" s="116">
        <f>SUM(BC140:BC142)</f>
        <v>0</v>
      </c>
    </row>
    <row r="140" spans="1:57" s="2" customFormat="1" ht="24.2" customHeight="1">
      <c r="A140" s="29"/>
      <c r="B140" s="119"/>
      <c r="C140" s="120" t="s">
        <v>74</v>
      </c>
      <c r="D140" s="120" t="s">
        <v>146</v>
      </c>
      <c r="E140" s="121" t="s">
        <v>1031</v>
      </c>
      <c r="F140" s="122" t="s">
        <v>1032</v>
      </c>
      <c r="G140" s="123" t="s">
        <v>149</v>
      </c>
      <c r="H140" s="124">
        <v>2.1869999999999998</v>
      </c>
      <c r="I140" s="125"/>
      <c r="J140" s="125"/>
      <c r="K140" s="126"/>
      <c r="L140" s="30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AJ140" s="127" t="s">
        <v>90</v>
      </c>
      <c r="AL140" s="127" t="s">
        <v>146</v>
      </c>
      <c r="AM140" s="127" t="s">
        <v>78</v>
      </c>
      <c r="AQ140" s="15" t="s">
        <v>144</v>
      </c>
      <c r="AW140" s="128" t="e">
        <f>IF(#REF!="základná",J140,0)</f>
        <v>#REF!</v>
      </c>
      <c r="AX140" s="128" t="e">
        <f>IF(#REF!="znížená",J140,0)</f>
        <v>#REF!</v>
      </c>
      <c r="AY140" s="128" t="e">
        <f>IF(#REF!="zákl. prenesená",J140,0)</f>
        <v>#REF!</v>
      </c>
      <c r="AZ140" s="128" t="e">
        <f>IF(#REF!="zníž. prenesená",J140,0)</f>
        <v>#REF!</v>
      </c>
      <c r="BA140" s="128" t="e">
        <f>IF(#REF!="nulová",J140,0)</f>
        <v>#REF!</v>
      </c>
      <c r="BB140" s="15" t="s">
        <v>78</v>
      </c>
      <c r="BC140" s="128">
        <f>ROUND(I140*H140,2)</f>
        <v>0</v>
      </c>
      <c r="BD140" s="15" t="s">
        <v>90</v>
      </c>
      <c r="BE140" s="127" t="s">
        <v>1277</v>
      </c>
    </row>
    <row r="141" spans="1:57" s="2" customFormat="1" ht="24.2" customHeight="1">
      <c r="A141" s="29"/>
      <c r="B141" s="119"/>
      <c r="C141" s="120" t="s">
        <v>78</v>
      </c>
      <c r="D141" s="120" t="s">
        <v>146</v>
      </c>
      <c r="E141" s="121" t="s">
        <v>1034</v>
      </c>
      <c r="F141" s="122" t="s">
        <v>1035</v>
      </c>
      <c r="G141" s="123" t="s">
        <v>149</v>
      </c>
      <c r="H141" s="124">
        <v>2.1869999999999998</v>
      </c>
      <c r="I141" s="125"/>
      <c r="J141" s="125"/>
      <c r="K141" s="126"/>
      <c r="L141" s="30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AJ141" s="127" t="s">
        <v>90</v>
      </c>
      <c r="AL141" s="127" t="s">
        <v>146</v>
      </c>
      <c r="AM141" s="127" t="s">
        <v>78</v>
      </c>
      <c r="AQ141" s="15" t="s">
        <v>144</v>
      </c>
      <c r="AW141" s="128" t="e">
        <f>IF(#REF!="základná",J141,0)</f>
        <v>#REF!</v>
      </c>
      <c r="AX141" s="128" t="e">
        <f>IF(#REF!="znížená",J141,0)</f>
        <v>#REF!</v>
      </c>
      <c r="AY141" s="128" t="e">
        <f>IF(#REF!="zákl. prenesená",J141,0)</f>
        <v>#REF!</v>
      </c>
      <c r="AZ141" s="128" t="e">
        <f>IF(#REF!="zníž. prenesená",J141,0)</f>
        <v>#REF!</v>
      </c>
      <c r="BA141" s="128" t="e">
        <f>IF(#REF!="nulová",J141,0)</f>
        <v>#REF!</v>
      </c>
      <c r="BB141" s="15" t="s">
        <v>78</v>
      </c>
      <c r="BC141" s="128">
        <f>ROUND(I141*H141,2)</f>
        <v>0</v>
      </c>
      <c r="BD141" s="15" t="s">
        <v>90</v>
      </c>
      <c r="BE141" s="127" t="s">
        <v>1278</v>
      </c>
    </row>
    <row r="142" spans="1:57" s="2" customFormat="1" ht="24.2" customHeight="1">
      <c r="A142" s="29"/>
      <c r="B142" s="119"/>
      <c r="C142" s="120" t="s">
        <v>87</v>
      </c>
      <c r="D142" s="120" t="s">
        <v>146</v>
      </c>
      <c r="E142" s="121" t="s">
        <v>1279</v>
      </c>
      <c r="F142" s="122" t="s">
        <v>1280</v>
      </c>
      <c r="G142" s="123" t="s">
        <v>483</v>
      </c>
      <c r="H142" s="124">
        <v>1.1160000000000001</v>
      </c>
      <c r="I142" s="125"/>
      <c r="J142" s="125"/>
      <c r="K142" s="126"/>
      <c r="L142" s="30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AJ142" s="127" t="s">
        <v>90</v>
      </c>
      <c r="AL142" s="127" t="s">
        <v>146</v>
      </c>
      <c r="AM142" s="127" t="s">
        <v>78</v>
      </c>
      <c r="AQ142" s="15" t="s">
        <v>144</v>
      </c>
      <c r="AW142" s="128" t="e">
        <f>IF(#REF!="základná",J142,0)</f>
        <v>#REF!</v>
      </c>
      <c r="AX142" s="128" t="e">
        <f>IF(#REF!="znížená",J142,0)</f>
        <v>#REF!</v>
      </c>
      <c r="AY142" s="128" t="e">
        <f>IF(#REF!="zákl. prenesená",J142,0)</f>
        <v>#REF!</v>
      </c>
      <c r="AZ142" s="128" t="e">
        <f>IF(#REF!="zníž. prenesená",J142,0)</f>
        <v>#REF!</v>
      </c>
      <c r="BA142" s="128" t="e">
        <f>IF(#REF!="nulová",J142,0)</f>
        <v>#REF!</v>
      </c>
      <c r="BB142" s="15" t="s">
        <v>78</v>
      </c>
      <c r="BC142" s="128">
        <f>ROUND(I142*H142,2)</f>
        <v>0</v>
      </c>
      <c r="BD142" s="15" t="s">
        <v>90</v>
      </c>
      <c r="BE142" s="127" t="s">
        <v>1281</v>
      </c>
    </row>
    <row r="143" spans="1:57" s="12" customFormat="1" ht="22.9" customHeight="1">
      <c r="B143" s="111"/>
      <c r="D143" s="112" t="s">
        <v>68</v>
      </c>
      <c r="E143" s="117" t="s">
        <v>78</v>
      </c>
      <c r="F143" s="117" t="s">
        <v>808</v>
      </c>
      <c r="J143" s="118"/>
      <c r="L143" s="111"/>
      <c r="AJ143" s="112" t="s">
        <v>74</v>
      </c>
      <c r="AL143" s="115" t="s">
        <v>68</v>
      </c>
      <c r="AM143" s="115" t="s">
        <v>74</v>
      </c>
      <c r="AQ143" s="112" t="s">
        <v>144</v>
      </c>
      <c r="BC143" s="116">
        <f>SUM(BC144:BC145)</f>
        <v>0</v>
      </c>
    </row>
    <row r="144" spans="1:57" s="2" customFormat="1" ht="24.2" customHeight="1">
      <c r="A144" s="29"/>
      <c r="B144" s="119"/>
      <c r="C144" s="120" t="s">
        <v>90</v>
      </c>
      <c r="D144" s="120" t="s">
        <v>146</v>
      </c>
      <c r="E144" s="121" t="s">
        <v>1282</v>
      </c>
      <c r="F144" s="122" t="s">
        <v>1283</v>
      </c>
      <c r="G144" s="123" t="s">
        <v>483</v>
      </c>
      <c r="H144" s="124">
        <v>1.1160000000000001</v>
      </c>
      <c r="I144" s="125"/>
      <c r="J144" s="125"/>
      <c r="K144" s="126"/>
      <c r="L144" s="30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AJ144" s="127" t="s">
        <v>90</v>
      </c>
      <c r="AL144" s="127" t="s">
        <v>146</v>
      </c>
      <c r="AM144" s="127" t="s">
        <v>78</v>
      </c>
      <c r="AQ144" s="15" t="s">
        <v>144</v>
      </c>
      <c r="AW144" s="128" t="e">
        <f>IF(#REF!="základná",J144,0)</f>
        <v>#REF!</v>
      </c>
      <c r="AX144" s="128" t="e">
        <f>IF(#REF!="znížená",J144,0)</f>
        <v>#REF!</v>
      </c>
      <c r="AY144" s="128" t="e">
        <f>IF(#REF!="zákl. prenesená",J144,0)</f>
        <v>#REF!</v>
      </c>
      <c r="AZ144" s="128" t="e">
        <f>IF(#REF!="zníž. prenesená",J144,0)</f>
        <v>#REF!</v>
      </c>
      <c r="BA144" s="128" t="e">
        <f>IF(#REF!="nulová",J144,0)</f>
        <v>#REF!</v>
      </c>
      <c r="BB144" s="15" t="s">
        <v>78</v>
      </c>
      <c r="BC144" s="128">
        <f>ROUND(I144*H144,2)</f>
        <v>0</v>
      </c>
      <c r="BD144" s="15" t="s">
        <v>90</v>
      </c>
      <c r="BE144" s="127" t="s">
        <v>1284</v>
      </c>
    </row>
    <row r="145" spans="1:57" s="2" customFormat="1" ht="16.5" customHeight="1">
      <c r="A145" s="29"/>
      <c r="B145" s="119"/>
      <c r="C145" s="120" t="s">
        <v>162</v>
      </c>
      <c r="D145" s="120" t="s">
        <v>146</v>
      </c>
      <c r="E145" s="121" t="s">
        <v>1285</v>
      </c>
      <c r="F145" s="122" t="s">
        <v>1286</v>
      </c>
      <c r="G145" s="123" t="s">
        <v>328</v>
      </c>
      <c r="H145" s="124">
        <v>2.5999999999999999E-2</v>
      </c>
      <c r="I145" s="125"/>
      <c r="J145" s="125"/>
      <c r="K145" s="126"/>
      <c r="L145" s="30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W145" s="29"/>
      <c r="AJ145" s="127" t="s">
        <v>90</v>
      </c>
      <c r="AL145" s="127" t="s">
        <v>146</v>
      </c>
      <c r="AM145" s="127" t="s">
        <v>78</v>
      </c>
      <c r="AQ145" s="15" t="s">
        <v>144</v>
      </c>
      <c r="AW145" s="128" t="e">
        <f>IF(#REF!="základná",J145,0)</f>
        <v>#REF!</v>
      </c>
      <c r="AX145" s="128" t="e">
        <f>IF(#REF!="znížená",J145,0)</f>
        <v>#REF!</v>
      </c>
      <c r="AY145" s="128" t="e">
        <f>IF(#REF!="zákl. prenesená",J145,0)</f>
        <v>#REF!</v>
      </c>
      <c r="AZ145" s="128" t="e">
        <f>IF(#REF!="zníž. prenesená",J145,0)</f>
        <v>#REF!</v>
      </c>
      <c r="BA145" s="128" t="e">
        <f>IF(#REF!="nulová",J145,0)</f>
        <v>#REF!</v>
      </c>
      <c r="BB145" s="15" t="s">
        <v>78</v>
      </c>
      <c r="BC145" s="128">
        <f>ROUND(I145*H145,2)</f>
        <v>0</v>
      </c>
      <c r="BD145" s="15" t="s">
        <v>90</v>
      </c>
      <c r="BE145" s="127" t="s">
        <v>1287</v>
      </c>
    </row>
    <row r="146" spans="1:57" s="12" customFormat="1" ht="22.9" customHeight="1">
      <c r="B146" s="111"/>
      <c r="D146" s="112" t="s">
        <v>68</v>
      </c>
      <c r="E146" s="117" t="s">
        <v>90</v>
      </c>
      <c r="F146" s="117" t="s">
        <v>1288</v>
      </c>
      <c r="J146" s="118"/>
      <c r="L146" s="111"/>
      <c r="AJ146" s="112" t="s">
        <v>74</v>
      </c>
      <c r="AL146" s="115" t="s">
        <v>68</v>
      </c>
      <c r="AM146" s="115" t="s">
        <v>74</v>
      </c>
      <c r="AQ146" s="112" t="s">
        <v>144</v>
      </c>
      <c r="BC146" s="116">
        <f>SUM(BC147:BC150)</f>
        <v>0</v>
      </c>
    </row>
    <row r="147" spans="1:57" s="2" customFormat="1" ht="24.2" customHeight="1">
      <c r="A147" s="29"/>
      <c r="B147" s="119"/>
      <c r="C147" s="120" t="s">
        <v>154</v>
      </c>
      <c r="D147" s="120" t="s">
        <v>146</v>
      </c>
      <c r="E147" s="121" t="s">
        <v>1289</v>
      </c>
      <c r="F147" s="122" t="s">
        <v>1290</v>
      </c>
      <c r="G147" s="123" t="s">
        <v>328</v>
      </c>
      <c r="H147" s="124">
        <v>4.4999999999999998E-2</v>
      </c>
      <c r="I147" s="125"/>
      <c r="J147" s="125"/>
      <c r="K147" s="126"/>
      <c r="L147" s="30"/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W147" s="29"/>
      <c r="AJ147" s="127" t="s">
        <v>90</v>
      </c>
      <c r="AL147" s="127" t="s">
        <v>146</v>
      </c>
      <c r="AM147" s="127" t="s">
        <v>78</v>
      </c>
      <c r="AQ147" s="15" t="s">
        <v>144</v>
      </c>
      <c r="AW147" s="128" t="e">
        <f>IF(#REF!="základná",J147,0)</f>
        <v>#REF!</v>
      </c>
      <c r="AX147" s="128" t="e">
        <f>IF(#REF!="znížená",J147,0)</f>
        <v>#REF!</v>
      </c>
      <c r="AY147" s="128" t="e">
        <f>IF(#REF!="zákl. prenesená",J147,0)</f>
        <v>#REF!</v>
      </c>
      <c r="AZ147" s="128" t="e">
        <f>IF(#REF!="zníž. prenesená",J147,0)</f>
        <v>#REF!</v>
      </c>
      <c r="BA147" s="128" t="e">
        <f>IF(#REF!="nulová",J147,0)</f>
        <v>#REF!</v>
      </c>
      <c r="BB147" s="15" t="s">
        <v>78</v>
      </c>
      <c r="BC147" s="128">
        <f>ROUND(I147*H147,2)</f>
        <v>0</v>
      </c>
      <c r="BD147" s="15" t="s">
        <v>90</v>
      </c>
      <c r="BE147" s="127" t="s">
        <v>1291</v>
      </c>
    </row>
    <row r="148" spans="1:57" s="2" customFormat="1" ht="24.2" customHeight="1">
      <c r="A148" s="29"/>
      <c r="B148" s="119"/>
      <c r="C148" s="120" t="s">
        <v>169</v>
      </c>
      <c r="D148" s="120" t="s">
        <v>146</v>
      </c>
      <c r="E148" s="121" t="s">
        <v>1292</v>
      </c>
      <c r="F148" s="122" t="s">
        <v>1293</v>
      </c>
      <c r="G148" s="123" t="s">
        <v>272</v>
      </c>
      <c r="H148" s="124">
        <v>29.75</v>
      </c>
      <c r="I148" s="125"/>
      <c r="J148" s="125"/>
      <c r="K148" s="126"/>
      <c r="L148" s="30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AJ148" s="127" t="s">
        <v>90</v>
      </c>
      <c r="AL148" s="127" t="s">
        <v>146</v>
      </c>
      <c r="AM148" s="127" t="s">
        <v>78</v>
      </c>
      <c r="AQ148" s="15" t="s">
        <v>144</v>
      </c>
      <c r="AW148" s="128" t="e">
        <f>IF(#REF!="základná",J148,0)</f>
        <v>#REF!</v>
      </c>
      <c r="AX148" s="128" t="e">
        <f>IF(#REF!="znížená",J148,0)</f>
        <v>#REF!</v>
      </c>
      <c r="AY148" s="128" t="e">
        <f>IF(#REF!="zákl. prenesená",J148,0)</f>
        <v>#REF!</v>
      </c>
      <c r="AZ148" s="128" t="e">
        <f>IF(#REF!="zníž. prenesená",J148,0)</f>
        <v>#REF!</v>
      </c>
      <c r="BA148" s="128" t="e">
        <f>IF(#REF!="nulová",J148,0)</f>
        <v>#REF!</v>
      </c>
      <c r="BB148" s="15" t="s">
        <v>78</v>
      </c>
      <c r="BC148" s="128">
        <f>ROUND(I148*H148,2)</f>
        <v>0</v>
      </c>
      <c r="BD148" s="15" t="s">
        <v>90</v>
      </c>
      <c r="BE148" s="127" t="s">
        <v>1294</v>
      </c>
    </row>
    <row r="149" spans="1:57" s="2" customFormat="1" ht="24.2" customHeight="1">
      <c r="A149" s="29"/>
      <c r="B149" s="119"/>
      <c r="C149" s="120" t="s">
        <v>173</v>
      </c>
      <c r="D149" s="120" t="s">
        <v>146</v>
      </c>
      <c r="E149" s="121" t="s">
        <v>1295</v>
      </c>
      <c r="F149" s="122" t="s">
        <v>1296</v>
      </c>
      <c r="G149" s="123" t="s">
        <v>149</v>
      </c>
      <c r="H149" s="124">
        <v>4.7969999999999997</v>
      </c>
      <c r="I149" s="125"/>
      <c r="J149" s="125"/>
      <c r="K149" s="126"/>
      <c r="L149" s="30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AJ149" s="127" t="s">
        <v>90</v>
      </c>
      <c r="AL149" s="127" t="s">
        <v>146</v>
      </c>
      <c r="AM149" s="127" t="s">
        <v>78</v>
      </c>
      <c r="AQ149" s="15" t="s">
        <v>144</v>
      </c>
      <c r="AW149" s="128" t="e">
        <f>IF(#REF!="základná",J149,0)</f>
        <v>#REF!</v>
      </c>
      <c r="AX149" s="128" t="e">
        <f>IF(#REF!="znížená",J149,0)</f>
        <v>#REF!</v>
      </c>
      <c r="AY149" s="128" t="e">
        <f>IF(#REF!="zákl. prenesená",J149,0)</f>
        <v>#REF!</v>
      </c>
      <c r="AZ149" s="128" t="e">
        <f>IF(#REF!="zníž. prenesená",J149,0)</f>
        <v>#REF!</v>
      </c>
      <c r="BA149" s="128" t="e">
        <f>IF(#REF!="nulová",J149,0)</f>
        <v>#REF!</v>
      </c>
      <c r="BB149" s="15" t="s">
        <v>78</v>
      </c>
      <c r="BC149" s="128">
        <f>ROUND(I149*H149,2)</f>
        <v>0</v>
      </c>
      <c r="BD149" s="15" t="s">
        <v>90</v>
      </c>
      <c r="BE149" s="127" t="s">
        <v>1297</v>
      </c>
    </row>
    <row r="150" spans="1:57" s="2" customFormat="1" ht="24.2" customHeight="1">
      <c r="A150" s="29"/>
      <c r="B150" s="119"/>
      <c r="C150" s="120" t="s">
        <v>177</v>
      </c>
      <c r="D150" s="120" t="s">
        <v>146</v>
      </c>
      <c r="E150" s="121" t="s">
        <v>1298</v>
      </c>
      <c r="F150" s="122" t="s">
        <v>1299</v>
      </c>
      <c r="G150" s="123" t="s">
        <v>149</v>
      </c>
      <c r="H150" s="124">
        <v>4.7969999999999997</v>
      </c>
      <c r="I150" s="125"/>
      <c r="J150" s="125"/>
      <c r="K150" s="126"/>
      <c r="L150" s="30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AJ150" s="127" t="s">
        <v>90</v>
      </c>
      <c r="AL150" s="127" t="s">
        <v>146</v>
      </c>
      <c r="AM150" s="127" t="s">
        <v>78</v>
      </c>
      <c r="AQ150" s="15" t="s">
        <v>144</v>
      </c>
      <c r="AW150" s="128" t="e">
        <f>IF(#REF!="základná",J150,0)</f>
        <v>#REF!</v>
      </c>
      <c r="AX150" s="128" t="e">
        <f>IF(#REF!="znížená",J150,0)</f>
        <v>#REF!</v>
      </c>
      <c r="AY150" s="128" t="e">
        <f>IF(#REF!="zákl. prenesená",J150,0)</f>
        <v>#REF!</v>
      </c>
      <c r="AZ150" s="128" t="e">
        <f>IF(#REF!="zníž. prenesená",J150,0)</f>
        <v>#REF!</v>
      </c>
      <c r="BA150" s="128" t="e">
        <f>IF(#REF!="nulová",J150,0)</f>
        <v>#REF!</v>
      </c>
      <c r="BB150" s="15" t="s">
        <v>78</v>
      </c>
      <c r="BC150" s="128">
        <f>ROUND(I150*H150,2)</f>
        <v>0</v>
      </c>
      <c r="BD150" s="15" t="s">
        <v>90</v>
      </c>
      <c r="BE150" s="127" t="s">
        <v>1300</v>
      </c>
    </row>
    <row r="151" spans="1:57" s="12" customFormat="1" ht="22.9" customHeight="1">
      <c r="B151" s="111"/>
      <c r="D151" s="112" t="s">
        <v>68</v>
      </c>
      <c r="E151" s="117" t="s">
        <v>154</v>
      </c>
      <c r="F151" s="117" t="s">
        <v>155</v>
      </c>
      <c r="J151" s="118"/>
      <c r="L151" s="111"/>
      <c r="AJ151" s="112" t="s">
        <v>74</v>
      </c>
      <c r="AL151" s="115" t="s">
        <v>68</v>
      </c>
      <c r="AM151" s="115" t="s">
        <v>74</v>
      </c>
      <c r="AQ151" s="112" t="s">
        <v>144</v>
      </c>
      <c r="BC151" s="116">
        <f>SUM(BC152:BC156)</f>
        <v>0</v>
      </c>
    </row>
    <row r="152" spans="1:57" s="2" customFormat="1" ht="24.2" customHeight="1">
      <c r="A152" s="29"/>
      <c r="B152" s="119"/>
      <c r="C152" s="120" t="s">
        <v>181</v>
      </c>
      <c r="D152" s="120" t="s">
        <v>146</v>
      </c>
      <c r="E152" s="121" t="s">
        <v>1301</v>
      </c>
      <c r="F152" s="122" t="s">
        <v>1302</v>
      </c>
      <c r="G152" s="123" t="s">
        <v>483</v>
      </c>
      <c r="H152" s="124">
        <v>2.7E-2</v>
      </c>
      <c r="I152" s="125"/>
      <c r="J152" s="125"/>
      <c r="K152" s="126"/>
      <c r="L152" s="30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AJ152" s="127" t="s">
        <v>90</v>
      </c>
      <c r="AL152" s="127" t="s">
        <v>146</v>
      </c>
      <c r="AM152" s="127" t="s">
        <v>78</v>
      </c>
      <c r="AQ152" s="15" t="s">
        <v>144</v>
      </c>
      <c r="AW152" s="128" t="e">
        <f>IF(#REF!="základná",J152,0)</f>
        <v>#REF!</v>
      </c>
      <c r="AX152" s="128" t="e">
        <f>IF(#REF!="znížená",J152,0)</f>
        <v>#REF!</v>
      </c>
      <c r="AY152" s="128" t="e">
        <f>IF(#REF!="zákl. prenesená",J152,0)</f>
        <v>#REF!</v>
      </c>
      <c r="AZ152" s="128" t="e">
        <f>IF(#REF!="zníž. prenesená",J152,0)</f>
        <v>#REF!</v>
      </c>
      <c r="BA152" s="128" t="e">
        <f>IF(#REF!="nulová",J152,0)</f>
        <v>#REF!</v>
      </c>
      <c r="BB152" s="15" t="s">
        <v>78</v>
      </c>
      <c r="BC152" s="128">
        <f>ROUND(I152*H152,2)</f>
        <v>0</v>
      </c>
      <c r="BD152" s="15" t="s">
        <v>90</v>
      </c>
      <c r="BE152" s="127" t="s">
        <v>1303</v>
      </c>
    </row>
    <row r="153" spans="1:57" s="2" customFormat="1" ht="24.2" customHeight="1">
      <c r="A153" s="29"/>
      <c r="B153" s="119"/>
      <c r="C153" s="120" t="s">
        <v>185</v>
      </c>
      <c r="D153" s="120" t="s">
        <v>146</v>
      </c>
      <c r="E153" s="121" t="s">
        <v>1304</v>
      </c>
      <c r="F153" s="122" t="s">
        <v>1305</v>
      </c>
      <c r="G153" s="123" t="s">
        <v>483</v>
      </c>
      <c r="H153" s="124">
        <v>8.5259999999999998</v>
      </c>
      <c r="I153" s="125"/>
      <c r="J153" s="125"/>
      <c r="K153" s="126"/>
      <c r="L153" s="30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AJ153" s="127" t="s">
        <v>90</v>
      </c>
      <c r="AL153" s="127" t="s">
        <v>146</v>
      </c>
      <c r="AM153" s="127" t="s">
        <v>78</v>
      </c>
      <c r="AQ153" s="15" t="s">
        <v>144</v>
      </c>
      <c r="AW153" s="128" t="e">
        <f>IF(#REF!="základná",J153,0)</f>
        <v>#REF!</v>
      </c>
      <c r="AX153" s="128" t="e">
        <f>IF(#REF!="znížená",J153,0)</f>
        <v>#REF!</v>
      </c>
      <c r="AY153" s="128" t="e">
        <f>IF(#REF!="zákl. prenesená",J153,0)</f>
        <v>#REF!</v>
      </c>
      <c r="AZ153" s="128" t="e">
        <f>IF(#REF!="zníž. prenesená",J153,0)</f>
        <v>#REF!</v>
      </c>
      <c r="BA153" s="128" t="e">
        <f>IF(#REF!="nulová",J153,0)</f>
        <v>#REF!</v>
      </c>
      <c r="BB153" s="15" t="s">
        <v>78</v>
      </c>
      <c r="BC153" s="128">
        <f>ROUND(I153*H153,2)</f>
        <v>0</v>
      </c>
      <c r="BD153" s="15" t="s">
        <v>90</v>
      </c>
      <c r="BE153" s="127" t="s">
        <v>1306</v>
      </c>
    </row>
    <row r="154" spans="1:57" s="2" customFormat="1" ht="37.9" customHeight="1">
      <c r="A154" s="29"/>
      <c r="B154" s="119"/>
      <c r="C154" s="120" t="s">
        <v>189</v>
      </c>
      <c r="D154" s="120" t="s">
        <v>146</v>
      </c>
      <c r="E154" s="121" t="s">
        <v>1307</v>
      </c>
      <c r="F154" s="122" t="s">
        <v>1308</v>
      </c>
      <c r="G154" s="123" t="s">
        <v>149</v>
      </c>
      <c r="H154" s="124">
        <v>18.359000000000002</v>
      </c>
      <c r="I154" s="125"/>
      <c r="J154" s="125"/>
      <c r="K154" s="126"/>
      <c r="L154" s="30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AJ154" s="127" t="s">
        <v>90</v>
      </c>
      <c r="AL154" s="127" t="s">
        <v>146</v>
      </c>
      <c r="AM154" s="127" t="s">
        <v>78</v>
      </c>
      <c r="AQ154" s="15" t="s">
        <v>144</v>
      </c>
      <c r="AW154" s="128" t="e">
        <f>IF(#REF!="základná",J154,0)</f>
        <v>#REF!</v>
      </c>
      <c r="AX154" s="128" t="e">
        <f>IF(#REF!="znížená",J154,0)</f>
        <v>#REF!</v>
      </c>
      <c r="AY154" s="128" t="e">
        <f>IF(#REF!="zákl. prenesená",J154,0)</f>
        <v>#REF!</v>
      </c>
      <c r="AZ154" s="128" t="e">
        <f>IF(#REF!="zníž. prenesená",J154,0)</f>
        <v>#REF!</v>
      </c>
      <c r="BA154" s="128" t="e">
        <f>IF(#REF!="nulová",J154,0)</f>
        <v>#REF!</v>
      </c>
      <c r="BB154" s="15" t="s">
        <v>78</v>
      </c>
      <c r="BC154" s="128">
        <f>ROUND(I154*H154,2)</f>
        <v>0</v>
      </c>
      <c r="BD154" s="15" t="s">
        <v>90</v>
      </c>
      <c r="BE154" s="127" t="s">
        <v>1309</v>
      </c>
    </row>
    <row r="155" spans="1:57" s="2" customFormat="1" ht="33" customHeight="1">
      <c r="A155" s="29"/>
      <c r="B155" s="119"/>
      <c r="C155" s="120" t="s">
        <v>193</v>
      </c>
      <c r="D155" s="120" t="s">
        <v>146</v>
      </c>
      <c r="E155" s="121" t="s">
        <v>1310</v>
      </c>
      <c r="F155" s="122" t="s">
        <v>1311</v>
      </c>
      <c r="G155" s="123" t="s">
        <v>483</v>
      </c>
      <c r="H155" s="124">
        <v>8.5530000000000008</v>
      </c>
      <c r="I155" s="125"/>
      <c r="J155" s="125"/>
      <c r="K155" s="126"/>
      <c r="L155" s="30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AJ155" s="127" t="s">
        <v>90</v>
      </c>
      <c r="AL155" s="127" t="s">
        <v>146</v>
      </c>
      <c r="AM155" s="127" t="s">
        <v>78</v>
      </c>
      <c r="AQ155" s="15" t="s">
        <v>144</v>
      </c>
      <c r="AW155" s="128" t="e">
        <f>IF(#REF!="základná",J155,0)</f>
        <v>#REF!</v>
      </c>
      <c r="AX155" s="128" t="e">
        <f>IF(#REF!="znížená",J155,0)</f>
        <v>#REF!</v>
      </c>
      <c r="AY155" s="128" t="e">
        <f>IF(#REF!="zákl. prenesená",J155,0)</f>
        <v>#REF!</v>
      </c>
      <c r="AZ155" s="128" t="e">
        <f>IF(#REF!="zníž. prenesená",J155,0)</f>
        <v>#REF!</v>
      </c>
      <c r="BA155" s="128" t="e">
        <f>IF(#REF!="nulová",J155,0)</f>
        <v>#REF!</v>
      </c>
      <c r="BB155" s="15" t="s">
        <v>78</v>
      </c>
      <c r="BC155" s="128">
        <f>ROUND(I155*H155,2)</f>
        <v>0</v>
      </c>
      <c r="BD155" s="15" t="s">
        <v>90</v>
      </c>
      <c r="BE155" s="127" t="s">
        <v>1312</v>
      </c>
    </row>
    <row r="156" spans="1:57" s="2" customFormat="1" ht="33" customHeight="1">
      <c r="A156" s="29"/>
      <c r="B156" s="119"/>
      <c r="C156" s="120" t="s">
        <v>197</v>
      </c>
      <c r="D156" s="120" t="s">
        <v>146</v>
      </c>
      <c r="E156" s="121" t="s">
        <v>1313</v>
      </c>
      <c r="F156" s="122" t="s">
        <v>1314</v>
      </c>
      <c r="G156" s="123" t="s">
        <v>149</v>
      </c>
      <c r="H156" s="124">
        <v>15.66</v>
      </c>
      <c r="I156" s="125"/>
      <c r="J156" s="125"/>
      <c r="K156" s="126"/>
      <c r="L156" s="30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AJ156" s="127" t="s">
        <v>90</v>
      </c>
      <c r="AL156" s="127" t="s">
        <v>146</v>
      </c>
      <c r="AM156" s="127" t="s">
        <v>78</v>
      </c>
      <c r="AQ156" s="15" t="s">
        <v>144</v>
      </c>
      <c r="AW156" s="128" t="e">
        <f>IF(#REF!="základná",J156,0)</f>
        <v>#REF!</v>
      </c>
      <c r="AX156" s="128" t="e">
        <f>IF(#REF!="znížená",J156,0)</f>
        <v>#REF!</v>
      </c>
      <c r="AY156" s="128" t="e">
        <f>IF(#REF!="zákl. prenesená",J156,0)</f>
        <v>#REF!</v>
      </c>
      <c r="AZ156" s="128" t="e">
        <f>IF(#REF!="zníž. prenesená",J156,0)</f>
        <v>#REF!</v>
      </c>
      <c r="BA156" s="128" t="e">
        <f>IF(#REF!="nulová",J156,0)</f>
        <v>#REF!</v>
      </c>
      <c r="BB156" s="15" t="s">
        <v>78</v>
      </c>
      <c r="BC156" s="128">
        <f>ROUND(I156*H156,2)</f>
        <v>0</v>
      </c>
      <c r="BD156" s="15" t="s">
        <v>90</v>
      </c>
      <c r="BE156" s="127" t="s">
        <v>1315</v>
      </c>
    </row>
    <row r="157" spans="1:57" s="12" customFormat="1" ht="22.9" customHeight="1">
      <c r="B157" s="111"/>
      <c r="D157" s="112" t="s">
        <v>68</v>
      </c>
      <c r="E157" s="117" t="s">
        <v>177</v>
      </c>
      <c r="F157" s="117" t="s">
        <v>248</v>
      </c>
      <c r="J157" s="118"/>
      <c r="L157" s="111"/>
      <c r="AJ157" s="112" t="s">
        <v>74</v>
      </c>
      <c r="AL157" s="115" t="s">
        <v>68</v>
      </c>
      <c r="AM157" s="115" t="s">
        <v>74</v>
      </c>
      <c r="AQ157" s="112" t="s">
        <v>144</v>
      </c>
      <c r="BC157" s="116">
        <f>SUM(BC158:BC167)</f>
        <v>0</v>
      </c>
    </row>
    <row r="158" spans="1:57" s="2" customFormat="1" ht="24.2" customHeight="1">
      <c r="A158" s="29"/>
      <c r="B158" s="119"/>
      <c r="C158" s="120" t="s">
        <v>201</v>
      </c>
      <c r="D158" s="120" t="s">
        <v>146</v>
      </c>
      <c r="E158" s="121" t="s">
        <v>1176</v>
      </c>
      <c r="F158" s="122" t="s">
        <v>1177</v>
      </c>
      <c r="G158" s="123" t="s">
        <v>272</v>
      </c>
      <c r="H158" s="124">
        <v>4.4450000000000003</v>
      </c>
      <c r="I158" s="125"/>
      <c r="J158" s="125"/>
      <c r="K158" s="126"/>
      <c r="L158" s="30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AJ158" s="127" t="s">
        <v>90</v>
      </c>
      <c r="AL158" s="127" t="s">
        <v>146</v>
      </c>
      <c r="AM158" s="127" t="s">
        <v>78</v>
      </c>
      <c r="AQ158" s="15" t="s">
        <v>144</v>
      </c>
      <c r="AW158" s="128" t="e">
        <f>IF(#REF!="základná",J158,0)</f>
        <v>#REF!</v>
      </c>
      <c r="AX158" s="128" t="e">
        <f>IF(#REF!="znížená",J158,0)</f>
        <v>#REF!</v>
      </c>
      <c r="AY158" s="128" t="e">
        <f>IF(#REF!="zákl. prenesená",J158,0)</f>
        <v>#REF!</v>
      </c>
      <c r="AZ158" s="128" t="e">
        <f>IF(#REF!="zníž. prenesená",J158,0)</f>
        <v>#REF!</v>
      </c>
      <c r="BA158" s="128" t="e">
        <f>IF(#REF!="nulová",J158,0)</f>
        <v>#REF!</v>
      </c>
      <c r="BB158" s="15" t="s">
        <v>78</v>
      </c>
      <c r="BC158" s="128">
        <f t="shared" ref="BC158:BC167" si="0">ROUND(I158*H158,2)</f>
        <v>0</v>
      </c>
      <c r="BD158" s="15" t="s">
        <v>90</v>
      </c>
      <c r="BE158" s="127" t="s">
        <v>1316</v>
      </c>
    </row>
    <row r="159" spans="1:57" s="2" customFormat="1" ht="24.2" customHeight="1">
      <c r="A159" s="29"/>
      <c r="B159" s="119"/>
      <c r="C159" s="120" t="s">
        <v>205</v>
      </c>
      <c r="D159" s="120" t="s">
        <v>146</v>
      </c>
      <c r="E159" s="121" t="s">
        <v>1179</v>
      </c>
      <c r="F159" s="122" t="s">
        <v>1180</v>
      </c>
      <c r="G159" s="123" t="s">
        <v>272</v>
      </c>
      <c r="H159" s="124">
        <v>4.4450000000000003</v>
      </c>
      <c r="I159" s="125"/>
      <c r="J159" s="125"/>
      <c r="K159" s="126"/>
      <c r="L159" s="30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AJ159" s="127" t="s">
        <v>90</v>
      </c>
      <c r="AL159" s="127" t="s">
        <v>146</v>
      </c>
      <c r="AM159" s="127" t="s">
        <v>78</v>
      </c>
      <c r="AQ159" s="15" t="s">
        <v>144</v>
      </c>
      <c r="AW159" s="128" t="e">
        <f>IF(#REF!="základná",J159,0)</f>
        <v>#REF!</v>
      </c>
      <c r="AX159" s="128" t="e">
        <f>IF(#REF!="znížená",J159,0)</f>
        <v>#REF!</v>
      </c>
      <c r="AY159" s="128" t="e">
        <f>IF(#REF!="zákl. prenesená",J159,0)</f>
        <v>#REF!</v>
      </c>
      <c r="AZ159" s="128" t="e">
        <f>IF(#REF!="zníž. prenesená",J159,0)</f>
        <v>#REF!</v>
      </c>
      <c r="BA159" s="128" t="e">
        <f>IF(#REF!="nulová",J159,0)</f>
        <v>#REF!</v>
      </c>
      <c r="BB159" s="15" t="s">
        <v>78</v>
      </c>
      <c r="BC159" s="128">
        <f t="shared" si="0"/>
        <v>0</v>
      </c>
      <c r="BD159" s="15" t="s">
        <v>90</v>
      </c>
      <c r="BE159" s="127" t="s">
        <v>1317</v>
      </c>
    </row>
    <row r="160" spans="1:57" s="2" customFormat="1" ht="24.2" customHeight="1">
      <c r="A160" s="29"/>
      <c r="B160" s="119"/>
      <c r="C160" s="120" t="s">
        <v>209</v>
      </c>
      <c r="D160" s="120" t="s">
        <v>146</v>
      </c>
      <c r="E160" s="121" t="s">
        <v>1318</v>
      </c>
      <c r="F160" s="122" t="s">
        <v>1319</v>
      </c>
      <c r="G160" s="123" t="s">
        <v>272</v>
      </c>
      <c r="H160" s="124">
        <v>8.9250000000000007</v>
      </c>
      <c r="I160" s="125"/>
      <c r="J160" s="125"/>
      <c r="K160" s="126"/>
      <c r="L160" s="30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AJ160" s="127" t="s">
        <v>90</v>
      </c>
      <c r="AL160" s="127" t="s">
        <v>146</v>
      </c>
      <c r="AM160" s="127" t="s">
        <v>78</v>
      </c>
      <c r="AQ160" s="15" t="s">
        <v>144</v>
      </c>
      <c r="AW160" s="128" t="e">
        <f>IF(#REF!="základná",J160,0)</f>
        <v>#REF!</v>
      </c>
      <c r="AX160" s="128" t="e">
        <f>IF(#REF!="znížená",J160,0)</f>
        <v>#REF!</v>
      </c>
      <c r="AY160" s="128" t="e">
        <f>IF(#REF!="zákl. prenesená",J160,0)</f>
        <v>#REF!</v>
      </c>
      <c r="AZ160" s="128" t="e">
        <f>IF(#REF!="zníž. prenesená",J160,0)</f>
        <v>#REF!</v>
      </c>
      <c r="BA160" s="128" t="e">
        <f>IF(#REF!="nulová",J160,0)</f>
        <v>#REF!</v>
      </c>
      <c r="BB160" s="15" t="s">
        <v>78</v>
      </c>
      <c r="BC160" s="128">
        <f t="shared" si="0"/>
        <v>0</v>
      </c>
      <c r="BD160" s="15" t="s">
        <v>90</v>
      </c>
      <c r="BE160" s="127" t="s">
        <v>1320</v>
      </c>
    </row>
    <row r="161" spans="1:57" s="2" customFormat="1" ht="24.2" customHeight="1">
      <c r="A161" s="29"/>
      <c r="B161" s="119"/>
      <c r="C161" s="120" t="s">
        <v>213</v>
      </c>
      <c r="D161" s="120" t="s">
        <v>146</v>
      </c>
      <c r="E161" s="121" t="s">
        <v>1321</v>
      </c>
      <c r="F161" s="122" t="s">
        <v>1322</v>
      </c>
      <c r="G161" s="123" t="s">
        <v>272</v>
      </c>
      <c r="H161" s="124">
        <v>4.016</v>
      </c>
      <c r="I161" s="125"/>
      <c r="J161" s="125"/>
      <c r="K161" s="126"/>
      <c r="L161" s="30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W161" s="29"/>
      <c r="AJ161" s="127" t="s">
        <v>90</v>
      </c>
      <c r="AL161" s="127" t="s">
        <v>146</v>
      </c>
      <c r="AM161" s="127" t="s">
        <v>78</v>
      </c>
      <c r="AQ161" s="15" t="s">
        <v>144</v>
      </c>
      <c r="AW161" s="128" t="e">
        <f>IF(#REF!="základná",J161,0)</f>
        <v>#REF!</v>
      </c>
      <c r="AX161" s="128" t="e">
        <f>IF(#REF!="znížená",J161,0)</f>
        <v>#REF!</v>
      </c>
      <c r="AY161" s="128" t="e">
        <f>IF(#REF!="zákl. prenesená",J161,0)</f>
        <v>#REF!</v>
      </c>
      <c r="AZ161" s="128" t="e">
        <f>IF(#REF!="zníž. prenesená",J161,0)</f>
        <v>#REF!</v>
      </c>
      <c r="BA161" s="128" t="e">
        <f>IF(#REF!="nulová",J161,0)</f>
        <v>#REF!</v>
      </c>
      <c r="BB161" s="15" t="s">
        <v>78</v>
      </c>
      <c r="BC161" s="128">
        <f t="shared" si="0"/>
        <v>0</v>
      </c>
      <c r="BD161" s="15" t="s">
        <v>90</v>
      </c>
      <c r="BE161" s="127" t="s">
        <v>1323</v>
      </c>
    </row>
    <row r="162" spans="1:57" s="2" customFormat="1" ht="21.75" customHeight="1">
      <c r="A162" s="29"/>
      <c r="B162" s="119"/>
      <c r="C162" s="120" t="s">
        <v>217</v>
      </c>
      <c r="D162" s="120" t="s">
        <v>146</v>
      </c>
      <c r="E162" s="121" t="s">
        <v>326</v>
      </c>
      <c r="F162" s="122" t="s">
        <v>327</v>
      </c>
      <c r="G162" s="123" t="s">
        <v>328</v>
      </c>
      <c r="H162" s="124">
        <v>0.86099999999999999</v>
      </c>
      <c r="I162" s="125"/>
      <c r="J162" s="125"/>
      <c r="K162" s="126"/>
      <c r="L162" s="30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AJ162" s="127" t="s">
        <v>90</v>
      </c>
      <c r="AL162" s="127" t="s">
        <v>146</v>
      </c>
      <c r="AM162" s="127" t="s">
        <v>78</v>
      </c>
      <c r="AQ162" s="15" t="s">
        <v>144</v>
      </c>
      <c r="AW162" s="128" t="e">
        <f>IF(#REF!="základná",J162,0)</f>
        <v>#REF!</v>
      </c>
      <c r="AX162" s="128" t="e">
        <f>IF(#REF!="znížená",J162,0)</f>
        <v>#REF!</v>
      </c>
      <c r="AY162" s="128" t="e">
        <f>IF(#REF!="zákl. prenesená",J162,0)</f>
        <v>#REF!</v>
      </c>
      <c r="AZ162" s="128" t="e">
        <f>IF(#REF!="zníž. prenesená",J162,0)</f>
        <v>#REF!</v>
      </c>
      <c r="BA162" s="128" t="e">
        <f>IF(#REF!="nulová",J162,0)</f>
        <v>#REF!</v>
      </c>
      <c r="BB162" s="15" t="s">
        <v>78</v>
      </c>
      <c r="BC162" s="128">
        <f t="shared" si="0"/>
        <v>0</v>
      </c>
      <c r="BD162" s="15" t="s">
        <v>90</v>
      </c>
      <c r="BE162" s="127" t="s">
        <v>1324</v>
      </c>
    </row>
    <row r="163" spans="1:57" s="2" customFormat="1" ht="21.75" customHeight="1">
      <c r="A163" s="29"/>
      <c r="B163" s="119"/>
      <c r="C163" s="120" t="s">
        <v>6</v>
      </c>
      <c r="D163" s="120" t="s">
        <v>146</v>
      </c>
      <c r="E163" s="121" t="s">
        <v>335</v>
      </c>
      <c r="F163" s="122" t="s">
        <v>336</v>
      </c>
      <c r="G163" s="123" t="s">
        <v>328</v>
      </c>
      <c r="H163" s="124">
        <v>0.86099999999999999</v>
      </c>
      <c r="I163" s="125"/>
      <c r="J163" s="125"/>
      <c r="K163" s="126"/>
      <c r="L163" s="30"/>
      <c r="M163" s="29"/>
      <c r="N163" s="29"/>
      <c r="O163" s="29"/>
      <c r="P163" s="29"/>
      <c r="Q163" s="29"/>
      <c r="R163" s="29"/>
      <c r="S163" s="29"/>
      <c r="T163" s="29"/>
      <c r="U163" s="29"/>
      <c r="V163" s="29"/>
      <c r="W163" s="29"/>
      <c r="AJ163" s="127" t="s">
        <v>90</v>
      </c>
      <c r="AL163" s="127" t="s">
        <v>146</v>
      </c>
      <c r="AM163" s="127" t="s">
        <v>78</v>
      </c>
      <c r="AQ163" s="15" t="s">
        <v>144</v>
      </c>
      <c r="AW163" s="128" t="e">
        <f>IF(#REF!="základná",J163,0)</f>
        <v>#REF!</v>
      </c>
      <c r="AX163" s="128" t="e">
        <f>IF(#REF!="znížená",J163,0)</f>
        <v>#REF!</v>
      </c>
      <c r="AY163" s="128" t="e">
        <f>IF(#REF!="zákl. prenesená",J163,0)</f>
        <v>#REF!</v>
      </c>
      <c r="AZ163" s="128" t="e">
        <f>IF(#REF!="zníž. prenesená",J163,0)</f>
        <v>#REF!</v>
      </c>
      <c r="BA163" s="128" t="e">
        <f>IF(#REF!="nulová",J163,0)</f>
        <v>#REF!</v>
      </c>
      <c r="BB163" s="15" t="s">
        <v>78</v>
      </c>
      <c r="BC163" s="128">
        <f t="shared" si="0"/>
        <v>0</v>
      </c>
      <c r="BD163" s="15" t="s">
        <v>90</v>
      </c>
      <c r="BE163" s="127" t="s">
        <v>1325</v>
      </c>
    </row>
    <row r="164" spans="1:57" s="2" customFormat="1" ht="24.2" customHeight="1">
      <c r="A164" s="29"/>
      <c r="B164" s="119"/>
      <c r="C164" s="120" t="s">
        <v>224</v>
      </c>
      <c r="D164" s="120" t="s">
        <v>146</v>
      </c>
      <c r="E164" s="121" t="s">
        <v>339</v>
      </c>
      <c r="F164" s="122" t="s">
        <v>340</v>
      </c>
      <c r="G164" s="123" t="s">
        <v>328</v>
      </c>
      <c r="H164" s="124">
        <v>12.914999999999999</v>
      </c>
      <c r="I164" s="125"/>
      <c r="J164" s="125"/>
      <c r="K164" s="126"/>
      <c r="L164" s="30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AJ164" s="127" t="s">
        <v>90</v>
      </c>
      <c r="AL164" s="127" t="s">
        <v>146</v>
      </c>
      <c r="AM164" s="127" t="s">
        <v>78</v>
      </c>
      <c r="AQ164" s="15" t="s">
        <v>144</v>
      </c>
      <c r="AW164" s="128" t="e">
        <f>IF(#REF!="základná",J164,0)</f>
        <v>#REF!</v>
      </c>
      <c r="AX164" s="128" t="e">
        <f>IF(#REF!="znížená",J164,0)</f>
        <v>#REF!</v>
      </c>
      <c r="AY164" s="128" t="e">
        <f>IF(#REF!="zákl. prenesená",J164,0)</f>
        <v>#REF!</v>
      </c>
      <c r="AZ164" s="128" t="e">
        <f>IF(#REF!="zníž. prenesená",J164,0)</f>
        <v>#REF!</v>
      </c>
      <c r="BA164" s="128" t="e">
        <f>IF(#REF!="nulová",J164,0)</f>
        <v>#REF!</v>
      </c>
      <c r="BB164" s="15" t="s">
        <v>78</v>
      </c>
      <c r="BC164" s="128">
        <f t="shared" si="0"/>
        <v>0</v>
      </c>
      <c r="BD164" s="15" t="s">
        <v>90</v>
      </c>
      <c r="BE164" s="127" t="s">
        <v>1326</v>
      </c>
    </row>
    <row r="165" spans="1:57" s="2" customFormat="1" ht="24.2" customHeight="1">
      <c r="A165" s="29"/>
      <c r="B165" s="119"/>
      <c r="C165" s="120" t="s">
        <v>228</v>
      </c>
      <c r="D165" s="120" t="s">
        <v>146</v>
      </c>
      <c r="E165" s="121" t="s">
        <v>343</v>
      </c>
      <c r="F165" s="122" t="s">
        <v>344</v>
      </c>
      <c r="G165" s="123" t="s">
        <v>328</v>
      </c>
      <c r="H165" s="124">
        <v>0.86099999999999999</v>
      </c>
      <c r="I165" s="125"/>
      <c r="J165" s="125"/>
      <c r="K165" s="126"/>
      <c r="L165" s="30"/>
      <c r="M165" s="29"/>
      <c r="N165" s="29"/>
      <c r="O165" s="29"/>
      <c r="P165" s="29"/>
      <c r="Q165" s="29"/>
      <c r="R165" s="29"/>
      <c r="S165" s="29"/>
      <c r="T165" s="29"/>
      <c r="U165" s="29"/>
      <c r="V165" s="29"/>
      <c r="W165" s="29"/>
      <c r="AJ165" s="127" t="s">
        <v>90</v>
      </c>
      <c r="AL165" s="127" t="s">
        <v>146</v>
      </c>
      <c r="AM165" s="127" t="s">
        <v>78</v>
      </c>
      <c r="AQ165" s="15" t="s">
        <v>144</v>
      </c>
      <c r="AW165" s="128" t="e">
        <f>IF(#REF!="základná",J165,0)</f>
        <v>#REF!</v>
      </c>
      <c r="AX165" s="128" t="e">
        <f>IF(#REF!="znížená",J165,0)</f>
        <v>#REF!</v>
      </c>
      <c r="AY165" s="128" t="e">
        <f>IF(#REF!="zákl. prenesená",J165,0)</f>
        <v>#REF!</v>
      </c>
      <c r="AZ165" s="128" t="e">
        <f>IF(#REF!="zníž. prenesená",J165,0)</f>
        <v>#REF!</v>
      </c>
      <c r="BA165" s="128" t="e">
        <f>IF(#REF!="nulová",J165,0)</f>
        <v>#REF!</v>
      </c>
      <c r="BB165" s="15" t="s">
        <v>78</v>
      </c>
      <c r="BC165" s="128">
        <f t="shared" si="0"/>
        <v>0</v>
      </c>
      <c r="BD165" s="15" t="s">
        <v>90</v>
      </c>
      <c r="BE165" s="127" t="s">
        <v>1327</v>
      </c>
    </row>
    <row r="166" spans="1:57" s="2" customFormat="1" ht="24.2" customHeight="1">
      <c r="A166" s="29"/>
      <c r="B166" s="119"/>
      <c r="C166" s="120" t="s">
        <v>232</v>
      </c>
      <c r="D166" s="120" t="s">
        <v>146</v>
      </c>
      <c r="E166" s="121" t="s">
        <v>347</v>
      </c>
      <c r="F166" s="122" t="s">
        <v>348</v>
      </c>
      <c r="G166" s="123" t="s">
        <v>328</v>
      </c>
      <c r="H166" s="124">
        <v>6.8879999999999999</v>
      </c>
      <c r="I166" s="125"/>
      <c r="J166" s="125"/>
      <c r="K166" s="126"/>
      <c r="L166" s="30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AJ166" s="127" t="s">
        <v>90</v>
      </c>
      <c r="AL166" s="127" t="s">
        <v>146</v>
      </c>
      <c r="AM166" s="127" t="s">
        <v>78</v>
      </c>
      <c r="AQ166" s="15" t="s">
        <v>144</v>
      </c>
      <c r="AW166" s="128" t="e">
        <f>IF(#REF!="základná",J166,0)</f>
        <v>#REF!</v>
      </c>
      <c r="AX166" s="128" t="e">
        <f>IF(#REF!="znížená",J166,0)</f>
        <v>#REF!</v>
      </c>
      <c r="AY166" s="128" t="e">
        <f>IF(#REF!="zákl. prenesená",J166,0)</f>
        <v>#REF!</v>
      </c>
      <c r="AZ166" s="128" t="e">
        <f>IF(#REF!="zníž. prenesená",J166,0)</f>
        <v>#REF!</v>
      </c>
      <c r="BA166" s="128" t="e">
        <f>IF(#REF!="nulová",J166,0)</f>
        <v>#REF!</v>
      </c>
      <c r="BB166" s="15" t="s">
        <v>78</v>
      </c>
      <c r="BC166" s="128">
        <f t="shared" si="0"/>
        <v>0</v>
      </c>
      <c r="BD166" s="15" t="s">
        <v>90</v>
      </c>
      <c r="BE166" s="127" t="s">
        <v>1328</v>
      </c>
    </row>
    <row r="167" spans="1:57" s="2" customFormat="1" ht="24.2" customHeight="1">
      <c r="A167" s="29"/>
      <c r="B167" s="119"/>
      <c r="C167" s="120" t="s">
        <v>236</v>
      </c>
      <c r="D167" s="120" t="s">
        <v>146</v>
      </c>
      <c r="E167" s="121" t="s">
        <v>351</v>
      </c>
      <c r="F167" s="122" t="s">
        <v>352</v>
      </c>
      <c r="G167" s="123" t="s">
        <v>328</v>
      </c>
      <c r="H167" s="124">
        <v>0.86099999999999999</v>
      </c>
      <c r="I167" s="125"/>
      <c r="J167" s="125"/>
      <c r="K167" s="126"/>
      <c r="L167" s="30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AJ167" s="127" t="s">
        <v>90</v>
      </c>
      <c r="AL167" s="127" t="s">
        <v>146</v>
      </c>
      <c r="AM167" s="127" t="s">
        <v>78</v>
      </c>
      <c r="AQ167" s="15" t="s">
        <v>144</v>
      </c>
      <c r="AW167" s="128" t="e">
        <f>IF(#REF!="základná",J167,0)</f>
        <v>#REF!</v>
      </c>
      <c r="AX167" s="128" t="e">
        <f>IF(#REF!="znížená",J167,0)</f>
        <v>#REF!</v>
      </c>
      <c r="AY167" s="128" t="e">
        <f>IF(#REF!="zákl. prenesená",J167,0)</f>
        <v>#REF!</v>
      </c>
      <c r="AZ167" s="128" t="e">
        <f>IF(#REF!="zníž. prenesená",J167,0)</f>
        <v>#REF!</v>
      </c>
      <c r="BA167" s="128" t="e">
        <f>IF(#REF!="nulová",J167,0)</f>
        <v>#REF!</v>
      </c>
      <c r="BB167" s="15" t="s">
        <v>78</v>
      </c>
      <c r="BC167" s="128">
        <f t="shared" si="0"/>
        <v>0</v>
      </c>
      <c r="BD167" s="15" t="s">
        <v>90</v>
      </c>
      <c r="BE167" s="127" t="s">
        <v>1329</v>
      </c>
    </row>
    <row r="168" spans="1:57" s="12" customFormat="1" ht="22.9" customHeight="1">
      <c r="B168" s="111"/>
      <c r="D168" s="112" t="s">
        <v>68</v>
      </c>
      <c r="E168" s="117" t="s">
        <v>354</v>
      </c>
      <c r="F168" s="117" t="s">
        <v>355</v>
      </c>
      <c r="J168" s="118"/>
      <c r="L168" s="111"/>
      <c r="AJ168" s="112" t="s">
        <v>74</v>
      </c>
      <c r="AL168" s="115" t="s">
        <v>68</v>
      </c>
      <c r="AM168" s="115" t="s">
        <v>74</v>
      </c>
      <c r="AQ168" s="112" t="s">
        <v>144</v>
      </c>
      <c r="BC168" s="116">
        <f>BC169</f>
        <v>0</v>
      </c>
    </row>
    <row r="169" spans="1:57" s="2" customFormat="1" ht="24.2" customHeight="1">
      <c r="A169" s="29"/>
      <c r="B169" s="119"/>
      <c r="C169" s="120" t="s">
        <v>240</v>
      </c>
      <c r="D169" s="120" t="s">
        <v>146</v>
      </c>
      <c r="E169" s="121" t="s">
        <v>357</v>
      </c>
      <c r="F169" s="122" t="s">
        <v>358</v>
      </c>
      <c r="G169" s="123" t="s">
        <v>328</v>
      </c>
      <c r="H169" s="124">
        <v>24.099</v>
      </c>
      <c r="I169" s="125"/>
      <c r="J169" s="125"/>
      <c r="K169" s="126"/>
      <c r="L169" s="30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AJ169" s="127" t="s">
        <v>90</v>
      </c>
      <c r="AL169" s="127" t="s">
        <v>146</v>
      </c>
      <c r="AM169" s="127" t="s">
        <v>78</v>
      </c>
      <c r="AQ169" s="15" t="s">
        <v>144</v>
      </c>
      <c r="AW169" s="128" t="e">
        <f>IF(#REF!="základná",J169,0)</f>
        <v>#REF!</v>
      </c>
      <c r="AX169" s="128" t="e">
        <f>IF(#REF!="znížená",J169,0)</f>
        <v>#REF!</v>
      </c>
      <c r="AY169" s="128" t="e">
        <f>IF(#REF!="zákl. prenesená",J169,0)</f>
        <v>#REF!</v>
      </c>
      <c r="AZ169" s="128" t="e">
        <f>IF(#REF!="zníž. prenesená",J169,0)</f>
        <v>#REF!</v>
      </c>
      <c r="BA169" s="128" t="e">
        <f>IF(#REF!="nulová",J169,0)</f>
        <v>#REF!</v>
      </c>
      <c r="BB169" s="15" t="s">
        <v>78</v>
      </c>
      <c r="BC169" s="128">
        <f>ROUND(I169*H169,2)</f>
        <v>0</v>
      </c>
      <c r="BD169" s="15" t="s">
        <v>90</v>
      </c>
      <c r="BE169" s="127" t="s">
        <v>1330</v>
      </c>
    </row>
    <row r="170" spans="1:57" s="12" customFormat="1" ht="25.9" customHeight="1">
      <c r="B170" s="111"/>
      <c r="D170" s="112" t="s">
        <v>68</v>
      </c>
      <c r="E170" s="113" t="s">
        <v>360</v>
      </c>
      <c r="F170" s="113" t="s">
        <v>361</v>
      </c>
      <c r="J170" s="114"/>
      <c r="L170" s="111"/>
      <c r="AJ170" s="112" t="s">
        <v>78</v>
      </c>
      <c r="AL170" s="115" t="s">
        <v>68</v>
      </c>
      <c r="AM170" s="115" t="s">
        <v>69</v>
      </c>
      <c r="AQ170" s="112" t="s">
        <v>144</v>
      </c>
      <c r="BC170" s="116">
        <f>BC171+BC181</f>
        <v>0</v>
      </c>
    </row>
    <row r="171" spans="1:57" s="12" customFormat="1" ht="22.9" customHeight="1">
      <c r="B171" s="111"/>
      <c r="D171" s="112" t="s">
        <v>68</v>
      </c>
      <c r="E171" s="117" t="s">
        <v>1331</v>
      </c>
      <c r="F171" s="117" t="s">
        <v>1332</v>
      </c>
      <c r="J171" s="118"/>
      <c r="L171" s="111"/>
      <c r="AJ171" s="112" t="s">
        <v>78</v>
      </c>
      <c r="AL171" s="115" t="s">
        <v>68</v>
      </c>
      <c r="AM171" s="115" t="s">
        <v>74</v>
      </c>
      <c r="AQ171" s="112" t="s">
        <v>144</v>
      </c>
      <c r="BC171" s="116">
        <f>SUM(BC172:BC180)</f>
        <v>0</v>
      </c>
    </row>
    <row r="172" spans="1:57" s="2" customFormat="1" ht="33" customHeight="1">
      <c r="A172" s="29"/>
      <c r="B172" s="119"/>
      <c r="C172" s="120" t="s">
        <v>244</v>
      </c>
      <c r="D172" s="120" t="s">
        <v>146</v>
      </c>
      <c r="E172" s="121" t="s">
        <v>1333</v>
      </c>
      <c r="F172" s="122" t="s">
        <v>1334</v>
      </c>
      <c r="G172" s="123" t="s">
        <v>149</v>
      </c>
      <c r="H172" s="124">
        <v>12.941000000000001</v>
      </c>
      <c r="I172" s="125"/>
      <c r="J172" s="125"/>
      <c r="K172" s="126"/>
      <c r="L172" s="30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AJ172" s="127" t="s">
        <v>205</v>
      </c>
      <c r="AL172" s="127" t="s">
        <v>146</v>
      </c>
      <c r="AM172" s="127" t="s">
        <v>78</v>
      </c>
      <c r="AQ172" s="15" t="s">
        <v>144</v>
      </c>
      <c r="AW172" s="128" t="e">
        <f>IF(#REF!="základná",J172,0)</f>
        <v>#REF!</v>
      </c>
      <c r="AX172" s="128" t="e">
        <f>IF(#REF!="znížená",J172,0)</f>
        <v>#REF!</v>
      </c>
      <c r="AY172" s="128" t="e">
        <f>IF(#REF!="zákl. prenesená",J172,0)</f>
        <v>#REF!</v>
      </c>
      <c r="AZ172" s="128" t="e">
        <f>IF(#REF!="zníž. prenesená",J172,0)</f>
        <v>#REF!</v>
      </c>
      <c r="BA172" s="128" t="e">
        <f>IF(#REF!="nulová",J172,0)</f>
        <v>#REF!</v>
      </c>
      <c r="BB172" s="15" t="s">
        <v>78</v>
      </c>
      <c r="BC172" s="128">
        <f t="shared" ref="BC172:BC180" si="1">ROUND(I172*H172,2)</f>
        <v>0</v>
      </c>
      <c r="BD172" s="15" t="s">
        <v>205</v>
      </c>
      <c r="BE172" s="127" t="s">
        <v>1335</v>
      </c>
    </row>
    <row r="173" spans="1:57" s="2" customFormat="1" ht="24.2" customHeight="1">
      <c r="A173" s="29"/>
      <c r="B173" s="119"/>
      <c r="C173" s="129" t="s">
        <v>249</v>
      </c>
      <c r="D173" s="129" t="s">
        <v>369</v>
      </c>
      <c r="E173" s="130"/>
      <c r="F173" s="131" t="s">
        <v>1336</v>
      </c>
      <c r="G173" s="132" t="s">
        <v>149</v>
      </c>
      <c r="H173" s="133">
        <v>13.2</v>
      </c>
      <c r="I173" s="134"/>
      <c r="J173" s="134"/>
      <c r="K173" s="135"/>
      <c r="L173" s="136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AJ173" s="127" t="s">
        <v>269</v>
      </c>
      <c r="AL173" s="127" t="s">
        <v>369</v>
      </c>
      <c r="AM173" s="127" t="s">
        <v>78</v>
      </c>
      <c r="AQ173" s="15" t="s">
        <v>144</v>
      </c>
      <c r="AW173" s="128" t="e">
        <f>IF(#REF!="základná",J173,0)</f>
        <v>#REF!</v>
      </c>
      <c r="AX173" s="128" t="e">
        <f>IF(#REF!="znížená",J173,0)</f>
        <v>#REF!</v>
      </c>
      <c r="AY173" s="128" t="e">
        <f>IF(#REF!="zákl. prenesená",J173,0)</f>
        <v>#REF!</v>
      </c>
      <c r="AZ173" s="128" t="e">
        <f>IF(#REF!="zníž. prenesená",J173,0)</f>
        <v>#REF!</v>
      </c>
      <c r="BA173" s="128" t="e">
        <f>IF(#REF!="nulová",J173,0)</f>
        <v>#REF!</v>
      </c>
      <c r="BB173" s="15" t="s">
        <v>78</v>
      </c>
      <c r="BC173" s="128">
        <f t="shared" si="1"/>
        <v>0</v>
      </c>
      <c r="BD173" s="15" t="s">
        <v>205</v>
      </c>
      <c r="BE173" s="127" t="s">
        <v>1337</v>
      </c>
    </row>
    <row r="174" spans="1:57" s="2" customFormat="1" ht="24.2" customHeight="1">
      <c r="A174" s="29"/>
      <c r="B174" s="119"/>
      <c r="C174" s="120" t="s">
        <v>253</v>
      </c>
      <c r="D174" s="120" t="s">
        <v>146</v>
      </c>
      <c r="E174" s="121" t="s">
        <v>1338</v>
      </c>
      <c r="F174" s="122" t="s">
        <v>1339</v>
      </c>
      <c r="G174" s="123" t="s">
        <v>272</v>
      </c>
      <c r="H174" s="124">
        <v>4.1150000000000002</v>
      </c>
      <c r="I174" s="125"/>
      <c r="J174" s="125"/>
      <c r="K174" s="126"/>
      <c r="L174" s="30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AJ174" s="127" t="s">
        <v>205</v>
      </c>
      <c r="AL174" s="127" t="s">
        <v>146</v>
      </c>
      <c r="AM174" s="127" t="s">
        <v>78</v>
      </c>
      <c r="AQ174" s="15" t="s">
        <v>144</v>
      </c>
      <c r="AW174" s="128" t="e">
        <f>IF(#REF!="základná",J174,0)</f>
        <v>#REF!</v>
      </c>
      <c r="AX174" s="128" t="e">
        <f>IF(#REF!="znížená",J174,0)</f>
        <v>#REF!</v>
      </c>
      <c r="AY174" s="128" t="e">
        <f>IF(#REF!="zákl. prenesená",J174,0)</f>
        <v>#REF!</v>
      </c>
      <c r="AZ174" s="128" t="e">
        <f>IF(#REF!="zníž. prenesená",J174,0)</f>
        <v>#REF!</v>
      </c>
      <c r="BA174" s="128" t="e">
        <f>IF(#REF!="nulová",J174,0)</f>
        <v>#REF!</v>
      </c>
      <c r="BB174" s="15" t="s">
        <v>78</v>
      </c>
      <c r="BC174" s="128">
        <f t="shared" si="1"/>
        <v>0</v>
      </c>
      <c r="BD174" s="15" t="s">
        <v>205</v>
      </c>
      <c r="BE174" s="127" t="s">
        <v>1340</v>
      </c>
    </row>
    <row r="175" spans="1:57" s="2" customFormat="1" ht="24.2" customHeight="1">
      <c r="A175" s="29"/>
      <c r="B175" s="119"/>
      <c r="C175" s="129" t="s">
        <v>257</v>
      </c>
      <c r="D175" s="129" t="s">
        <v>369</v>
      </c>
      <c r="E175" s="130"/>
      <c r="F175" s="131" t="s">
        <v>1336</v>
      </c>
      <c r="G175" s="132" t="s">
        <v>149</v>
      </c>
      <c r="H175" s="133">
        <v>0.629</v>
      </c>
      <c r="I175" s="134"/>
      <c r="J175" s="134"/>
      <c r="K175" s="135"/>
      <c r="L175" s="136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AJ175" s="127" t="s">
        <v>269</v>
      </c>
      <c r="AL175" s="127" t="s">
        <v>369</v>
      </c>
      <c r="AM175" s="127" t="s">
        <v>78</v>
      </c>
      <c r="AQ175" s="15" t="s">
        <v>144</v>
      </c>
      <c r="AW175" s="128" t="e">
        <f>IF(#REF!="základná",J175,0)</f>
        <v>#REF!</v>
      </c>
      <c r="AX175" s="128" t="e">
        <f>IF(#REF!="znížená",J175,0)</f>
        <v>#REF!</v>
      </c>
      <c r="AY175" s="128" t="e">
        <f>IF(#REF!="zákl. prenesená",J175,0)</f>
        <v>#REF!</v>
      </c>
      <c r="AZ175" s="128" t="e">
        <f>IF(#REF!="zníž. prenesená",J175,0)</f>
        <v>#REF!</v>
      </c>
      <c r="BA175" s="128" t="e">
        <f>IF(#REF!="nulová",J175,0)</f>
        <v>#REF!</v>
      </c>
      <c r="BB175" s="15" t="s">
        <v>78</v>
      </c>
      <c r="BC175" s="128">
        <f t="shared" si="1"/>
        <v>0</v>
      </c>
      <c r="BD175" s="15" t="s">
        <v>205</v>
      </c>
      <c r="BE175" s="127" t="s">
        <v>1341</v>
      </c>
    </row>
    <row r="176" spans="1:57" s="2" customFormat="1" ht="24.2" customHeight="1">
      <c r="A176" s="29"/>
      <c r="B176" s="119"/>
      <c r="C176" s="120" t="s">
        <v>261</v>
      </c>
      <c r="D176" s="120" t="s">
        <v>146</v>
      </c>
      <c r="E176" s="121" t="s">
        <v>1342</v>
      </c>
      <c r="F176" s="122" t="s">
        <v>1343</v>
      </c>
      <c r="G176" s="123" t="s">
        <v>272</v>
      </c>
      <c r="H176" s="124">
        <v>8.4</v>
      </c>
      <c r="I176" s="125"/>
      <c r="J176" s="125"/>
      <c r="K176" s="126"/>
      <c r="L176" s="30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AJ176" s="127" t="s">
        <v>205</v>
      </c>
      <c r="AL176" s="127" t="s">
        <v>146</v>
      </c>
      <c r="AM176" s="127" t="s">
        <v>78</v>
      </c>
      <c r="AQ176" s="15" t="s">
        <v>144</v>
      </c>
      <c r="AW176" s="128" t="e">
        <f>IF(#REF!="základná",J176,0)</f>
        <v>#REF!</v>
      </c>
      <c r="AX176" s="128" t="e">
        <f>IF(#REF!="znížená",J176,0)</f>
        <v>#REF!</v>
      </c>
      <c r="AY176" s="128" t="e">
        <f>IF(#REF!="zákl. prenesená",J176,0)</f>
        <v>#REF!</v>
      </c>
      <c r="AZ176" s="128" t="e">
        <f>IF(#REF!="zníž. prenesená",J176,0)</f>
        <v>#REF!</v>
      </c>
      <c r="BA176" s="128" t="e">
        <f>IF(#REF!="nulová",J176,0)</f>
        <v>#REF!</v>
      </c>
      <c r="BB176" s="15" t="s">
        <v>78</v>
      </c>
      <c r="BC176" s="128">
        <f t="shared" si="1"/>
        <v>0</v>
      </c>
      <c r="BD176" s="15" t="s">
        <v>205</v>
      </c>
      <c r="BE176" s="127" t="s">
        <v>1344</v>
      </c>
    </row>
    <row r="177" spans="1:57" s="2" customFormat="1" ht="24.2" customHeight="1">
      <c r="A177" s="29"/>
      <c r="B177" s="119"/>
      <c r="C177" s="129" t="s">
        <v>265</v>
      </c>
      <c r="D177" s="129" t="s">
        <v>369</v>
      </c>
      <c r="E177" s="130"/>
      <c r="F177" s="131" t="s">
        <v>1336</v>
      </c>
      <c r="G177" s="132" t="s">
        <v>149</v>
      </c>
      <c r="H177" s="133">
        <v>1.2849999999999999</v>
      </c>
      <c r="I177" s="134"/>
      <c r="J177" s="134"/>
      <c r="K177" s="135"/>
      <c r="L177" s="136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AJ177" s="127" t="s">
        <v>269</v>
      </c>
      <c r="AL177" s="127" t="s">
        <v>369</v>
      </c>
      <c r="AM177" s="127" t="s">
        <v>78</v>
      </c>
      <c r="AQ177" s="15" t="s">
        <v>144</v>
      </c>
      <c r="AW177" s="128" t="e">
        <f>IF(#REF!="základná",J177,0)</f>
        <v>#REF!</v>
      </c>
      <c r="AX177" s="128" t="e">
        <f>IF(#REF!="znížená",J177,0)</f>
        <v>#REF!</v>
      </c>
      <c r="AY177" s="128" t="e">
        <f>IF(#REF!="zákl. prenesená",J177,0)</f>
        <v>#REF!</v>
      </c>
      <c r="AZ177" s="128" t="e">
        <f>IF(#REF!="zníž. prenesená",J177,0)</f>
        <v>#REF!</v>
      </c>
      <c r="BA177" s="128" t="e">
        <f>IF(#REF!="nulová",J177,0)</f>
        <v>#REF!</v>
      </c>
      <c r="BB177" s="15" t="s">
        <v>78</v>
      </c>
      <c r="BC177" s="128">
        <f t="shared" si="1"/>
        <v>0</v>
      </c>
      <c r="BD177" s="15" t="s">
        <v>205</v>
      </c>
      <c r="BE177" s="127" t="s">
        <v>1345</v>
      </c>
    </row>
    <row r="178" spans="1:57" s="2" customFormat="1" ht="24.2" customHeight="1">
      <c r="A178" s="29"/>
      <c r="B178" s="119"/>
      <c r="C178" s="120" t="s">
        <v>269</v>
      </c>
      <c r="D178" s="120" t="s">
        <v>146</v>
      </c>
      <c r="E178" s="121" t="s">
        <v>1346</v>
      </c>
      <c r="F178" s="122" t="s">
        <v>1347</v>
      </c>
      <c r="G178" s="123" t="s">
        <v>149</v>
      </c>
      <c r="H178" s="124">
        <v>5.4180000000000001</v>
      </c>
      <c r="I178" s="125"/>
      <c r="J178" s="125"/>
      <c r="K178" s="126"/>
      <c r="L178" s="30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AJ178" s="127" t="s">
        <v>205</v>
      </c>
      <c r="AL178" s="127" t="s">
        <v>146</v>
      </c>
      <c r="AM178" s="127" t="s">
        <v>78</v>
      </c>
      <c r="AQ178" s="15" t="s">
        <v>144</v>
      </c>
      <c r="AW178" s="128" t="e">
        <f>IF(#REF!="základná",J178,0)</f>
        <v>#REF!</v>
      </c>
      <c r="AX178" s="128" t="e">
        <f>IF(#REF!="znížená",J178,0)</f>
        <v>#REF!</v>
      </c>
      <c r="AY178" s="128" t="e">
        <f>IF(#REF!="zákl. prenesená",J178,0)</f>
        <v>#REF!</v>
      </c>
      <c r="AZ178" s="128" t="e">
        <f>IF(#REF!="zníž. prenesená",J178,0)</f>
        <v>#REF!</v>
      </c>
      <c r="BA178" s="128" t="e">
        <f>IF(#REF!="nulová",J178,0)</f>
        <v>#REF!</v>
      </c>
      <c r="BB178" s="15" t="s">
        <v>78</v>
      </c>
      <c r="BC178" s="128">
        <f t="shared" si="1"/>
        <v>0</v>
      </c>
      <c r="BD178" s="15" t="s">
        <v>205</v>
      </c>
      <c r="BE178" s="127" t="s">
        <v>1348</v>
      </c>
    </row>
    <row r="179" spans="1:57" s="2" customFormat="1" ht="24.2" customHeight="1">
      <c r="A179" s="29"/>
      <c r="B179" s="119"/>
      <c r="C179" s="129" t="s">
        <v>274</v>
      </c>
      <c r="D179" s="129" t="s">
        <v>369</v>
      </c>
      <c r="E179" s="130"/>
      <c r="F179" s="131" t="s">
        <v>1336</v>
      </c>
      <c r="G179" s="132" t="s">
        <v>149</v>
      </c>
      <c r="H179" s="133">
        <v>5.5259999999999998</v>
      </c>
      <c r="I179" s="134"/>
      <c r="J179" s="134"/>
      <c r="K179" s="135"/>
      <c r="L179" s="136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AJ179" s="127" t="s">
        <v>269</v>
      </c>
      <c r="AL179" s="127" t="s">
        <v>369</v>
      </c>
      <c r="AM179" s="127" t="s">
        <v>78</v>
      </c>
      <c r="AQ179" s="15" t="s">
        <v>144</v>
      </c>
      <c r="AW179" s="128" t="e">
        <f>IF(#REF!="základná",J179,0)</f>
        <v>#REF!</v>
      </c>
      <c r="AX179" s="128" t="e">
        <f>IF(#REF!="znížená",J179,0)</f>
        <v>#REF!</v>
      </c>
      <c r="AY179" s="128" t="e">
        <f>IF(#REF!="zákl. prenesená",J179,0)</f>
        <v>#REF!</v>
      </c>
      <c r="AZ179" s="128" t="e">
        <f>IF(#REF!="zníž. prenesená",J179,0)</f>
        <v>#REF!</v>
      </c>
      <c r="BA179" s="128" t="e">
        <f>IF(#REF!="nulová",J179,0)</f>
        <v>#REF!</v>
      </c>
      <c r="BB179" s="15" t="s">
        <v>78</v>
      </c>
      <c r="BC179" s="128">
        <f t="shared" si="1"/>
        <v>0</v>
      </c>
      <c r="BD179" s="15" t="s">
        <v>205</v>
      </c>
      <c r="BE179" s="127" t="s">
        <v>1349</v>
      </c>
    </row>
    <row r="180" spans="1:57" s="2" customFormat="1" ht="24.2" customHeight="1">
      <c r="A180" s="29"/>
      <c r="B180" s="119"/>
      <c r="C180" s="120" t="s">
        <v>278</v>
      </c>
      <c r="D180" s="120" t="s">
        <v>146</v>
      </c>
      <c r="E180" s="121" t="s">
        <v>1350</v>
      </c>
      <c r="F180" s="122" t="s">
        <v>1351</v>
      </c>
      <c r="G180" s="123" t="s">
        <v>328</v>
      </c>
      <c r="H180" s="124">
        <v>0.34200000000000003</v>
      </c>
      <c r="I180" s="125"/>
      <c r="J180" s="125"/>
      <c r="K180" s="126"/>
      <c r="L180" s="30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AJ180" s="127" t="s">
        <v>205</v>
      </c>
      <c r="AL180" s="127" t="s">
        <v>146</v>
      </c>
      <c r="AM180" s="127" t="s">
        <v>78</v>
      </c>
      <c r="AQ180" s="15" t="s">
        <v>144</v>
      </c>
      <c r="AW180" s="128" t="e">
        <f>IF(#REF!="základná",J180,0)</f>
        <v>#REF!</v>
      </c>
      <c r="AX180" s="128" t="e">
        <f>IF(#REF!="znížená",J180,0)</f>
        <v>#REF!</v>
      </c>
      <c r="AY180" s="128" t="e">
        <f>IF(#REF!="zákl. prenesená",J180,0)</f>
        <v>#REF!</v>
      </c>
      <c r="AZ180" s="128" t="e">
        <f>IF(#REF!="zníž. prenesená",J180,0)</f>
        <v>#REF!</v>
      </c>
      <c r="BA180" s="128" t="e">
        <f>IF(#REF!="nulová",J180,0)</f>
        <v>#REF!</v>
      </c>
      <c r="BB180" s="15" t="s">
        <v>78</v>
      </c>
      <c r="BC180" s="128">
        <f t="shared" si="1"/>
        <v>0</v>
      </c>
      <c r="BD180" s="15" t="s">
        <v>205</v>
      </c>
      <c r="BE180" s="127" t="s">
        <v>1352</v>
      </c>
    </row>
    <row r="181" spans="1:57" s="12" customFormat="1" ht="22.9" customHeight="1">
      <c r="B181" s="111"/>
      <c r="D181" s="112" t="s">
        <v>68</v>
      </c>
      <c r="E181" s="117" t="s">
        <v>587</v>
      </c>
      <c r="F181" s="117" t="s">
        <v>588</v>
      </c>
      <c r="J181" s="118"/>
      <c r="L181" s="111"/>
      <c r="AJ181" s="112" t="s">
        <v>78</v>
      </c>
      <c r="AL181" s="115" t="s">
        <v>68</v>
      </c>
      <c r="AM181" s="115" t="s">
        <v>74</v>
      </c>
      <c r="AQ181" s="112" t="s">
        <v>144</v>
      </c>
      <c r="BC181" s="116">
        <f>SUM(BC182:BC183)</f>
        <v>0</v>
      </c>
    </row>
    <row r="182" spans="1:57" s="2" customFormat="1" ht="33" customHeight="1">
      <c r="A182" s="29"/>
      <c r="B182" s="119"/>
      <c r="C182" s="120" t="s">
        <v>282</v>
      </c>
      <c r="D182" s="120" t="s">
        <v>146</v>
      </c>
      <c r="E182" s="121" t="s">
        <v>1353</v>
      </c>
      <c r="F182" s="122" t="s">
        <v>1354</v>
      </c>
      <c r="G182" s="123" t="s">
        <v>149</v>
      </c>
      <c r="H182" s="124">
        <v>9.67</v>
      </c>
      <c r="I182" s="125"/>
      <c r="J182" s="125"/>
      <c r="K182" s="126"/>
      <c r="L182" s="30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AJ182" s="127" t="s">
        <v>205</v>
      </c>
      <c r="AL182" s="127" t="s">
        <v>146</v>
      </c>
      <c r="AM182" s="127" t="s">
        <v>78</v>
      </c>
      <c r="AQ182" s="15" t="s">
        <v>144</v>
      </c>
      <c r="AW182" s="128" t="e">
        <f>IF(#REF!="základná",J182,0)</f>
        <v>#REF!</v>
      </c>
      <c r="AX182" s="128" t="e">
        <f>IF(#REF!="znížená",J182,0)</f>
        <v>#REF!</v>
      </c>
      <c r="AY182" s="128" t="e">
        <f>IF(#REF!="zákl. prenesená",J182,0)</f>
        <v>#REF!</v>
      </c>
      <c r="AZ182" s="128" t="e">
        <f>IF(#REF!="zníž. prenesená",J182,0)</f>
        <v>#REF!</v>
      </c>
      <c r="BA182" s="128" t="e">
        <f>IF(#REF!="nulová",J182,0)</f>
        <v>#REF!</v>
      </c>
      <c r="BB182" s="15" t="s">
        <v>78</v>
      </c>
      <c r="BC182" s="128">
        <f>ROUND(I182*H182,2)</f>
        <v>0</v>
      </c>
      <c r="BD182" s="15" t="s">
        <v>205</v>
      </c>
      <c r="BE182" s="127" t="s">
        <v>1355</v>
      </c>
    </row>
    <row r="183" spans="1:57" s="2" customFormat="1" ht="37.9" customHeight="1">
      <c r="A183" s="29"/>
      <c r="B183" s="119"/>
      <c r="C183" s="120" t="s">
        <v>286</v>
      </c>
      <c r="D183" s="120" t="s">
        <v>146</v>
      </c>
      <c r="E183" s="121" t="s">
        <v>1356</v>
      </c>
      <c r="F183" s="122" t="s">
        <v>1357</v>
      </c>
      <c r="G183" s="123" t="s">
        <v>149</v>
      </c>
      <c r="H183" s="124">
        <v>9.67</v>
      </c>
      <c r="I183" s="125"/>
      <c r="J183" s="125"/>
      <c r="K183" s="126"/>
      <c r="L183" s="30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AJ183" s="127" t="s">
        <v>205</v>
      </c>
      <c r="AL183" s="127" t="s">
        <v>146</v>
      </c>
      <c r="AM183" s="127" t="s">
        <v>78</v>
      </c>
      <c r="AQ183" s="15" t="s">
        <v>144</v>
      </c>
      <c r="AW183" s="128" t="e">
        <f>IF(#REF!="základná",J183,0)</f>
        <v>#REF!</v>
      </c>
      <c r="AX183" s="128" t="e">
        <f>IF(#REF!="znížená",J183,0)</f>
        <v>#REF!</v>
      </c>
      <c r="AY183" s="128" t="e">
        <f>IF(#REF!="zákl. prenesená",J183,0)</f>
        <v>#REF!</v>
      </c>
      <c r="AZ183" s="128" t="e">
        <f>IF(#REF!="zníž. prenesená",J183,0)</f>
        <v>#REF!</v>
      </c>
      <c r="BA183" s="128" t="e">
        <f>IF(#REF!="nulová",J183,0)</f>
        <v>#REF!</v>
      </c>
      <c r="BB183" s="15" t="s">
        <v>78</v>
      </c>
      <c r="BC183" s="128">
        <f>ROUND(I183*H183,2)</f>
        <v>0</v>
      </c>
      <c r="BD183" s="15" t="s">
        <v>205</v>
      </c>
      <c r="BE183" s="127" t="s">
        <v>1358</v>
      </c>
    </row>
    <row r="184" spans="1:57" s="2" customFormat="1" ht="6.95" customHeight="1">
      <c r="A184" s="29"/>
      <c r="B184" s="47"/>
      <c r="C184" s="48"/>
      <c r="D184" s="48"/>
      <c r="E184" s="48"/>
      <c r="F184" s="48"/>
      <c r="G184" s="48"/>
      <c r="H184" s="48"/>
      <c r="I184" s="48"/>
      <c r="J184" s="48"/>
      <c r="K184" s="48"/>
      <c r="L184" s="30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</row>
  </sheetData>
  <autoFilter ref="C136:K183" xr:uid="{00000000-0009-0000-0000-000007000000}"/>
  <mergeCells count="14">
    <mergeCell ref="E127:H127"/>
    <mergeCell ref="E125:H125"/>
    <mergeCell ref="E129:H129"/>
    <mergeCell ref="L2:N2"/>
    <mergeCell ref="E84:H84"/>
    <mergeCell ref="E88:H88"/>
    <mergeCell ref="E86:H86"/>
    <mergeCell ref="E90:H90"/>
    <mergeCell ref="E123:H123"/>
    <mergeCell ref="E7:H7"/>
    <mergeCell ref="E11:H11"/>
    <mergeCell ref="E9:H9"/>
    <mergeCell ref="E13:H13"/>
    <mergeCell ref="E31:H31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BE167"/>
  <sheetViews>
    <sheetView showGridLines="0" workbookViewId="0">
      <selection activeCell="N31" sqref="N3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6.33203125" style="1" customWidth="1"/>
    <col min="14" max="14" width="12.33203125" style="1" customWidth="1"/>
    <col min="15" max="15" width="16.33203125" style="1" customWidth="1"/>
    <col min="16" max="16" width="12.33203125" style="1" customWidth="1"/>
    <col min="17" max="17" width="15" style="1" customWidth="1"/>
    <col min="18" max="18" width="11" style="1" customWidth="1"/>
    <col min="19" max="19" width="15" style="1" customWidth="1"/>
    <col min="20" max="20" width="16.33203125" style="1" customWidth="1"/>
    <col min="21" max="21" width="11" style="1" customWidth="1"/>
    <col min="22" max="22" width="15" style="1" customWidth="1"/>
    <col min="23" max="23" width="16.33203125" style="1" customWidth="1"/>
    <col min="36" max="57" width="9.33203125" style="1" hidden="1"/>
  </cols>
  <sheetData>
    <row r="1" spans="1:38">
      <c r="A1" s="72"/>
    </row>
    <row r="2" spans="1:38" s="1" customFormat="1" ht="36.950000000000003" customHeight="1">
      <c r="L2" s="147" t="s">
        <v>4</v>
      </c>
      <c r="M2" s="148"/>
      <c r="N2" s="148"/>
      <c r="AL2" s="15" t="s">
        <v>99</v>
      </c>
    </row>
    <row r="3" spans="1:38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L3" s="15" t="s">
        <v>69</v>
      </c>
    </row>
    <row r="4" spans="1:38" s="1" customFormat="1" ht="24.95" customHeight="1">
      <c r="B4" s="18"/>
      <c r="D4" s="19" t="s">
        <v>116</v>
      </c>
      <c r="L4" s="18"/>
      <c r="AL4" s="15" t="s">
        <v>2</v>
      </c>
    </row>
    <row r="5" spans="1:38" s="1" customFormat="1" ht="6.95" customHeight="1">
      <c r="B5" s="18"/>
      <c r="L5" s="18"/>
    </row>
    <row r="6" spans="1:38" s="1" customFormat="1" ht="12" customHeight="1">
      <c r="B6" s="18"/>
      <c r="D6" s="23" t="s">
        <v>11</v>
      </c>
      <c r="L6" s="18"/>
    </row>
    <row r="7" spans="1:38" s="1" customFormat="1" ht="16.5" customHeight="1">
      <c r="B7" s="18"/>
      <c r="E7" s="181" t="str">
        <f>'Rekapitulácia stavby'!K6</f>
        <v>Poltár OO PZ, rekonštrukcia a modernizácia objektu</v>
      </c>
      <c r="F7" s="183"/>
      <c r="G7" s="183"/>
      <c r="H7" s="183"/>
      <c r="L7" s="18"/>
    </row>
    <row r="8" spans="1:38" ht="12.75">
      <c r="B8" s="18"/>
      <c r="D8" s="23" t="s">
        <v>117</v>
      </c>
      <c r="L8" s="18"/>
    </row>
    <row r="9" spans="1:38" s="1" customFormat="1" ht="16.5" customHeight="1">
      <c r="B9" s="18"/>
      <c r="E9" s="181" t="s">
        <v>73</v>
      </c>
      <c r="F9" s="148"/>
      <c r="G9" s="148"/>
      <c r="H9" s="148"/>
      <c r="L9" s="18"/>
    </row>
    <row r="10" spans="1:38" s="1" customFormat="1" ht="12" customHeight="1">
      <c r="B10" s="18"/>
      <c r="D10" s="23" t="s">
        <v>118</v>
      </c>
      <c r="L10" s="18"/>
    </row>
    <row r="11" spans="1:38" s="2" customFormat="1" ht="16.5" customHeight="1">
      <c r="A11" s="29"/>
      <c r="B11" s="30"/>
      <c r="C11" s="29"/>
      <c r="D11" s="29"/>
      <c r="E11" s="184" t="s">
        <v>84</v>
      </c>
      <c r="F11" s="182"/>
      <c r="G11" s="182"/>
      <c r="H11" s="182"/>
      <c r="I11" s="29"/>
      <c r="J11" s="29"/>
      <c r="K11" s="29"/>
      <c r="L11" s="42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</row>
    <row r="12" spans="1:38" s="2" customFormat="1" ht="12" customHeight="1">
      <c r="A12" s="29"/>
      <c r="B12" s="30"/>
      <c r="C12" s="29"/>
      <c r="D12" s="23" t="s">
        <v>806</v>
      </c>
      <c r="E12" s="29"/>
      <c r="F12" s="29"/>
      <c r="G12" s="29"/>
      <c r="H12" s="29"/>
      <c r="I12" s="29"/>
      <c r="J12" s="29"/>
      <c r="K12" s="29"/>
      <c r="L12" s="42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</row>
    <row r="13" spans="1:38" s="2" customFormat="1" ht="16.5" customHeight="1">
      <c r="A13" s="29"/>
      <c r="B13" s="30"/>
      <c r="C13" s="29"/>
      <c r="D13" s="29"/>
      <c r="E13" s="178" t="s">
        <v>2880</v>
      </c>
      <c r="F13" s="182"/>
      <c r="G13" s="182"/>
      <c r="H13" s="182"/>
      <c r="I13" s="29"/>
      <c r="J13" s="29"/>
      <c r="K13" s="29"/>
      <c r="L13" s="42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</row>
    <row r="14" spans="1:38" s="2" customFormat="1">
      <c r="A14" s="29"/>
      <c r="B14" s="30"/>
      <c r="C14" s="29"/>
      <c r="D14" s="29"/>
      <c r="E14" s="29"/>
      <c r="F14" s="29"/>
      <c r="G14" s="29"/>
      <c r="H14" s="29"/>
      <c r="I14" s="29"/>
      <c r="J14" s="29"/>
      <c r="K14" s="29"/>
      <c r="L14" s="42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</row>
    <row r="15" spans="1:38" s="2" customFormat="1" ht="12" customHeight="1">
      <c r="A15" s="29"/>
      <c r="B15" s="30"/>
      <c r="C15" s="29"/>
      <c r="D15" s="23" t="s">
        <v>13</v>
      </c>
      <c r="E15" s="29"/>
      <c r="F15" s="21" t="s">
        <v>14</v>
      </c>
      <c r="G15" s="29"/>
      <c r="H15" s="29"/>
      <c r="I15" s="23" t="s">
        <v>15</v>
      </c>
      <c r="J15" s="21" t="s">
        <v>16</v>
      </c>
      <c r="K15" s="29"/>
      <c r="L15" s="42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</row>
    <row r="16" spans="1:38" s="2" customFormat="1" ht="12" customHeight="1">
      <c r="A16" s="29"/>
      <c r="B16" s="30"/>
      <c r="C16" s="29"/>
      <c r="D16" s="23" t="s">
        <v>17</v>
      </c>
      <c r="E16" s="29"/>
      <c r="F16" s="21" t="s">
        <v>18</v>
      </c>
      <c r="G16" s="29"/>
      <c r="H16" s="29"/>
      <c r="I16" s="23" t="s">
        <v>19</v>
      </c>
      <c r="J16" s="55" t="str">
        <f>'Rekapitulácia stavby'!AN8</f>
        <v>21. 6. 2023</v>
      </c>
      <c r="K16" s="29"/>
      <c r="L16" s="42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</row>
    <row r="17" spans="1:23" s="2" customFormat="1" ht="21.75" customHeight="1">
      <c r="A17" s="29"/>
      <c r="B17" s="30"/>
      <c r="C17" s="29"/>
      <c r="D17" s="20" t="s">
        <v>21</v>
      </c>
      <c r="E17" s="29"/>
      <c r="F17" s="24" t="s">
        <v>22</v>
      </c>
      <c r="G17" s="29"/>
      <c r="H17" s="29"/>
      <c r="I17" s="20" t="s">
        <v>23</v>
      </c>
      <c r="J17" s="24" t="s">
        <v>24</v>
      </c>
      <c r="K17" s="29"/>
      <c r="L17" s="42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</row>
    <row r="18" spans="1:23" s="2" customFormat="1" ht="12" customHeight="1">
      <c r="A18" s="29"/>
      <c r="B18" s="30"/>
      <c r="C18" s="29"/>
      <c r="D18" s="23" t="s">
        <v>25</v>
      </c>
      <c r="E18" s="29"/>
      <c r="F18" s="29"/>
      <c r="G18" s="29"/>
      <c r="H18" s="29"/>
      <c r="I18" s="23" t="s">
        <v>26</v>
      </c>
      <c r="J18" s="21" t="s">
        <v>27</v>
      </c>
      <c r="K18" s="29"/>
      <c r="L18" s="42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</row>
    <row r="19" spans="1:23" s="2" customFormat="1" ht="18" customHeight="1">
      <c r="A19" s="29"/>
      <c r="B19" s="30"/>
      <c r="C19" s="29"/>
      <c r="D19" s="29"/>
      <c r="E19" s="21" t="s">
        <v>28</v>
      </c>
      <c r="F19" s="29"/>
      <c r="G19" s="29"/>
      <c r="H19" s="29"/>
      <c r="I19" s="23" t="s">
        <v>29</v>
      </c>
      <c r="J19" s="21"/>
      <c r="K19" s="29"/>
      <c r="L19" s="42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</row>
    <row r="20" spans="1:23" s="2" customFormat="1" ht="6.95" customHeight="1">
      <c r="A20" s="29"/>
      <c r="B20" s="30"/>
      <c r="C20" s="29"/>
      <c r="D20" s="29"/>
      <c r="E20" s="29"/>
      <c r="F20" s="29"/>
      <c r="G20" s="29"/>
      <c r="H20" s="29"/>
      <c r="I20" s="29"/>
      <c r="J20" s="29"/>
      <c r="K20" s="29"/>
      <c r="L20" s="42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</row>
    <row r="21" spans="1:23" s="2" customFormat="1" ht="12" customHeight="1">
      <c r="A21" s="29"/>
      <c r="B21" s="30"/>
      <c r="C21" s="29"/>
      <c r="D21" s="23" t="s">
        <v>30</v>
      </c>
      <c r="E21" s="29"/>
      <c r="F21" s="29"/>
      <c r="G21" s="29"/>
      <c r="H21" s="29"/>
      <c r="I21" s="23" t="s">
        <v>26</v>
      </c>
      <c r="J21" s="21" t="s">
        <v>31</v>
      </c>
      <c r="K21" s="29"/>
      <c r="L21" s="42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</row>
    <row r="22" spans="1:23" s="2" customFormat="1" ht="18" customHeight="1">
      <c r="A22" s="29"/>
      <c r="B22" s="30"/>
      <c r="C22" s="29"/>
      <c r="D22" s="29"/>
      <c r="E22" s="21" t="s">
        <v>31</v>
      </c>
      <c r="F22" s="29"/>
      <c r="G22" s="29"/>
      <c r="H22" s="29"/>
      <c r="I22" s="23" t="s">
        <v>29</v>
      </c>
      <c r="J22" s="21" t="s">
        <v>31</v>
      </c>
      <c r="K22" s="29"/>
      <c r="L22" s="42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</row>
    <row r="23" spans="1:23" s="2" customFormat="1" ht="6.95" customHeight="1">
      <c r="A23" s="29"/>
      <c r="B23" s="30"/>
      <c r="C23" s="29"/>
      <c r="D23" s="29"/>
      <c r="E23" s="29"/>
      <c r="F23" s="29"/>
      <c r="G23" s="29"/>
      <c r="H23" s="29"/>
      <c r="I23" s="29"/>
      <c r="J23" s="29"/>
      <c r="K23" s="29"/>
      <c r="L23" s="42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</row>
    <row r="24" spans="1:23" s="2" customFormat="1" ht="12" customHeight="1">
      <c r="A24" s="29"/>
      <c r="B24" s="30"/>
      <c r="C24" s="29"/>
      <c r="D24" s="23" t="s">
        <v>32</v>
      </c>
      <c r="E24" s="29"/>
      <c r="F24" s="29"/>
      <c r="G24" s="29"/>
      <c r="H24" s="29"/>
      <c r="I24" s="23" t="s">
        <v>26</v>
      </c>
      <c r="J24" s="21" t="s">
        <v>33</v>
      </c>
      <c r="K24" s="29"/>
      <c r="L24" s="42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</row>
    <row r="25" spans="1:23" s="2" customFormat="1" ht="18" customHeight="1">
      <c r="A25" s="29"/>
      <c r="B25" s="30"/>
      <c r="C25" s="29"/>
      <c r="D25" s="29"/>
      <c r="E25" s="21" t="s">
        <v>34</v>
      </c>
      <c r="F25" s="29"/>
      <c r="G25" s="29"/>
      <c r="H25" s="29"/>
      <c r="I25" s="23" t="s">
        <v>29</v>
      </c>
      <c r="J25" s="21" t="s">
        <v>35</v>
      </c>
      <c r="K25" s="29"/>
      <c r="L25" s="42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</row>
    <row r="26" spans="1:23" s="2" customFormat="1" ht="6.95" customHeight="1">
      <c r="A26" s="29"/>
      <c r="B26" s="30"/>
      <c r="C26" s="29"/>
      <c r="D26" s="29"/>
      <c r="E26" s="29"/>
      <c r="F26" s="29"/>
      <c r="G26" s="29"/>
      <c r="H26" s="29"/>
      <c r="I26" s="29"/>
      <c r="J26" s="29"/>
      <c r="K26" s="29"/>
      <c r="L26" s="42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</row>
    <row r="27" spans="1:23" s="2" customFormat="1" ht="12" customHeight="1">
      <c r="A27" s="29"/>
      <c r="B27" s="30"/>
      <c r="C27" s="29"/>
      <c r="D27" s="23" t="s">
        <v>37</v>
      </c>
      <c r="E27" s="29"/>
      <c r="F27" s="29"/>
      <c r="G27" s="29"/>
      <c r="H27" s="29"/>
      <c r="I27" s="23" t="s">
        <v>26</v>
      </c>
      <c r="J27" s="21" t="s">
        <v>31</v>
      </c>
      <c r="K27" s="29"/>
      <c r="L27" s="42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</row>
    <row r="28" spans="1:23" s="2" customFormat="1" ht="18" customHeight="1">
      <c r="A28" s="29"/>
      <c r="B28" s="30"/>
      <c r="C28" s="29"/>
      <c r="D28" s="29"/>
      <c r="E28" s="21" t="s">
        <v>38</v>
      </c>
      <c r="F28" s="29"/>
      <c r="G28" s="29"/>
      <c r="H28" s="29"/>
      <c r="I28" s="23" t="s">
        <v>29</v>
      </c>
      <c r="J28" s="21" t="s">
        <v>31</v>
      </c>
      <c r="K28" s="29"/>
      <c r="L28" s="42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</row>
    <row r="29" spans="1:23" s="2" customFormat="1" ht="6.95" customHeight="1">
      <c r="A29" s="29"/>
      <c r="B29" s="30"/>
      <c r="C29" s="29"/>
      <c r="D29" s="29"/>
      <c r="E29" s="29"/>
      <c r="F29" s="29"/>
      <c r="G29" s="29"/>
      <c r="H29" s="29"/>
      <c r="I29" s="29"/>
      <c r="J29" s="29"/>
      <c r="K29" s="29"/>
      <c r="L29" s="42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</row>
    <row r="30" spans="1:23" s="2" customFormat="1" ht="12" customHeight="1">
      <c r="A30" s="29"/>
      <c r="B30" s="30"/>
      <c r="C30" s="29"/>
      <c r="D30" s="23" t="s">
        <v>39</v>
      </c>
      <c r="E30" s="29"/>
      <c r="F30" s="29"/>
      <c r="G30" s="29"/>
      <c r="H30" s="29"/>
      <c r="I30" s="29"/>
      <c r="J30" s="29"/>
      <c r="K30" s="29"/>
      <c r="L30" s="42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</row>
    <row r="31" spans="1:23" s="8" customFormat="1" ht="16.5" customHeight="1">
      <c r="A31" s="73"/>
      <c r="B31" s="74"/>
      <c r="C31" s="73"/>
      <c r="D31" s="73"/>
      <c r="E31" s="171" t="s">
        <v>1</v>
      </c>
      <c r="F31" s="171"/>
      <c r="G31" s="171"/>
      <c r="H31" s="171"/>
      <c r="I31" s="73"/>
      <c r="J31" s="73"/>
      <c r="K31" s="73"/>
      <c r="L31" s="75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</row>
    <row r="32" spans="1:23" s="2" customFormat="1" ht="6.95" customHeight="1">
      <c r="A32" s="29"/>
      <c r="B32" s="30"/>
      <c r="C32" s="29"/>
      <c r="D32" s="29"/>
      <c r="E32" s="29"/>
      <c r="F32" s="29"/>
      <c r="G32" s="29"/>
      <c r="H32" s="29"/>
      <c r="I32" s="29"/>
      <c r="J32" s="29"/>
      <c r="K32" s="29"/>
      <c r="L32" s="42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</row>
    <row r="33" spans="1:23" s="2" customFormat="1" ht="6.95" customHeight="1">
      <c r="A33" s="29"/>
      <c r="B33" s="30"/>
      <c r="C33" s="29"/>
      <c r="D33" s="57"/>
      <c r="E33" s="57"/>
      <c r="F33" s="57"/>
      <c r="G33" s="57"/>
      <c r="H33" s="57"/>
      <c r="I33" s="57"/>
      <c r="J33" s="57"/>
      <c r="K33" s="57"/>
      <c r="L33" s="42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</row>
    <row r="34" spans="1:23" s="2" customFormat="1" ht="14.45" customHeight="1">
      <c r="A34" s="29"/>
      <c r="B34" s="30"/>
      <c r="C34" s="29"/>
      <c r="D34" s="21" t="s">
        <v>119</v>
      </c>
      <c r="E34" s="29"/>
      <c r="F34" s="29"/>
      <c r="G34" s="29"/>
      <c r="H34" s="29"/>
      <c r="I34" s="29"/>
      <c r="J34" s="28"/>
      <c r="K34" s="29"/>
      <c r="L34" s="42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</row>
    <row r="35" spans="1:23" s="2" customFormat="1" ht="14.45" customHeight="1">
      <c r="A35" s="29"/>
      <c r="B35" s="30"/>
      <c r="C35" s="29"/>
      <c r="D35" s="27" t="s">
        <v>120</v>
      </c>
      <c r="E35" s="29"/>
      <c r="F35" s="29"/>
      <c r="G35" s="29"/>
      <c r="H35" s="29"/>
      <c r="I35" s="29"/>
      <c r="J35" s="28"/>
      <c r="K35" s="29"/>
      <c r="L35" s="42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</row>
    <row r="36" spans="1:23" s="2" customFormat="1" ht="25.35" customHeight="1">
      <c r="A36" s="29"/>
      <c r="B36" s="30"/>
      <c r="C36" s="29"/>
      <c r="D36" s="76" t="s">
        <v>42</v>
      </c>
      <c r="E36" s="29"/>
      <c r="F36" s="29"/>
      <c r="G36" s="29"/>
      <c r="H36" s="29"/>
      <c r="I36" s="29"/>
      <c r="J36" s="61"/>
      <c r="K36" s="29"/>
      <c r="L36" s="42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</row>
    <row r="37" spans="1:23" s="2" customFormat="1" ht="6.95" customHeight="1">
      <c r="A37" s="29"/>
      <c r="B37" s="30"/>
      <c r="C37" s="29"/>
      <c r="D37" s="57"/>
      <c r="E37" s="57"/>
      <c r="F37" s="57"/>
      <c r="G37" s="57"/>
      <c r="H37" s="57"/>
      <c r="I37" s="57"/>
      <c r="J37" s="57"/>
      <c r="K37" s="57"/>
      <c r="L37" s="42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</row>
    <row r="38" spans="1:23" s="2" customFormat="1" ht="14.45" customHeight="1">
      <c r="A38" s="29"/>
      <c r="B38" s="30"/>
      <c r="C38" s="29"/>
      <c r="D38" s="29"/>
      <c r="E38" s="29"/>
      <c r="F38" s="33" t="s">
        <v>44</v>
      </c>
      <c r="G38" s="29"/>
      <c r="H38" s="29"/>
      <c r="I38" s="33" t="s">
        <v>43</v>
      </c>
      <c r="J38" s="33" t="s">
        <v>45</v>
      </c>
      <c r="K38" s="29"/>
      <c r="L38" s="42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</row>
    <row r="39" spans="1:23" s="2" customFormat="1" ht="14.45" customHeight="1">
      <c r="A39" s="29"/>
      <c r="B39" s="30"/>
      <c r="C39" s="29"/>
      <c r="D39" s="77" t="s">
        <v>46</v>
      </c>
      <c r="E39" s="35" t="s">
        <v>47</v>
      </c>
      <c r="F39" s="78" t="e">
        <f>ROUND((SUM(AW109:AW110) + SUM(AW134:AW166)),  2)</f>
        <v>#REF!</v>
      </c>
      <c r="G39" s="79"/>
      <c r="H39" s="79"/>
      <c r="I39" s="80">
        <v>0.2</v>
      </c>
      <c r="J39" s="78" t="e">
        <f>ROUND(((SUM(AW109:AW110) + SUM(AW134:AW166))*I39),  2)</f>
        <v>#REF!</v>
      </c>
      <c r="K39" s="29"/>
      <c r="L39" s="42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</row>
    <row r="40" spans="1:23" s="2" customFormat="1" ht="14.45" customHeight="1">
      <c r="A40" s="29"/>
      <c r="B40" s="30"/>
      <c r="C40" s="29"/>
      <c r="D40" s="29"/>
      <c r="E40" s="35" t="s">
        <v>48</v>
      </c>
      <c r="F40" s="81"/>
      <c r="G40" s="29"/>
      <c r="H40" s="29"/>
      <c r="I40" s="82">
        <v>0.23</v>
      </c>
      <c r="J40" s="81"/>
      <c r="K40" s="29"/>
      <c r="L40" s="42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</row>
    <row r="41" spans="1:23" s="2" customFormat="1" ht="14.45" hidden="1" customHeight="1">
      <c r="A41" s="29"/>
      <c r="B41" s="30"/>
      <c r="C41" s="29"/>
      <c r="D41" s="29"/>
      <c r="E41" s="23" t="s">
        <v>49</v>
      </c>
      <c r="F41" s="81" t="e">
        <f>ROUND((SUM(AY109:AY110) + SUM(AY134:AY166)),  2)</f>
        <v>#REF!</v>
      </c>
      <c r="G41" s="29"/>
      <c r="H41" s="29"/>
      <c r="I41" s="82">
        <v>0.2</v>
      </c>
      <c r="J41" s="81"/>
      <c r="K41" s="29"/>
      <c r="L41" s="42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</row>
    <row r="42" spans="1:23" s="2" customFormat="1" ht="14.45" hidden="1" customHeight="1">
      <c r="A42" s="29"/>
      <c r="B42" s="30"/>
      <c r="C42" s="29"/>
      <c r="D42" s="29"/>
      <c r="E42" s="23" t="s">
        <v>50</v>
      </c>
      <c r="F42" s="81" t="e">
        <f>ROUND((SUM(AZ109:AZ110) + SUM(AZ134:AZ166)),  2)</f>
        <v>#REF!</v>
      </c>
      <c r="G42" s="29"/>
      <c r="H42" s="29"/>
      <c r="I42" s="82">
        <v>0.2</v>
      </c>
      <c r="J42" s="81"/>
      <c r="K42" s="29"/>
      <c r="L42" s="42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</row>
    <row r="43" spans="1:23" s="2" customFormat="1" ht="14.45" hidden="1" customHeight="1">
      <c r="A43" s="29"/>
      <c r="B43" s="30"/>
      <c r="C43" s="29"/>
      <c r="D43" s="29"/>
      <c r="E43" s="35" t="s">
        <v>51</v>
      </c>
      <c r="F43" s="78" t="e">
        <f>ROUND((SUM(BA109:BA110) + SUM(BA134:BA166)),  2)</f>
        <v>#REF!</v>
      </c>
      <c r="G43" s="79"/>
      <c r="H43" s="79"/>
      <c r="I43" s="80">
        <v>0</v>
      </c>
      <c r="J43" s="78"/>
      <c r="K43" s="29"/>
      <c r="L43" s="42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</row>
    <row r="44" spans="1:23" s="2" customFormat="1" ht="6.95" customHeight="1">
      <c r="A44" s="29"/>
      <c r="B44" s="30"/>
      <c r="C44" s="29"/>
      <c r="D44" s="29"/>
      <c r="E44" s="29"/>
      <c r="F44" s="29"/>
      <c r="G44" s="29"/>
      <c r="H44" s="29"/>
      <c r="I44" s="29"/>
      <c r="J44" s="29"/>
      <c r="K44" s="29"/>
      <c r="L44" s="42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</row>
    <row r="45" spans="1:23" s="2" customFormat="1" ht="25.35" customHeight="1">
      <c r="A45" s="29"/>
      <c r="B45" s="30"/>
      <c r="C45" s="70"/>
      <c r="D45" s="83" t="s">
        <v>52</v>
      </c>
      <c r="E45" s="56"/>
      <c r="F45" s="56"/>
      <c r="G45" s="84" t="s">
        <v>53</v>
      </c>
      <c r="H45" s="85" t="s">
        <v>54</v>
      </c>
      <c r="I45" s="56"/>
      <c r="J45" s="86"/>
      <c r="K45" s="87"/>
      <c r="L45" s="42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</row>
    <row r="46" spans="1:23" s="2" customFormat="1" ht="14.4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42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</row>
    <row r="47" spans="1:23" s="1" customFormat="1" ht="14.45" customHeight="1">
      <c r="B47" s="18"/>
      <c r="L47" s="18"/>
    </row>
    <row r="48" spans="1:23" s="1" customFormat="1" ht="14.45" customHeight="1">
      <c r="B48" s="18"/>
      <c r="L48" s="18"/>
    </row>
    <row r="49" spans="1:23" s="2" customFormat="1" ht="14.45" customHeight="1">
      <c r="B49" s="42"/>
      <c r="D49" s="43" t="s">
        <v>55</v>
      </c>
      <c r="E49" s="44"/>
      <c r="F49" s="44"/>
      <c r="G49" s="43" t="s">
        <v>56</v>
      </c>
      <c r="H49" s="44"/>
      <c r="I49" s="44"/>
      <c r="J49" s="44"/>
      <c r="K49" s="44"/>
      <c r="L49" s="42"/>
    </row>
    <row r="50" spans="1:23">
      <c r="B50" s="18"/>
      <c r="L50" s="18"/>
    </row>
    <row r="51" spans="1:23">
      <c r="B51" s="18"/>
      <c r="L51" s="18"/>
    </row>
    <row r="52" spans="1:23">
      <c r="B52" s="18"/>
      <c r="L52" s="18"/>
    </row>
    <row r="53" spans="1:23">
      <c r="B53" s="18"/>
      <c r="L53" s="18"/>
    </row>
    <row r="54" spans="1:23">
      <c r="B54" s="18"/>
      <c r="L54" s="18"/>
    </row>
    <row r="55" spans="1:23">
      <c r="B55" s="18"/>
      <c r="L55" s="18"/>
    </row>
    <row r="56" spans="1:23">
      <c r="B56" s="18"/>
      <c r="L56" s="18"/>
    </row>
    <row r="57" spans="1:23">
      <c r="B57" s="18"/>
      <c r="L57" s="18"/>
    </row>
    <row r="58" spans="1:23">
      <c r="B58" s="18"/>
      <c r="L58" s="18"/>
    </row>
    <row r="59" spans="1:23">
      <c r="B59" s="18"/>
      <c r="L59" s="18"/>
    </row>
    <row r="60" spans="1:23" s="2" customFormat="1" ht="12.75">
      <c r="A60" s="29"/>
      <c r="B60" s="30"/>
      <c r="C60" s="29"/>
      <c r="D60" s="45" t="s">
        <v>57</v>
      </c>
      <c r="E60" s="32"/>
      <c r="F60" s="88" t="s">
        <v>58</v>
      </c>
      <c r="G60" s="45" t="s">
        <v>57</v>
      </c>
      <c r="H60" s="32"/>
      <c r="I60" s="32"/>
      <c r="J60" s="89" t="s">
        <v>58</v>
      </c>
      <c r="K60" s="32"/>
      <c r="L60" s="42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</row>
    <row r="61" spans="1:23">
      <c r="B61" s="18"/>
      <c r="L61" s="18"/>
    </row>
    <row r="62" spans="1:23">
      <c r="B62" s="18"/>
      <c r="L62" s="18"/>
    </row>
    <row r="63" spans="1:23">
      <c r="B63" s="18"/>
      <c r="L63" s="18"/>
    </row>
    <row r="64" spans="1:23" s="2" customFormat="1" ht="12.75">
      <c r="A64" s="29"/>
      <c r="B64" s="30"/>
      <c r="C64" s="29"/>
      <c r="D64" s="43" t="s">
        <v>59</v>
      </c>
      <c r="E64" s="46"/>
      <c r="F64" s="46"/>
      <c r="G64" s="43" t="s">
        <v>60</v>
      </c>
      <c r="H64" s="46"/>
      <c r="I64" s="46"/>
      <c r="J64" s="46"/>
      <c r="K64" s="46"/>
      <c r="L64" s="42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</row>
    <row r="65" spans="1:23">
      <c r="B65" s="18"/>
      <c r="L65" s="18"/>
    </row>
    <row r="66" spans="1:23">
      <c r="B66" s="18"/>
      <c r="L66" s="18"/>
    </row>
    <row r="67" spans="1:23">
      <c r="B67" s="18"/>
      <c r="L67" s="18"/>
    </row>
    <row r="68" spans="1:23">
      <c r="B68" s="18"/>
      <c r="L68" s="18"/>
    </row>
    <row r="69" spans="1:23">
      <c r="B69" s="18"/>
      <c r="L69" s="18"/>
    </row>
    <row r="70" spans="1:23">
      <c r="B70" s="18"/>
      <c r="L70" s="18"/>
    </row>
    <row r="71" spans="1:23">
      <c r="B71" s="18"/>
      <c r="L71" s="18"/>
    </row>
    <row r="72" spans="1:23">
      <c r="B72" s="18"/>
      <c r="L72" s="18"/>
    </row>
    <row r="73" spans="1:23">
      <c r="B73" s="18"/>
      <c r="L73" s="18"/>
    </row>
    <row r="74" spans="1:23">
      <c r="B74" s="18"/>
      <c r="L74" s="18"/>
    </row>
    <row r="75" spans="1:23" s="2" customFormat="1" ht="12.75">
      <c r="A75" s="29"/>
      <c r="B75" s="30"/>
      <c r="C75" s="29"/>
      <c r="D75" s="45" t="s">
        <v>57</v>
      </c>
      <c r="E75" s="32"/>
      <c r="F75" s="88" t="s">
        <v>58</v>
      </c>
      <c r="G75" s="45" t="s">
        <v>57</v>
      </c>
      <c r="H75" s="32"/>
      <c r="I75" s="32"/>
      <c r="J75" s="89" t="s">
        <v>58</v>
      </c>
      <c r="K75" s="32"/>
      <c r="L75" s="42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</row>
    <row r="76" spans="1:23" s="2" customFormat="1" ht="14.45" customHeight="1">
      <c r="A76" s="29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2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</row>
    <row r="80" spans="1:23" s="2" customFormat="1" ht="6.95" customHeight="1">
      <c r="A80" s="29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42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</row>
    <row r="81" spans="1:23" s="2" customFormat="1" ht="24.95" customHeight="1">
      <c r="A81" s="29"/>
      <c r="B81" s="30"/>
      <c r="C81" s="19" t="s">
        <v>121</v>
      </c>
      <c r="D81" s="29"/>
      <c r="E81" s="29"/>
      <c r="F81" s="29"/>
      <c r="G81" s="29"/>
      <c r="H81" s="29"/>
      <c r="I81" s="29"/>
      <c r="J81" s="29"/>
      <c r="K81" s="29"/>
      <c r="L81" s="42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</row>
    <row r="82" spans="1:23" s="2" customFormat="1" ht="6.95" customHeight="1">
      <c r="A82" s="29"/>
      <c r="B82" s="30"/>
      <c r="C82" s="29"/>
      <c r="D82" s="29"/>
      <c r="E82" s="29"/>
      <c r="F82" s="29"/>
      <c r="G82" s="29"/>
      <c r="H82" s="29"/>
      <c r="I82" s="29"/>
      <c r="J82" s="29"/>
      <c r="K82" s="29"/>
      <c r="L82" s="42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</row>
    <row r="83" spans="1:23" s="2" customFormat="1" ht="12" customHeight="1">
      <c r="A83" s="29"/>
      <c r="B83" s="30"/>
      <c r="C83" s="23" t="s">
        <v>11</v>
      </c>
      <c r="D83" s="29"/>
      <c r="E83" s="29"/>
      <c r="F83" s="29"/>
      <c r="G83" s="29"/>
      <c r="H83" s="29"/>
      <c r="I83" s="29"/>
      <c r="J83" s="29"/>
      <c r="K83" s="29"/>
      <c r="L83" s="42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</row>
    <row r="84" spans="1:23" s="2" customFormat="1" ht="16.5" customHeight="1">
      <c r="A84" s="29"/>
      <c r="B84" s="30"/>
      <c r="C84" s="29"/>
      <c r="D84" s="29"/>
      <c r="E84" s="181" t="str">
        <f>E7</f>
        <v>Poltár OO PZ, rekonštrukcia a modernizácia objektu</v>
      </c>
      <c r="F84" s="183"/>
      <c r="G84" s="183"/>
      <c r="H84" s="183"/>
      <c r="I84" s="29"/>
      <c r="J84" s="29"/>
      <c r="K84" s="29"/>
      <c r="L84" s="42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</row>
    <row r="85" spans="1:23" s="1" customFormat="1" ht="12" customHeight="1">
      <c r="B85" s="18"/>
      <c r="C85" s="23" t="s">
        <v>117</v>
      </c>
      <c r="L85" s="18"/>
    </row>
    <row r="86" spans="1:23" s="1" customFormat="1" ht="16.5" customHeight="1">
      <c r="B86" s="18"/>
      <c r="E86" s="181" t="s">
        <v>73</v>
      </c>
      <c r="F86" s="148"/>
      <c r="G86" s="148"/>
      <c r="H86" s="148"/>
      <c r="L86" s="18"/>
    </row>
    <row r="87" spans="1:23" s="1" customFormat="1" ht="12" customHeight="1">
      <c r="B87" s="18"/>
      <c r="C87" s="23" t="s">
        <v>118</v>
      </c>
      <c r="L87" s="18"/>
    </row>
    <row r="88" spans="1:23" s="2" customFormat="1" ht="16.5" customHeight="1">
      <c r="A88" s="29"/>
      <c r="B88" s="30"/>
      <c r="C88" s="29"/>
      <c r="D88" s="29"/>
      <c r="E88" s="184" t="s">
        <v>84</v>
      </c>
      <c r="F88" s="182"/>
      <c r="G88" s="182"/>
      <c r="H88" s="182"/>
      <c r="I88" s="29"/>
      <c r="J88" s="29"/>
      <c r="K88" s="29"/>
      <c r="L88" s="42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</row>
    <row r="89" spans="1:23" s="2" customFormat="1" ht="12" customHeight="1">
      <c r="A89" s="29"/>
      <c r="B89" s="30"/>
      <c r="C89" s="23" t="s">
        <v>806</v>
      </c>
      <c r="D89" s="29"/>
      <c r="E89" s="29"/>
      <c r="F89" s="29"/>
      <c r="G89" s="29"/>
      <c r="H89" s="29"/>
      <c r="I89" s="29"/>
      <c r="J89" s="29"/>
      <c r="K89" s="29"/>
      <c r="L89" s="42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</row>
    <row r="90" spans="1:23" s="2" customFormat="1" ht="16.5" customHeight="1">
      <c r="A90" s="29"/>
      <c r="B90" s="30"/>
      <c r="C90" s="29"/>
      <c r="D90" s="29"/>
      <c r="E90" s="178" t="str">
        <f>E13</f>
        <v>1.4.1e - Rampa</v>
      </c>
      <c r="F90" s="182"/>
      <c r="G90" s="182"/>
      <c r="H90" s="182"/>
      <c r="I90" s="29"/>
      <c r="J90" s="29"/>
      <c r="K90" s="29"/>
      <c r="L90" s="42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</row>
    <row r="91" spans="1:23" s="2" customFormat="1" ht="6.95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42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</row>
    <row r="92" spans="1:23" s="2" customFormat="1" ht="12" customHeight="1">
      <c r="A92" s="29"/>
      <c r="B92" s="30"/>
      <c r="C92" s="23" t="s">
        <v>17</v>
      </c>
      <c r="D92" s="29"/>
      <c r="E92" s="29"/>
      <c r="F92" s="21" t="str">
        <f>F16</f>
        <v>Poltár</v>
      </c>
      <c r="G92" s="29"/>
      <c r="H92" s="29"/>
      <c r="I92" s="23" t="s">
        <v>19</v>
      </c>
      <c r="J92" s="55" t="str">
        <f>IF(J16="","",J16)</f>
        <v>21. 6. 2023</v>
      </c>
      <c r="K92" s="29"/>
      <c r="L92" s="42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</row>
    <row r="93" spans="1:23" s="2" customFormat="1" ht="6.9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</row>
    <row r="94" spans="1:23" s="2" customFormat="1" ht="15.2" customHeight="1">
      <c r="A94" s="29"/>
      <c r="B94" s="30"/>
      <c r="C94" s="23" t="s">
        <v>25</v>
      </c>
      <c r="D94" s="29"/>
      <c r="E94" s="29"/>
      <c r="F94" s="21" t="str">
        <f>E19</f>
        <v>Ministerstvo vnútra Slovenskej republiky</v>
      </c>
      <c r="G94" s="29"/>
      <c r="H94" s="29"/>
      <c r="I94" s="23" t="s">
        <v>32</v>
      </c>
      <c r="J94" s="25" t="str">
        <f>E25</f>
        <v>PROMOST s.r.o.</v>
      </c>
      <c r="K94" s="29"/>
      <c r="L94" s="42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</row>
    <row r="95" spans="1:23" s="2" customFormat="1" ht="15.2" customHeight="1">
      <c r="A95" s="29"/>
      <c r="B95" s="30"/>
      <c r="C95" s="23" t="s">
        <v>30</v>
      </c>
      <c r="D95" s="29"/>
      <c r="E95" s="29"/>
      <c r="F95" s="21" t="str">
        <f>IF(E22="","",E22)</f>
        <v xml:space="preserve"> </v>
      </c>
      <c r="G95" s="29"/>
      <c r="H95" s="29"/>
      <c r="I95" s="23" t="s">
        <v>37</v>
      </c>
      <c r="J95" s="25" t="str">
        <f>E28</f>
        <v>Ing. Michal Slobodník</v>
      </c>
      <c r="K95" s="29"/>
      <c r="L95" s="42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</row>
    <row r="96" spans="1:23" s="2" customFormat="1" ht="10.35" customHeight="1">
      <c r="A96" s="29"/>
      <c r="B96" s="30"/>
      <c r="C96" s="29"/>
      <c r="D96" s="29"/>
      <c r="E96" s="29"/>
      <c r="F96" s="29"/>
      <c r="G96" s="29"/>
      <c r="H96" s="29"/>
      <c r="I96" s="29"/>
      <c r="J96" s="29"/>
      <c r="K96" s="29"/>
      <c r="L96" s="42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</row>
    <row r="97" spans="1:39" s="2" customFormat="1" ht="29.25" customHeight="1">
      <c r="A97" s="29"/>
      <c r="B97" s="30"/>
      <c r="C97" s="90" t="s">
        <v>122</v>
      </c>
      <c r="D97" s="70"/>
      <c r="E97" s="70"/>
      <c r="F97" s="70"/>
      <c r="G97" s="70"/>
      <c r="H97" s="70"/>
      <c r="I97" s="70"/>
      <c r="J97" s="91" t="s">
        <v>123</v>
      </c>
      <c r="K97" s="70"/>
      <c r="L97" s="42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</row>
    <row r="98" spans="1:39" s="2" customFormat="1" ht="10.35" customHeight="1">
      <c r="A98" s="29"/>
      <c r="B98" s="30"/>
      <c r="C98" s="29"/>
      <c r="D98" s="29"/>
      <c r="E98" s="29"/>
      <c r="F98" s="29"/>
      <c r="G98" s="29"/>
      <c r="H98" s="29"/>
      <c r="I98" s="29"/>
      <c r="J98" s="29"/>
      <c r="K98" s="29"/>
      <c r="L98" s="42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</row>
    <row r="99" spans="1:39" s="2" customFormat="1" ht="22.9" customHeight="1">
      <c r="A99" s="29"/>
      <c r="B99" s="30"/>
      <c r="C99" s="92" t="s">
        <v>124</v>
      </c>
      <c r="D99" s="29"/>
      <c r="E99" s="29"/>
      <c r="F99" s="29"/>
      <c r="G99" s="29"/>
      <c r="H99" s="29"/>
      <c r="I99" s="29"/>
      <c r="J99" s="61"/>
      <c r="K99" s="29"/>
      <c r="L99" s="42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AM99" s="15" t="s">
        <v>125</v>
      </c>
    </row>
    <row r="100" spans="1:39" s="9" customFormat="1" ht="24.95" customHeight="1">
      <c r="B100" s="93"/>
      <c r="D100" s="94" t="s">
        <v>126</v>
      </c>
      <c r="E100" s="95"/>
      <c r="F100" s="95"/>
      <c r="G100" s="95"/>
      <c r="H100" s="95"/>
      <c r="I100" s="95"/>
      <c r="J100" s="96"/>
      <c r="L100" s="93"/>
    </row>
    <row r="101" spans="1:39" s="10" customFormat="1" ht="19.899999999999999" customHeight="1">
      <c r="B101" s="97"/>
      <c r="D101" s="98" t="s">
        <v>1022</v>
      </c>
      <c r="E101" s="99"/>
      <c r="F101" s="99"/>
      <c r="G101" s="99"/>
      <c r="H101" s="99"/>
      <c r="I101" s="99"/>
      <c r="J101" s="100"/>
      <c r="L101" s="97"/>
    </row>
    <row r="102" spans="1:39" s="10" customFormat="1" ht="19.899999999999999" customHeight="1">
      <c r="B102" s="97"/>
      <c r="D102" s="98" t="s">
        <v>807</v>
      </c>
      <c r="E102" s="99"/>
      <c r="F102" s="99"/>
      <c r="G102" s="99"/>
      <c r="H102" s="99"/>
      <c r="I102" s="99"/>
      <c r="J102" s="100"/>
      <c r="L102" s="97"/>
    </row>
    <row r="103" spans="1:39" s="10" customFormat="1" ht="19.899999999999999" customHeight="1">
      <c r="B103" s="97"/>
      <c r="D103" s="98" t="s">
        <v>129</v>
      </c>
      <c r="E103" s="99"/>
      <c r="F103" s="99"/>
      <c r="G103" s="99"/>
      <c r="H103" s="99"/>
      <c r="I103" s="99"/>
      <c r="J103" s="100"/>
      <c r="L103" s="97"/>
    </row>
    <row r="104" spans="1:39" s="10" customFormat="1" ht="19.899999999999999" customHeight="1">
      <c r="B104" s="97"/>
      <c r="D104" s="98" t="s">
        <v>130</v>
      </c>
      <c r="E104" s="99"/>
      <c r="F104" s="99"/>
      <c r="G104" s="99"/>
      <c r="H104" s="99"/>
      <c r="I104" s="99"/>
      <c r="J104" s="100"/>
      <c r="L104" s="97"/>
    </row>
    <row r="105" spans="1:39" s="9" customFormat="1" ht="24.95" customHeight="1">
      <c r="B105" s="93"/>
      <c r="D105" s="94" t="s">
        <v>131</v>
      </c>
      <c r="E105" s="95"/>
      <c r="F105" s="95"/>
      <c r="G105" s="95"/>
      <c r="H105" s="95"/>
      <c r="I105" s="95"/>
      <c r="J105" s="96"/>
      <c r="L105" s="93"/>
    </row>
    <row r="106" spans="1:39" s="10" customFormat="1" ht="19.899999999999999" customHeight="1">
      <c r="B106" s="97"/>
      <c r="D106" s="98" t="s">
        <v>594</v>
      </c>
      <c r="E106" s="99"/>
      <c r="F106" s="99"/>
      <c r="G106" s="99"/>
      <c r="H106" s="99"/>
      <c r="I106" s="99"/>
      <c r="J106" s="100"/>
      <c r="L106" s="97"/>
    </row>
    <row r="107" spans="1:39" s="2" customFormat="1" ht="21.75" customHeight="1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42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</row>
    <row r="108" spans="1:39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42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</row>
    <row r="109" spans="1:39" s="2" customFormat="1" ht="29.25" customHeight="1">
      <c r="A109" s="29"/>
      <c r="B109" s="30"/>
      <c r="C109" s="92" t="s">
        <v>135</v>
      </c>
      <c r="D109" s="29"/>
      <c r="E109" s="29"/>
      <c r="F109" s="29"/>
      <c r="G109" s="29"/>
      <c r="H109" s="29"/>
      <c r="I109" s="29"/>
      <c r="J109" s="101"/>
      <c r="K109" s="29"/>
      <c r="L109" s="42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</row>
    <row r="110" spans="1:39" s="2" customFormat="1" ht="18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</row>
    <row r="111" spans="1:39" s="2" customFormat="1" ht="29.25" customHeight="1">
      <c r="A111" s="29"/>
      <c r="B111" s="30"/>
      <c r="C111" s="69" t="s">
        <v>115</v>
      </c>
      <c r="D111" s="70"/>
      <c r="E111" s="70"/>
      <c r="F111" s="70"/>
      <c r="G111" s="70"/>
      <c r="H111" s="70"/>
      <c r="I111" s="70"/>
      <c r="J111" s="71"/>
      <c r="K111" s="70"/>
      <c r="L111" s="42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/>
    </row>
    <row r="112" spans="1:39" s="2" customFormat="1" ht="6.95" customHeight="1">
      <c r="A112" s="29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2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</row>
    <row r="116" spans="1:23" s="2" customFormat="1" ht="6.95" customHeight="1">
      <c r="A116" s="29"/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42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</row>
    <row r="117" spans="1:23" s="2" customFormat="1" ht="24.95" customHeight="1">
      <c r="A117" s="29"/>
      <c r="B117" s="30"/>
      <c r="C117" s="19" t="s">
        <v>136</v>
      </c>
      <c r="D117" s="29"/>
      <c r="E117" s="29"/>
      <c r="F117" s="29"/>
      <c r="G117" s="29"/>
      <c r="H117" s="29"/>
      <c r="I117" s="29"/>
      <c r="J117" s="29"/>
      <c r="K117" s="29"/>
      <c r="L117" s="42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</row>
    <row r="118" spans="1:23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</row>
    <row r="119" spans="1:23" s="2" customFormat="1" ht="12" customHeight="1">
      <c r="A119" s="29"/>
      <c r="B119" s="30"/>
      <c r="C119" s="23" t="s">
        <v>11</v>
      </c>
      <c r="D119" s="29"/>
      <c r="E119" s="29"/>
      <c r="F119" s="29"/>
      <c r="G119" s="29"/>
      <c r="H119" s="29"/>
      <c r="I119" s="29"/>
      <c r="J119" s="29"/>
      <c r="K119" s="29"/>
      <c r="L119" s="42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</row>
    <row r="120" spans="1:23" s="2" customFormat="1" ht="16.5" customHeight="1">
      <c r="A120" s="29"/>
      <c r="B120" s="30"/>
      <c r="C120" s="29"/>
      <c r="D120" s="29"/>
      <c r="E120" s="181" t="str">
        <f>E7</f>
        <v>Poltár OO PZ, rekonštrukcia a modernizácia objektu</v>
      </c>
      <c r="F120" s="183"/>
      <c r="G120" s="183"/>
      <c r="H120" s="183"/>
      <c r="I120" s="29"/>
      <c r="J120" s="29"/>
      <c r="K120" s="29"/>
      <c r="L120" s="42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</row>
    <row r="121" spans="1:23" s="1" customFormat="1" ht="12" customHeight="1">
      <c r="B121" s="18"/>
      <c r="C121" s="23" t="s">
        <v>117</v>
      </c>
      <c r="L121" s="18"/>
    </row>
    <row r="122" spans="1:23" s="1" customFormat="1" ht="16.5" customHeight="1">
      <c r="B122" s="18"/>
      <c r="E122" s="181" t="s">
        <v>73</v>
      </c>
      <c r="F122" s="148"/>
      <c r="G122" s="148"/>
      <c r="H122" s="148"/>
      <c r="L122" s="18"/>
    </row>
    <row r="123" spans="1:23" s="1" customFormat="1" ht="12" customHeight="1">
      <c r="B123" s="18"/>
      <c r="C123" s="23" t="s">
        <v>118</v>
      </c>
      <c r="L123" s="18"/>
    </row>
    <row r="124" spans="1:23" s="2" customFormat="1" ht="16.5" customHeight="1">
      <c r="A124" s="29"/>
      <c r="B124" s="30"/>
      <c r="C124" s="29"/>
      <c r="D124" s="29"/>
      <c r="E124" s="184" t="s">
        <v>84</v>
      </c>
      <c r="F124" s="182"/>
      <c r="G124" s="182"/>
      <c r="H124" s="182"/>
      <c r="I124" s="29"/>
      <c r="J124" s="29"/>
      <c r="K124" s="29"/>
      <c r="L124" s="42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</row>
    <row r="125" spans="1:23" s="2" customFormat="1" ht="12" customHeight="1">
      <c r="A125" s="29"/>
      <c r="B125" s="30"/>
      <c r="C125" s="23" t="s">
        <v>806</v>
      </c>
      <c r="D125" s="29"/>
      <c r="E125" s="29"/>
      <c r="F125" s="29"/>
      <c r="G125" s="29"/>
      <c r="H125" s="29"/>
      <c r="I125" s="29"/>
      <c r="J125" s="29"/>
      <c r="K125" s="29"/>
      <c r="L125" s="42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</row>
    <row r="126" spans="1:23" s="2" customFormat="1" ht="16.5" customHeight="1">
      <c r="A126" s="29"/>
      <c r="B126" s="30"/>
      <c r="C126" s="29"/>
      <c r="D126" s="29"/>
      <c r="E126" s="178" t="str">
        <f>E13</f>
        <v>1.4.1e - Rampa</v>
      </c>
      <c r="F126" s="182"/>
      <c r="G126" s="182"/>
      <c r="H126" s="182"/>
      <c r="I126" s="29"/>
      <c r="J126" s="29"/>
      <c r="K126" s="29"/>
      <c r="L126" s="42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</row>
    <row r="127" spans="1:23" s="2" customFormat="1" ht="6.95" customHeight="1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42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</row>
    <row r="128" spans="1:23" s="2" customFormat="1" ht="12" customHeight="1">
      <c r="A128" s="29"/>
      <c r="B128" s="30"/>
      <c r="C128" s="23" t="s">
        <v>17</v>
      </c>
      <c r="D128" s="29"/>
      <c r="E128" s="29"/>
      <c r="F128" s="21" t="str">
        <f>F16</f>
        <v>Poltár</v>
      </c>
      <c r="G128" s="29"/>
      <c r="H128" s="29"/>
      <c r="I128" s="23" t="s">
        <v>19</v>
      </c>
      <c r="J128" s="55" t="str">
        <f>IF(J16="","",J16)</f>
        <v>21. 6. 2023</v>
      </c>
      <c r="K128" s="29"/>
      <c r="L128" s="42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</row>
    <row r="129" spans="1:57" s="2" customFormat="1" ht="6.95" customHeight="1">
      <c r="A129" s="29"/>
      <c r="B129" s="30"/>
      <c r="C129" s="29"/>
      <c r="D129" s="29"/>
      <c r="E129" s="29"/>
      <c r="F129" s="29"/>
      <c r="G129" s="29"/>
      <c r="H129" s="29"/>
      <c r="I129" s="29"/>
      <c r="J129" s="29"/>
      <c r="K129" s="29"/>
      <c r="L129" s="42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</row>
    <row r="130" spans="1:57" s="2" customFormat="1" ht="15.2" customHeight="1">
      <c r="A130" s="29"/>
      <c r="B130" s="30"/>
      <c r="C130" s="23" t="s">
        <v>25</v>
      </c>
      <c r="D130" s="29"/>
      <c r="E130" s="29"/>
      <c r="F130" s="21" t="str">
        <f>E19</f>
        <v>Ministerstvo vnútra Slovenskej republiky</v>
      </c>
      <c r="G130" s="29"/>
      <c r="H130" s="29"/>
      <c r="I130" s="23" t="s">
        <v>32</v>
      </c>
      <c r="J130" s="25" t="str">
        <f>E25</f>
        <v>PROMOST s.r.o.</v>
      </c>
      <c r="K130" s="29"/>
      <c r="L130" s="42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</row>
    <row r="131" spans="1:57" s="2" customFormat="1" ht="15.2" customHeight="1">
      <c r="A131" s="29"/>
      <c r="B131" s="30"/>
      <c r="C131" s="23" t="s">
        <v>30</v>
      </c>
      <c r="D131" s="29"/>
      <c r="E131" s="29"/>
      <c r="F131" s="21" t="str">
        <f>IF(E22="","",E22)</f>
        <v xml:space="preserve"> </v>
      </c>
      <c r="G131" s="29"/>
      <c r="H131" s="29"/>
      <c r="I131" s="23" t="s">
        <v>37</v>
      </c>
      <c r="J131" s="25" t="str">
        <f>E28</f>
        <v>Ing. Michal Slobodník</v>
      </c>
      <c r="K131" s="29"/>
      <c r="L131" s="42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</row>
    <row r="132" spans="1:57" s="2" customFormat="1" ht="10.35" customHeight="1">
      <c r="A132" s="29"/>
      <c r="B132" s="30"/>
      <c r="C132" s="29"/>
      <c r="D132" s="29"/>
      <c r="E132" s="29"/>
      <c r="F132" s="29"/>
      <c r="G132" s="29"/>
      <c r="H132" s="29"/>
      <c r="I132" s="29"/>
      <c r="J132" s="29"/>
      <c r="K132" s="29"/>
      <c r="L132" s="42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</row>
    <row r="133" spans="1:57" s="11" customFormat="1" ht="29.25" customHeight="1">
      <c r="A133" s="102"/>
      <c r="B133" s="103"/>
      <c r="C133" s="104" t="s">
        <v>137</v>
      </c>
      <c r="D133" s="105" t="s">
        <v>66</v>
      </c>
      <c r="E133" s="105" t="s">
        <v>62</v>
      </c>
      <c r="F133" s="105" t="s">
        <v>63</v>
      </c>
      <c r="G133" s="105" t="s">
        <v>138</v>
      </c>
      <c r="H133" s="105" t="s">
        <v>139</v>
      </c>
      <c r="I133" s="105" t="s">
        <v>140</v>
      </c>
      <c r="J133" s="106" t="s">
        <v>123</v>
      </c>
      <c r="K133" s="107" t="s">
        <v>141</v>
      </c>
      <c r="L133" s="108"/>
      <c r="M133" s="102"/>
      <c r="N133" s="102"/>
      <c r="O133" s="102"/>
      <c r="P133" s="102"/>
      <c r="Q133" s="102"/>
      <c r="R133" s="102"/>
      <c r="S133" s="102"/>
      <c r="T133" s="102"/>
      <c r="U133" s="102"/>
      <c r="V133" s="102"/>
      <c r="W133" s="102"/>
    </row>
    <row r="134" spans="1:57" s="2" customFormat="1" ht="22.9" customHeight="1">
      <c r="A134" s="29"/>
      <c r="B134" s="30"/>
      <c r="C134" s="59" t="s">
        <v>119</v>
      </c>
      <c r="D134" s="29"/>
      <c r="E134" s="29"/>
      <c r="F134" s="29"/>
      <c r="G134" s="29"/>
      <c r="H134" s="29"/>
      <c r="I134" s="29"/>
      <c r="J134" s="109"/>
      <c r="K134" s="29"/>
      <c r="L134" s="30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AL134" s="15" t="s">
        <v>68</v>
      </c>
      <c r="AM134" s="15" t="s">
        <v>125</v>
      </c>
      <c r="BC134" s="110">
        <f>BC135+BC155</f>
        <v>0</v>
      </c>
    </row>
    <row r="135" spans="1:57" s="12" customFormat="1" ht="25.9" customHeight="1">
      <c r="B135" s="111"/>
      <c r="D135" s="112" t="s">
        <v>68</v>
      </c>
      <c r="E135" s="113" t="s">
        <v>142</v>
      </c>
      <c r="F135" s="113" t="s">
        <v>143</v>
      </c>
      <c r="J135" s="114"/>
      <c r="L135" s="111"/>
      <c r="AJ135" s="112" t="s">
        <v>74</v>
      </c>
      <c r="AL135" s="115" t="s">
        <v>68</v>
      </c>
      <c r="AM135" s="115" t="s">
        <v>69</v>
      </c>
      <c r="AQ135" s="112" t="s">
        <v>144</v>
      </c>
      <c r="BC135" s="116">
        <f>BC136+BC142+BC145+BC153</f>
        <v>0</v>
      </c>
    </row>
    <row r="136" spans="1:57" s="12" customFormat="1" ht="22.9" customHeight="1">
      <c r="B136" s="111"/>
      <c r="D136" s="112" t="s">
        <v>68</v>
      </c>
      <c r="E136" s="117" t="s">
        <v>74</v>
      </c>
      <c r="F136" s="117" t="s">
        <v>1027</v>
      </c>
      <c r="J136" s="118"/>
      <c r="L136" s="111"/>
      <c r="AJ136" s="112" t="s">
        <v>74</v>
      </c>
      <c r="AL136" s="115" t="s">
        <v>68</v>
      </c>
      <c r="AM136" s="115" t="s">
        <v>74</v>
      </c>
      <c r="AQ136" s="112" t="s">
        <v>144</v>
      </c>
      <c r="BC136" s="116">
        <f>SUM(BC137:BC141)</f>
        <v>0</v>
      </c>
    </row>
    <row r="137" spans="1:57" s="2" customFormat="1" ht="24.2" customHeight="1">
      <c r="A137" s="29"/>
      <c r="B137" s="119"/>
      <c r="C137" s="120" t="s">
        <v>74</v>
      </c>
      <c r="D137" s="120" t="s">
        <v>146</v>
      </c>
      <c r="E137" s="121" t="s">
        <v>1359</v>
      </c>
      <c r="F137" s="122" t="s">
        <v>1360</v>
      </c>
      <c r="G137" s="123" t="s">
        <v>483</v>
      </c>
      <c r="H137" s="124">
        <v>2.12</v>
      </c>
      <c r="I137" s="125"/>
      <c r="J137" s="125"/>
      <c r="K137" s="126"/>
      <c r="L137" s="30"/>
      <c r="M137" s="29"/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AJ137" s="127" t="s">
        <v>90</v>
      </c>
      <c r="AL137" s="127" t="s">
        <v>146</v>
      </c>
      <c r="AM137" s="127" t="s">
        <v>78</v>
      </c>
      <c r="AQ137" s="15" t="s">
        <v>144</v>
      </c>
      <c r="AW137" s="128" t="e">
        <f>IF(#REF!="základná",J137,0)</f>
        <v>#REF!</v>
      </c>
      <c r="AX137" s="128" t="e">
        <f>IF(#REF!="znížená",J137,0)</f>
        <v>#REF!</v>
      </c>
      <c r="AY137" s="128" t="e">
        <f>IF(#REF!="zákl. prenesená",J137,0)</f>
        <v>#REF!</v>
      </c>
      <c r="AZ137" s="128" t="e">
        <f>IF(#REF!="zníž. prenesená",J137,0)</f>
        <v>#REF!</v>
      </c>
      <c r="BA137" s="128" t="e">
        <f>IF(#REF!="nulová",J137,0)</f>
        <v>#REF!</v>
      </c>
      <c r="BB137" s="15" t="s">
        <v>78</v>
      </c>
      <c r="BC137" s="128">
        <f>ROUND(I137*H137,2)</f>
        <v>0</v>
      </c>
      <c r="BD137" s="15" t="s">
        <v>90</v>
      </c>
      <c r="BE137" s="127" t="s">
        <v>1361</v>
      </c>
    </row>
    <row r="138" spans="1:57" s="2" customFormat="1" ht="24.2" customHeight="1">
      <c r="A138" s="29"/>
      <c r="B138" s="119"/>
      <c r="C138" s="120" t="s">
        <v>78</v>
      </c>
      <c r="D138" s="120" t="s">
        <v>146</v>
      </c>
      <c r="E138" s="121" t="s">
        <v>1279</v>
      </c>
      <c r="F138" s="122" t="s">
        <v>1280</v>
      </c>
      <c r="G138" s="123" t="s">
        <v>483</v>
      </c>
      <c r="H138" s="124">
        <v>3.6030000000000002</v>
      </c>
      <c r="I138" s="125"/>
      <c r="J138" s="125"/>
      <c r="K138" s="126"/>
      <c r="L138" s="30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AJ138" s="127" t="s">
        <v>90</v>
      </c>
      <c r="AL138" s="127" t="s">
        <v>146</v>
      </c>
      <c r="AM138" s="127" t="s">
        <v>78</v>
      </c>
      <c r="AQ138" s="15" t="s">
        <v>144</v>
      </c>
      <c r="AW138" s="128" t="e">
        <f>IF(#REF!="základná",J138,0)</f>
        <v>#REF!</v>
      </c>
      <c r="AX138" s="128" t="e">
        <f>IF(#REF!="znížená",J138,0)</f>
        <v>#REF!</v>
      </c>
      <c r="AY138" s="128" t="e">
        <f>IF(#REF!="zákl. prenesená",J138,0)</f>
        <v>#REF!</v>
      </c>
      <c r="AZ138" s="128" t="e">
        <f>IF(#REF!="zníž. prenesená",J138,0)</f>
        <v>#REF!</v>
      </c>
      <c r="BA138" s="128" t="e">
        <f>IF(#REF!="nulová",J138,0)</f>
        <v>#REF!</v>
      </c>
      <c r="BB138" s="15" t="s">
        <v>78</v>
      </c>
      <c r="BC138" s="128">
        <f>ROUND(I138*H138,2)</f>
        <v>0</v>
      </c>
      <c r="BD138" s="15" t="s">
        <v>90</v>
      </c>
      <c r="BE138" s="127" t="s">
        <v>1362</v>
      </c>
    </row>
    <row r="139" spans="1:57" s="2" customFormat="1" ht="24.2" customHeight="1">
      <c r="A139" s="29"/>
      <c r="B139" s="119"/>
      <c r="C139" s="120" t="s">
        <v>87</v>
      </c>
      <c r="D139" s="120" t="s">
        <v>146</v>
      </c>
      <c r="E139" s="121" t="s">
        <v>1363</v>
      </c>
      <c r="F139" s="122" t="s">
        <v>1364</v>
      </c>
      <c r="G139" s="123" t="s">
        <v>483</v>
      </c>
      <c r="H139" s="124">
        <v>3.6030000000000002</v>
      </c>
      <c r="I139" s="125"/>
      <c r="J139" s="125"/>
      <c r="K139" s="126"/>
      <c r="L139" s="30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AJ139" s="127" t="s">
        <v>90</v>
      </c>
      <c r="AL139" s="127" t="s">
        <v>146</v>
      </c>
      <c r="AM139" s="127" t="s">
        <v>78</v>
      </c>
      <c r="AQ139" s="15" t="s">
        <v>144</v>
      </c>
      <c r="AW139" s="128" t="e">
        <f>IF(#REF!="základná",J139,0)</f>
        <v>#REF!</v>
      </c>
      <c r="AX139" s="128" t="e">
        <f>IF(#REF!="znížená",J139,0)</f>
        <v>#REF!</v>
      </c>
      <c r="AY139" s="128" t="e">
        <f>IF(#REF!="zákl. prenesená",J139,0)</f>
        <v>#REF!</v>
      </c>
      <c r="AZ139" s="128" t="e">
        <f>IF(#REF!="zníž. prenesená",J139,0)</f>
        <v>#REF!</v>
      </c>
      <c r="BA139" s="128" t="e">
        <f>IF(#REF!="nulová",J139,0)</f>
        <v>#REF!</v>
      </c>
      <c r="BB139" s="15" t="s">
        <v>78</v>
      </c>
      <c r="BC139" s="128">
        <f>ROUND(I139*H139,2)</f>
        <v>0</v>
      </c>
      <c r="BD139" s="15" t="s">
        <v>90</v>
      </c>
      <c r="BE139" s="127" t="s">
        <v>1365</v>
      </c>
    </row>
    <row r="140" spans="1:57" s="2" customFormat="1" ht="24.2" customHeight="1">
      <c r="A140" s="29"/>
      <c r="B140" s="119"/>
      <c r="C140" s="120" t="s">
        <v>90</v>
      </c>
      <c r="D140" s="120" t="s">
        <v>146</v>
      </c>
      <c r="E140" s="121" t="s">
        <v>1366</v>
      </c>
      <c r="F140" s="122" t="s">
        <v>1367</v>
      </c>
      <c r="G140" s="123" t="s">
        <v>483</v>
      </c>
      <c r="H140" s="124">
        <v>5.7229999999999999</v>
      </c>
      <c r="I140" s="125"/>
      <c r="J140" s="125"/>
      <c r="K140" s="126"/>
      <c r="L140" s="30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AJ140" s="127" t="s">
        <v>90</v>
      </c>
      <c r="AL140" s="127" t="s">
        <v>146</v>
      </c>
      <c r="AM140" s="127" t="s">
        <v>78</v>
      </c>
      <c r="AQ140" s="15" t="s">
        <v>144</v>
      </c>
      <c r="AW140" s="128" t="e">
        <f>IF(#REF!="základná",J140,0)</f>
        <v>#REF!</v>
      </c>
      <c r="AX140" s="128" t="e">
        <f>IF(#REF!="znížená",J140,0)</f>
        <v>#REF!</v>
      </c>
      <c r="AY140" s="128" t="e">
        <f>IF(#REF!="zákl. prenesená",J140,0)</f>
        <v>#REF!</v>
      </c>
      <c r="AZ140" s="128" t="e">
        <f>IF(#REF!="zníž. prenesená",J140,0)</f>
        <v>#REF!</v>
      </c>
      <c r="BA140" s="128" t="e">
        <f>IF(#REF!="nulová",J140,0)</f>
        <v>#REF!</v>
      </c>
      <c r="BB140" s="15" t="s">
        <v>78</v>
      </c>
      <c r="BC140" s="128">
        <f>ROUND(I140*H140,2)</f>
        <v>0</v>
      </c>
      <c r="BD140" s="15" t="s">
        <v>90</v>
      </c>
      <c r="BE140" s="127" t="s">
        <v>1368</v>
      </c>
    </row>
    <row r="141" spans="1:57" s="2" customFormat="1" ht="24.2" customHeight="1">
      <c r="A141" s="29"/>
      <c r="B141" s="119"/>
      <c r="C141" s="120" t="s">
        <v>162</v>
      </c>
      <c r="D141" s="120" t="s">
        <v>146</v>
      </c>
      <c r="E141" s="121" t="s">
        <v>1369</v>
      </c>
      <c r="F141" s="122" t="s">
        <v>1370</v>
      </c>
      <c r="G141" s="123" t="s">
        <v>149</v>
      </c>
      <c r="H141" s="124">
        <v>22.891999999999999</v>
      </c>
      <c r="I141" s="125"/>
      <c r="J141" s="125"/>
      <c r="K141" s="126"/>
      <c r="L141" s="30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AJ141" s="127" t="s">
        <v>90</v>
      </c>
      <c r="AL141" s="127" t="s">
        <v>146</v>
      </c>
      <c r="AM141" s="127" t="s">
        <v>78</v>
      </c>
      <c r="AQ141" s="15" t="s">
        <v>144</v>
      </c>
      <c r="AW141" s="128" t="e">
        <f>IF(#REF!="základná",J141,0)</f>
        <v>#REF!</v>
      </c>
      <c r="AX141" s="128" t="e">
        <f>IF(#REF!="znížená",J141,0)</f>
        <v>#REF!</v>
      </c>
      <c r="AY141" s="128" t="e">
        <f>IF(#REF!="zákl. prenesená",J141,0)</f>
        <v>#REF!</v>
      </c>
      <c r="AZ141" s="128" t="e">
        <f>IF(#REF!="zníž. prenesená",J141,0)</f>
        <v>#REF!</v>
      </c>
      <c r="BA141" s="128" t="e">
        <f>IF(#REF!="nulová",J141,0)</f>
        <v>#REF!</v>
      </c>
      <c r="BB141" s="15" t="s">
        <v>78</v>
      </c>
      <c r="BC141" s="128">
        <f>ROUND(I141*H141,2)</f>
        <v>0</v>
      </c>
      <c r="BD141" s="15" t="s">
        <v>90</v>
      </c>
      <c r="BE141" s="127" t="s">
        <v>1371</v>
      </c>
    </row>
    <row r="142" spans="1:57" s="12" customFormat="1" ht="22.9" customHeight="1">
      <c r="B142" s="111"/>
      <c r="D142" s="112" t="s">
        <v>68</v>
      </c>
      <c r="E142" s="117" t="s">
        <v>78</v>
      </c>
      <c r="F142" s="117" t="s">
        <v>808</v>
      </c>
      <c r="J142" s="118"/>
      <c r="L142" s="111"/>
      <c r="AJ142" s="112" t="s">
        <v>74</v>
      </c>
      <c r="AL142" s="115" t="s">
        <v>68</v>
      </c>
      <c r="AM142" s="115" t="s">
        <v>74</v>
      </c>
      <c r="AQ142" s="112" t="s">
        <v>144</v>
      </c>
      <c r="BC142" s="116">
        <f>SUM(BC143:BC144)</f>
        <v>0</v>
      </c>
    </row>
    <row r="143" spans="1:57" s="2" customFormat="1" ht="24.2" customHeight="1">
      <c r="A143" s="29"/>
      <c r="B143" s="119"/>
      <c r="C143" s="120" t="s">
        <v>154</v>
      </c>
      <c r="D143" s="120" t="s">
        <v>146</v>
      </c>
      <c r="E143" s="121" t="s">
        <v>1282</v>
      </c>
      <c r="F143" s="122" t="s">
        <v>1283</v>
      </c>
      <c r="G143" s="123" t="s">
        <v>483</v>
      </c>
      <c r="H143" s="124">
        <v>3.6030000000000002</v>
      </c>
      <c r="I143" s="125"/>
      <c r="J143" s="125"/>
      <c r="K143" s="126"/>
      <c r="L143" s="30"/>
      <c r="M143" s="29"/>
      <c r="N143" s="29"/>
      <c r="O143" s="29"/>
      <c r="P143" s="29"/>
      <c r="Q143" s="29"/>
      <c r="R143" s="29"/>
      <c r="S143" s="29"/>
      <c r="T143" s="29"/>
      <c r="U143" s="29"/>
      <c r="V143" s="29"/>
      <c r="W143" s="29"/>
      <c r="AJ143" s="127" t="s">
        <v>90</v>
      </c>
      <c r="AL143" s="127" t="s">
        <v>146</v>
      </c>
      <c r="AM143" s="127" t="s">
        <v>78</v>
      </c>
      <c r="AQ143" s="15" t="s">
        <v>144</v>
      </c>
      <c r="AW143" s="128" t="e">
        <f>IF(#REF!="základná",J143,0)</f>
        <v>#REF!</v>
      </c>
      <c r="AX143" s="128" t="e">
        <f>IF(#REF!="znížená",J143,0)</f>
        <v>#REF!</v>
      </c>
      <c r="AY143" s="128" t="e">
        <f>IF(#REF!="zákl. prenesená",J143,0)</f>
        <v>#REF!</v>
      </c>
      <c r="AZ143" s="128" t="e">
        <f>IF(#REF!="zníž. prenesená",J143,0)</f>
        <v>#REF!</v>
      </c>
      <c r="BA143" s="128" t="e">
        <f>IF(#REF!="nulová",J143,0)</f>
        <v>#REF!</v>
      </c>
      <c r="BB143" s="15" t="s">
        <v>78</v>
      </c>
      <c r="BC143" s="128">
        <f>ROUND(I143*H143,2)</f>
        <v>0</v>
      </c>
      <c r="BD143" s="15" t="s">
        <v>90</v>
      </c>
      <c r="BE143" s="127" t="s">
        <v>1372</v>
      </c>
    </row>
    <row r="144" spans="1:57" s="2" customFormat="1" ht="16.5" customHeight="1">
      <c r="A144" s="29"/>
      <c r="B144" s="119"/>
      <c r="C144" s="120" t="s">
        <v>169</v>
      </c>
      <c r="D144" s="120" t="s">
        <v>146</v>
      </c>
      <c r="E144" s="121" t="s">
        <v>1285</v>
      </c>
      <c r="F144" s="122" t="s">
        <v>1286</v>
      </c>
      <c r="G144" s="123" t="s">
        <v>328</v>
      </c>
      <c r="H144" s="124">
        <v>0.10299999999999999</v>
      </c>
      <c r="I144" s="125"/>
      <c r="J144" s="125"/>
      <c r="K144" s="126"/>
      <c r="L144" s="30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AJ144" s="127" t="s">
        <v>90</v>
      </c>
      <c r="AL144" s="127" t="s">
        <v>146</v>
      </c>
      <c r="AM144" s="127" t="s">
        <v>78</v>
      </c>
      <c r="AQ144" s="15" t="s">
        <v>144</v>
      </c>
      <c r="AW144" s="128" t="e">
        <f>IF(#REF!="základná",J144,0)</f>
        <v>#REF!</v>
      </c>
      <c r="AX144" s="128" t="e">
        <f>IF(#REF!="znížená",J144,0)</f>
        <v>#REF!</v>
      </c>
      <c r="AY144" s="128" t="e">
        <f>IF(#REF!="zákl. prenesená",J144,0)</f>
        <v>#REF!</v>
      </c>
      <c r="AZ144" s="128" t="e">
        <f>IF(#REF!="zníž. prenesená",J144,0)</f>
        <v>#REF!</v>
      </c>
      <c r="BA144" s="128" t="e">
        <f>IF(#REF!="nulová",J144,0)</f>
        <v>#REF!</v>
      </c>
      <c r="BB144" s="15" t="s">
        <v>78</v>
      </c>
      <c r="BC144" s="128">
        <f>ROUND(I144*H144,2)</f>
        <v>0</v>
      </c>
      <c r="BD144" s="15" t="s">
        <v>90</v>
      </c>
      <c r="BE144" s="127" t="s">
        <v>1373</v>
      </c>
    </row>
    <row r="145" spans="1:57" s="12" customFormat="1" ht="22.9" customHeight="1">
      <c r="B145" s="111"/>
      <c r="D145" s="112" t="s">
        <v>68</v>
      </c>
      <c r="E145" s="117" t="s">
        <v>177</v>
      </c>
      <c r="F145" s="117" t="s">
        <v>248</v>
      </c>
      <c r="J145" s="118"/>
      <c r="L145" s="111"/>
      <c r="AJ145" s="112" t="s">
        <v>74</v>
      </c>
      <c r="AL145" s="115" t="s">
        <v>68</v>
      </c>
      <c r="AM145" s="115" t="s">
        <v>74</v>
      </c>
      <c r="AQ145" s="112" t="s">
        <v>144</v>
      </c>
      <c r="BC145" s="116">
        <f>SUM(BC146:BC152)</f>
        <v>0</v>
      </c>
    </row>
    <row r="146" spans="1:57" s="2" customFormat="1" ht="16.5" customHeight="1">
      <c r="A146" s="29"/>
      <c r="B146" s="119"/>
      <c r="C146" s="120" t="s">
        <v>173</v>
      </c>
      <c r="D146" s="120" t="s">
        <v>146</v>
      </c>
      <c r="E146" s="121" t="s">
        <v>1374</v>
      </c>
      <c r="F146" s="122" t="s">
        <v>1375</v>
      </c>
      <c r="G146" s="123" t="s">
        <v>272</v>
      </c>
      <c r="H146" s="124">
        <v>1.675</v>
      </c>
      <c r="I146" s="125"/>
      <c r="J146" s="125"/>
      <c r="K146" s="126"/>
      <c r="L146" s="30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W146" s="29"/>
      <c r="AJ146" s="127" t="s">
        <v>90</v>
      </c>
      <c r="AL146" s="127" t="s">
        <v>146</v>
      </c>
      <c r="AM146" s="127" t="s">
        <v>78</v>
      </c>
      <c r="AQ146" s="15" t="s">
        <v>144</v>
      </c>
      <c r="AW146" s="128" t="e">
        <f>IF(#REF!="základná",J146,0)</f>
        <v>#REF!</v>
      </c>
      <c r="AX146" s="128" t="e">
        <f>IF(#REF!="znížená",J146,0)</f>
        <v>#REF!</v>
      </c>
      <c r="AY146" s="128" t="e">
        <f>IF(#REF!="zákl. prenesená",J146,0)</f>
        <v>#REF!</v>
      </c>
      <c r="AZ146" s="128" t="e">
        <f>IF(#REF!="zníž. prenesená",J146,0)</f>
        <v>#REF!</v>
      </c>
      <c r="BA146" s="128" t="e">
        <f>IF(#REF!="nulová",J146,0)</f>
        <v>#REF!</v>
      </c>
      <c r="BB146" s="15" t="s">
        <v>78</v>
      </c>
      <c r="BC146" s="128">
        <f t="shared" ref="BC146:BC152" si="0">ROUND(I146*H146,2)</f>
        <v>0</v>
      </c>
      <c r="BD146" s="15" t="s">
        <v>90</v>
      </c>
      <c r="BE146" s="127" t="s">
        <v>1376</v>
      </c>
    </row>
    <row r="147" spans="1:57" s="2" customFormat="1" ht="21.75" customHeight="1">
      <c r="A147" s="29"/>
      <c r="B147" s="119"/>
      <c r="C147" s="120" t="s">
        <v>177</v>
      </c>
      <c r="D147" s="120" t="s">
        <v>146</v>
      </c>
      <c r="E147" s="121" t="s">
        <v>326</v>
      </c>
      <c r="F147" s="122" t="s">
        <v>327</v>
      </c>
      <c r="G147" s="123" t="s">
        <v>328</v>
      </c>
      <c r="H147" s="124">
        <v>6.2E-2</v>
      </c>
      <c r="I147" s="125"/>
      <c r="J147" s="125"/>
      <c r="K147" s="126"/>
      <c r="L147" s="30"/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W147" s="29"/>
      <c r="AJ147" s="127" t="s">
        <v>90</v>
      </c>
      <c r="AL147" s="127" t="s">
        <v>146</v>
      </c>
      <c r="AM147" s="127" t="s">
        <v>78</v>
      </c>
      <c r="AQ147" s="15" t="s">
        <v>144</v>
      </c>
      <c r="AW147" s="128" t="e">
        <f>IF(#REF!="základná",J147,0)</f>
        <v>#REF!</v>
      </c>
      <c r="AX147" s="128" t="e">
        <f>IF(#REF!="znížená",J147,0)</f>
        <v>#REF!</v>
      </c>
      <c r="AY147" s="128" t="e">
        <f>IF(#REF!="zákl. prenesená",J147,0)</f>
        <v>#REF!</v>
      </c>
      <c r="AZ147" s="128" t="e">
        <f>IF(#REF!="zníž. prenesená",J147,0)</f>
        <v>#REF!</v>
      </c>
      <c r="BA147" s="128" t="e">
        <f>IF(#REF!="nulová",J147,0)</f>
        <v>#REF!</v>
      </c>
      <c r="BB147" s="15" t="s">
        <v>78</v>
      </c>
      <c r="BC147" s="128">
        <f t="shared" si="0"/>
        <v>0</v>
      </c>
      <c r="BD147" s="15" t="s">
        <v>90</v>
      </c>
      <c r="BE147" s="127" t="s">
        <v>1377</v>
      </c>
    </row>
    <row r="148" spans="1:57" s="2" customFormat="1" ht="21.75" customHeight="1">
      <c r="A148" s="29"/>
      <c r="B148" s="119"/>
      <c r="C148" s="120" t="s">
        <v>181</v>
      </c>
      <c r="D148" s="120" t="s">
        <v>146</v>
      </c>
      <c r="E148" s="121" t="s">
        <v>335</v>
      </c>
      <c r="F148" s="122" t="s">
        <v>336</v>
      </c>
      <c r="G148" s="123" t="s">
        <v>328</v>
      </c>
      <c r="H148" s="124">
        <v>6.2E-2</v>
      </c>
      <c r="I148" s="125"/>
      <c r="J148" s="125"/>
      <c r="K148" s="126"/>
      <c r="L148" s="30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AJ148" s="127" t="s">
        <v>90</v>
      </c>
      <c r="AL148" s="127" t="s">
        <v>146</v>
      </c>
      <c r="AM148" s="127" t="s">
        <v>78</v>
      </c>
      <c r="AQ148" s="15" t="s">
        <v>144</v>
      </c>
      <c r="AW148" s="128" t="e">
        <f>IF(#REF!="základná",J148,0)</f>
        <v>#REF!</v>
      </c>
      <c r="AX148" s="128" t="e">
        <f>IF(#REF!="znížená",J148,0)</f>
        <v>#REF!</v>
      </c>
      <c r="AY148" s="128" t="e">
        <f>IF(#REF!="zákl. prenesená",J148,0)</f>
        <v>#REF!</v>
      </c>
      <c r="AZ148" s="128" t="e">
        <f>IF(#REF!="zníž. prenesená",J148,0)</f>
        <v>#REF!</v>
      </c>
      <c r="BA148" s="128" t="e">
        <f>IF(#REF!="nulová",J148,0)</f>
        <v>#REF!</v>
      </c>
      <c r="BB148" s="15" t="s">
        <v>78</v>
      </c>
      <c r="BC148" s="128">
        <f t="shared" si="0"/>
        <v>0</v>
      </c>
      <c r="BD148" s="15" t="s">
        <v>90</v>
      </c>
      <c r="BE148" s="127" t="s">
        <v>1378</v>
      </c>
    </row>
    <row r="149" spans="1:57" s="2" customFormat="1" ht="24.2" customHeight="1">
      <c r="A149" s="29"/>
      <c r="B149" s="119"/>
      <c r="C149" s="120" t="s">
        <v>185</v>
      </c>
      <c r="D149" s="120" t="s">
        <v>146</v>
      </c>
      <c r="E149" s="121" t="s">
        <v>339</v>
      </c>
      <c r="F149" s="122" t="s">
        <v>340</v>
      </c>
      <c r="G149" s="123" t="s">
        <v>328</v>
      </c>
      <c r="H149" s="124">
        <v>0.93</v>
      </c>
      <c r="I149" s="125"/>
      <c r="J149" s="125"/>
      <c r="K149" s="126"/>
      <c r="L149" s="30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AJ149" s="127" t="s">
        <v>90</v>
      </c>
      <c r="AL149" s="127" t="s">
        <v>146</v>
      </c>
      <c r="AM149" s="127" t="s">
        <v>78</v>
      </c>
      <c r="AQ149" s="15" t="s">
        <v>144</v>
      </c>
      <c r="AW149" s="128" t="e">
        <f>IF(#REF!="základná",J149,0)</f>
        <v>#REF!</v>
      </c>
      <c r="AX149" s="128" t="e">
        <f>IF(#REF!="znížená",J149,0)</f>
        <v>#REF!</v>
      </c>
      <c r="AY149" s="128" t="e">
        <f>IF(#REF!="zákl. prenesená",J149,0)</f>
        <v>#REF!</v>
      </c>
      <c r="AZ149" s="128" t="e">
        <f>IF(#REF!="zníž. prenesená",J149,0)</f>
        <v>#REF!</v>
      </c>
      <c r="BA149" s="128" t="e">
        <f>IF(#REF!="nulová",J149,0)</f>
        <v>#REF!</v>
      </c>
      <c r="BB149" s="15" t="s">
        <v>78</v>
      </c>
      <c r="BC149" s="128">
        <f t="shared" si="0"/>
        <v>0</v>
      </c>
      <c r="BD149" s="15" t="s">
        <v>90</v>
      </c>
      <c r="BE149" s="127" t="s">
        <v>1379</v>
      </c>
    </row>
    <row r="150" spans="1:57" s="2" customFormat="1" ht="24.2" customHeight="1">
      <c r="A150" s="29"/>
      <c r="B150" s="119"/>
      <c r="C150" s="120" t="s">
        <v>189</v>
      </c>
      <c r="D150" s="120" t="s">
        <v>146</v>
      </c>
      <c r="E150" s="121" t="s">
        <v>343</v>
      </c>
      <c r="F150" s="122" t="s">
        <v>344</v>
      </c>
      <c r="G150" s="123" t="s">
        <v>328</v>
      </c>
      <c r="H150" s="124">
        <v>6.2E-2</v>
      </c>
      <c r="I150" s="125"/>
      <c r="J150" s="125"/>
      <c r="K150" s="126"/>
      <c r="L150" s="30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AJ150" s="127" t="s">
        <v>90</v>
      </c>
      <c r="AL150" s="127" t="s">
        <v>146</v>
      </c>
      <c r="AM150" s="127" t="s">
        <v>78</v>
      </c>
      <c r="AQ150" s="15" t="s">
        <v>144</v>
      </c>
      <c r="AW150" s="128" t="e">
        <f>IF(#REF!="základná",J150,0)</f>
        <v>#REF!</v>
      </c>
      <c r="AX150" s="128" t="e">
        <f>IF(#REF!="znížená",J150,0)</f>
        <v>#REF!</v>
      </c>
      <c r="AY150" s="128" t="e">
        <f>IF(#REF!="zákl. prenesená",J150,0)</f>
        <v>#REF!</v>
      </c>
      <c r="AZ150" s="128" t="e">
        <f>IF(#REF!="zníž. prenesená",J150,0)</f>
        <v>#REF!</v>
      </c>
      <c r="BA150" s="128" t="e">
        <f>IF(#REF!="nulová",J150,0)</f>
        <v>#REF!</v>
      </c>
      <c r="BB150" s="15" t="s">
        <v>78</v>
      </c>
      <c r="BC150" s="128">
        <f t="shared" si="0"/>
        <v>0</v>
      </c>
      <c r="BD150" s="15" t="s">
        <v>90</v>
      </c>
      <c r="BE150" s="127" t="s">
        <v>1380</v>
      </c>
    </row>
    <row r="151" spans="1:57" s="2" customFormat="1" ht="24.2" customHeight="1">
      <c r="A151" s="29"/>
      <c r="B151" s="119"/>
      <c r="C151" s="120" t="s">
        <v>193</v>
      </c>
      <c r="D151" s="120" t="s">
        <v>146</v>
      </c>
      <c r="E151" s="121" t="s">
        <v>347</v>
      </c>
      <c r="F151" s="122" t="s">
        <v>348</v>
      </c>
      <c r="G151" s="123" t="s">
        <v>328</v>
      </c>
      <c r="H151" s="124">
        <v>0.496</v>
      </c>
      <c r="I151" s="125"/>
      <c r="J151" s="125"/>
      <c r="K151" s="126"/>
      <c r="L151" s="30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AJ151" s="127" t="s">
        <v>90</v>
      </c>
      <c r="AL151" s="127" t="s">
        <v>146</v>
      </c>
      <c r="AM151" s="127" t="s">
        <v>78</v>
      </c>
      <c r="AQ151" s="15" t="s">
        <v>144</v>
      </c>
      <c r="AW151" s="128" t="e">
        <f>IF(#REF!="základná",J151,0)</f>
        <v>#REF!</v>
      </c>
      <c r="AX151" s="128" t="e">
        <f>IF(#REF!="znížená",J151,0)</f>
        <v>#REF!</v>
      </c>
      <c r="AY151" s="128" t="e">
        <f>IF(#REF!="zákl. prenesená",J151,0)</f>
        <v>#REF!</v>
      </c>
      <c r="AZ151" s="128" t="e">
        <f>IF(#REF!="zníž. prenesená",J151,0)</f>
        <v>#REF!</v>
      </c>
      <c r="BA151" s="128" t="e">
        <f>IF(#REF!="nulová",J151,0)</f>
        <v>#REF!</v>
      </c>
      <c r="BB151" s="15" t="s">
        <v>78</v>
      </c>
      <c r="BC151" s="128">
        <f t="shared" si="0"/>
        <v>0</v>
      </c>
      <c r="BD151" s="15" t="s">
        <v>90</v>
      </c>
      <c r="BE151" s="127" t="s">
        <v>1381</v>
      </c>
    </row>
    <row r="152" spans="1:57" s="2" customFormat="1" ht="24.2" customHeight="1">
      <c r="A152" s="29"/>
      <c r="B152" s="119"/>
      <c r="C152" s="120" t="s">
        <v>197</v>
      </c>
      <c r="D152" s="120" t="s">
        <v>146</v>
      </c>
      <c r="E152" s="121" t="s">
        <v>351</v>
      </c>
      <c r="F152" s="122" t="s">
        <v>352</v>
      </c>
      <c r="G152" s="123" t="s">
        <v>328</v>
      </c>
      <c r="H152" s="124">
        <v>6.2E-2</v>
      </c>
      <c r="I152" s="125"/>
      <c r="J152" s="125"/>
      <c r="K152" s="126"/>
      <c r="L152" s="30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AJ152" s="127" t="s">
        <v>90</v>
      </c>
      <c r="AL152" s="127" t="s">
        <v>146</v>
      </c>
      <c r="AM152" s="127" t="s">
        <v>78</v>
      </c>
      <c r="AQ152" s="15" t="s">
        <v>144</v>
      </c>
      <c r="AW152" s="128" t="e">
        <f>IF(#REF!="základná",J152,0)</f>
        <v>#REF!</v>
      </c>
      <c r="AX152" s="128" t="e">
        <f>IF(#REF!="znížená",J152,0)</f>
        <v>#REF!</v>
      </c>
      <c r="AY152" s="128" t="e">
        <f>IF(#REF!="zákl. prenesená",J152,0)</f>
        <v>#REF!</v>
      </c>
      <c r="AZ152" s="128" t="e">
        <f>IF(#REF!="zníž. prenesená",J152,0)</f>
        <v>#REF!</v>
      </c>
      <c r="BA152" s="128" t="e">
        <f>IF(#REF!="nulová",J152,0)</f>
        <v>#REF!</v>
      </c>
      <c r="BB152" s="15" t="s">
        <v>78</v>
      </c>
      <c r="BC152" s="128">
        <f t="shared" si="0"/>
        <v>0</v>
      </c>
      <c r="BD152" s="15" t="s">
        <v>90</v>
      </c>
      <c r="BE152" s="127" t="s">
        <v>1382</v>
      </c>
    </row>
    <row r="153" spans="1:57" s="12" customFormat="1" ht="22.9" customHeight="1">
      <c r="B153" s="111"/>
      <c r="D153" s="112" t="s">
        <v>68</v>
      </c>
      <c r="E153" s="117" t="s">
        <v>354</v>
      </c>
      <c r="F153" s="117" t="s">
        <v>355</v>
      </c>
      <c r="J153" s="118"/>
      <c r="L153" s="111"/>
      <c r="AJ153" s="112" t="s">
        <v>74</v>
      </c>
      <c r="AL153" s="115" t="s">
        <v>68</v>
      </c>
      <c r="AM153" s="115" t="s">
        <v>74</v>
      </c>
      <c r="AQ153" s="112" t="s">
        <v>144</v>
      </c>
      <c r="BC153" s="116">
        <f>BC154</f>
        <v>0</v>
      </c>
    </row>
    <row r="154" spans="1:57" s="2" customFormat="1" ht="24.2" customHeight="1">
      <c r="A154" s="29"/>
      <c r="B154" s="119"/>
      <c r="C154" s="120" t="s">
        <v>201</v>
      </c>
      <c r="D154" s="120" t="s">
        <v>146</v>
      </c>
      <c r="E154" s="121" t="s">
        <v>357</v>
      </c>
      <c r="F154" s="122" t="s">
        <v>358</v>
      </c>
      <c r="G154" s="123" t="s">
        <v>328</v>
      </c>
      <c r="H154" s="124">
        <v>8.3829999999999991</v>
      </c>
      <c r="I154" s="125"/>
      <c r="J154" s="125"/>
      <c r="K154" s="126"/>
      <c r="L154" s="30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AJ154" s="127" t="s">
        <v>90</v>
      </c>
      <c r="AL154" s="127" t="s">
        <v>146</v>
      </c>
      <c r="AM154" s="127" t="s">
        <v>78</v>
      </c>
      <c r="AQ154" s="15" t="s">
        <v>144</v>
      </c>
      <c r="AW154" s="128" t="e">
        <f>IF(#REF!="základná",J154,0)</f>
        <v>#REF!</v>
      </c>
      <c r="AX154" s="128" t="e">
        <f>IF(#REF!="znížená",J154,0)</f>
        <v>#REF!</v>
      </c>
      <c r="AY154" s="128" t="e">
        <f>IF(#REF!="zákl. prenesená",J154,0)</f>
        <v>#REF!</v>
      </c>
      <c r="AZ154" s="128" t="e">
        <f>IF(#REF!="zníž. prenesená",J154,0)</f>
        <v>#REF!</v>
      </c>
      <c r="BA154" s="128" t="e">
        <f>IF(#REF!="nulová",J154,0)</f>
        <v>#REF!</v>
      </c>
      <c r="BB154" s="15" t="s">
        <v>78</v>
      </c>
      <c r="BC154" s="128">
        <f>ROUND(I154*H154,2)</f>
        <v>0</v>
      </c>
      <c r="BD154" s="15" t="s">
        <v>90</v>
      </c>
      <c r="BE154" s="127" t="s">
        <v>1383</v>
      </c>
    </row>
    <row r="155" spans="1:57" s="12" customFormat="1" ht="25.9" customHeight="1">
      <c r="B155" s="111"/>
      <c r="D155" s="112" t="s">
        <v>68</v>
      </c>
      <c r="E155" s="113" t="s">
        <v>360</v>
      </c>
      <c r="F155" s="113" t="s">
        <v>361</v>
      </c>
      <c r="J155" s="114"/>
      <c r="L155" s="111"/>
      <c r="AJ155" s="112" t="s">
        <v>78</v>
      </c>
      <c r="AL155" s="115" t="s">
        <v>68</v>
      </c>
      <c r="AM155" s="115" t="s">
        <v>69</v>
      </c>
      <c r="AQ155" s="112" t="s">
        <v>144</v>
      </c>
      <c r="BC155" s="116">
        <f>BC156</f>
        <v>0</v>
      </c>
    </row>
    <row r="156" spans="1:57" s="12" customFormat="1" ht="22.9" customHeight="1">
      <c r="B156" s="111"/>
      <c r="D156" s="112" t="s">
        <v>68</v>
      </c>
      <c r="E156" s="117" t="s">
        <v>722</v>
      </c>
      <c r="F156" s="117" t="s">
        <v>723</v>
      </c>
      <c r="J156" s="118"/>
      <c r="L156" s="111"/>
      <c r="AJ156" s="112" t="s">
        <v>78</v>
      </c>
      <c r="AL156" s="115" t="s">
        <v>68</v>
      </c>
      <c r="AM156" s="115" t="s">
        <v>74</v>
      </c>
      <c r="AQ156" s="112" t="s">
        <v>144</v>
      </c>
      <c r="BC156" s="116">
        <f>SUM(BC157:BC166)</f>
        <v>0</v>
      </c>
    </row>
    <row r="157" spans="1:57" s="2" customFormat="1" ht="16.5" customHeight="1">
      <c r="A157" s="29"/>
      <c r="B157" s="119"/>
      <c r="C157" s="120" t="s">
        <v>205</v>
      </c>
      <c r="D157" s="120" t="s">
        <v>146</v>
      </c>
      <c r="E157" s="121" t="s">
        <v>1384</v>
      </c>
      <c r="F157" s="122" t="s">
        <v>1385</v>
      </c>
      <c r="G157" s="123" t="s">
        <v>272</v>
      </c>
      <c r="H157" s="124">
        <v>43.54</v>
      </c>
      <c r="I157" s="125"/>
      <c r="J157" s="125"/>
      <c r="K157" s="126"/>
      <c r="L157" s="30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AJ157" s="127" t="s">
        <v>205</v>
      </c>
      <c r="AL157" s="127" t="s">
        <v>146</v>
      </c>
      <c r="AM157" s="127" t="s">
        <v>78</v>
      </c>
      <c r="AQ157" s="15" t="s">
        <v>144</v>
      </c>
      <c r="AW157" s="128" t="e">
        <f>IF(#REF!="základná",J157,0)</f>
        <v>#REF!</v>
      </c>
      <c r="AX157" s="128" t="e">
        <f>IF(#REF!="znížená",J157,0)</f>
        <v>#REF!</v>
      </c>
      <c r="AY157" s="128" t="e">
        <f>IF(#REF!="zákl. prenesená",J157,0)</f>
        <v>#REF!</v>
      </c>
      <c r="AZ157" s="128" t="e">
        <f>IF(#REF!="zníž. prenesená",J157,0)</f>
        <v>#REF!</v>
      </c>
      <c r="BA157" s="128" t="e">
        <f>IF(#REF!="nulová",J157,0)</f>
        <v>#REF!</v>
      </c>
      <c r="BB157" s="15" t="s">
        <v>78</v>
      </c>
      <c r="BC157" s="128">
        <f t="shared" ref="BC157:BC166" si="1">ROUND(I157*H157,2)</f>
        <v>0</v>
      </c>
      <c r="BD157" s="15" t="s">
        <v>205</v>
      </c>
      <c r="BE157" s="127" t="s">
        <v>1386</v>
      </c>
    </row>
    <row r="158" spans="1:57" s="2" customFormat="1" ht="24.2" customHeight="1">
      <c r="A158" s="29"/>
      <c r="B158" s="119"/>
      <c r="C158" s="129" t="s">
        <v>209</v>
      </c>
      <c r="D158" s="129" t="s">
        <v>369</v>
      </c>
      <c r="E158" s="130"/>
      <c r="F158" s="131" t="s">
        <v>1387</v>
      </c>
      <c r="G158" s="132" t="s">
        <v>272</v>
      </c>
      <c r="H158" s="133">
        <v>43.54</v>
      </c>
      <c r="I158" s="134"/>
      <c r="J158" s="134"/>
      <c r="K158" s="135"/>
      <c r="L158" s="136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AJ158" s="127" t="s">
        <v>269</v>
      </c>
      <c r="AL158" s="127" t="s">
        <v>369</v>
      </c>
      <c r="AM158" s="127" t="s">
        <v>78</v>
      </c>
      <c r="AQ158" s="15" t="s">
        <v>144</v>
      </c>
      <c r="AW158" s="128" t="e">
        <f>IF(#REF!="základná",J158,0)</f>
        <v>#REF!</v>
      </c>
      <c r="AX158" s="128" t="e">
        <f>IF(#REF!="znížená",J158,0)</f>
        <v>#REF!</v>
      </c>
      <c r="AY158" s="128" t="e">
        <f>IF(#REF!="zákl. prenesená",J158,0)</f>
        <v>#REF!</v>
      </c>
      <c r="AZ158" s="128" t="e">
        <f>IF(#REF!="zníž. prenesená",J158,0)</f>
        <v>#REF!</v>
      </c>
      <c r="BA158" s="128" t="e">
        <f>IF(#REF!="nulová",J158,0)</f>
        <v>#REF!</v>
      </c>
      <c r="BB158" s="15" t="s">
        <v>78</v>
      </c>
      <c r="BC158" s="128">
        <f t="shared" si="1"/>
        <v>0</v>
      </c>
      <c r="BD158" s="15" t="s">
        <v>205</v>
      </c>
      <c r="BE158" s="127" t="s">
        <v>1388</v>
      </c>
    </row>
    <row r="159" spans="1:57" s="2" customFormat="1" ht="24.2" customHeight="1">
      <c r="A159" s="29"/>
      <c r="B159" s="119"/>
      <c r="C159" s="120" t="s">
        <v>213</v>
      </c>
      <c r="D159" s="120" t="s">
        <v>146</v>
      </c>
      <c r="E159" s="121" t="s">
        <v>1389</v>
      </c>
      <c r="F159" s="122" t="s">
        <v>1390</v>
      </c>
      <c r="G159" s="123" t="s">
        <v>772</v>
      </c>
      <c r="H159" s="124">
        <v>1620.586</v>
      </c>
      <c r="I159" s="125"/>
      <c r="J159" s="125"/>
      <c r="K159" s="126"/>
      <c r="L159" s="30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AJ159" s="127" t="s">
        <v>205</v>
      </c>
      <c r="AL159" s="127" t="s">
        <v>146</v>
      </c>
      <c r="AM159" s="127" t="s">
        <v>78</v>
      </c>
      <c r="AQ159" s="15" t="s">
        <v>144</v>
      </c>
      <c r="AW159" s="128" t="e">
        <f>IF(#REF!="základná",J159,0)</f>
        <v>#REF!</v>
      </c>
      <c r="AX159" s="128" t="e">
        <f>IF(#REF!="znížená",J159,0)</f>
        <v>#REF!</v>
      </c>
      <c r="AY159" s="128" t="e">
        <f>IF(#REF!="zákl. prenesená",J159,0)</f>
        <v>#REF!</v>
      </c>
      <c r="AZ159" s="128" t="e">
        <f>IF(#REF!="zníž. prenesená",J159,0)</f>
        <v>#REF!</v>
      </c>
      <c r="BA159" s="128" t="e">
        <f>IF(#REF!="nulová",J159,0)</f>
        <v>#REF!</v>
      </c>
      <c r="BB159" s="15" t="s">
        <v>78</v>
      </c>
      <c r="BC159" s="128">
        <f t="shared" si="1"/>
        <v>0</v>
      </c>
      <c r="BD159" s="15" t="s">
        <v>205</v>
      </c>
      <c r="BE159" s="127" t="s">
        <v>1391</v>
      </c>
    </row>
    <row r="160" spans="1:57" s="2" customFormat="1" ht="16.5" customHeight="1">
      <c r="A160" s="29"/>
      <c r="B160" s="119"/>
      <c r="C160" s="120" t="s">
        <v>217</v>
      </c>
      <c r="D160" s="120" t="s">
        <v>146</v>
      </c>
      <c r="E160" s="121" t="s">
        <v>1392</v>
      </c>
      <c r="F160" s="122" t="s">
        <v>1393</v>
      </c>
      <c r="G160" s="123" t="s">
        <v>772</v>
      </c>
      <c r="H160" s="124">
        <v>1620.586</v>
      </c>
      <c r="I160" s="125"/>
      <c r="J160" s="125"/>
      <c r="K160" s="126"/>
      <c r="L160" s="30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AJ160" s="127" t="s">
        <v>205</v>
      </c>
      <c r="AL160" s="127" t="s">
        <v>146</v>
      </c>
      <c r="AM160" s="127" t="s">
        <v>78</v>
      </c>
      <c r="AQ160" s="15" t="s">
        <v>144</v>
      </c>
      <c r="AW160" s="128" t="e">
        <f>IF(#REF!="základná",J160,0)</f>
        <v>#REF!</v>
      </c>
      <c r="AX160" s="128" t="e">
        <f>IF(#REF!="znížená",J160,0)</f>
        <v>#REF!</v>
      </c>
      <c r="AY160" s="128" t="e">
        <f>IF(#REF!="zákl. prenesená",J160,0)</f>
        <v>#REF!</v>
      </c>
      <c r="AZ160" s="128" t="e">
        <f>IF(#REF!="zníž. prenesená",J160,0)</f>
        <v>#REF!</v>
      </c>
      <c r="BA160" s="128" t="e">
        <f>IF(#REF!="nulová",J160,0)</f>
        <v>#REF!</v>
      </c>
      <c r="BB160" s="15" t="s">
        <v>78</v>
      </c>
      <c r="BC160" s="128">
        <f t="shared" si="1"/>
        <v>0</v>
      </c>
      <c r="BD160" s="15" t="s">
        <v>205</v>
      </c>
      <c r="BE160" s="127" t="s">
        <v>1394</v>
      </c>
    </row>
    <row r="161" spans="1:57" s="2" customFormat="1" ht="33" customHeight="1">
      <c r="A161" s="29"/>
      <c r="B161" s="119"/>
      <c r="C161" s="129" t="s">
        <v>6</v>
      </c>
      <c r="D161" s="129" t="s">
        <v>369</v>
      </c>
      <c r="E161" s="130"/>
      <c r="F161" s="131" t="s">
        <v>1395</v>
      </c>
      <c r="G161" s="132" t="s">
        <v>328</v>
      </c>
      <c r="H161" s="133">
        <v>0.622</v>
      </c>
      <c r="I161" s="134"/>
      <c r="J161" s="134"/>
      <c r="K161" s="135"/>
      <c r="L161" s="136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W161" s="29"/>
      <c r="AJ161" s="127" t="s">
        <v>269</v>
      </c>
      <c r="AL161" s="127" t="s">
        <v>369</v>
      </c>
      <c r="AM161" s="127" t="s">
        <v>78</v>
      </c>
      <c r="AQ161" s="15" t="s">
        <v>144</v>
      </c>
      <c r="AW161" s="128" t="e">
        <f>IF(#REF!="základná",J161,0)</f>
        <v>#REF!</v>
      </c>
      <c r="AX161" s="128" t="e">
        <f>IF(#REF!="znížená",J161,0)</f>
        <v>#REF!</v>
      </c>
      <c r="AY161" s="128" t="e">
        <f>IF(#REF!="zákl. prenesená",J161,0)</f>
        <v>#REF!</v>
      </c>
      <c r="AZ161" s="128" t="e">
        <f>IF(#REF!="zníž. prenesená",J161,0)</f>
        <v>#REF!</v>
      </c>
      <c r="BA161" s="128" t="e">
        <f>IF(#REF!="nulová",J161,0)</f>
        <v>#REF!</v>
      </c>
      <c r="BB161" s="15" t="s">
        <v>78</v>
      </c>
      <c r="BC161" s="128">
        <f t="shared" si="1"/>
        <v>0</v>
      </c>
      <c r="BD161" s="15" t="s">
        <v>205</v>
      </c>
      <c r="BE161" s="127" t="s">
        <v>1396</v>
      </c>
    </row>
    <row r="162" spans="1:57" s="2" customFormat="1" ht="24.2" customHeight="1">
      <c r="A162" s="29"/>
      <c r="B162" s="119"/>
      <c r="C162" s="129" t="s">
        <v>224</v>
      </c>
      <c r="D162" s="129" t="s">
        <v>369</v>
      </c>
      <c r="E162" s="130"/>
      <c r="F162" s="131" t="s">
        <v>1397</v>
      </c>
      <c r="G162" s="132" t="s">
        <v>328</v>
      </c>
      <c r="H162" s="133">
        <v>0.28199999999999997</v>
      </c>
      <c r="I162" s="134"/>
      <c r="J162" s="134"/>
      <c r="K162" s="135"/>
      <c r="L162" s="136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AJ162" s="127" t="s">
        <v>269</v>
      </c>
      <c r="AL162" s="127" t="s">
        <v>369</v>
      </c>
      <c r="AM162" s="127" t="s">
        <v>78</v>
      </c>
      <c r="AQ162" s="15" t="s">
        <v>144</v>
      </c>
      <c r="AW162" s="128" t="e">
        <f>IF(#REF!="základná",J162,0)</f>
        <v>#REF!</v>
      </c>
      <c r="AX162" s="128" t="e">
        <f>IF(#REF!="znížená",J162,0)</f>
        <v>#REF!</v>
      </c>
      <c r="AY162" s="128" t="e">
        <f>IF(#REF!="zákl. prenesená",J162,0)</f>
        <v>#REF!</v>
      </c>
      <c r="AZ162" s="128" t="e">
        <f>IF(#REF!="zníž. prenesená",J162,0)</f>
        <v>#REF!</v>
      </c>
      <c r="BA162" s="128" t="e">
        <f>IF(#REF!="nulová",J162,0)</f>
        <v>#REF!</v>
      </c>
      <c r="BB162" s="15" t="s">
        <v>78</v>
      </c>
      <c r="BC162" s="128">
        <f t="shared" si="1"/>
        <v>0</v>
      </c>
      <c r="BD162" s="15" t="s">
        <v>205</v>
      </c>
      <c r="BE162" s="127" t="s">
        <v>1398</v>
      </c>
    </row>
    <row r="163" spans="1:57" s="2" customFormat="1" ht="24.2" customHeight="1">
      <c r="A163" s="29"/>
      <c r="B163" s="119"/>
      <c r="C163" s="129" t="s">
        <v>228</v>
      </c>
      <c r="D163" s="129" t="s">
        <v>369</v>
      </c>
      <c r="E163" s="130"/>
      <c r="F163" s="131" t="s">
        <v>2881</v>
      </c>
      <c r="G163" s="132" t="s">
        <v>149</v>
      </c>
      <c r="H163" s="133">
        <v>25.78</v>
      </c>
      <c r="I163" s="134"/>
      <c r="J163" s="134"/>
      <c r="K163" s="135"/>
      <c r="L163" s="136"/>
      <c r="M163" s="29"/>
      <c r="N163" s="29"/>
      <c r="O163" s="29"/>
      <c r="P163" s="29"/>
      <c r="Q163" s="29"/>
      <c r="R163" s="29"/>
      <c r="S163" s="29"/>
      <c r="T163" s="29"/>
      <c r="U163" s="29"/>
      <c r="V163" s="29"/>
      <c r="W163" s="29"/>
      <c r="AJ163" s="127" t="s">
        <v>269</v>
      </c>
      <c r="AL163" s="127" t="s">
        <v>369</v>
      </c>
      <c r="AM163" s="127" t="s">
        <v>78</v>
      </c>
      <c r="AQ163" s="15" t="s">
        <v>144</v>
      </c>
      <c r="AW163" s="128" t="e">
        <f>IF(#REF!="základná",J163,0)</f>
        <v>#REF!</v>
      </c>
      <c r="AX163" s="128" t="e">
        <f>IF(#REF!="znížená",J163,0)</f>
        <v>#REF!</v>
      </c>
      <c r="AY163" s="128" t="e">
        <f>IF(#REF!="zákl. prenesená",J163,0)</f>
        <v>#REF!</v>
      </c>
      <c r="AZ163" s="128" t="e">
        <f>IF(#REF!="zníž. prenesená",J163,0)</f>
        <v>#REF!</v>
      </c>
      <c r="BA163" s="128" t="e">
        <f>IF(#REF!="nulová",J163,0)</f>
        <v>#REF!</v>
      </c>
      <c r="BB163" s="15" t="s">
        <v>78</v>
      </c>
      <c r="BC163" s="128">
        <f t="shared" si="1"/>
        <v>0</v>
      </c>
      <c r="BD163" s="15" t="s">
        <v>205</v>
      </c>
      <c r="BE163" s="127" t="s">
        <v>1399</v>
      </c>
    </row>
    <row r="164" spans="1:57" s="2" customFormat="1" ht="24.2" customHeight="1">
      <c r="A164" s="29"/>
      <c r="B164" s="119"/>
      <c r="C164" s="129" t="s">
        <v>232</v>
      </c>
      <c r="D164" s="129" t="s">
        <v>369</v>
      </c>
      <c r="E164" s="130"/>
      <c r="F164" s="131" t="s">
        <v>1400</v>
      </c>
      <c r="G164" s="132" t="s">
        <v>272</v>
      </c>
      <c r="H164" s="133">
        <v>130.62</v>
      </c>
      <c r="I164" s="134"/>
      <c r="J164" s="134"/>
      <c r="K164" s="135"/>
      <c r="L164" s="136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AJ164" s="127" t="s">
        <v>269</v>
      </c>
      <c r="AL164" s="127" t="s">
        <v>369</v>
      </c>
      <c r="AM164" s="127" t="s">
        <v>78</v>
      </c>
      <c r="AQ164" s="15" t="s">
        <v>144</v>
      </c>
      <c r="AW164" s="128" t="e">
        <f>IF(#REF!="základná",J164,0)</f>
        <v>#REF!</v>
      </c>
      <c r="AX164" s="128" t="e">
        <f>IF(#REF!="znížená",J164,0)</f>
        <v>#REF!</v>
      </c>
      <c r="AY164" s="128" t="e">
        <f>IF(#REF!="zákl. prenesená",J164,0)</f>
        <v>#REF!</v>
      </c>
      <c r="AZ164" s="128" t="e">
        <f>IF(#REF!="zníž. prenesená",J164,0)</f>
        <v>#REF!</v>
      </c>
      <c r="BA164" s="128" t="e">
        <f>IF(#REF!="nulová",J164,0)</f>
        <v>#REF!</v>
      </c>
      <c r="BB164" s="15" t="s">
        <v>78</v>
      </c>
      <c r="BC164" s="128">
        <f t="shared" si="1"/>
        <v>0</v>
      </c>
      <c r="BD164" s="15" t="s">
        <v>205</v>
      </c>
      <c r="BE164" s="127" t="s">
        <v>1401</v>
      </c>
    </row>
    <row r="165" spans="1:57" s="2" customFormat="1" ht="16.5" customHeight="1">
      <c r="A165" s="29"/>
      <c r="B165" s="119"/>
      <c r="C165" s="129" t="s">
        <v>236</v>
      </c>
      <c r="D165" s="129" t="s">
        <v>369</v>
      </c>
      <c r="E165" s="130"/>
      <c r="F165" s="131" t="s">
        <v>1402</v>
      </c>
      <c r="G165" s="132" t="s">
        <v>772</v>
      </c>
      <c r="H165" s="133">
        <v>77.171000000000006</v>
      </c>
      <c r="I165" s="134"/>
      <c r="J165" s="134"/>
      <c r="K165" s="135"/>
      <c r="L165" s="136"/>
      <c r="M165" s="29"/>
      <c r="N165" s="29"/>
      <c r="O165" s="29"/>
      <c r="P165" s="29"/>
      <c r="Q165" s="29"/>
      <c r="R165" s="29"/>
      <c r="S165" s="29"/>
      <c r="T165" s="29"/>
      <c r="U165" s="29"/>
      <c r="V165" s="29"/>
      <c r="W165" s="29"/>
      <c r="AJ165" s="127" t="s">
        <v>269</v>
      </c>
      <c r="AL165" s="127" t="s">
        <v>369</v>
      </c>
      <c r="AM165" s="127" t="s">
        <v>78</v>
      </c>
      <c r="AQ165" s="15" t="s">
        <v>144</v>
      </c>
      <c r="AW165" s="128" t="e">
        <f>IF(#REF!="základná",J165,0)</f>
        <v>#REF!</v>
      </c>
      <c r="AX165" s="128" t="e">
        <f>IF(#REF!="znížená",J165,0)</f>
        <v>#REF!</v>
      </c>
      <c r="AY165" s="128" t="e">
        <f>IF(#REF!="zákl. prenesená",J165,0)</f>
        <v>#REF!</v>
      </c>
      <c r="AZ165" s="128" t="e">
        <f>IF(#REF!="zníž. prenesená",J165,0)</f>
        <v>#REF!</v>
      </c>
      <c r="BA165" s="128" t="e">
        <f>IF(#REF!="nulová",J165,0)</f>
        <v>#REF!</v>
      </c>
      <c r="BB165" s="15" t="s">
        <v>78</v>
      </c>
      <c r="BC165" s="128">
        <f t="shared" si="1"/>
        <v>0</v>
      </c>
      <c r="BD165" s="15" t="s">
        <v>205</v>
      </c>
      <c r="BE165" s="127" t="s">
        <v>1403</v>
      </c>
    </row>
    <row r="166" spans="1:57" s="2" customFormat="1" ht="24.2" customHeight="1">
      <c r="A166" s="29"/>
      <c r="B166" s="119"/>
      <c r="C166" s="120" t="s">
        <v>240</v>
      </c>
      <c r="D166" s="120" t="s">
        <v>146</v>
      </c>
      <c r="E166" s="121" t="s">
        <v>787</v>
      </c>
      <c r="F166" s="122" t="s">
        <v>788</v>
      </c>
      <c r="G166" s="123" t="s">
        <v>328</v>
      </c>
      <c r="H166" s="124">
        <v>1.83</v>
      </c>
      <c r="I166" s="125"/>
      <c r="J166" s="125"/>
      <c r="K166" s="126"/>
      <c r="L166" s="30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AJ166" s="127" t="s">
        <v>205</v>
      </c>
      <c r="AL166" s="127" t="s">
        <v>146</v>
      </c>
      <c r="AM166" s="127" t="s">
        <v>78</v>
      </c>
      <c r="AQ166" s="15" t="s">
        <v>144</v>
      </c>
      <c r="AW166" s="128" t="e">
        <f>IF(#REF!="základná",J166,0)</f>
        <v>#REF!</v>
      </c>
      <c r="AX166" s="128" t="e">
        <f>IF(#REF!="znížená",J166,0)</f>
        <v>#REF!</v>
      </c>
      <c r="AY166" s="128" t="e">
        <f>IF(#REF!="zákl. prenesená",J166,0)</f>
        <v>#REF!</v>
      </c>
      <c r="AZ166" s="128" t="e">
        <f>IF(#REF!="zníž. prenesená",J166,0)</f>
        <v>#REF!</v>
      </c>
      <c r="BA166" s="128" t="e">
        <f>IF(#REF!="nulová",J166,0)</f>
        <v>#REF!</v>
      </c>
      <c r="BB166" s="15" t="s">
        <v>78</v>
      </c>
      <c r="BC166" s="128">
        <f t="shared" si="1"/>
        <v>0</v>
      </c>
      <c r="BD166" s="15" t="s">
        <v>205</v>
      </c>
      <c r="BE166" s="127" t="s">
        <v>1404</v>
      </c>
    </row>
    <row r="167" spans="1:57" s="2" customFormat="1" ht="6.95" customHeight="1">
      <c r="A167" s="29"/>
      <c r="B167" s="47"/>
      <c r="C167" s="48"/>
      <c r="D167" s="48"/>
      <c r="E167" s="48"/>
      <c r="F167" s="48"/>
      <c r="G167" s="48"/>
      <c r="H167" s="48"/>
      <c r="I167" s="48"/>
      <c r="J167" s="48"/>
      <c r="K167" s="48"/>
      <c r="L167" s="30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</row>
  </sheetData>
  <autoFilter ref="C133:K166" xr:uid="{00000000-0009-0000-0000-000008000000}"/>
  <mergeCells count="14">
    <mergeCell ref="E124:H124"/>
    <mergeCell ref="E122:H122"/>
    <mergeCell ref="E126:H126"/>
    <mergeCell ref="L2:N2"/>
    <mergeCell ref="E84:H84"/>
    <mergeCell ref="E88:H88"/>
    <mergeCell ref="E86:H86"/>
    <mergeCell ref="E90:H90"/>
    <mergeCell ref="E120:H120"/>
    <mergeCell ref="E7:H7"/>
    <mergeCell ref="E11:H11"/>
    <mergeCell ref="E9:H9"/>
    <mergeCell ref="E13:H13"/>
    <mergeCell ref="E31:H31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BE6A42C0D2D2B42B23C0DBEC6690C7A" ma:contentTypeVersion="5" ma:contentTypeDescription="Umožňuje vytvoriť nový dokument." ma:contentTypeScope="" ma:versionID="92f133573869d95d1164ce44524a6da8">
  <xsd:schema xmlns:xsd="http://www.w3.org/2001/XMLSchema" xmlns:xs="http://www.w3.org/2001/XMLSchema" xmlns:p="http://schemas.microsoft.com/office/2006/metadata/properties" xmlns:ns2="f5989147-848d-48d2-ae59-80d800a8233c" xmlns:ns3="7d7cdc55-6ebe-4ecb-a43c-ecb324da520f" targetNamespace="http://schemas.microsoft.com/office/2006/metadata/properties" ma:root="true" ma:fieldsID="46a66ee1878a78d8a247981f00274df4" ns2:_="" ns3:_="">
    <xsd:import namespace="f5989147-848d-48d2-ae59-80d800a8233c"/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Kraj" minOccurs="0"/>
                <xsd:element ref="ns3:SharedWithUsers" minOccurs="0"/>
                <xsd:element ref="ns3:SharedWithDetails" minOccurs="0"/>
                <xsd:element ref="ns2:D_x00e1_tum" minOccurs="0"/>
                <xsd:element ref="ns2:D_x00e1_tum_x0020__x00fa_prav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989147-848d-48d2-ae59-80d800a8233c" elementFormDefault="qualified">
    <xsd:import namespace="http://schemas.microsoft.com/office/2006/documentManagement/types"/>
    <xsd:import namespace="http://schemas.microsoft.com/office/infopath/2007/PartnerControls"/>
    <xsd:element name="Kraj" ma:index="8" nillable="true" ma:displayName="Kraj" ma:internalName="Kraj">
      <xsd:simpleType>
        <xsd:restriction base="dms:Text">
          <xsd:maxLength value="255"/>
        </xsd:restriction>
      </xsd:simpleType>
    </xsd:element>
    <xsd:element name="D_x00e1_tum" ma:index="11" nillable="true" ma:displayName="Dátum" ma:default="[today]" ma:format="DateOnly" ma:internalName="D_x00e1_tum">
      <xsd:simpleType>
        <xsd:restriction base="dms:DateTime"/>
      </xsd:simpleType>
    </xsd:element>
    <xsd:element name="D_x00e1_tum_x0020__x00fa_pravy" ma:index="12" nillable="true" ma:displayName="Dátum úpravy" ma:format="DateOnly" ma:internalName="D_x00e1_tum_x0020__x00fa_pravy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_x00e1_tum xmlns="f5989147-848d-48d2-ae59-80d800a8233c">2023-06-29T10:51:14+00:00</D_x00e1_tum>
    <Kraj xmlns="f5989147-848d-48d2-ae59-80d800a8233c" xsi:nil="true"/>
    <D_x00e1_tum_x0020__x00fa_pravy xmlns="f5989147-848d-48d2-ae59-80d800a8233c" xsi:nil="true"/>
  </documentManagement>
</p:properties>
</file>

<file path=customXml/itemProps1.xml><?xml version="1.0" encoding="utf-8"?>
<ds:datastoreItem xmlns:ds="http://schemas.openxmlformats.org/officeDocument/2006/customXml" ds:itemID="{35124906-202A-4E25-9923-8FA4EAD9E1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5989147-848d-48d2-ae59-80d800a8233c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1A45A62-6195-46BD-8D16-7A7C3F0FB57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36013A-AEED-422E-9601-6931EF5ED277}">
  <ds:schemaRefs>
    <ds:schemaRef ds:uri="http://schemas.microsoft.com/office/2006/metadata/properties"/>
    <ds:schemaRef ds:uri="http://schemas.microsoft.com/office/infopath/2007/PartnerControls"/>
    <ds:schemaRef ds:uri="f5989147-848d-48d2-ae59-80d800a8233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15</vt:i4>
      </vt:variant>
      <vt:variant>
        <vt:lpstr>Pomenované rozsahy</vt:lpstr>
      </vt:variant>
      <vt:variant>
        <vt:i4>30</vt:i4>
      </vt:variant>
    </vt:vector>
  </HeadingPairs>
  <TitlesOfParts>
    <vt:vector size="45" baseType="lpstr">
      <vt:lpstr>Rekapitulácia stavby</vt:lpstr>
      <vt:lpstr>SO 01.1.1 Z...</vt:lpstr>
      <vt:lpstr>SO 01.1.2 Z...</vt:lpstr>
      <vt:lpstr>SO 01.1.3 V...</vt:lpstr>
      <vt:lpstr>1.4.1a - Obvodový...</vt:lpstr>
      <vt:lpstr>1.4.1b - Strešný ...</vt:lpstr>
      <vt:lpstr>1.4.1c - Odstráne...</vt:lpstr>
      <vt:lpstr>1.4.1d - Vstupné ...</vt:lpstr>
      <vt:lpstr>1.4.1e - Rampa</vt:lpstr>
      <vt:lpstr>1.4.2a - Inštalácie</vt:lpstr>
      <vt:lpstr>1.4.2b - Bleskozv...</vt:lpstr>
      <vt:lpstr>1.4.3 - Vykurovanie</vt:lpstr>
      <vt:lpstr>1.4.4 - Zdravotec...</vt:lpstr>
      <vt:lpstr>2.1 - Stavebné práce</vt:lpstr>
      <vt:lpstr>2.2 - Zdravotechnika</vt:lpstr>
      <vt:lpstr>'1.4.1a - Obvodový...'!Názvy_tlače</vt:lpstr>
      <vt:lpstr>'1.4.1b - Strešný ...'!Názvy_tlače</vt:lpstr>
      <vt:lpstr>'1.4.1c - Odstráne...'!Názvy_tlače</vt:lpstr>
      <vt:lpstr>'1.4.1d - Vstupné ...'!Názvy_tlače</vt:lpstr>
      <vt:lpstr>'1.4.1e - Rampa'!Názvy_tlače</vt:lpstr>
      <vt:lpstr>'1.4.2a - Inštalácie'!Názvy_tlače</vt:lpstr>
      <vt:lpstr>'1.4.2b - Bleskozv...'!Názvy_tlače</vt:lpstr>
      <vt:lpstr>'1.4.3 - Vykurovanie'!Názvy_tlače</vt:lpstr>
      <vt:lpstr>'1.4.4 - Zdravotec...'!Názvy_tlače</vt:lpstr>
      <vt:lpstr>'2.1 - Stavebné práce'!Názvy_tlače</vt:lpstr>
      <vt:lpstr>'2.2 - Zdravotechnika'!Názvy_tlače</vt:lpstr>
      <vt:lpstr>'Rekapitulácia stavby'!Názvy_tlače</vt:lpstr>
      <vt:lpstr>'SO 01.1.1 Z...'!Názvy_tlače</vt:lpstr>
      <vt:lpstr>'SO 01.1.2 Z...'!Názvy_tlače</vt:lpstr>
      <vt:lpstr>'SO 01.1.3 V...'!Názvy_tlače</vt:lpstr>
      <vt:lpstr>'1.4.1a - Obvodový...'!Oblasť_tlače</vt:lpstr>
      <vt:lpstr>'1.4.1b - Strešný ...'!Oblasť_tlače</vt:lpstr>
      <vt:lpstr>'1.4.1c - Odstráne...'!Oblasť_tlače</vt:lpstr>
      <vt:lpstr>'1.4.1d - Vstupné ...'!Oblasť_tlače</vt:lpstr>
      <vt:lpstr>'1.4.1e - Rampa'!Oblasť_tlače</vt:lpstr>
      <vt:lpstr>'1.4.2a - Inštalácie'!Oblasť_tlače</vt:lpstr>
      <vt:lpstr>'1.4.2b - Bleskozv...'!Oblasť_tlače</vt:lpstr>
      <vt:lpstr>'1.4.3 - Vykurovanie'!Oblasť_tlače</vt:lpstr>
      <vt:lpstr>'1.4.4 - Zdravotec...'!Oblasť_tlače</vt:lpstr>
      <vt:lpstr>'2.1 - Stavebné práce'!Oblasť_tlače</vt:lpstr>
      <vt:lpstr>'2.2 - Zdravotechnika'!Oblasť_tlače</vt:lpstr>
      <vt:lpstr>'Rekapitulácia stavby'!Oblasť_tlače</vt:lpstr>
      <vt:lpstr>'SO 01.1.1 Z...'!Oblasť_tlače</vt:lpstr>
      <vt:lpstr>'SO 01.1.2 Z...'!Oblasť_tlače</vt:lpstr>
      <vt:lpstr>'SO 01.1.3 V...'!Oblasť_tlače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Slobodník</dc:creator>
  <cp:lastModifiedBy>Mária Kačincová</cp:lastModifiedBy>
  <dcterms:created xsi:type="dcterms:W3CDTF">2023-06-26T08:57:04Z</dcterms:created>
  <dcterms:modified xsi:type="dcterms:W3CDTF">2025-01-24T11:25:23Z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0x010100ABE6A42C0D2D2B42B23C0DBEC6690C7A</vt:lpwstr>
  </property>
</Properties>
</file>