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3C02FAFC-53C4-42C0-9408-F6FE6B53BE25}" xr6:coauthVersionLast="47" xr6:coauthVersionMax="47" xr10:uidLastSave="{00000000-0000-0000-0000-000000000000}"/>
  <bookViews>
    <workbookView xWindow="-98" yWindow="-98" windowWidth="21795" windowHeight="12975" xr2:uid="{56060B8B-5AC1-40A3-A822-B76E00BB745F}"/>
  </bookViews>
  <sheets>
    <sheet name="Sablo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33" i="3" s="1"/>
  <c r="N47" i="3"/>
  <c r="M47" i="3"/>
  <c r="L47" i="3"/>
  <c r="K47" i="3"/>
  <c r="J47" i="3"/>
  <c r="I47" i="3"/>
  <c r="H47" i="3"/>
  <c r="G47" i="3"/>
  <c r="F47" i="3"/>
  <c r="E47" i="3"/>
  <c r="C61" i="3"/>
  <c r="N63" i="3" s="1"/>
  <c r="H63" i="3" l="1"/>
  <c r="C62" i="3"/>
  <c r="I63" i="3"/>
  <c r="J63" i="3"/>
  <c r="L63" i="3"/>
  <c r="K63" i="3"/>
  <c r="E63" i="3"/>
  <c r="M63" i="3"/>
  <c r="G63" i="3"/>
  <c r="F63" i="3"/>
  <c r="E35" i="3"/>
  <c r="H64" i="3" l="1"/>
  <c r="I64" i="3"/>
  <c r="G64" i="3"/>
  <c r="N64" i="3"/>
  <c r="F64" i="3"/>
  <c r="M64" i="3"/>
  <c r="E64" i="3"/>
  <c r="L64" i="3"/>
  <c r="K64" i="3"/>
  <c r="J64" i="3"/>
  <c r="N38" i="3" l="1"/>
  <c r="M38" i="3"/>
  <c r="L38" i="3"/>
  <c r="K38" i="3"/>
  <c r="J38" i="3"/>
  <c r="I38" i="3"/>
  <c r="H38" i="3"/>
  <c r="G38" i="3"/>
  <c r="F38" i="3"/>
  <c r="E38" i="3"/>
  <c r="A17" i="3"/>
  <c r="A18" i="3" s="1"/>
  <c r="N22" i="3"/>
  <c r="M22" i="3"/>
  <c r="L22" i="3"/>
  <c r="K22" i="3"/>
  <c r="J22" i="3"/>
  <c r="I22" i="3"/>
  <c r="H22" i="3"/>
  <c r="G22" i="3"/>
  <c r="F22" i="3"/>
  <c r="E22" i="3"/>
  <c r="N16" i="3"/>
  <c r="N33" i="3" s="1"/>
  <c r="M16" i="3"/>
  <c r="M34" i="3" s="1"/>
  <c r="L16" i="3"/>
  <c r="L35" i="3" s="1"/>
  <c r="K16" i="3"/>
  <c r="K36" i="3" s="1"/>
  <c r="J16" i="3"/>
  <c r="J33" i="3" s="1"/>
  <c r="I16" i="3"/>
  <c r="I35" i="3" s="1"/>
  <c r="H16" i="3"/>
  <c r="H33" i="3" s="1"/>
  <c r="G16" i="3"/>
  <c r="G33" i="3" s="1"/>
  <c r="F16" i="3"/>
  <c r="F33" i="3" s="1"/>
  <c r="E36" i="3"/>
  <c r="F14" i="3"/>
  <c r="G14" i="3" s="1"/>
  <c r="H14" i="3" s="1"/>
  <c r="I14" i="3" s="1"/>
  <c r="J14" i="3" s="1"/>
  <c r="K14" i="3" s="1"/>
  <c r="L14" i="3" s="1"/>
  <c r="M14" i="3" s="1"/>
  <c r="N14" i="3" s="1"/>
  <c r="A19" i="3" l="1"/>
  <c r="H65" i="3"/>
  <c r="H36" i="3"/>
  <c r="G36" i="3"/>
  <c r="K35" i="3"/>
  <c r="H35" i="3"/>
  <c r="K33" i="3"/>
  <c r="M33" i="3"/>
  <c r="J36" i="3"/>
  <c r="L34" i="3"/>
  <c r="E34" i="3"/>
  <c r="I36" i="3"/>
  <c r="J35" i="3"/>
  <c r="K34" i="3"/>
  <c r="L33" i="3"/>
  <c r="J34" i="3"/>
  <c r="I34" i="3"/>
  <c r="N36" i="3"/>
  <c r="F36" i="3"/>
  <c r="G35" i="3"/>
  <c r="H34" i="3"/>
  <c r="I33" i="3"/>
  <c r="M36" i="3"/>
  <c r="N35" i="3"/>
  <c r="F35" i="3"/>
  <c r="G34" i="3"/>
  <c r="L36" i="3"/>
  <c r="M35" i="3"/>
  <c r="N34" i="3"/>
  <c r="F34" i="3"/>
  <c r="A22" i="3" l="1"/>
  <c r="A23" i="3" s="1"/>
  <c r="A24" i="3" s="1"/>
  <c r="A25" i="3" s="1"/>
  <c r="A27" i="3" s="1"/>
  <c r="A28" i="3" s="1"/>
  <c r="A29" i="3" s="1"/>
  <c r="A30" i="3" s="1"/>
  <c r="A31" i="3" s="1"/>
  <c r="A33" i="3" s="1"/>
  <c r="A34" i="3" s="1"/>
  <c r="A35" i="3" s="1"/>
  <c r="A36" i="3" s="1"/>
  <c r="A38" i="3" s="1"/>
  <c r="A39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A52" i="3" s="1"/>
  <c r="A53" i="3" s="1"/>
  <c r="A55" i="3" s="1"/>
  <c r="A56" i="3" s="1"/>
  <c r="A57" i="3" s="1"/>
  <c r="A58" i="3" s="1"/>
  <c r="A59" i="3" s="1"/>
  <c r="A61" i="3" s="1"/>
  <c r="A62" i="3" s="1"/>
  <c r="A63" i="3" s="1"/>
  <c r="A64" i="3" s="1"/>
  <c r="A65" i="3" s="1"/>
  <c r="A66" i="3" s="1"/>
  <c r="A20" i="3"/>
  <c r="A21" i="3" s="1"/>
  <c r="F65" i="3"/>
  <c r="K65" i="3"/>
  <c r="J65" i="3"/>
  <c r="N65" i="3"/>
  <c r="E65" i="3"/>
  <c r="I65" i="3"/>
  <c r="M65" i="3"/>
  <c r="G65" i="3"/>
  <c r="L65" i="3"/>
  <c r="E66" i="3" l="1"/>
</calcChain>
</file>

<file path=xl/sharedStrings.xml><?xml version="1.0" encoding="utf-8"?>
<sst xmlns="http://schemas.openxmlformats.org/spreadsheetml/2006/main" count="157" uniqueCount="109">
  <si>
    <t>Položka</t>
  </si>
  <si>
    <t>MJ</t>
  </si>
  <si>
    <t>Jednotková cena zemného plynu</t>
  </si>
  <si>
    <t>Stanovenie referenčných cien paliva</t>
  </si>
  <si>
    <t>Poznámka</t>
  </si>
  <si>
    <t>Dodávka tepla z OZE</t>
  </si>
  <si>
    <t>Dodávka tepla z iných zdrojov</t>
  </si>
  <si>
    <t>Dodávka tepla z VUKVET</t>
  </si>
  <si>
    <r>
      <rPr>
        <b/>
        <sz val="11"/>
        <color theme="1"/>
        <rFont val="Calibri"/>
        <family val="2"/>
      </rPr>
      <t>Dodávka tepla CELKOM</t>
    </r>
    <r>
      <rPr>
        <sz val="11"/>
        <color theme="1"/>
        <rFont val="Calibri"/>
        <family val="2"/>
      </rPr>
      <t xml:space="preserve">
z toho:</t>
    </r>
  </si>
  <si>
    <t>Technické parametre - VÝROBA</t>
  </si>
  <si>
    <r>
      <rPr>
        <b/>
        <sz val="11"/>
        <color theme="1"/>
        <rFont val="Calibri"/>
        <family val="2"/>
      </rPr>
      <t>Výroba elektriny CELKOM</t>
    </r>
    <r>
      <rPr>
        <sz val="11"/>
        <color theme="1"/>
        <rFont val="Calibri"/>
        <family val="2"/>
      </rPr>
      <t xml:space="preserve">
z toho:</t>
    </r>
  </si>
  <si>
    <t>Výroba elektriny z VUKVET</t>
  </si>
  <si>
    <t>Výroba elektriny z OZE</t>
  </si>
  <si>
    <t>Výroba elektriny z iných zdrojov</t>
  </si>
  <si>
    <t>Technické parametre - SPOTREBA</t>
  </si>
  <si>
    <t>Spotreba zemného plynu</t>
  </si>
  <si>
    <t>Spotreba bioplynu</t>
  </si>
  <si>
    <t>Spotreba elektriny</t>
  </si>
  <si>
    <t>Nakupované teplo</t>
  </si>
  <si>
    <t>Spotreba iných palív</t>
  </si>
  <si>
    <t>Technické parametre - HODNOTENIE</t>
  </si>
  <si>
    <t>%</t>
  </si>
  <si>
    <t>Podiel tepla z VUKVET na dodávke tepla</t>
  </si>
  <si>
    <t>Dodávka tepla z odpadového tepla (OT)</t>
  </si>
  <si>
    <t>Podiel OT na dodávke tepla</t>
  </si>
  <si>
    <t>Podiel energie z OZE na dodávke tepla</t>
  </si>
  <si>
    <t>Podiel energie z OZE a OT na dodávke tepla</t>
  </si>
  <si>
    <t>03 / 01</t>
  </si>
  <si>
    <t>04 / 01</t>
  </si>
  <si>
    <t>(03 + 04) / 01</t>
  </si>
  <si>
    <t>02 / 01</t>
  </si>
  <si>
    <t>tis. EUR</t>
  </si>
  <si>
    <r>
      <t xml:space="preserve">Náklady na palivo CELKOM
</t>
    </r>
    <r>
      <rPr>
        <sz val="11"/>
        <color theme="1"/>
        <rFont val="Calibri"/>
        <family val="2"/>
      </rPr>
      <t>z toho:</t>
    </r>
  </si>
  <si>
    <t>Zemný plyn</t>
  </si>
  <si>
    <t>Bioplyn</t>
  </si>
  <si>
    <t>Elektrina</t>
  </si>
  <si>
    <t>Iné palivá</t>
  </si>
  <si>
    <t>Nakupované teplo (variabilná zložka)</t>
  </si>
  <si>
    <t>Variabilná zložka ceny tepla bez DPH</t>
  </si>
  <si>
    <t>Ekonomické parametre - VARIABILNÉ NÁKLADY</t>
  </si>
  <si>
    <t>Ekonomické parametre - FIXNÉ NÁKLADY</t>
  </si>
  <si>
    <t>EUR/kWh</t>
  </si>
  <si>
    <r>
      <t xml:space="preserve">Celkové ekonomicky oprávnené variabilné náklady
</t>
    </r>
    <r>
      <rPr>
        <sz val="11"/>
        <color theme="1"/>
        <rFont val="Calibri"/>
        <family val="2"/>
      </rPr>
      <t>z toho:</t>
    </r>
  </si>
  <si>
    <r>
      <t xml:space="preserve">Celkové ekonomicky oprávnené fixné náklady
</t>
    </r>
    <r>
      <rPr>
        <sz val="11"/>
        <color theme="1"/>
        <rFont val="Calibri"/>
        <family val="2"/>
      </rPr>
      <t>z toho:</t>
    </r>
  </si>
  <si>
    <t>Nakupované teplo (fixná zložka)</t>
  </si>
  <si>
    <t>Odpisy hnotného a nehmotného majetku súvisiaceho s výrobou a rozvodom tepla</t>
  </si>
  <si>
    <t>Odpisy spoločných zariadení súvisiacich s výrobou a rozvodom tepla</t>
  </si>
  <si>
    <t>Fixná zložka ceny tepla vrátane primeraného zisku bez DPH</t>
  </si>
  <si>
    <t>Ekonomické parametre - INVESTÍCIE</t>
  </si>
  <si>
    <r>
      <rPr>
        <b/>
        <sz val="11"/>
        <color theme="1"/>
        <rFont val="Calibri"/>
        <family val="2"/>
      </rPr>
      <t>Investičné náklady CELKOM</t>
    </r>
    <r>
      <rPr>
        <sz val="11"/>
        <color theme="1"/>
        <rFont val="Calibri"/>
        <family val="2"/>
      </rPr>
      <t xml:space="preserve">
z toho:</t>
    </r>
  </si>
  <si>
    <t>Investície do zariadení VUKVET</t>
  </si>
  <si>
    <t>Investície do zariadení na výrobu tepla z OZE</t>
  </si>
  <si>
    <t>Investície do iných zariadení na výrobu tepla</t>
  </si>
  <si>
    <t>Investície do zariadení na výrobu elektriny z OZE</t>
  </si>
  <si>
    <t>Investície do iných zariadení na výrobu elektriny</t>
  </si>
  <si>
    <t>EUR/kW</t>
  </si>
  <si>
    <t>Ekonomické parametre - VYHODNOTENIE</t>
  </si>
  <si>
    <t>Regulačný príkon</t>
  </si>
  <si>
    <t>GWh</t>
  </si>
  <si>
    <t>kW</t>
  </si>
  <si>
    <t>Platby odberateľov za variabilnú zložku ceny tepla</t>
  </si>
  <si>
    <t>Platby odberateľov za fixnú zložku ceny tepla</t>
  </si>
  <si>
    <t>Platby odberateľov za dodávku tepla CELKOM</t>
  </si>
  <si>
    <t>Platby odberateľov za dodávku tepla CELKOM
počas celého sledovaného obdobia</t>
  </si>
  <si>
    <t>súčet riadku 42</t>
  </si>
  <si>
    <t>Jednotková cena bioplynu</t>
  </si>
  <si>
    <t>Jednotková cena elektriny</t>
  </si>
  <si>
    <t>Jednotková cena iného paliva 1</t>
  </si>
  <si>
    <t>Jednotková cena iného paliva 2</t>
  </si>
  <si>
    <t>Jednotková cena nakupovaného tepla (VAR)</t>
  </si>
  <si>
    <t>Jednotková cena nakupovaného tepla (FIX)</t>
  </si>
  <si>
    <t>GWh/rok</t>
  </si>
  <si>
    <t>Investície do rozvodov tepla</t>
  </si>
  <si>
    <t>Referenčná hodnota</t>
  </si>
  <si>
    <t>Objednané (dodané) množstvo tepla</t>
  </si>
  <si>
    <t>Dodávka tepla zo zemného plynu</t>
  </si>
  <si>
    <t>02 + 03 + 04 + 05 + 06</t>
  </si>
  <si>
    <t>08 + 09 + 10</t>
  </si>
  <si>
    <t>29 + 30 + 31 + 32 + 33</t>
  </si>
  <si>
    <t>Hodnota musí byť rovná referenčnej hodnote na riadku 40</t>
  </si>
  <si>
    <t>Referenčné ceny použije uchádzač pri výpočte nákladov na palivo v Prílohe č.9 Cenového návrhu</t>
  </si>
  <si>
    <t>34 x 40</t>
  </si>
  <si>
    <t>39 x 41</t>
  </si>
  <si>
    <t>42 + 43</t>
  </si>
  <si>
    <t>Hodnota z Návrhu ceny tepla (príloha č.5 vyhlášky 312/2022 Z.z.   - Rozsah a štruktúra ekonomicky oprávnených nákladov</t>
  </si>
  <si>
    <t>Hodnota z Návrhu ceny tepla (príloha č.5 vyhlášky 312/2022 Z.z.   - Rozsah a štruktúra ekonomicky oprávnených nákladov, Por.č. 1.1)</t>
  </si>
  <si>
    <t>Hodnota z Návrhu ceny tepla (príloha č.5 vyhlášky 312/2022 Z.z.   - Rozsah a štruktúra ekonomicky oprávnených nákladov, Por.č. 1.2)</t>
  </si>
  <si>
    <t>Hodnota z Návrhu ceny tepla (príloha č.5 vyhlášky 312/2022 Z.z.   - Rozsah a štruktúra ekonomicky oprávnených nákladov, Por.č. 2.2)</t>
  </si>
  <si>
    <t>Hodnota z Návrhu ceny tepla (príloha č.5 vyhlášky 312/2022 Z.z.   - Rozsah a štruktúra ekonomicky oprávnených nákladov, Por.č. 1.7)</t>
  </si>
  <si>
    <t>Hodnota z Návrhu ceny tepla (príloha č.5 vyhlášky 312/2022 Z.z.   - Rozsah a štruktúra ekonomicky oprávnených nákladov, Por.č. 1.8)</t>
  </si>
  <si>
    <t>Hodnota z Návrhu ceny tepla (príloha č.5 vyhlášky 312/2022 Z.z.   - Rozsah a štruktúra ekonomicky oprávnených nákladov, Por.č. 3.2)</t>
  </si>
  <si>
    <t>Hodnota z Návrhu ceny tepla (príloha č.5 vyhlášky 312/2022 Z.z.   - Rozsah a štruktúra ekonomicky oprávnených nákladov, Por.č. 3.3.6)</t>
  </si>
  <si>
    <t>Hodnota z Návrhu ceny tepla (príloha č.5 vyhlášky 312/2022 Z.z.   - Rozsah a štruktúra ekonomicky oprávnených nákladov, Por.č. 3.3.9 - bez nákladov na opravy)</t>
  </si>
  <si>
    <t>Hodnota z Návrhu ceny tepla (príloha č.5 vyhlášky 312/2022 Z.z.   - Rozsah a štruktúra ekonomicky oprávnených nákladov)</t>
  </si>
  <si>
    <t>Hodnoty musia byť v súlade s hodnotami uvedenými v Návrhu ceny tepla  (prílohe č.9 - Výpočet nákladov na palivo, teplo v palive)</t>
  </si>
  <si>
    <t>Zoznam skratiek:</t>
  </si>
  <si>
    <t>OZE: Obnoviteľné zdroje energie</t>
  </si>
  <si>
    <t>VUKVET: Vysokoúčinná kombinovaná výroba elektriny a tepla</t>
  </si>
  <si>
    <t>Uchádzač vyplní len zelené bunky relevantné pre jeho ponuku</t>
  </si>
  <si>
    <t>T+1</t>
  </si>
  <si>
    <t>T+2</t>
  </si>
  <si>
    <t>T+3</t>
  </si>
  <si>
    <t>T+4</t>
  </si>
  <si>
    <t>T+5</t>
  </si>
  <si>
    <t>T+6</t>
  </si>
  <si>
    <t>T+7</t>
  </si>
  <si>
    <t>T+8</t>
  </si>
  <si>
    <t>T+9</t>
  </si>
  <si>
    <t>T+10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</si>
</sst>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0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i/>
      <sz val="11"/>
      <color theme="1"/>
      <name val="Calibri"/>
      <family val="2"/>
    </font>
    <font>
      <u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Calibri"/>
      <family val="2"/>
    </font>
    <font>
      <sz val="8"/>
      <name val="Calibri"/>
      <family val="2"/>
    </font>
    <font>
      <sz val="8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9" fontId="5" fillId="0" borderId="0" xfId="0" applyNumberFormat="1" applyFont="1"/>
    <xf numFmtId="49" fontId="5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5" fillId="0" borderId="1" xfId="0" quotePrefix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49" fontId="6" fillId="0" borderId="1" xfId="0" quotePrefix="1" applyNumberFormat="1" applyFont="1" applyBorder="1" applyAlignment="1">
      <alignment vertical="center"/>
    </xf>
    <xf numFmtId="10" fontId="1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4" fontId="4" fillId="6" borderId="9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49" fontId="5" fillId="6" borderId="1" xfId="0" applyNumberFormat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9" fillId="6" borderId="1" xfId="0" applyFont="1" applyFill="1" applyBorder="1" applyAlignment="1">
      <alignment vertical="top" wrapText="1"/>
    </xf>
    <xf numFmtId="0" fontId="17" fillId="0" borderId="0" xfId="0" applyFont="1"/>
    <xf numFmtId="49" fontId="18" fillId="0" borderId="0" xfId="0" applyNumberFormat="1" applyFont="1"/>
    <xf numFmtId="164" fontId="2" fillId="5" borderId="1" xfId="0" applyNumberFormat="1" applyFont="1" applyFill="1" applyBorder="1" applyAlignment="1">
      <alignment horizontal="left" vertical="center"/>
    </xf>
    <xf numFmtId="164" fontId="2" fillId="5" borderId="5" xfId="0" applyNumberFormat="1" applyFont="1" applyFill="1" applyBorder="1" applyAlignment="1">
      <alignment horizontal="left" vertical="center"/>
    </xf>
    <xf numFmtId="164" fontId="2" fillId="5" borderId="6" xfId="0" applyNumberFormat="1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left" vertical="center"/>
    </xf>
    <xf numFmtId="164" fontId="2" fillId="5" borderId="2" xfId="0" applyNumberFormat="1" applyFont="1" applyFill="1" applyBorder="1" applyAlignment="1">
      <alignment horizontal="left" vertical="center"/>
    </xf>
    <xf numFmtId="4" fontId="11" fillId="4" borderId="5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FC33-AA28-4BE5-9D65-0860FDB10777}">
  <sheetPr>
    <pageSetUpPr fitToPage="1"/>
  </sheetPr>
  <dimension ref="A2:P70"/>
  <sheetViews>
    <sheetView tabSelected="1" topLeftCell="D19" zoomScale="85" zoomScaleNormal="85" workbookViewId="0">
      <selection activeCell="I9" sqref="I9"/>
    </sheetView>
  </sheetViews>
  <sheetFormatPr defaultRowHeight="14.25" x14ac:dyDescent="0.45"/>
  <cols>
    <col min="1" max="1" width="5" customWidth="1"/>
    <col min="2" max="2" width="46.3984375" customWidth="1"/>
    <col min="3" max="3" width="15.1328125" customWidth="1"/>
    <col min="4" max="4" width="10.3984375" bestFit="1" customWidth="1"/>
    <col min="5" max="5" width="17.3984375" customWidth="1"/>
    <col min="6" max="6" width="17.73046875" customWidth="1"/>
    <col min="7" max="14" width="15.59765625" customWidth="1"/>
    <col min="15" max="15" width="38.1328125" customWidth="1"/>
  </cols>
  <sheetData>
    <row r="2" spans="1:15" x14ac:dyDescent="0.45">
      <c r="B2" s="1" t="s">
        <v>3</v>
      </c>
      <c r="C2" s="12"/>
      <c r="D2" s="1"/>
      <c r="E2" s="1"/>
    </row>
    <row r="3" spans="1:15" x14ac:dyDescent="0.45">
      <c r="B3" s="2" t="s">
        <v>2</v>
      </c>
      <c r="C3" s="13"/>
      <c r="D3" s="2" t="s">
        <v>41</v>
      </c>
      <c r="E3" s="10">
        <v>60</v>
      </c>
    </row>
    <row r="4" spans="1:15" x14ac:dyDescent="0.45">
      <c r="B4" s="2" t="s">
        <v>65</v>
      </c>
      <c r="C4" s="13"/>
      <c r="D4" s="2" t="s">
        <v>41</v>
      </c>
      <c r="E4" s="10"/>
    </row>
    <row r="5" spans="1:15" x14ac:dyDescent="0.45">
      <c r="B5" s="2" t="s">
        <v>66</v>
      </c>
      <c r="C5" s="13"/>
      <c r="D5" s="2" t="s">
        <v>41</v>
      </c>
      <c r="E5" s="10">
        <v>140</v>
      </c>
    </row>
    <row r="6" spans="1:15" x14ac:dyDescent="0.45">
      <c r="B6" s="2" t="s">
        <v>67</v>
      </c>
      <c r="C6" s="13"/>
      <c r="D6" s="2" t="s">
        <v>41</v>
      </c>
      <c r="E6" s="10"/>
    </row>
    <row r="7" spans="1:15" x14ac:dyDescent="0.45">
      <c r="B7" s="2" t="s">
        <v>68</v>
      </c>
      <c r="C7" s="13"/>
      <c r="D7" s="2" t="s">
        <v>41</v>
      </c>
      <c r="E7" s="10"/>
    </row>
    <row r="8" spans="1:15" x14ac:dyDescent="0.45">
      <c r="B8" s="2" t="s">
        <v>69</v>
      </c>
      <c r="C8" s="13"/>
      <c r="D8" s="2" t="s">
        <v>41</v>
      </c>
      <c r="E8" s="10"/>
    </row>
    <row r="9" spans="1:15" x14ac:dyDescent="0.45">
      <c r="B9" s="2" t="s">
        <v>70</v>
      </c>
      <c r="C9" s="13"/>
      <c r="D9" s="2" t="s">
        <v>55</v>
      </c>
      <c r="E9" s="10"/>
    </row>
    <row r="10" spans="1:15" x14ac:dyDescent="0.45">
      <c r="B10" s="49" t="s">
        <v>80</v>
      </c>
    </row>
    <row r="13" spans="1:15" x14ac:dyDescent="0.45">
      <c r="A13" s="53" t="s">
        <v>98</v>
      </c>
      <c r="B13" s="53"/>
      <c r="C13" s="54"/>
      <c r="D13" s="1"/>
      <c r="E13" s="69" t="s">
        <v>99</v>
      </c>
      <c r="F13" s="69" t="s">
        <v>100</v>
      </c>
      <c r="G13" s="69" t="s">
        <v>101</v>
      </c>
      <c r="H13" s="69" t="s">
        <v>102</v>
      </c>
      <c r="I13" s="69" t="s">
        <v>103</v>
      </c>
      <c r="J13" s="69" t="s">
        <v>104</v>
      </c>
      <c r="K13" s="69" t="s">
        <v>105</v>
      </c>
      <c r="L13" s="69" t="s">
        <v>106</v>
      </c>
      <c r="M13" s="69" t="s">
        <v>107</v>
      </c>
      <c r="N13" s="69" t="s">
        <v>108</v>
      </c>
      <c r="O13" s="1"/>
    </row>
    <row r="14" spans="1:15" x14ac:dyDescent="0.45">
      <c r="A14" s="66" t="s">
        <v>0</v>
      </c>
      <c r="B14" s="67"/>
      <c r="C14" s="68"/>
      <c r="D14" s="15" t="s">
        <v>1</v>
      </c>
      <c r="E14" s="4">
        <v>2025</v>
      </c>
      <c r="F14" s="4">
        <f>E14+1</f>
        <v>2026</v>
      </c>
      <c r="G14" s="4">
        <f t="shared" ref="G14:N14" si="0">F14+1</f>
        <v>2027</v>
      </c>
      <c r="H14" s="4">
        <f t="shared" si="0"/>
        <v>2028</v>
      </c>
      <c r="I14" s="4">
        <f t="shared" si="0"/>
        <v>2029</v>
      </c>
      <c r="J14" s="4">
        <f t="shared" si="0"/>
        <v>2030</v>
      </c>
      <c r="K14" s="4">
        <f t="shared" si="0"/>
        <v>2031</v>
      </c>
      <c r="L14" s="4">
        <f t="shared" si="0"/>
        <v>2032</v>
      </c>
      <c r="M14" s="4">
        <f t="shared" si="0"/>
        <v>2033</v>
      </c>
      <c r="N14" s="4">
        <f t="shared" si="0"/>
        <v>2034</v>
      </c>
      <c r="O14" s="15" t="s">
        <v>4</v>
      </c>
    </row>
    <row r="15" spans="1:15" x14ac:dyDescent="0.45">
      <c r="A15" s="55" t="s">
        <v>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28.5" x14ac:dyDescent="0.45">
      <c r="A16" s="7">
        <v>1</v>
      </c>
      <c r="B16" s="18" t="s">
        <v>8</v>
      </c>
      <c r="C16" s="23" t="s">
        <v>76</v>
      </c>
      <c r="D16" s="25" t="s">
        <v>71</v>
      </c>
      <c r="E16" s="9">
        <f>SUM(E17:E21)</f>
        <v>0</v>
      </c>
      <c r="F16" s="9">
        <f t="shared" ref="F16:N16" si="1">SUM(F17:F21)</f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52" t="s">
        <v>79</v>
      </c>
    </row>
    <row r="17" spans="1:16" x14ac:dyDescent="0.45">
      <c r="A17" s="5">
        <f>A16+1</f>
        <v>2</v>
      </c>
      <c r="B17" s="22" t="s">
        <v>7</v>
      </c>
      <c r="C17" s="13"/>
      <c r="D17" s="26" t="s">
        <v>71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16"/>
    </row>
    <row r="18" spans="1:16" x14ac:dyDescent="0.45">
      <c r="A18" s="5">
        <f t="shared" ref="A18:A25" si="2">A17+1</f>
        <v>3</v>
      </c>
      <c r="B18" s="22" t="s">
        <v>5</v>
      </c>
      <c r="C18" s="13"/>
      <c r="D18" s="26" t="s">
        <v>71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16"/>
    </row>
    <row r="19" spans="1:16" x14ac:dyDescent="0.45">
      <c r="A19" s="5">
        <f t="shared" si="2"/>
        <v>4</v>
      </c>
      <c r="B19" s="22" t="s">
        <v>23</v>
      </c>
      <c r="C19" s="13"/>
      <c r="D19" s="26" t="s">
        <v>71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17"/>
    </row>
    <row r="20" spans="1:16" x14ac:dyDescent="0.45">
      <c r="A20" s="5">
        <f t="shared" si="2"/>
        <v>5</v>
      </c>
      <c r="B20" s="22" t="s">
        <v>75</v>
      </c>
      <c r="C20" s="13"/>
      <c r="D20" s="26" t="s">
        <v>71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16"/>
      <c r="P20" s="46"/>
    </row>
    <row r="21" spans="1:16" x14ac:dyDescent="0.45">
      <c r="A21" s="5">
        <f t="shared" si="2"/>
        <v>6</v>
      </c>
      <c r="B21" s="22" t="s">
        <v>6</v>
      </c>
      <c r="C21" s="13"/>
      <c r="D21" s="26" t="s">
        <v>71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16"/>
      <c r="P21" s="46"/>
    </row>
    <row r="22" spans="1:16" ht="28.5" x14ac:dyDescent="0.45">
      <c r="A22" s="7">
        <f t="shared" si="2"/>
        <v>7</v>
      </c>
      <c r="B22" s="18" t="s">
        <v>10</v>
      </c>
      <c r="C22" s="23" t="s">
        <v>77</v>
      </c>
      <c r="D22" s="25" t="s">
        <v>71</v>
      </c>
      <c r="E22" s="9">
        <f>SUM(E23:E25)</f>
        <v>0</v>
      </c>
      <c r="F22" s="9">
        <f t="shared" ref="F22:N22" si="3">SUM(F23:F25)</f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  <c r="M22" s="9">
        <f t="shared" si="3"/>
        <v>0</v>
      </c>
      <c r="N22" s="9">
        <f t="shared" si="3"/>
        <v>0</v>
      </c>
      <c r="O22" s="16"/>
    </row>
    <row r="23" spans="1:16" x14ac:dyDescent="0.45">
      <c r="A23" s="5">
        <f t="shared" si="2"/>
        <v>8</v>
      </c>
      <c r="B23" s="22" t="s">
        <v>11</v>
      </c>
      <c r="C23" s="13"/>
      <c r="D23" s="26" t="s">
        <v>71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16"/>
    </row>
    <row r="24" spans="1:16" x14ac:dyDescent="0.45">
      <c r="A24" s="5">
        <f t="shared" si="2"/>
        <v>9</v>
      </c>
      <c r="B24" s="22" t="s">
        <v>12</v>
      </c>
      <c r="C24" s="13"/>
      <c r="D24" s="26" t="s">
        <v>71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6"/>
    </row>
    <row r="25" spans="1:16" x14ac:dyDescent="0.45">
      <c r="A25" s="5">
        <f t="shared" si="2"/>
        <v>10</v>
      </c>
      <c r="B25" s="22" t="s">
        <v>13</v>
      </c>
      <c r="C25" s="13"/>
      <c r="D25" s="26" t="s">
        <v>71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6"/>
    </row>
    <row r="26" spans="1:16" x14ac:dyDescent="0.45">
      <c r="A26" s="55" t="s">
        <v>14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16" ht="15" customHeight="1" x14ac:dyDescent="0.45">
      <c r="A27" s="5">
        <f>A25+1</f>
        <v>11</v>
      </c>
      <c r="B27" s="2" t="s">
        <v>15</v>
      </c>
      <c r="C27" s="13"/>
      <c r="D27" s="26" t="s">
        <v>71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63" t="s">
        <v>94</v>
      </c>
    </row>
    <row r="28" spans="1:16" x14ac:dyDescent="0.45">
      <c r="A28" s="5">
        <f t="shared" ref="A28" si="4">A27+1</f>
        <v>12</v>
      </c>
      <c r="B28" s="2" t="s">
        <v>16</v>
      </c>
      <c r="C28" s="13"/>
      <c r="D28" s="26" t="s">
        <v>71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64"/>
    </row>
    <row r="29" spans="1:16" x14ac:dyDescent="0.45">
      <c r="A29" s="5">
        <f t="shared" ref="A29:A52" si="5">A28+1</f>
        <v>13</v>
      </c>
      <c r="B29" s="2" t="s">
        <v>17</v>
      </c>
      <c r="C29" s="13"/>
      <c r="D29" s="26" t="s">
        <v>71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64"/>
    </row>
    <row r="30" spans="1:16" x14ac:dyDescent="0.45">
      <c r="A30" s="5">
        <f t="shared" si="5"/>
        <v>14</v>
      </c>
      <c r="B30" s="2" t="s">
        <v>19</v>
      </c>
      <c r="C30" s="13"/>
      <c r="D30" s="26" t="s">
        <v>71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64"/>
    </row>
    <row r="31" spans="1:16" x14ac:dyDescent="0.45">
      <c r="A31" s="5">
        <f t="shared" si="5"/>
        <v>15</v>
      </c>
      <c r="B31" s="2" t="s">
        <v>18</v>
      </c>
      <c r="C31" s="13"/>
      <c r="D31" s="26" t="s">
        <v>71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65"/>
    </row>
    <row r="32" spans="1:16" x14ac:dyDescent="0.45">
      <c r="A32" s="55" t="s">
        <v>20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  <row r="33" spans="1:15" x14ac:dyDescent="0.45">
      <c r="A33" s="5">
        <f>A31+1</f>
        <v>16</v>
      </c>
      <c r="B33" s="2" t="s">
        <v>25</v>
      </c>
      <c r="C33" s="21" t="s">
        <v>27</v>
      </c>
      <c r="D33" s="26" t="s">
        <v>21</v>
      </c>
      <c r="E33" s="24" t="e">
        <f>ROUND(E18/E16,4)</f>
        <v>#DIV/0!</v>
      </c>
      <c r="F33" s="24" t="e">
        <f t="shared" ref="F33:N33" si="6">ROUND(F18/F16,4)</f>
        <v>#DIV/0!</v>
      </c>
      <c r="G33" s="24" t="e">
        <f t="shared" si="6"/>
        <v>#DIV/0!</v>
      </c>
      <c r="H33" s="24" t="e">
        <f t="shared" si="6"/>
        <v>#DIV/0!</v>
      </c>
      <c r="I33" s="24" t="e">
        <f t="shared" si="6"/>
        <v>#DIV/0!</v>
      </c>
      <c r="J33" s="24" t="e">
        <f t="shared" si="6"/>
        <v>#DIV/0!</v>
      </c>
      <c r="K33" s="24" t="e">
        <f t="shared" si="6"/>
        <v>#DIV/0!</v>
      </c>
      <c r="L33" s="24" t="e">
        <f t="shared" si="6"/>
        <v>#DIV/0!</v>
      </c>
      <c r="M33" s="24" t="e">
        <f t="shared" si="6"/>
        <v>#DIV/0!</v>
      </c>
      <c r="N33" s="24" t="e">
        <f t="shared" si="6"/>
        <v>#DIV/0!</v>
      </c>
      <c r="O33" s="6"/>
    </row>
    <row r="34" spans="1:15" x14ac:dyDescent="0.45">
      <c r="A34" s="5">
        <f t="shared" si="5"/>
        <v>17</v>
      </c>
      <c r="B34" s="2" t="s">
        <v>24</v>
      </c>
      <c r="C34" s="21" t="s">
        <v>28</v>
      </c>
      <c r="D34" s="26" t="s">
        <v>21</v>
      </c>
      <c r="E34" s="24" t="e">
        <f>ROUND(E19/E16,4)</f>
        <v>#DIV/0!</v>
      </c>
      <c r="F34" s="24" t="e">
        <f t="shared" ref="F34:N34" si="7">ROUND(F19/F16,4)</f>
        <v>#DIV/0!</v>
      </c>
      <c r="G34" s="24" t="e">
        <f t="shared" si="7"/>
        <v>#DIV/0!</v>
      </c>
      <c r="H34" s="24" t="e">
        <f t="shared" si="7"/>
        <v>#DIV/0!</v>
      </c>
      <c r="I34" s="24" t="e">
        <f t="shared" si="7"/>
        <v>#DIV/0!</v>
      </c>
      <c r="J34" s="24" t="e">
        <f t="shared" si="7"/>
        <v>#DIV/0!</v>
      </c>
      <c r="K34" s="24" t="e">
        <f t="shared" si="7"/>
        <v>#DIV/0!</v>
      </c>
      <c r="L34" s="24" t="e">
        <f t="shared" si="7"/>
        <v>#DIV/0!</v>
      </c>
      <c r="M34" s="24" t="e">
        <f t="shared" si="7"/>
        <v>#DIV/0!</v>
      </c>
      <c r="N34" s="24" t="e">
        <f t="shared" si="7"/>
        <v>#DIV/0!</v>
      </c>
      <c r="O34" s="6"/>
    </row>
    <row r="35" spans="1:15" x14ac:dyDescent="0.45">
      <c r="A35" s="5">
        <f t="shared" si="5"/>
        <v>18</v>
      </c>
      <c r="B35" s="2" t="s">
        <v>26</v>
      </c>
      <c r="C35" s="21" t="s">
        <v>29</v>
      </c>
      <c r="D35" s="26" t="s">
        <v>21</v>
      </c>
      <c r="E35" s="24" t="e">
        <f>ROUND((E18+E19)/E16,4)</f>
        <v>#DIV/0!</v>
      </c>
      <c r="F35" s="24" t="e">
        <f t="shared" ref="F35:N35" si="8">ROUND((F18+F19)/F16,4)</f>
        <v>#DIV/0!</v>
      </c>
      <c r="G35" s="24" t="e">
        <f t="shared" si="8"/>
        <v>#DIV/0!</v>
      </c>
      <c r="H35" s="24" t="e">
        <f t="shared" si="8"/>
        <v>#DIV/0!</v>
      </c>
      <c r="I35" s="24" t="e">
        <f t="shared" si="8"/>
        <v>#DIV/0!</v>
      </c>
      <c r="J35" s="24" t="e">
        <f t="shared" si="8"/>
        <v>#DIV/0!</v>
      </c>
      <c r="K35" s="24" t="e">
        <f t="shared" si="8"/>
        <v>#DIV/0!</v>
      </c>
      <c r="L35" s="24" t="e">
        <f t="shared" si="8"/>
        <v>#DIV/0!</v>
      </c>
      <c r="M35" s="24" t="e">
        <f t="shared" si="8"/>
        <v>#DIV/0!</v>
      </c>
      <c r="N35" s="24" t="e">
        <f t="shared" si="8"/>
        <v>#DIV/0!</v>
      </c>
      <c r="O35" s="6"/>
    </row>
    <row r="36" spans="1:15" x14ac:dyDescent="0.45">
      <c r="A36" s="5">
        <f t="shared" si="5"/>
        <v>19</v>
      </c>
      <c r="B36" s="2" t="s">
        <v>22</v>
      </c>
      <c r="C36" s="21" t="s">
        <v>30</v>
      </c>
      <c r="D36" s="26" t="s">
        <v>21</v>
      </c>
      <c r="E36" s="24" t="e">
        <f>ROUND(E17/E16,4)</f>
        <v>#DIV/0!</v>
      </c>
      <c r="F36" s="24" t="e">
        <f t="shared" ref="F36:N36" si="9">ROUND(F17/F16,4)</f>
        <v>#DIV/0!</v>
      </c>
      <c r="G36" s="24" t="e">
        <f t="shared" si="9"/>
        <v>#DIV/0!</v>
      </c>
      <c r="H36" s="24" t="e">
        <f t="shared" si="9"/>
        <v>#DIV/0!</v>
      </c>
      <c r="I36" s="24" t="e">
        <f t="shared" si="9"/>
        <v>#DIV/0!</v>
      </c>
      <c r="J36" s="24" t="e">
        <f t="shared" si="9"/>
        <v>#DIV/0!</v>
      </c>
      <c r="K36" s="24" t="e">
        <f t="shared" si="9"/>
        <v>#DIV/0!</v>
      </c>
      <c r="L36" s="24" t="e">
        <f t="shared" si="9"/>
        <v>#DIV/0!</v>
      </c>
      <c r="M36" s="24" t="e">
        <f t="shared" si="9"/>
        <v>#DIV/0!</v>
      </c>
      <c r="N36" s="24" t="e">
        <f t="shared" si="9"/>
        <v>#DIV/0!</v>
      </c>
      <c r="O36" s="6"/>
    </row>
    <row r="37" spans="1:15" x14ac:dyDescent="0.45">
      <c r="A37" s="55" t="s">
        <v>48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28.5" x14ac:dyDescent="0.45">
      <c r="A38" s="5">
        <f>A36+1</f>
        <v>20</v>
      </c>
      <c r="B38" s="18" t="s">
        <v>49</v>
      </c>
      <c r="C38" s="21"/>
      <c r="D38" s="25" t="s">
        <v>31</v>
      </c>
      <c r="E38" s="9">
        <f t="shared" ref="E38:N38" si="10">SUM(E39:E45)</f>
        <v>0</v>
      </c>
      <c r="F38" s="9">
        <f t="shared" si="10"/>
        <v>0</v>
      </c>
      <c r="G38" s="9">
        <f t="shared" si="10"/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6"/>
    </row>
    <row r="39" spans="1:15" x14ac:dyDescent="0.45">
      <c r="A39" s="5">
        <f t="shared" ref="A39:A44" si="11">A38+1</f>
        <v>21</v>
      </c>
      <c r="B39" s="22" t="s">
        <v>50</v>
      </c>
      <c r="C39" s="21"/>
      <c r="D39" s="26" t="s">
        <v>31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6"/>
    </row>
    <row r="40" spans="1:15" x14ac:dyDescent="0.45">
      <c r="A40" s="5">
        <f t="shared" si="11"/>
        <v>22</v>
      </c>
      <c r="B40" s="22" t="s">
        <v>51</v>
      </c>
      <c r="C40" s="21"/>
      <c r="D40" s="26" t="s">
        <v>31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6"/>
    </row>
    <row r="41" spans="1:15" x14ac:dyDescent="0.45">
      <c r="A41" s="5">
        <f t="shared" si="11"/>
        <v>23</v>
      </c>
      <c r="B41" s="22" t="s">
        <v>52</v>
      </c>
      <c r="C41" s="21"/>
      <c r="D41" s="26" t="s">
        <v>31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6"/>
    </row>
    <row r="42" spans="1:15" x14ac:dyDescent="0.45">
      <c r="A42" s="5">
        <f t="shared" si="11"/>
        <v>24</v>
      </c>
      <c r="B42" s="22" t="s">
        <v>53</v>
      </c>
      <c r="C42" s="21"/>
      <c r="D42" s="26" t="s">
        <v>31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6"/>
    </row>
    <row r="43" spans="1:15" x14ac:dyDescent="0.45">
      <c r="A43" s="5">
        <f t="shared" si="11"/>
        <v>25</v>
      </c>
      <c r="B43" s="22" t="s">
        <v>54</v>
      </c>
      <c r="C43" s="21"/>
      <c r="D43" s="26" t="s">
        <v>31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6"/>
    </row>
    <row r="44" spans="1:15" x14ac:dyDescent="0.45">
      <c r="A44" s="5">
        <f t="shared" si="11"/>
        <v>26</v>
      </c>
      <c r="B44" s="22" t="s">
        <v>72</v>
      </c>
      <c r="C44" s="21"/>
      <c r="D44" s="26" t="s">
        <v>31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6"/>
    </row>
    <row r="45" spans="1:15" x14ac:dyDescent="0.45">
      <c r="A45" s="55" t="s">
        <v>39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15" ht="28.5" x14ac:dyDescent="0.45">
      <c r="A46" s="7">
        <f>A44+1</f>
        <v>27</v>
      </c>
      <c r="B46" s="19" t="s">
        <v>42</v>
      </c>
      <c r="C46" s="14"/>
      <c r="D46" s="25" t="s">
        <v>31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7" t="s">
        <v>84</v>
      </c>
    </row>
    <row r="47" spans="1:15" ht="28.5" x14ac:dyDescent="0.45">
      <c r="A47" s="7">
        <f t="shared" si="5"/>
        <v>28</v>
      </c>
      <c r="B47" s="28" t="s">
        <v>32</v>
      </c>
      <c r="C47" s="14" t="s">
        <v>78</v>
      </c>
      <c r="D47" s="25" t="s">
        <v>31</v>
      </c>
      <c r="E47" s="9">
        <f>SUM(E48:E52)</f>
        <v>300000</v>
      </c>
      <c r="F47" s="9">
        <f t="shared" ref="F47:N47" si="12">SUM(F48:F52)</f>
        <v>0</v>
      </c>
      <c r="G47" s="9">
        <f t="shared" si="12"/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  <c r="K47" s="9">
        <f t="shared" si="12"/>
        <v>0</v>
      </c>
      <c r="L47" s="9">
        <f t="shared" si="12"/>
        <v>0</v>
      </c>
      <c r="M47" s="9">
        <f t="shared" si="12"/>
        <v>0</v>
      </c>
      <c r="N47" s="9">
        <f t="shared" si="12"/>
        <v>0</v>
      </c>
      <c r="O47" s="6"/>
    </row>
    <row r="48" spans="1:15" ht="21.75" customHeight="1" x14ac:dyDescent="0.45">
      <c r="A48" s="5">
        <f t="shared" si="5"/>
        <v>29</v>
      </c>
      <c r="B48" s="29" t="s">
        <v>33</v>
      </c>
      <c r="C48" s="13"/>
      <c r="D48" s="26" t="s">
        <v>31</v>
      </c>
      <c r="E48" s="3">
        <v>300000</v>
      </c>
      <c r="F48" s="3"/>
      <c r="G48" s="3"/>
      <c r="H48" s="3"/>
      <c r="I48" s="3"/>
      <c r="J48" s="3"/>
      <c r="K48" s="3"/>
      <c r="L48" s="3"/>
      <c r="M48" s="3"/>
      <c r="N48" s="3"/>
      <c r="O48" s="27" t="s">
        <v>85</v>
      </c>
    </row>
    <row r="49" spans="1:16" ht="21.75" customHeight="1" x14ac:dyDescent="0.45">
      <c r="A49" s="5">
        <f t="shared" si="5"/>
        <v>30</v>
      </c>
      <c r="B49" s="29" t="s">
        <v>34</v>
      </c>
      <c r="C49" s="13"/>
      <c r="D49" s="26" t="s">
        <v>31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27" t="s">
        <v>86</v>
      </c>
    </row>
    <row r="50" spans="1:16" ht="21.75" customHeight="1" x14ac:dyDescent="0.45">
      <c r="A50" s="5">
        <f t="shared" si="5"/>
        <v>31</v>
      </c>
      <c r="B50" s="29" t="s">
        <v>35</v>
      </c>
      <c r="C50" s="13"/>
      <c r="D50" s="26" t="s">
        <v>31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27" t="s">
        <v>87</v>
      </c>
    </row>
    <row r="51" spans="1:16" ht="21.75" customHeight="1" x14ac:dyDescent="0.45">
      <c r="A51" s="5">
        <f t="shared" si="5"/>
        <v>32</v>
      </c>
      <c r="B51" s="29" t="s">
        <v>36</v>
      </c>
      <c r="C51" s="13"/>
      <c r="D51" s="26" t="s">
        <v>31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27" t="s">
        <v>88</v>
      </c>
    </row>
    <row r="52" spans="1:16" ht="21.75" customHeight="1" x14ac:dyDescent="0.45">
      <c r="A52" s="5">
        <f t="shared" si="5"/>
        <v>33</v>
      </c>
      <c r="B52" s="29" t="s">
        <v>37</v>
      </c>
      <c r="C52" s="13"/>
      <c r="D52" s="26" t="s">
        <v>31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27" t="s">
        <v>89</v>
      </c>
    </row>
    <row r="53" spans="1:16" ht="21.75" customHeight="1" x14ac:dyDescent="0.45">
      <c r="A53" s="7">
        <f t="shared" ref="A53" si="13">A52+1</f>
        <v>34</v>
      </c>
      <c r="B53" s="8" t="s">
        <v>38</v>
      </c>
      <c r="C53" s="14"/>
      <c r="D53" s="25" t="s">
        <v>41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 t="s">
        <v>84</v>
      </c>
    </row>
    <row r="54" spans="1:16" x14ac:dyDescent="0.45">
      <c r="A54" s="56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8"/>
    </row>
    <row r="55" spans="1:16" ht="28.5" x14ac:dyDescent="0.45">
      <c r="A55" s="7">
        <f>A53+1</f>
        <v>35</v>
      </c>
      <c r="B55" s="19" t="s">
        <v>43</v>
      </c>
      <c r="C55" s="14"/>
      <c r="D55" s="25" t="s">
        <v>31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7" t="s">
        <v>93</v>
      </c>
    </row>
    <row r="56" spans="1:16" ht="21.75" customHeight="1" x14ac:dyDescent="0.45">
      <c r="A56" s="5">
        <f t="shared" ref="A56:A59" si="14">A55+1</f>
        <v>36</v>
      </c>
      <c r="B56" s="22" t="s">
        <v>44</v>
      </c>
      <c r="C56" s="13"/>
      <c r="D56" s="26" t="s">
        <v>31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7" t="s">
        <v>90</v>
      </c>
    </row>
    <row r="57" spans="1:16" ht="28.5" x14ac:dyDescent="0.45">
      <c r="A57" s="5">
        <f t="shared" si="14"/>
        <v>37</v>
      </c>
      <c r="B57" s="30" t="s">
        <v>45</v>
      </c>
      <c r="C57" s="13"/>
      <c r="D57" s="26" t="s">
        <v>31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27" t="s">
        <v>91</v>
      </c>
    </row>
    <row r="58" spans="1:16" ht="28.5" x14ac:dyDescent="0.45">
      <c r="A58" s="5">
        <f t="shared" si="14"/>
        <v>38</v>
      </c>
      <c r="B58" s="30" t="s">
        <v>46</v>
      </c>
      <c r="C58" s="13"/>
      <c r="D58" s="26" t="s">
        <v>31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27" t="s">
        <v>92</v>
      </c>
      <c r="P58" s="45"/>
    </row>
    <row r="59" spans="1:16" ht="28.5" x14ac:dyDescent="0.45">
      <c r="A59" s="7">
        <f t="shared" si="14"/>
        <v>39</v>
      </c>
      <c r="B59" s="19" t="s">
        <v>47</v>
      </c>
      <c r="C59" s="14"/>
      <c r="D59" s="25" t="s">
        <v>55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 t="s">
        <v>93</v>
      </c>
    </row>
    <row r="60" spans="1:16" x14ac:dyDescent="0.45">
      <c r="A60" s="55" t="s">
        <v>56</v>
      </c>
      <c r="B60" s="55"/>
      <c r="C60" s="55"/>
      <c r="D60" s="55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5"/>
    </row>
    <row r="61" spans="1:16" x14ac:dyDescent="0.45">
      <c r="A61" s="7">
        <f>A59+1</f>
        <v>40</v>
      </c>
      <c r="B61" s="19" t="s">
        <v>74</v>
      </c>
      <c r="C61" s="42">
        <f>ROUND(28980.8796025421/1000,4)</f>
        <v>28.980899999999998</v>
      </c>
      <c r="D61" s="31" t="s">
        <v>58</v>
      </c>
      <c r="E61" s="33"/>
      <c r="F61" s="34"/>
      <c r="G61" s="43"/>
      <c r="H61" s="34"/>
      <c r="I61" s="34"/>
      <c r="J61" s="34"/>
      <c r="K61" s="34"/>
      <c r="L61" s="34"/>
      <c r="M61" s="34"/>
      <c r="N61" s="35"/>
      <c r="O61" s="32" t="s">
        <v>73</v>
      </c>
    </row>
    <row r="62" spans="1:16" x14ac:dyDescent="0.45">
      <c r="A62" s="7">
        <f t="shared" ref="A62:A66" si="15">A61+1</f>
        <v>41</v>
      </c>
      <c r="B62" s="19" t="s">
        <v>57</v>
      </c>
      <c r="C62" s="9">
        <f>C61/5300*1000*1000</f>
        <v>5468.0943396226421</v>
      </c>
      <c r="D62" s="31" t="s">
        <v>59</v>
      </c>
      <c r="E62" s="36"/>
      <c r="F62" s="37"/>
      <c r="G62" s="37"/>
      <c r="H62" s="37"/>
      <c r="I62" s="37"/>
      <c r="J62" s="37"/>
      <c r="K62" s="37"/>
      <c r="L62" s="37"/>
      <c r="M62" s="37"/>
      <c r="N62" s="38"/>
      <c r="O62" s="32" t="s">
        <v>73</v>
      </c>
    </row>
    <row r="63" spans="1:16" x14ac:dyDescent="0.45">
      <c r="A63" s="5">
        <f t="shared" si="15"/>
        <v>42</v>
      </c>
      <c r="B63" s="18" t="s">
        <v>60</v>
      </c>
      <c r="C63" s="47" t="s">
        <v>81</v>
      </c>
      <c r="D63" s="26" t="s">
        <v>31</v>
      </c>
      <c r="E63" s="40">
        <f>E53*$C$61*1000</f>
        <v>0</v>
      </c>
      <c r="F63" s="40">
        <f t="shared" ref="F63:N63" si="16">F53*$C$61*1000</f>
        <v>0</v>
      </c>
      <c r="G63" s="40">
        <f t="shared" si="16"/>
        <v>0</v>
      </c>
      <c r="H63" s="40">
        <f t="shared" si="16"/>
        <v>0</v>
      </c>
      <c r="I63" s="40">
        <f t="shared" si="16"/>
        <v>0</v>
      </c>
      <c r="J63" s="40">
        <f t="shared" si="16"/>
        <v>0</v>
      </c>
      <c r="K63" s="40">
        <f t="shared" si="16"/>
        <v>0</v>
      </c>
      <c r="L63" s="40">
        <f t="shared" si="16"/>
        <v>0</v>
      </c>
      <c r="M63" s="40">
        <f t="shared" si="16"/>
        <v>0</v>
      </c>
      <c r="N63" s="40">
        <f t="shared" si="16"/>
        <v>0</v>
      </c>
      <c r="O63" s="27"/>
    </row>
    <row r="64" spans="1:16" x14ac:dyDescent="0.45">
      <c r="A64" s="5">
        <f t="shared" si="15"/>
        <v>43</v>
      </c>
      <c r="B64" s="18" t="s">
        <v>61</v>
      </c>
      <c r="C64" s="47" t="s">
        <v>82</v>
      </c>
      <c r="D64" s="26" t="s">
        <v>31</v>
      </c>
      <c r="E64" s="41">
        <f>E59*$C$62/1000</f>
        <v>0</v>
      </c>
      <c r="F64" s="41">
        <f t="shared" ref="F64:N64" si="17">F59*$C$62/1000</f>
        <v>0</v>
      </c>
      <c r="G64" s="41">
        <f t="shared" si="17"/>
        <v>0</v>
      </c>
      <c r="H64" s="41">
        <f t="shared" si="17"/>
        <v>0</v>
      </c>
      <c r="I64" s="41">
        <f t="shared" si="17"/>
        <v>0</v>
      </c>
      <c r="J64" s="41">
        <f t="shared" si="17"/>
        <v>0</v>
      </c>
      <c r="K64" s="41">
        <f t="shared" si="17"/>
        <v>0</v>
      </c>
      <c r="L64" s="41">
        <f t="shared" si="17"/>
        <v>0</v>
      </c>
      <c r="M64" s="41">
        <f t="shared" si="17"/>
        <v>0</v>
      </c>
      <c r="N64" s="41">
        <f t="shared" si="17"/>
        <v>0</v>
      </c>
      <c r="O64" s="27"/>
    </row>
    <row r="65" spans="1:15" x14ac:dyDescent="0.45">
      <c r="A65" s="7">
        <f t="shared" si="15"/>
        <v>44</v>
      </c>
      <c r="B65" s="19" t="s">
        <v>62</v>
      </c>
      <c r="C65" s="48" t="s">
        <v>83</v>
      </c>
      <c r="D65" s="25" t="s">
        <v>31</v>
      </c>
      <c r="E65" s="11">
        <f>E63+E64</f>
        <v>0</v>
      </c>
      <c r="F65" s="11">
        <f t="shared" ref="F65:N65" si="18">F63+F64</f>
        <v>0</v>
      </c>
      <c r="G65" s="11">
        <f t="shared" si="18"/>
        <v>0</v>
      </c>
      <c r="H65" s="11">
        <f t="shared" si="18"/>
        <v>0</v>
      </c>
      <c r="I65" s="11">
        <f t="shared" si="18"/>
        <v>0</v>
      </c>
      <c r="J65" s="11">
        <f t="shared" si="18"/>
        <v>0</v>
      </c>
      <c r="K65" s="11">
        <f t="shared" si="18"/>
        <v>0</v>
      </c>
      <c r="L65" s="11">
        <f t="shared" si="18"/>
        <v>0</v>
      </c>
      <c r="M65" s="11">
        <f t="shared" si="18"/>
        <v>0</v>
      </c>
      <c r="N65" s="11">
        <f t="shared" si="18"/>
        <v>0</v>
      </c>
      <c r="O65" s="39"/>
    </row>
    <row r="66" spans="1:15" ht="28.5" x14ac:dyDescent="0.45">
      <c r="A66" s="7">
        <f t="shared" si="15"/>
        <v>45</v>
      </c>
      <c r="B66" s="19" t="s">
        <v>63</v>
      </c>
      <c r="C66" s="14" t="s">
        <v>64</v>
      </c>
      <c r="D66" s="25" t="s">
        <v>31</v>
      </c>
      <c r="E66" s="60">
        <f>SUM(E65:N65)</f>
        <v>0</v>
      </c>
      <c r="F66" s="61"/>
      <c r="G66" s="61"/>
      <c r="H66" s="61"/>
      <c r="I66" s="61"/>
      <c r="J66" s="61"/>
      <c r="K66" s="61"/>
      <c r="L66" s="61"/>
      <c r="M66" s="61"/>
      <c r="N66" s="62"/>
      <c r="O66" s="27"/>
    </row>
    <row r="68" spans="1:15" x14ac:dyDescent="0.45">
      <c r="B68" s="50" t="s">
        <v>95</v>
      </c>
      <c r="C68" s="51"/>
    </row>
    <row r="69" spans="1:15" x14ac:dyDescent="0.45">
      <c r="B69" s="51" t="s">
        <v>96</v>
      </c>
      <c r="C69" s="51"/>
    </row>
    <row r="70" spans="1:15" x14ac:dyDescent="0.45">
      <c r="B70" s="51" t="s">
        <v>97</v>
      </c>
      <c r="C70" s="51"/>
    </row>
  </sheetData>
  <mergeCells count="10">
    <mergeCell ref="O27:O31"/>
    <mergeCell ref="A14:C14"/>
    <mergeCell ref="A15:O15"/>
    <mergeCell ref="A26:O26"/>
    <mergeCell ref="A32:O32"/>
    <mergeCell ref="A45:O45"/>
    <mergeCell ref="A54:O54"/>
    <mergeCell ref="A37:O37"/>
    <mergeCell ref="A60:O60"/>
    <mergeCell ref="E66:N66"/>
  </mergeCells>
  <phoneticPr fontId="19" type="noConversion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Sablona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2024-12-17T19:07:36Z</dcterms:created>
  <dcterms:modified xsi:type="dcterms:W3CDTF">2024-12-17T19:12:22Z</dcterms:modified>
</cp:coreProperties>
</file>