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 updateLinks="never"/>
  <xr:revisionPtr revIDLastSave="0" documentId="8_{9A052631-D073-4175-93A0-2431ACF061F8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Ocenenie poloziek_celkova cena" sheetId="1" r:id="rId1"/>
    <sheet name="Priloha_Limity" sheetId="3" r:id="rId2"/>
    <sheet name="Skyty_harok" sheetId="2" state="hidden" r:id="rId3"/>
  </sheets>
  <externalReferences>
    <externalReference r:id="rId4"/>
    <externalReference r:id="rId5"/>
  </externalReferences>
  <definedNames>
    <definedName name="_xlnm.Print_Area" localSheetId="0">'Ocenenie poloziek_celkova cena'!$A$2:$J$109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" l="1"/>
  <c r="D16" i="3"/>
  <c r="D15" i="3"/>
  <c r="F15" i="3" s="1"/>
  <c r="D14" i="3"/>
  <c r="F14" i="3" s="1"/>
  <c r="D13" i="3"/>
  <c r="D12" i="3"/>
  <c r="D11" i="3"/>
  <c r="F11" i="3" s="1"/>
  <c r="D10" i="3"/>
  <c r="F10" i="3" s="1"/>
  <c r="D9" i="3"/>
  <c r="F8" i="3"/>
  <c r="D7" i="3"/>
  <c r="F7" i="3" s="1"/>
  <c r="D6" i="3"/>
  <c r="D5" i="3"/>
  <c r="G12" i="3" l="1"/>
  <c r="G16" i="3"/>
  <c r="F6" i="3"/>
  <c r="F9" i="3"/>
  <c r="F13" i="3"/>
  <c r="F12" i="3"/>
  <c r="F16" i="3"/>
  <c r="D17" i="3"/>
  <c r="G6" i="3" s="1"/>
  <c r="F5" i="3"/>
  <c r="J107" i="1"/>
  <c r="I107" i="1"/>
  <c r="I106" i="1"/>
  <c r="I105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4" i="1"/>
  <c r="I39" i="1"/>
  <c r="I40" i="1"/>
  <c r="I41" i="1"/>
  <c r="I4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6" i="1"/>
  <c r="J6" i="1"/>
  <c r="G9" i="3" l="1"/>
  <c r="I103" i="1"/>
  <c r="F17" i="3"/>
  <c r="G13" i="3"/>
  <c r="G8" i="3"/>
  <c r="G11" i="3"/>
  <c r="G14" i="3"/>
  <c r="G10" i="3"/>
  <c r="G15" i="3"/>
  <c r="G7" i="3"/>
  <c r="G5" i="3"/>
  <c r="I108" i="1"/>
  <c r="J106" i="1"/>
  <c r="J105" i="1"/>
  <c r="I109" i="1" l="1"/>
  <c r="G17" i="3"/>
  <c r="J108" i="1"/>
  <c r="J41" i="1"/>
  <c r="J42" i="1"/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44" i="1"/>
  <c r="J101" i="1" l="1"/>
  <c r="J86" i="1" l="1"/>
  <c r="J61" i="1"/>
  <c r="J60" i="1"/>
  <c r="J59" i="1"/>
  <c r="J58" i="1"/>
  <c r="J18" i="1"/>
  <c r="J27" i="1" l="1"/>
  <c r="J26" i="1"/>
  <c r="J25" i="1"/>
  <c r="J24" i="1"/>
  <c r="J23" i="1"/>
  <c r="J22" i="1"/>
  <c r="J21" i="1"/>
  <c r="J20" i="1"/>
  <c r="J19" i="1"/>
  <c r="J100" i="1" l="1"/>
  <c r="J99" i="1"/>
  <c r="J98" i="1"/>
  <c r="J97" i="1"/>
  <c r="J96" i="1"/>
  <c r="J95" i="1"/>
  <c r="J94" i="1"/>
  <c r="J93" i="1"/>
  <c r="J85" i="1"/>
  <c r="J84" i="1"/>
  <c r="J83" i="1"/>
  <c r="J82" i="1"/>
  <c r="J81" i="1"/>
  <c r="J80" i="1"/>
  <c r="J79" i="1"/>
  <c r="J72" i="1"/>
  <c r="J71" i="1"/>
  <c r="J70" i="1"/>
  <c r="J69" i="1"/>
  <c r="J68" i="1"/>
  <c r="J67" i="1"/>
  <c r="J66" i="1"/>
  <c r="J65" i="1"/>
  <c r="J64" i="1"/>
  <c r="J63" i="1"/>
  <c r="J62" i="1"/>
  <c r="J57" i="1"/>
  <c r="J56" i="1"/>
  <c r="J55" i="1"/>
  <c r="J54" i="1"/>
  <c r="J53" i="1"/>
  <c r="J52" i="1"/>
  <c r="J51" i="1"/>
  <c r="J50" i="1"/>
  <c r="J17" i="1"/>
  <c r="J16" i="1"/>
  <c r="J15" i="1"/>
  <c r="J14" i="1"/>
  <c r="J13" i="1"/>
  <c r="J12" i="1"/>
  <c r="J11" i="1"/>
  <c r="J10" i="1"/>
  <c r="J102" i="1" l="1"/>
  <c r="J92" i="1"/>
  <c r="J91" i="1"/>
  <c r="J90" i="1"/>
  <c r="J89" i="1"/>
  <c r="J87" i="1"/>
  <c r="J78" i="1"/>
  <c r="J77" i="1"/>
  <c r="J76" i="1"/>
  <c r="J75" i="1"/>
  <c r="J73" i="1"/>
  <c r="J49" i="1"/>
  <c r="J48" i="1"/>
  <c r="J47" i="1"/>
  <c r="J46" i="1"/>
  <c r="J9" i="1"/>
  <c r="J8" i="1"/>
  <c r="J7" i="1"/>
  <c r="J103" i="1" l="1"/>
  <c r="J109" i="1" s="1"/>
</calcChain>
</file>

<file path=xl/sharedStrings.xml><?xml version="1.0" encoding="utf-8"?>
<sst xmlns="http://schemas.openxmlformats.org/spreadsheetml/2006/main" count="549" uniqueCount="168">
  <si>
    <t>P.č.</t>
  </si>
  <si>
    <t>Skupina aktivít</t>
  </si>
  <si>
    <t>Názov aktivity</t>
  </si>
  <si>
    <t xml:space="preserve">Skupina  výdavkov
</t>
  </si>
  <si>
    <t>Názov výdavku</t>
  </si>
  <si>
    <t>MJ</t>
  </si>
  <si>
    <t xml:space="preserve">Jednotková cena bez DPH (v EUR) </t>
  </si>
  <si>
    <t xml:space="preserve">Počet jednotiek </t>
  </si>
  <si>
    <t>Spolu s DPH (v EUR)</t>
  </si>
  <si>
    <t>Vybrať 1 z možností (hlavná aktivita alebo podporná aktivita).</t>
  </si>
  <si>
    <t>Výber z jednotlivých aktivít plánovaných pre projekt. Výber možný výlučne z preddefinovaných možností</t>
  </si>
  <si>
    <t>Uvádza sa skupina výdavkou v súlade s Príručkou oprávnenosti výdavkov prioritnej osi 7 Informačná spoločnosť OPII (príloha PpŽ - Národné projekty)</t>
  </si>
  <si>
    <t>Uvádza sa konkrétny názov výdavku.</t>
  </si>
  <si>
    <t>Uvádzajú sa názvy alebo skratky reálnych a merateľných merných jednotiek. Nie je povolené používať mernú jednotku projekt.</t>
  </si>
  <si>
    <t>Uvádza sa cena za mernú jednotku bez DPH stanovená s presnosťou na max. 4 desatinné miesta.</t>
  </si>
  <si>
    <t>Uvádza sa počet jednotiek týkajúci sa daného výdavku v celých číslach bez desatinných miest.</t>
  </si>
  <si>
    <t>Uvádza sa vzorec súčtu Spolu  bez DPH a DPH 20%. Suma Spolu s DPH tak zahŕňa oprávnené aj neoprávnené výdavky.</t>
  </si>
  <si>
    <t>Analýza a dizajn</t>
  </si>
  <si>
    <t>Analýza a dizajn riešenia okrem integrácie</t>
  </si>
  <si>
    <t>Nákup HW a krabicového softvéru</t>
  </si>
  <si>
    <t>Implementácia</t>
  </si>
  <si>
    <t>Testovanie</t>
  </si>
  <si>
    <t>Nasadenie</t>
  </si>
  <si>
    <t>Riadenie projektu</t>
  </si>
  <si>
    <t>Publicita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</si>
  <si>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</si>
  <si>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</si>
  <si>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</si>
  <si>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</si>
  <si>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</si>
  <si>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</si>
  <si>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</si>
  <si>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</si>
  <si>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</si>
  <si>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</si>
  <si>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</si>
  <si>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</si>
  <si>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</si>
  <si>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</si>
  <si>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Hlavná</t>
  </si>
  <si>
    <t>Podporná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</si>
  <si>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</si>
  <si>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</si>
  <si>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</si>
  <si>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</si>
  <si>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Analýza a dizajn riešenia –  integrácia na Modul procesnej integrácie a integrácie údajov</t>
  </si>
  <si>
    <t>licencie centrálnej Databázy (cluster produkcia a test) pre KSED
výpočet licencie pre prípad MS SQL server databázy:
(2x licencia produkcia cluster + 2x licencia test cluster) * 2 (kvôli počtu CPU a potrebe zalicencovania core)</t>
  </si>
  <si>
    <t>ks</t>
  </si>
  <si>
    <t>IT analytik (Modul Integrované povoľovanie)</t>
  </si>
  <si>
    <t>IT analytik (Modul Kontrolná činnosť)</t>
  </si>
  <si>
    <t>IT analytik (Modul Riadenie interných procesných služieb)</t>
  </si>
  <si>
    <t>IT analytik (Modul Plánovanie kontrolných činností)</t>
  </si>
  <si>
    <t>IT analytik (Modul Správne konanie)</t>
  </si>
  <si>
    <t>IT analytik (Modul Analýzy)</t>
  </si>
  <si>
    <t>IT analytik (Modul Podnety)</t>
  </si>
  <si>
    <t>IT analytik (Modul Vyhodnocovanie  a reporting)</t>
  </si>
  <si>
    <t>IT analytik (Mobilný Agendový informačný systém KSED)</t>
  </si>
  <si>
    <t>IT analytik (Verejný portál KSED)</t>
  </si>
  <si>
    <t>IT analytik (Mobilná aplikácia Podnety)</t>
  </si>
  <si>
    <t>IT analytik (Integračné rozhrania a spoločné funkcionality)</t>
  </si>
  <si>
    <t>IT programátor/vývojár (Modul Integrované povoľovanie)</t>
  </si>
  <si>
    <t>IT programátor/vývojár (Modul Kontrolná činnosť)</t>
  </si>
  <si>
    <t>IT programátor/vývojár (Modul Riadenie interných procesných služieb)</t>
  </si>
  <si>
    <t>IT programátor/vývojár (Modul Plánovanie kontrolných činností)</t>
  </si>
  <si>
    <t>IT programátor/vývojár (Modul Správne konanie)</t>
  </si>
  <si>
    <t>IT programátor/vývojár (Modul Analýzy)</t>
  </si>
  <si>
    <t>IT programátor/vývojár (Modul Podnety)</t>
  </si>
  <si>
    <t>IT programátor/vývojár (Modul Vyhodnocovanie  a reporting)</t>
  </si>
  <si>
    <t>IT programátor/vývojár (Verejný portál KSED)</t>
  </si>
  <si>
    <t>MD</t>
  </si>
  <si>
    <t>IT programátor/vývojár (Mobilný Agendový informačný systém KSED)</t>
  </si>
  <si>
    <t>IT programátor/vývojár (Integračné rozhrania a spoločné funkcionality)</t>
  </si>
  <si>
    <t>IT programátor/vývojár (Mobilná aplikácia Podnety)</t>
  </si>
  <si>
    <t>013 - Softvér</t>
  </si>
  <si>
    <t>IT tester (Modul Integrované povoľovanie)</t>
  </si>
  <si>
    <t>IT tester (Modul Kontrolná činnosť)</t>
  </si>
  <si>
    <t>IT tester (Modul Riadenie interných procesných služieb)</t>
  </si>
  <si>
    <t>IT tester (Modul Plánovanie kontrolných činností)</t>
  </si>
  <si>
    <t>IT tester (Modul Správne konanie)</t>
  </si>
  <si>
    <t>IT tester (Modul Analýzy)</t>
  </si>
  <si>
    <t>IT tester (Modul Podnety)</t>
  </si>
  <si>
    <t>IT tester (Modul Vyhodnocovanie  a reporting)</t>
  </si>
  <si>
    <t>IT tester (Mobilný Agendový informačný systém KSED)</t>
  </si>
  <si>
    <t>IT tester (Verejný portál KSED)</t>
  </si>
  <si>
    <t>IT tester (Mobilná aplikácia Podnety)</t>
  </si>
  <si>
    <t>IT tester (Integračné rozhrania a spoločné funkcionality)</t>
  </si>
  <si>
    <t>Školiteľ pre IT systémy (Integračné rozhrania a spoločné funkcionality)</t>
  </si>
  <si>
    <t>Špecialista pre infraštruktúrny/HW špecialista (Modul Integrované povoľovanie)</t>
  </si>
  <si>
    <t>Špecialista pre infraštruktúrny/HW špecialista (Modul Kontrolná činnosť)</t>
  </si>
  <si>
    <t>Špecialista pre infraštruktúrny/HW špecialista (Modul Riadenie interných procesných služieb)</t>
  </si>
  <si>
    <t>Špecialista pre infraštruktúrny/HW špecialista (Modul Plánovanie kontrolných činností)</t>
  </si>
  <si>
    <t>Špecialista pre infraštruktúrny/HW špecialista (Modul Správne konanie)</t>
  </si>
  <si>
    <t>Špecialista pre infraštruktúrny/HW špecialista (Modul Analýzy)</t>
  </si>
  <si>
    <t>Špecialista pre infraštruktúrny/HW špecialista (Modul Podnety)</t>
  </si>
  <si>
    <t>Špecialista pre infraštruktúrny/HW špecialista (Modul Vyhodnocovanie  a reporting)</t>
  </si>
  <si>
    <t>Špecialista pre infraštruktúrny/HW špecialista (Mobilný Agendový informačný systém KSED)</t>
  </si>
  <si>
    <t>Špecialista pre infraštruktúrny/HW špecialista (Verejný portál KSED)</t>
  </si>
  <si>
    <t>Špecialista pre infraštruktúrny/HW špecialista (Mobilná aplikácia Podnety)</t>
  </si>
  <si>
    <t>Špecialista pre infraštruktúrny/HW špecialista (Integračné rozhrania a spoločné funkcionality)</t>
  </si>
  <si>
    <t>IT architekt (Modul Integrované povoľovanie)</t>
  </si>
  <si>
    <t>IT architekt (Modul Kontrolná činnosť)</t>
  </si>
  <si>
    <t>IT architekt (Modul Riadenie interných procesných služieb)</t>
  </si>
  <si>
    <t>IT architekt (Modul Plánovanie kontrolných činností)</t>
  </si>
  <si>
    <t>IT architekt (Modul Správne konanie)</t>
  </si>
  <si>
    <t>IT architekt (Modul Analýzy)</t>
  </si>
  <si>
    <t>IT architekt (Modul Podnety)</t>
  </si>
  <si>
    <t>IT architekt (Modul Vyhodnocovanie  a reporting)</t>
  </si>
  <si>
    <t>IT architekt (Verejný portál KSED)</t>
  </si>
  <si>
    <t>IT architekt- (Dohľad IT architekta)</t>
  </si>
  <si>
    <t>Špecialista pre bezpečnosť IT (Dohľad špecialistu na bezpečnosť)</t>
  </si>
  <si>
    <t>Špecialista pre infraštruktúrny/HW špecialista(IS KSED)</t>
  </si>
  <si>
    <t>IT programátor/vývojár (Modul Integrované povoľovanie- Migrácia údajov)</t>
  </si>
  <si>
    <t>IT programátor/vývojár (Modul Kontrolná činnosť- Migrácia údajov)</t>
  </si>
  <si>
    <t>IT programátor/vývojár (Modul Riadenie interných procesných služieb- Migrácia údajov)</t>
  </si>
  <si>
    <t>IT programátor/vývojár (Modul Plánovanie kontrolných činností- Migrácia údajov)</t>
  </si>
  <si>
    <t>IT programátor/vývojár (Modul Správne konanie- Migrácia údajov)</t>
  </si>
  <si>
    <t>IT programátor/vývojár (Modul Analýzy- Migrácia údajov)</t>
  </si>
  <si>
    <t>IT programátor/vývojár (Modul Podnety- Migrácia údajov)</t>
  </si>
  <si>
    <t>IT programátor/vývojár (Modul Vyhodnocovanie  a reporting- Migrácia údajov)</t>
  </si>
  <si>
    <t>IT programátor/vývojár (Verejný portál KSED- Migrácia údajov)</t>
  </si>
  <si>
    <t>Špecialista pre databázy (IS KSED)</t>
  </si>
  <si>
    <t>Špecialista pre bezpečnosť IT (IS KSED)</t>
  </si>
  <si>
    <t>IT architekt (IS KSED- Migrácia údajov)</t>
  </si>
  <si>
    <t>Špecialista pre databázy  (IS KSED- Migrácia údajov)</t>
  </si>
  <si>
    <t>IT/IS konzultant (IS KSED- Migrácia údajov)</t>
  </si>
  <si>
    <t>Špecialista pre bezpečnosť IT (návrh a audit bezpečnostnej architektúry)</t>
  </si>
  <si>
    <t>Iné - Dokumentarista (Modul Integrované povoľovanie)</t>
  </si>
  <si>
    <t>Iné - Dokumentarista (Modul Kontrolná činnosť)</t>
  </si>
  <si>
    <t>Iné - Dokumentarista (Modul Riadenie interných procesných služieb)</t>
  </si>
  <si>
    <t>Iné - Dokumentarista (Modul Plánovanie kontrolných činností)</t>
  </si>
  <si>
    <t>Iné - Dokumentarista (Modul Správne konanie)</t>
  </si>
  <si>
    <t>Iné - Dokumentarista (Modul Analýzy)</t>
  </si>
  <si>
    <t>Iné - Dokumentarista (Modul Podnety)</t>
  </si>
  <si>
    <t>Iné - Dokumentarista (Modul Vyhodnocovanie  a reporting)</t>
  </si>
  <si>
    <t>Iné - Dokumentarista (Mobilný Agendový informačný systém KSED)</t>
  </si>
  <si>
    <t>Iné - Dokumentarista (Verejný portál KSED)</t>
  </si>
  <si>
    <t>Iné - Dokumentarista (Mobilná aplikácia Podnety)</t>
  </si>
  <si>
    <t>Iné - Dokumentarista (Integračné rozhrania a spoločné funkcionality)</t>
  </si>
  <si>
    <t>SLA</t>
  </si>
  <si>
    <t>Support riešenia</t>
  </si>
  <si>
    <t>Maintenance riešenia</t>
  </si>
  <si>
    <t>rok</t>
  </si>
  <si>
    <t>Rámec pre zmenové požiadavky (predpokladaná hodnota)</t>
  </si>
  <si>
    <t>Spolu bez DPH (v EUR)</t>
  </si>
  <si>
    <t>SPOLU Dielo</t>
  </si>
  <si>
    <t>SPOLU SLA</t>
  </si>
  <si>
    <t>SPOLU Dielo + SLA</t>
  </si>
  <si>
    <t>Príloha: 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</si>
  <si>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</si>
  <si>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</si>
  <si>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</si>
  <si>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</si>
  <si>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</si>
  <si>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</t>
  </si>
  <si>
    <t>Vysúťažená suma podľa pozície celkom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</si>
  <si>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</si>
  <si>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</si>
  <si>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</si>
  <si>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tester</t>
  </si>
  <si>
    <t>IT programátor/vývojár</t>
  </si>
  <si>
    <t>Projektový manažér IT projektu</t>
  </si>
  <si>
    <t>IT analytik</t>
  </si>
  <si>
    <t>Školiteľ pre IT systémy</t>
  </si>
  <si>
    <t>IT/IS konzultant (napr. SAP)</t>
  </si>
  <si>
    <t>Iné (pozícia, ktorú nie je možné zaradiť do vyššie uvedených pozícií)</t>
  </si>
  <si>
    <t>Celkom</t>
  </si>
  <si>
    <t>Príloha č. 8 - Návrh ocenenia položiek a celková cena za predmet zákazky</t>
  </si>
  <si>
    <t>Zefektívnenie štátneho dozoru v starostlivosti o životné prostredie - Komplexný informačný systém environmentálneho dohľadu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</si>
</sst>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  <charset val="238"/>
    </font>
    <font>
      <sz val="7"/>
      <name val="Arial"/>
      <family val="2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/>
    <xf numFmtId="0" fontId="5" fillId="0" borderId="0" xfId="0" applyFont="1"/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" fontId="0" fillId="0" borderId="1" xfId="0" applyNumberForma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0" xfId="1" applyFont="1"/>
    <xf numFmtId="0" fontId="1" fillId="0" borderId="0" xfId="1"/>
    <xf numFmtId="0" fontId="8" fillId="4" borderId="9" xfId="1" applyFont="1" applyFill="1" applyBorder="1" applyAlignment="1">
      <alignment horizontal="justify" vertical="center" wrapText="1"/>
    </xf>
    <xf numFmtId="0" fontId="8" fillId="4" borderId="10" xfId="1" applyFont="1" applyFill="1" applyBorder="1" applyAlignment="1">
      <alignment horizontal="justify" vertical="center" wrapText="1"/>
    </xf>
    <xf numFmtId="0" fontId="8" fillId="4" borderId="11" xfId="1" applyFont="1" applyFill="1" applyBorder="1" applyAlignment="1">
      <alignment horizontal="justify" vertical="center" wrapText="1"/>
    </xf>
    <xf numFmtId="0" fontId="8" fillId="4" borderId="1" xfId="1" applyFont="1" applyFill="1" applyBorder="1" applyAlignment="1">
      <alignment horizontal="justify" vertical="center" wrapText="1"/>
    </xf>
    <xf numFmtId="0" fontId="8" fillId="4" borderId="12" xfId="1" applyFont="1" applyFill="1" applyBorder="1" applyAlignment="1">
      <alignment horizontal="justify" vertical="center" wrapText="1"/>
    </xf>
    <xf numFmtId="0" fontId="8" fillId="0" borderId="13" xfId="1" applyFont="1" applyBorder="1" applyAlignment="1" applyProtection="1">
      <alignment vertical="center" wrapText="1"/>
      <protection locked="0"/>
    </xf>
    <xf numFmtId="3" fontId="8" fillId="0" borderId="14" xfId="1" applyNumberFormat="1" applyFont="1" applyBorder="1" applyAlignment="1">
      <alignment vertical="center" wrapText="1"/>
    </xf>
    <xf numFmtId="9" fontId="5" fillId="0" borderId="15" xfId="1" applyNumberFormat="1" applyFont="1" applyBorder="1" applyAlignment="1">
      <alignment horizontal="center" vertical="center"/>
    </xf>
    <xf numFmtId="0" fontId="8" fillId="0" borderId="11" xfId="1" applyFont="1" applyBorder="1" applyAlignment="1" applyProtection="1">
      <alignment vertical="center" wrapText="1"/>
      <protection locked="0"/>
    </xf>
    <xf numFmtId="3" fontId="8" fillId="0" borderId="1" xfId="1" applyNumberFormat="1" applyFont="1" applyBorder="1" applyAlignment="1">
      <alignment vertical="center" wrapText="1"/>
    </xf>
    <xf numFmtId="10" fontId="5" fillId="0" borderId="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6" xfId="1" applyFont="1" applyBorder="1" applyAlignment="1" applyProtection="1">
      <alignment vertical="center" wrapText="1"/>
      <protection locked="0"/>
    </xf>
    <xf numFmtId="3" fontId="8" fillId="0" borderId="11" xfId="1" applyNumberFormat="1" applyFont="1" applyBorder="1" applyAlignment="1">
      <alignment vertical="center" wrapText="1"/>
    </xf>
    <xf numFmtId="9" fontId="5" fillId="0" borderId="12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 applyProtection="1">
      <alignment vertical="center" wrapText="1"/>
      <protection locked="0"/>
    </xf>
    <xf numFmtId="3" fontId="8" fillId="0" borderId="1" xfId="1" applyNumberFormat="1" applyFont="1" applyBorder="1" applyAlignment="1" applyProtection="1">
      <alignment vertical="center" wrapText="1"/>
      <protection locked="0"/>
    </xf>
    <xf numFmtId="0" fontId="8" fillId="0" borderId="17" xfId="1" applyFont="1" applyBorder="1" applyAlignment="1" applyProtection="1">
      <alignment vertical="center" wrapText="1"/>
      <protection locked="0"/>
    </xf>
    <xf numFmtId="3" fontId="8" fillId="0" borderId="18" xfId="1" applyNumberFormat="1" applyFont="1" applyBorder="1" applyAlignment="1" applyProtection="1">
      <alignment vertical="center" wrapText="1"/>
      <protection locked="0"/>
    </xf>
    <xf numFmtId="9" fontId="5" fillId="0" borderId="19" xfId="1" applyNumberFormat="1" applyFont="1" applyBorder="1" applyAlignment="1">
      <alignment horizontal="center" vertical="center"/>
    </xf>
    <xf numFmtId="0" fontId="8" fillId="0" borderId="18" xfId="1" applyFont="1" applyBorder="1" applyAlignment="1" applyProtection="1">
      <alignment vertical="center" wrapText="1"/>
      <protection locked="0"/>
    </xf>
    <xf numFmtId="3" fontId="8" fillId="0" borderId="20" xfId="1" applyNumberFormat="1" applyFont="1" applyBorder="1" applyAlignment="1" applyProtection="1">
      <alignment vertical="center" wrapText="1"/>
      <protection locked="0"/>
    </xf>
    <xf numFmtId="0" fontId="5" fillId="0" borderId="19" xfId="1" applyFont="1" applyBorder="1" applyAlignment="1">
      <alignment horizontal="center" vertical="center"/>
    </xf>
    <xf numFmtId="0" fontId="8" fillId="0" borderId="21" xfId="1" applyFont="1" applyBorder="1" applyAlignment="1" applyProtection="1">
      <alignment vertical="center" wrapText="1"/>
      <protection locked="0"/>
    </xf>
    <xf numFmtId="3" fontId="8" fillId="0" borderId="20" xfId="1" applyNumberFormat="1" applyFont="1" applyBorder="1" applyAlignment="1">
      <alignment vertical="center" wrapText="1"/>
    </xf>
    <xf numFmtId="10" fontId="5" fillId="0" borderId="20" xfId="1" applyNumberFormat="1" applyFont="1" applyBorder="1" applyAlignment="1">
      <alignment horizontal="center" vertical="center"/>
    </xf>
    <xf numFmtId="0" fontId="8" fillId="0" borderId="22" xfId="1" applyFont="1" applyBorder="1" applyAlignment="1" applyProtection="1">
      <alignment vertical="center" wrapText="1"/>
      <protection locked="0"/>
    </xf>
    <xf numFmtId="0" fontId="8" fillId="0" borderId="23" xfId="1" applyFont="1" applyBorder="1" applyAlignment="1" applyProtection="1">
      <alignment vertical="center" wrapText="1"/>
      <protection locked="0"/>
    </xf>
    <xf numFmtId="3" fontId="8" fillId="0" borderId="25" xfId="1" applyNumberFormat="1" applyFont="1" applyBorder="1"/>
    <xf numFmtId="0" fontId="9" fillId="0" borderId="25" xfId="1" applyFont="1" applyBorder="1"/>
    <xf numFmtId="0" fontId="9" fillId="4" borderId="24" xfId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6" borderId="3" xfId="0" applyFont="1" applyFill="1" applyBorder="1" applyAlignment="1" applyProtection="1">
      <alignment horizontal="left" vertical="top" wrapText="1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8" fillId="4" borderId="4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wrapText="1"/>
    </xf>
    <xf numFmtId="0" fontId="8" fillId="4" borderId="7" xfId="1" applyFont="1" applyFill="1" applyBorder="1" applyAlignment="1">
      <alignment horizontal="center" wrapText="1"/>
    </xf>
    <xf numFmtId="0" fontId="8" fillId="4" borderId="6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3" fontId="9" fillId="4" borderId="23" xfId="1" applyNumberFormat="1" applyFont="1" applyFill="1" applyBorder="1" applyAlignment="1">
      <alignment horizontal="center"/>
    </xf>
    <xf numFmtId="0" fontId="9" fillId="4" borderId="24" xfId="1" applyFont="1" applyFill="1" applyBorder="1" applyAlignment="1">
      <alignment horizontal="center"/>
    </xf>
  </cellXfs>
  <cellStyles count="2">
    <cellStyle name="Normálna" xfId="0" builtinId="0"/>
    <cellStyle name="Normálne 2" xfId="1" xr:uid="{00000000-0005-0000-0000-000001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s.cholasta\PROCESS\cestaky\2019\D:\Rozpocet%20projektu%20pre%20narodne%20projekty%20platny%20od%2009.01.2018_zaokruhlene%20nadol-in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eata_simorova_varx_sk/Documents/Work/2018/PM/IZP/KSED_OPII/210819/Rozpocet%20do%20ZoN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yty_haro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cet_ZoNFP"/>
      <sheetName val="Skyty_harok"/>
      <sheetName val="Priloha_limity"/>
    </sheetNames>
    <sheetDataSet>
      <sheetData sheetId="0" refreshError="1">
        <row r="5">
          <cell r="H5">
            <v>136</v>
          </cell>
        </row>
        <row r="6">
          <cell r="H6">
            <v>495</v>
          </cell>
        </row>
        <row r="7">
          <cell r="H7">
            <v>130</v>
          </cell>
        </row>
        <row r="8">
          <cell r="H8">
            <v>57</v>
          </cell>
        </row>
        <row r="9">
          <cell r="H9">
            <v>89</v>
          </cell>
        </row>
        <row r="10">
          <cell r="H10">
            <v>121</v>
          </cell>
        </row>
        <row r="11">
          <cell r="H11">
            <v>47</v>
          </cell>
        </row>
        <row r="12">
          <cell r="H12">
            <v>54</v>
          </cell>
        </row>
        <row r="13">
          <cell r="H13">
            <v>28</v>
          </cell>
        </row>
        <row r="14">
          <cell r="H14">
            <v>34</v>
          </cell>
        </row>
        <row r="15">
          <cell r="H15">
            <v>6</v>
          </cell>
        </row>
        <row r="16">
          <cell r="H16">
            <v>28</v>
          </cell>
        </row>
        <row r="17">
          <cell r="H17">
            <v>89</v>
          </cell>
        </row>
        <row r="18">
          <cell r="H18">
            <v>39</v>
          </cell>
        </row>
        <row r="19">
          <cell r="H19">
            <v>41</v>
          </cell>
        </row>
        <row r="20">
          <cell r="H20">
            <v>132</v>
          </cell>
        </row>
        <row r="21">
          <cell r="H21">
            <v>21</v>
          </cell>
        </row>
        <row r="22">
          <cell r="H22">
            <v>15</v>
          </cell>
        </row>
        <row r="23">
          <cell r="H23">
            <v>15</v>
          </cell>
        </row>
        <row r="24">
          <cell r="H24">
            <v>30</v>
          </cell>
        </row>
        <row r="25">
          <cell r="H25">
            <v>10</v>
          </cell>
        </row>
        <row r="26">
          <cell r="H26">
            <v>15</v>
          </cell>
        </row>
        <row r="27">
          <cell r="H27">
            <v>7</v>
          </cell>
        </row>
        <row r="28">
          <cell r="H28">
            <v>64</v>
          </cell>
        </row>
        <row r="29">
          <cell r="H29">
            <v>305</v>
          </cell>
        </row>
        <row r="30">
          <cell r="H30">
            <v>75</v>
          </cell>
        </row>
        <row r="31">
          <cell r="H31">
            <v>35</v>
          </cell>
        </row>
        <row r="32">
          <cell r="H32">
            <v>47</v>
          </cell>
        </row>
        <row r="33">
          <cell r="H33">
            <v>58</v>
          </cell>
        </row>
        <row r="34">
          <cell r="H34">
            <v>30</v>
          </cell>
        </row>
        <row r="35">
          <cell r="H35">
            <v>31</v>
          </cell>
        </row>
        <row r="36">
          <cell r="H36">
            <v>12</v>
          </cell>
        </row>
        <row r="37">
          <cell r="H37">
            <v>124</v>
          </cell>
        </row>
        <row r="38">
          <cell r="H38">
            <v>503</v>
          </cell>
        </row>
        <row r="39">
          <cell r="H39">
            <v>98</v>
          </cell>
        </row>
        <row r="40">
          <cell r="H40">
            <v>101</v>
          </cell>
        </row>
        <row r="41">
          <cell r="H41">
            <v>252</v>
          </cell>
        </row>
        <row r="54">
          <cell r="H54">
            <v>390</v>
          </cell>
        </row>
        <row r="55">
          <cell r="H55">
            <v>1627</v>
          </cell>
        </row>
        <row r="56">
          <cell r="H56">
            <v>410</v>
          </cell>
        </row>
        <row r="57">
          <cell r="H57">
            <v>195</v>
          </cell>
        </row>
        <row r="58">
          <cell r="H58">
            <v>310</v>
          </cell>
        </row>
        <row r="59">
          <cell r="H59">
            <v>438</v>
          </cell>
        </row>
        <row r="60">
          <cell r="H60">
            <v>172</v>
          </cell>
        </row>
        <row r="61">
          <cell r="H61">
            <v>211</v>
          </cell>
        </row>
        <row r="62">
          <cell r="H62">
            <v>251</v>
          </cell>
        </row>
        <row r="63">
          <cell r="H63">
            <v>210</v>
          </cell>
        </row>
        <row r="64">
          <cell r="H64">
            <v>5</v>
          </cell>
        </row>
        <row r="65">
          <cell r="H65">
            <v>152</v>
          </cell>
        </row>
        <row r="66">
          <cell r="H66">
            <v>283</v>
          </cell>
        </row>
        <row r="67">
          <cell r="H67">
            <v>425</v>
          </cell>
        </row>
        <row r="68">
          <cell r="H68">
            <v>75</v>
          </cell>
        </row>
        <row r="69">
          <cell r="H69">
            <v>40</v>
          </cell>
        </row>
        <row r="70">
          <cell r="H70">
            <v>2</v>
          </cell>
        </row>
        <row r="71">
          <cell r="H71">
            <v>8</v>
          </cell>
        </row>
        <row r="72">
          <cell r="H72">
            <v>2</v>
          </cell>
        </row>
        <row r="73">
          <cell r="H73">
            <v>1</v>
          </cell>
        </row>
        <row r="74">
          <cell r="H74">
            <v>1</v>
          </cell>
        </row>
        <row r="75">
          <cell r="H75">
            <v>2</v>
          </cell>
        </row>
        <row r="76">
          <cell r="H76">
            <v>1</v>
          </cell>
        </row>
        <row r="77">
          <cell r="H77">
            <v>1</v>
          </cell>
        </row>
        <row r="78">
          <cell r="H78">
            <v>8</v>
          </cell>
        </row>
        <row r="79">
          <cell r="H79">
            <v>2</v>
          </cell>
        </row>
        <row r="80">
          <cell r="H80">
            <v>2</v>
          </cell>
        </row>
        <row r="81">
          <cell r="H81">
            <v>11</v>
          </cell>
        </row>
        <row r="83">
          <cell r="H83">
            <v>101</v>
          </cell>
        </row>
        <row r="84">
          <cell r="H84">
            <v>411</v>
          </cell>
        </row>
        <row r="85">
          <cell r="H85">
            <v>93</v>
          </cell>
        </row>
        <row r="86">
          <cell r="H86">
            <v>44</v>
          </cell>
        </row>
        <row r="87">
          <cell r="H87">
            <v>64</v>
          </cell>
        </row>
        <row r="88">
          <cell r="H88">
            <v>96</v>
          </cell>
        </row>
        <row r="89">
          <cell r="H89">
            <v>35</v>
          </cell>
        </row>
        <row r="90">
          <cell r="H90">
            <v>44</v>
          </cell>
        </row>
        <row r="91">
          <cell r="H91">
            <v>36</v>
          </cell>
        </row>
        <row r="92">
          <cell r="H92">
            <v>31</v>
          </cell>
        </row>
        <row r="93">
          <cell r="H93">
            <v>5</v>
          </cell>
        </row>
        <row r="94">
          <cell r="H94">
            <v>62</v>
          </cell>
        </row>
        <row r="95">
          <cell r="H95">
            <v>8</v>
          </cell>
        </row>
        <row r="97">
          <cell r="H97">
            <v>2</v>
          </cell>
        </row>
        <row r="98">
          <cell r="H98">
            <v>10</v>
          </cell>
        </row>
        <row r="99">
          <cell r="H99">
            <v>2</v>
          </cell>
        </row>
        <row r="100">
          <cell r="H100">
            <v>1</v>
          </cell>
        </row>
        <row r="101">
          <cell r="H101">
            <v>1</v>
          </cell>
        </row>
        <row r="102">
          <cell r="H102">
            <v>2</v>
          </cell>
        </row>
        <row r="103">
          <cell r="H103">
            <v>1</v>
          </cell>
        </row>
        <row r="104">
          <cell r="H104">
            <v>1</v>
          </cell>
        </row>
        <row r="105">
          <cell r="H105">
            <v>5</v>
          </cell>
        </row>
        <row r="106">
          <cell r="H106">
            <v>2</v>
          </cell>
        </row>
        <row r="107">
          <cell r="H107">
            <v>2</v>
          </cell>
        </row>
        <row r="108">
          <cell r="H108">
            <v>10</v>
          </cell>
        </row>
        <row r="109">
          <cell r="H109">
            <v>5</v>
          </cell>
        </row>
        <row r="110">
          <cell r="H110">
            <v>53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view="pageBreakPreview" zoomScale="55" zoomScaleNormal="55" zoomScaleSheetLayoutView="55" workbookViewId="0">
      <pane ySplit="3" topLeftCell="A4" activePane="bottomLeft" state="frozen"/>
      <selection pane="bottomLeft" activeCell="E61" sqref="E61"/>
    </sheetView>
  </sheetViews>
  <sheetFormatPr defaultColWidth="9.1796875" defaultRowHeight="14.5" x14ac:dyDescent="0.35"/>
  <cols>
    <col min="1" max="1" width="4.7265625" style="21" customWidth="1"/>
    <col min="2" max="2" width="12.81640625" style="2" customWidth="1"/>
    <col min="3" max="3" width="72.453125" style="2" customWidth="1"/>
    <col min="4" max="4" width="32.26953125" style="21" customWidth="1"/>
    <col min="5" max="5" width="48.7265625" style="24" customWidth="1"/>
    <col min="6" max="6" width="9.1796875" style="21"/>
    <col min="7" max="7" width="13.7265625" style="2" customWidth="1"/>
    <col min="8" max="8" width="13" style="2" bestFit="1" customWidth="1"/>
    <col min="9" max="9" width="13" style="2" customWidth="1"/>
    <col min="10" max="10" width="18" style="2" customWidth="1"/>
    <col min="11" max="11" width="12.7265625" style="2" bestFit="1" customWidth="1"/>
    <col min="12" max="12" width="11" style="2" bestFit="1" customWidth="1"/>
    <col min="13" max="16384" width="9.1796875" style="2"/>
  </cols>
  <sheetData>
    <row r="1" spans="1:13" x14ac:dyDescent="0.35">
      <c r="A1" s="75" t="s">
        <v>166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x14ac:dyDescent="0.35">
      <c r="A2" s="23" t="s">
        <v>167</v>
      </c>
      <c r="B2" s="1"/>
      <c r="C2" s="1"/>
      <c r="D2" s="19"/>
      <c r="F2" s="19"/>
      <c r="G2" s="3"/>
    </row>
    <row r="3" spans="1:13" s="4" customFormat="1" ht="39" x14ac:dyDescent="0.3">
      <c r="A3" s="13" t="s">
        <v>0</v>
      </c>
      <c r="B3" s="14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143</v>
      </c>
      <c r="J3" s="14" t="s">
        <v>8</v>
      </c>
    </row>
    <row r="4" spans="1:13" s="5" customFormat="1" ht="111.75" customHeight="1" x14ac:dyDescent="0.2">
      <c r="A4" s="22"/>
      <c r="B4" s="15" t="s">
        <v>9</v>
      </c>
      <c r="C4" s="15" t="s">
        <v>10</v>
      </c>
      <c r="D4" s="15" t="s">
        <v>11</v>
      </c>
      <c r="E4" s="16" t="s">
        <v>12</v>
      </c>
      <c r="F4" s="15" t="s">
        <v>13</v>
      </c>
      <c r="G4" s="15" t="s">
        <v>14</v>
      </c>
      <c r="H4" s="15" t="s">
        <v>15</v>
      </c>
      <c r="I4" s="15"/>
      <c r="J4" s="15" t="s">
        <v>16</v>
      </c>
    </row>
    <row r="5" spans="1:13" s="5" customFormat="1" ht="16.5" customHeight="1" x14ac:dyDescent="0.2">
      <c r="A5" s="76" t="s">
        <v>17</v>
      </c>
      <c r="B5" s="77"/>
      <c r="C5" s="77"/>
      <c r="D5" s="77"/>
      <c r="E5" s="77"/>
      <c r="F5" s="77"/>
      <c r="G5" s="77"/>
      <c r="H5" s="77"/>
      <c r="I5" s="77"/>
      <c r="J5" s="77"/>
      <c r="K5" s="35"/>
      <c r="L5" s="29"/>
      <c r="M5" s="29"/>
    </row>
    <row r="6" spans="1:13" s="29" customFormat="1" x14ac:dyDescent="0.35">
      <c r="A6" s="18">
        <v>1</v>
      </c>
      <c r="B6" s="27" t="s">
        <v>39</v>
      </c>
      <c r="C6" s="27" t="s">
        <v>25</v>
      </c>
      <c r="D6" s="17" t="s">
        <v>73</v>
      </c>
      <c r="E6" s="37" t="s">
        <v>48</v>
      </c>
      <c r="F6" s="38" t="s">
        <v>69</v>
      </c>
      <c r="G6" s="39"/>
      <c r="H6" s="39"/>
      <c r="I6" s="39">
        <f>ROUND(G6*H6,2)</f>
        <v>0</v>
      </c>
      <c r="J6" s="33">
        <f t="shared" ref="J6:J42" si="0">ROUND(G6*H6*1.2,2)</f>
        <v>0</v>
      </c>
      <c r="K6" s="35"/>
    </row>
    <row r="7" spans="1:13" s="29" customFormat="1" x14ac:dyDescent="0.35">
      <c r="A7" s="18">
        <v>2</v>
      </c>
      <c r="B7" s="27" t="s">
        <v>39</v>
      </c>
      <c r="C7" s="27" t="s">
        <v>25</v>
      </c>
      <c r="D7" s="17" t="s">
        <v>73</v>
      </c>
      <c r="E7" s="37" t="s">
        <v>49</v>
      </c>
      <c r="F7" s="38" t="s">
        <v>69</v>
      </c>
      <c r="G7" s="39"/>
      <c r="H7" s="39"/>
      <c r="I7" s="39">
        <f t="shared" ref="I7:I42" si="1">ROUND(G7*H7,2)</f>
        <v>0</v>
      </c>
      <c r="J7" s="33">
        <f t="shared" si="0"/>
        <v>0</v>
      </c>
    </row>
    <row r="8" spans="1:13" s="29" customFormat="1" ht="29" x14ac:dyDescent="0.35">
      <c r="A8" s="18">
        <v>3</v>
      </c>
      <c r="B8" s="27" t="s">
        <v>39</v>
      </c>
      <c r="C8" s="27" t="s">
        <v>18</v>
      </c>
      <c r="D8" s="17" t="s">
        <v>73</v>
      </c>
      <c r="E8" s="37" t="s">
        <v>50</v>
      </c>
      <c r="F8" s="38" t="s">
        <v>69</v>
      </c>
      <c r="G8" s="39"/>
      <c r="H8" s="39"/>
      <c r="I8" s="39">
        <f t="shared" si="1"/>
        <v>0</v>
      </c>
      <c r="J8" s="33">
        <f t="shared" si="0"/>
        <v>0</v>
      </c>
    </row>
    <row r="9" spans="1:13" s="29" customFormat="1" x14ac:dyDescent="0.35">
      <c r="A9" s="18">
        <v>4</v>
      </c>
      <c r="B9" s="27" t="s">
        <v>39</v>
      </c>
      <c r="C9" s="27" t="s">
        <v>45</v>
      </c>
      <c r="D9" s="17" t="s">
        <v>73</v>
      </c>
      <c r="E9" s="37" t="s">
        <v>51</v>
      </c>
      <c r="F9" s="38" t="s">
        <v>69</v>
      </c>
      <c r="G9" s="39"/>
      <c r="H9" s="39"/>
      <c r="I9" s="39">
        <f t="shared" si="1"/>
        <v>0</v>
      </c>
      <c r="J9" s="33">
        <f t="shared" si="0"/>
        <v>0</v>
      </c>
    </row>
    <row r="10" spans="1:13" s="29" customFormat="1" x14ac:dyDescent="0.35">
      <c r="A10" s="18">
        <v>5</v>
      </c>
      <c r="B10" s="27" t="s">
        <v>39</v>
      </c>
      <c r="C10" s="27" t="s">
        <v>25</v>
      </c>
      <c r="D10" s="17" t="s">
        <v>73</v>
      </c>
      <c r="E10" s="37" t="s">
        <v>52</v>
      </c>
      <c r="F10" s="38" t="s">
        <v>69</v>
      </c>
      <c r="G10" s="39"/>
      <c r="H10" s="39"/>
      <c r="I10" s="39">
        <f t="shared" si="1"/>
        <v>0</v>
      </c>
      <c r="J10" s="33">
        <f t="shared" si="0"/>
        <v>0</v>
      </c>
    </row>
    <row r="11" spans="1:13" s="29" customFormat="1" x14ac:dyDescent="0.35">
      <c r="A11" s="18">
        <v>6</v>
      </c>
      <c r="B11" s="27" t="s">
        <v>39</v>
      </c>
      <c r="C11" s="27" t="s">
        <v>45</v>
      </c>
      <c r="D11" s="17" t="s">
        <v>73</v>
      </c>
      <c r="E11" s="37" t="s">
        <v>53</v>
      </c>
      <c r="F11" s="38" t="s">
        <v>69</v>
      </c>
      <c r="G11" s="39"/>
      <c r="H11" s="39"/>
      <c r="I11" s="39">
        <f t="shared" si="1"/>
        <v>0</v>
      </c>
      <c r="J11" s="33">
        <f t="shared" si="0"/>
        <v>0</v>
      </c>
    </row>
    <row r="12" spans="1:13" s="29" customFormat="1" x14ac:dyDescent="0.35">
      <c r="A12" s="18">
        <v>7</v>
      </c>
      <c r="B12" s="27" t="s">
        <v>39</v>
      </c>
      <c r="C12" s="27" t="s">
        <v>45</v>
      </c>
      <c r="D12" s="17" t="s">
        <v>73</v>
      </c>
      <c r="E12" s="37" t="s">
        <v>54</v>
      </c>
      <c r="F12" s="38" t="s">
        <v>69</v>
      </c>
      <c r="G12" s="39"/>
      <c r="H12" s="39"/>
      <c r="I12" s="39">
        <f t="shared" si="1"/>
        <v>0</v>
      </c>
      <c r="J12" s="33">
        <f t="shared" si="0"/>
        <v>0</v>
      </c>
    </row>
    <row r="13" spans="1:13" s="29" customFormat="1" x14ac:dyDescent="0.35">
      <c r="A13" s="18">
        <v>8</v>
      </c>
      <c r="B13" s="27" t="s">
        <v>39</v>
      </c>
      <c r="C13" s="27" t="s">
        <v>18</v>
      </c>
      <c r="D13" s="17" t="s">
        <v>73</v>
      </c>
      <c r="E13" s="37" t="s">
        <v>55</v>
      </c>
      <c r="F13" s="38" t="s">
        <v>69</v>
      </c>
      <c r="G13" s="39"/>
      <c r="H13" s="39"/>
      <c r="I13" s="39">
        <f t="shared" si="1"/>
        <v>0</v>
      </c>
      <c r="J13" s="33">
        <f t="shared" si="0"/>
        <v>0</v>
      </c>
    </row>
    <row r="14" spans="1:13" s="29" customFormat="1" x14ac:dyDescent="0.35">
      <c r="A14" s="18">
        <v>9</v>
      </c>
      <c r="B14" s="27" t="s">
        <v>39</v>
      </c>
      <c r="C14" s="27" t="s">
        <v>18</v>
      </c>
      <c r="D14" s="17" t="s">
        <v>73</v>
      </c>
      <c r="E14" s="37" t="s">
        <v>56</v>
      </c>
      <c r="F14" s="38" t="s">
        <v>69</v>
      </c>
      <c r="G14" s="39"/>
      <c r="H14" s="39"/>
      <c r="I14" s="39">
        <f t="shared" si="1"/>
        <v>0</v>
      </c>
      <c r="J14" s="33">
        <f t="shared" si="0"/>
        <v>0</v>
      </c>
    </row>
    <row r="15" spans="1:13" s="29" customFormat="1" x14ac:dyDescent="0.35">
      <c r="A15" s="18">
        <v>10</v>
      </c>
      <c r="B15" s="27" t="s">
        <v>39</v>
      </c>
      <c r="C15" s="27" t="s">
        <v>18</v>
      </c>
      <c r="D15" s="17" t="s">
        <v>73</v>
      </c>
      <c r="E15" s="37" t="s">
        <v>57</v>
      </c>
      <c r="F15" s="38" t="s">
        <v>69</v>
      </c>
      <c r="G15" s="39"/>
      <c r="H15" s="39"/>
      <c r="I15" s="39">
        <f t="shared" si="1"/>
        <v>0</v>
      </c>
      <c r="J15" s="33">
        <f t="shared" si="0"/>
        <v>0</v>
      </c>
    </row>
    <row r="16" spans="1:13" s="29" customFormat="1" x14ac:dyDescent="0.35">
      <c r="A16" s="18">
        <v>11</v>
      </c>
      <c r="B16" s="27" t="s">
        <v>39</v>
      </c>
      <c r="C16" s="27" t="s">
        <v>18</v>
      </c>
      <c r="D16" s="17" t="s">
        <v>73</v>
      </c>
      <c r="E16" s="37" t="s">
        <v>58</v>
      </c>
      <c r="F16" s="38" t="s">
        <v>69</v>
      </c>
      <c r="G16" s="39"/>
      <c r="H16" s="39"/>
      <c r="I16" s="39">
        <f t="shared" si="1"/>
        <v>0</v>
      </c>
      <c r="J16" s="33">
        <f t="shared" si="0"/>
        <v>0</v>
      </c>
    </row>
    <row r="17" spans="1:10" s="29" customFormat="1" ht="29" x14ac:dyDescent="0.35">
      <c r="A17" s="18">
        <v>12</v>
      </c>
      <c r="B17" s="27" t="s">
        <v>39</v>
      </c>
      <c r="C17" s="30" t="s">
        <v>25</v>
      </c>
      <c r="D17" s="26" t="s">
        <v>73</v>
      </c>
      <c r="E17" s="40" t="s">
        <v>59</v>
      </c>
      <c r="F17" s="38" t="s">
        <v>69</v>
      </c>
      <c r="G17" s="39"/>
      <c r="H17" s="39"/>
      <c r="I17" s="39">
        <f t="shared" si="1"/>
        <v>0</v>
      </c>
      <c r="J17" s="33">
        <f t="shared" si="0"/>
        <v>0</v>
      </c>
    </row>
    <row r="18" spans="1:10" s="29" customFormat="1" x14ac:dyDescent="0.35">
      <c r="A18" s="18">
        <v>13</v>
      </c>
      <c r="B18" s="27" t="s">
        <v>39</v>
      </c>
      <c r="C18" s="30" t="s">
        <v>18</v>
      </c>
      <c r="D18" s="26" t="s">
        <v>73</v>
      </c>
      <c r="E18" s="40" t="s">
        <v>120</v>
      </c>
      <c r="F18" s="38" t="s">
        <v>69</v>
      </c>
      <c r="G18" s="39"/>
      <c r="H18" s="39"/>
      <c r="I18" s="39">
        <f t="shared" si="1"/>
        <v>0</v>
      </c>
      <c r="J18" s="33">
        <f t="shared" si="0"/>
        <v>0</v>
      </c>
    </row>
    <row r="19" spans="1:10" s="29" customFormat="1" x14ac:dyDescent="0.35">
      <c r="A19" s="18">
        <v>14</v>
      </c>
      <c r="B19" s="27" t="s">
        <v>39</v>
      </c>
      <c r="C19" s="27" t="s">
        <v>18</v>
      </c>
      <c r="D19" s="17" t="s">
        <v>73</v>
      </c>
      <c r="E19" s="37" t="s">
        <v>121</v>
      </c>
      <c r="F19" s="38" t="s">
        <v>69</v>
      </c>
      <c r="G19" s="39"/>
      <c r="H19" s="39"/>
      <c r="I19" s="39">
        <f t="shared" si="1"/>
        <v>0</v>
      </c>
      <c r="J19" s="33">
        <f t="shared" si="0"/>
        <v>0</v>
      </c>
    </row>
    <row r="20" spans="1:10" s="29" customFormat="1" x14ac:dyDescent="0.35">
      <c r="A20" s="18">
        <v>15</v>
      </c>
      <c r="B20" s="27" t="s">
        <v>39</v>
      </c>
      <c r="C20" s="27" t="s">
        <v>25</v>
      </c>
      <c r="D20" s="17" t="s">
        <v>73</v>
      </c>
      <c r="E20" s="37" t="s">
        <v>99</v>
      </c>
      <c r="F20" s="38" t="s">
        <v>69</v>
      </c>
      <c r="G20" s="39"/>
      <c r="H20" s="39"/>
      <c r="I20" s="39">
        <f t="shared" si="1"/>
        <v>0</v>
      </c>
      <c r="J20" s="33">
        <f t="shared" si="0"/>
        <v>0</v>
      </c>
    </row>
    <row r="21" spans="1:10" s="29" customFormat="1" x14ac:dyDescent="0.35">
      <c r="A21" s="18">
        <v>16</v>
      </c>
      <c r="B21" s="27" t="s">
        <v>39</v>
      </c>
      <c r="C21" s="27" t="s">
        <v>25</v>
      </c>
      <c r="D21" s="17" t="s">
        <v>73</v>
      </c>
      <c r="E21" s="37" t="s">
        <v>100</v>
      </c>
      <c r="F21" s="38" t="s">
        <v>69</v>
      </c>
      <c r="G21" s="39"/>
      <c r="H21" s="39"/>
      <c r="I21" s="39">
        <f t="shared" si="1"/>
        <v>0</v>
      </c>
      <c r="J21" s="33">
        <f t="shared" si="0"/>
        <v>0</v>
      </c>
    </row>
    <row r="22" spans="1:10" s="29" customFormat="1" ht="29" x14ac:dyDescent="0.35">
      <c r="A22" s="18">
        <v>17</v>
      </c>
      <c r="B22" s="27" t="s">
        <v>39</v>
      </c>
      <c r="C22" s="27" t="s">
        <v>18</v>
      </c>
      <c r="D22" s="17" t="s">
        <v>73</v>
      </c>
      <c r="E22" s="37" t="s">
        <v>101</v>
      </c>
      <c r="F22" s="38" t="s">
        <v>69</v>
      </c>
      <c r="G22" s="39"/>
      <c r="H22" s="39"/>
      <c r="I22" s="39">
        <f t="shared" si="1"/>
        <v>0</v>
      </c>
      <c r="J22" s="33">
        <f t="shared" si="0"/>
        <v>0</v>
      </c>
    </row>
    <row r="23" spans="1:10" s="29" customFormat="1" x14ac:dyDescent="0.35">
      <c r="A23" s="18">
        <v>18</v>
      </c>
      <c r="B23" s="27" t="s">
        <v>39</v>
      </c>
      <c r="C23" s="27" t="s">
        <v>45</v>
      </c>
      <c r="D23" s="17" t="s">
        <v>73</v>
      </c>
      <c r="E23" s="37" t="s">
        <v>102</v>
      </c>
      <c r="F23" s="38" t="s">
        <v>69</v>
      </c>
      <c r="G23" s="39"/>
      <c r="H23" s="39"/>
      <c r="I23" s="39">
        <f t="shared" si="1"/>
        <v>0</v>
      </c>
      <c r="J23" s="33">
        <f t="shared" si="0"/>
        <v>0</v>
      </c>
    </row>
    <row r="24" spans="1:10" s="29" customFormat="1" x14ac:dyDescent="0.35">
      <c r="A24" s="18">
        <v>19</v>
      </c>
      <c r="B24" s="27" t="s">
        <v>39</v>
      </c>
      <c r="C24" s="27" t="s">
        <v>25</v>
      </c>
      <c r="D24" s="17" t="s">
        <v>73</v>
      </c>
      <c r="E24" s="37" t="s">
        <v>103</v>
      </c>
      <c r="F24" s="38" t="s">
        <v>69</v>
      </c>
      <c r="G24" s="39"/>
      <c r="H24" s="39"/>
      <c r="I24" s="39">
        <f t="shared" si="1"/>
        <v>0</v>
      </c>
      <c r="J24" s="33">
        <f t="shared" si="0"/>
        <v>0</v>
      </c>
    </row>
    <row r="25" spans="1:10" s="29" customFormat="1" x14ac:dyDescent="0.35">
      <c r="A25" s="18">
        <v>20</v>
      </c>
      <c r="B25" s="27" t="s">
        <v>39</v>
      </c>
      <c r="C25" s="27" t="s">
        <v>45</v>
      </c>
      <c r="D25" s="17" t="s">
        <v>73</v>
      </c>
      <c r="E25" s="37" t="s">
        <v>104</v>
      </c>
      <c r="F25" s="38" t="s">
        <v>69</v>
      </c>
      <c r="G25" s="39"/>
      <c r="H25" s="39"/>
      <c r="I25" s="39">
        <f t="shared" si="1"/>
        <v>0</v>
      </c>
      <c r="J25" s="33">
        <f t="shared" si="0"/>
        <v>0</v>
      </c>
    </row>
    <row r="26" spans="1:10" s="29" customFormat="1" x14ac:dyDescent="0.35">
      <c r="A26" s="18">
        <v>21</v>
      </c>
      <c r="B26" s="27" t="s">
        <v>39</v>
      </c>
      <c r="C26" s="27" t="s">
        <v>45</v>
      </c>
      <c r="D26" s="17" t="s">
        <v>73</v>
      </c>
      <c r="E26" s="37" t="s">
        <v>105</v>
      </c>
      <c r="F26" s="38" t="s">
        <v>69</v>
      </c>
      <c r="G26" s="39"/>
      <c r="H26" s="39"/>
      <c r="I26" s="39">
        <f t="shared" si="1"/>
        <v>0</v>
      </c>
      <c r="J26" s="33">
        <f t="shared" si="0"/>
        <v>0</v>
      </c>
    </row>
    <row r="27" spans="1:10" s="29" customFormat="1" x14ac:dyDescent="0.35">
      <c r="A27" s="18">
        <v>22</v>
      </c>
      <c r="B27" s="27" t="s">
        <v>39</v>
      </c>
      <c r="C27" s="27" t="s">
        <v>18</v>
      </c>
      <c r="D27" s="17" t="s">
        <v>73</v>
      </c>
      <c r="E27" s="37" t="s">
        <v>106</v>
      </c>
      <c r="F27" s="38" t="s">
        <v>69</v>
      </c>
      <c r="G27" s="39"/>
      <c r="H27" s="39"/>
      <c r="I27" s="39">
        <f t="shared" si="1"/>
        <v>0</v>
      </c>
      <c r="J27" s="33">
        <f t="shared" si="0"/>
        <v>0</v>
      </c>
    </row>
    <row r="28" spans="1:10" s="29" customFormat="1" x14ac:dyDescent="0.35">
      <c r="A28" s="18">
        <v>23</v>
      </c>
      <c r="B28" s="27" t="s">
        <v>39</v>
      </c>
      <c r="C28" s="27" t="s">
        <v>18</v>
      </c>
      <c r="D28" s="17" t="s">
        <v>73</v>
      </c>
      <c r="E28" s="37" t="s">
        <v>107</v>
      </c>
      <c r="F28" s="38" t="s">
        <v>69</v>
      </c>
      <c r="G28" s="39"/>
      <c r="H28" s="39"/>
      <c r="I28" s="39">
        <f t="shared" si="1"/>
        <v>0</v>
      </c>
      <c r="J28" s="33">
        <f t="shared" si="0"/>
        <v>0</v>
      </c>
    </row>
    <row r="29" spans="1:10" s="29" customFormat="1" ht="29" x14ac:dyDescent="0.35">
      <c r="A29" s="18">
        <v>24</v>
      </c>
      <c r="B29" s="27" t="s">
        <v>39</v>
      </c>
      <c r="C29" s="27" t="s">
        <v>25</v>
      </c>
      <c r="D29" s="17" t="s">
        <v>73</v>
      </c>
      <c r="E29" s="37" t="s">
        <v>111</v>
      </c>
      <c r="F29" s="38" t="s">
        <v>69</v>
      </c>
      <c r="G29" s="39"/>
      <c r="H29" s="39"/>
      <c r="I29" s="39">
        <f t="shared" si="1"/>
        <v>0</v>
      </c>
      <c r="J29" s="33">
        <f t="shared" si="0"/>
        <v>0</v>
      </c>
    </row>
    <row r="30" spans="1:10" s="29" customFormat="1" ht="29" x14ac:dyDescent="0.35">
      <c r="A30" s="18">
        <v>25</v>
      </c>
      <c r="B30" s="27" t="s">
        <v>39</v>
      </c>
      <c r="C30" s="27" t="s">
        <v>25</v>
      </c>
      <c r="D30" s="17" t="s">
        <v>73</v>
      </c>
      <c r="E30" s="37" t="s">
        <v>112</v>
      </c>
      <c r="F30" s="38" t="s">
        <v>69</v>
      </c>
      <c r="G30" s="39"/>
      <c r="H30" s="39"/>
      <c r="I30" s="39">
        <f t="shared" si="1"/>
        <v>0</v>
      </c>
      <c r="J30" s="33">
        <f t="shared" si="0"/>
        <v>0</v>
      </c>
    </row>
    <row r="31" spans="1:10" s="29" customFormat="1" ht="29" x14ac:dyDescent="0.35">
      <c r="A31" s="18">
        <v>26</v>
      </c>
      <c r="B31" s="27" t="s">
        <v>39</v>
      </c>
      <c r="C31" s="27" t="s">
        <v>18</v>
      </c>
      <c r="D31" s="17" t="s">
        <v>73</v>
      </c>
      <c r="E31" s="37" t="s">
        <v>113</v>
      </c>
      <c r="F31" s="38" t="s">
        <v>69</v>
      </c>
      <c r="G31" s="39"/>
      <c r="H31" s="39"/>
      <c r="I31" s="39">
        <f t="shared" si="1"/>
        <v>0</v>
      </c>
      <c r="J31" s="33">
        <f t="shared" si="0"/>
        <v>0</v>
      </c>
    </row>
    <row r="32" spans="1:10" s="29" customFormat="1" ht="29" x14ac:dyDescent="0.35">
      <c r="A32" s="18">
        <v>27</v>
      </c>
      <c r="B32" s="27" t="s">
        <v>39</v>
      </c>
      <c r="C32" s="27" t="s">
        <v>45</v>
      </c>
      <c r="D32" s="17" t="s">
        <v>73</v>
      </c>
      <c r="E32" s="37" t="s">
        <v>114</v>
      </c>
      <c r="F32" s="38" t="s">
        <v>69</v>
      </c>
      <c r="G32" s="39"/>
      <c r="H32" s="39"/>
      <c r="I32" s="39">
        <f t="shared" si="1"/>
        <v>0</v>
      </c>
      <c r="J32" s="33">
        <f t="shared" si="0"/>
        <v>0</v>
      </c>
    </row>
    <row r="33" spans="1:13" s="29" customFormat="1" ht="29" x14ac:dyDescent="0.35">
      <c r="A33" s="18">
        <v>28</v>
      </c>
      <c r="B33" s="27" t="s">
        <v>39</v>
      </c>
      <c r="C33" s="27" t="s">
        <v>25</v>
      </c>
      <c r="D33" s="17" t="s">
        <v>73</v>
      </c>
      <c r="E33" s="37" t="s">
        <v>115</v>
      </c>
      <c r="F33" s="38" t="s">
        <v>69</v>
      </c>
      <c r="G33" s="39"/>
      <c r="H33" s="39"/>
      <c r="I33" s="39">
        <f t="shared" si="1"/>
        <v>0</v>
      </c>
      <c r="J33" s="33">
        <f t="shared" si="0"/>
        <v>0</v>
      </c>
    </row>
    <row r="34" spans="1:13" s="29" customFormat="1" ht="29" x14ac:dyDescent="0.35">
      <c r="A34" s="18">
        <v>29</v>
      </c>
      <c r="B34" s="27" t="s">
        <v>39</v>
      </c>
      <c r="C34" s="27" t="s">
        <v>45</v>
      </c>
      <c r="D34" s="17" t="s">
        <v>73</v>
      </c>
      <c r="E34" s="37" t="s">
        <v>116</v>
      </c>
      <c r="F34" s="38" t="s">
        <v>69</v>
      </c>
      <c r="G34" s="39"/>
      <c r="H34" s="39"/>
      <c r="I34" s="39">
        <f t="shared" si="1"/>
        <v>0</v>
      </c>
      <c r="J34" s="33">
        <f t="shared" si="0"/>
        <v>0</v>
      </c>
    </row>
    <row r="35" spans="1:13" s="29" customFormat="1" ht="29" x14ac:dyDescent="0.35">
      <c r="A35" s="18">
        <v>30</v>
      </c>
      <c r="B35" s="27" t="s">
        <v>39</v>
      </c>
      <c r="C35" s="27" t="s">
        <v>45</v>
      </c>
      <c r="D35" s="17" t="s">
        <v>73</v>
      </c>
      <c r="E35" s="37" t="s">
        <v>117</v>
      </c>
      <c r="F35" s="38" t="s">
        <v>69</v>
      </c>
      <c r="G35" s="39"/>
      <c r="H35" s="39"/>
      <c r="I35" s="39">
        <f t="shared" si="1"/>
        <v>0</v>
      </c>
      <c r="J35" s="33">
        <f t="shared" si="0"/>
        <v>0</v>
      </c>
    </row>
    <row r="36" spans="1:13" s="29" customFormat="1" ht="29" x14ac:dyDescent="0.35">
      <c r="A36" s="18">
        <v>31</v>
      </c>
      <c r="B36" s="27" t="s">
        <v>39</v>
      </c>
      <c r="C36" s="27" t="s">
        <v>18</v>
      </c>
      <c r="D36" s="17" t="s">
        <v>73</v>
      </c>
      <c r="E36" s="37" t="s">
        <v>118</v>
      </c>
      <c r="F36" s="38" t="s">
        <v>69</v>
      </c>
      <c r="G36" s="39"/>
      <c r="H36" s="39"/>
      <c r="I36" s="39">
        <f t="shared" si="1"/>
        <v>0</v>
      </c>
      <c r="J36" s="33">
        <f t="shared" si="0"/>
        <v>0</v>
      </c>
    </row>
    <row r="37" spans="1:13" s="29" customFormat="1" ht="29" x14ac:dyDescent="0.35">
      <c r="A37" s="18">
        <v>32</v>
      </c>
      <c r="B37" s="27" t="s">
        <v>39</v>
      </c>
      <c r="C37" s="27" t="s">
        <v>18</v>
      </c>
      <c r="D37" s="17" t="s">
        <v>73</v>
      </c>
      <c r="E37" s="37" t="s">
        <v>119</v>
      </c>
      <c r="F37" s="38" t="s">
        <v>69</v>
      </c>
      <c r="G37" s="39"/>
      <c r="H37" s="39"/>
      <c r="I37" s="39">
        <f t="shared" si="1"/>
        <v>0</v>
      </c>
      <c r="J37" s="33">
        <f t="shared" si="0"/>
        <v>0</v>
      </c>
    </row>
    <row r="38" spans="1:13" s="29" customFormat="1" x14ac:dyDescent="0.35">
      <c r="A38" s="18">
        <v>33</v>
      </c>
      <c r="B38" s="27" t="s">
        <v>39</v>
      </c>
      <c r="C38" s="27" t="s">
        <v>18</v>
      </c>
      <c r="D38" s="17" t="s">
        <v>73</v>
      </c>
      <c r="E38" s="37" t="s">
        <v>122</v>
      </c>
      <c r="F38" s="38" t="s">
        <v>69</v>
      </c>
      <c r="G38" s="39"/>
      <c r="H38" s="39"/>
      <c r="I38" s="39">
        <f t="shared" si="1"/>
        <v>0</v>
      </c>
      <c r="J38" s="33">
        <f t="shared" si="0"/>
        <v>0</v>
      </c>
    </row>
    <row r="39" spans="1:13" s="29" customFormat="1" x14ac:dyDescent="0.35">
      <c r="A39" s="18">
        <v>34</v>
      </c>
      <c r="B39" s="27" t="s">
        <v>39</v>
      </c>
      <c r="C39" s="27" t="s">
        <v>18</v>
      </c>
      <c r="D39" s="17" t="s">
        <v>73</v>
      </c>
      <c r="E39" s="37" t="s">
        <v>123</v>
      </c>
      <c r="F39" s="38" t="s">
        <v>69</v>
      </c>
      <c r="G39" s="39"/>
      <c r="H39" s="39"/>
      <c r="I39" s="39">
        <f t="shared" si="1"/>
        <v>0</v>
      </c>
      <c r="J39" s="33">
        <f t="shared" si="0"/>
        <v>0</v>
      </c>
    </row>
    <row r="40" spans="1:13" s="29" customFormat="1" x14ac:dyDescent="0.35">
      <c r="A40" s="18">
        <v>35</v>
      </c>
      <c r="B40" s="27" t="s">
        <v>39</v>
      </c>
      <c r="C40" s="27" t="s">
        <v>18</v>
      </c>
      <c r="D40" s="17" t="s">
        <v>73</v>
      </c>
      <c r="E40" s="37" t="s">
        <v>124</v>
      </c>
      <c r="F40" s="38" t="s">
        <v>69</v>
      </c>
      <c r="G40" s="39"/>
      <c r="H40" s="39"/>
      <c r="I40" s="39">
        <f t="shared" si="1"/>
        <v>0</v>
      </c>
      <c r="J40" s="33">
        <f t="shared" si="0"/>
        <v>0</v>
      </c>
    </row>
    <row r="41" spans="1:13" s="29" customFormat="1" ht="29" x14ac:dyDescent="0.35">
      <c r="A41" s="18">
        <v>36</v>
      </c>
      <c r="B41" s="27" t="s">
        <v>39</v>
      </c>
      <c r="C41" s="27" t="s">
        <v>25</v>
      </c>
      <c r="D41" s="17" t="s">
        <v>73</v>
      </c>
      <c r="E41" s="37" t="s">
        <v>125</v>
      </c>
      <c r="F41" s="38" t="s">
        <v>69</v>
      </c>
      <c r="G41" s="39"/>
      <c r="H41" s="39"/>
      <c r="I41" s="39">
        <f t="shared" si="1"/>
        <v>0</v>
      </c>
      <c r="J41" s="33">
        <f t="shared" si="0"/>
        <v>0</v>
      </c>
    </row>
    <row r="42" spans="1:13" s="29" customFormat="1" x14ac:dyDescent="0.35">
      <c r="A42" s="18">
        <v>37</v>
      </c>
      <c r="B42" s="27" t="s">
        <v>39</v>
      </c>
      <c r="C42" s="27" t="s">
        <v>25</v>
      </c>
      <c r="D42" s="17" t="s">
        <v>73</v>
      </c>
      <c r="E42" s="37" t="s">
        <v>41</v>
      </c>
      <c r="F42" s="38" t="s">
        <v>69</v>
      </c>
      <c r="G42" s="39"/>
      <c r="H42" s="39"/>
      <c r="I42" s="39">
        <f t="shared" si="1"/>
        <v>0</v>
      </c>
      <c r="J42" s="33">
        <f t="shared" si="0"/>
        <v>0</v>
      </c>
    </row>
    <row r="43" spans="1:13" s="5" customFormat="1" ht="13" x14ac:dyDescent="0.2">
      <c r="A43" s="78" t="s">
        <v>19</v>
      </c>
      <c r="B43" s="79"/>
      <c r="C43" s="79"/>
      <c r="D43" s="79"/>
      <c r="E43" s="79"/>
      <c r="F43" s="79"/>
      <c r="G43" s="79"/>
      <c r="H43" s="79"/>
      <c r="I43" s="79"/>
      <c r="J43" s="79"/>
    </row>
    <row r="44" spans="1:13" s="29" customFormat="1" ht="72.5" x14ac:dyDescent="0.35">
      <c r="A44" s="18">
        <v>41</v>
      </c>
      <c r="B44" s="27" t="s">
        <v>39</v>
      </c>
      <c r="C44" s="27" t="s">
        <v>27</v>
      </c>
      <c r="D44" s="36" t="s">
        <v>73</v>
      </c>
      <c r="E44" s="31" t="s">
        <v>46</v>
      </c>
      <c r="F44" s="18" t="s">
        <v>47</v>
      </c>
      <c r="G44" s="32"/>
      <c r="H44" s="27"/>
      <c r="I44" s="39">
        <f>ROUND(G44*H44,2)</f>
        <v>0</v>
      </c>
      <c r="J44" s="28">
        <f>ROUND(G44*H44*1.2,2)</f>
        <v>0</v>
      </c>
    </row>
    <row r="45" spans="1:13" s="5" customFormat="1" ht="16.5" customHeight="1" x14ac:dyDescent="0.2">
      <c r="A45" s="76" t="s">
        <v>20</v>
      </c>
      <c r="B45" s="77"/>
      <c r="C45" s="77"/>
      <c r="D45" s="77"/>
      <c r="E45" s="77"/>
      <c r="F45" s="77"/>
      <c r="G45" s="77"/>
      <c r="H45" s="77"/>
      <c r="I45" s="77"/>
      <c r="J45" s="77"/>
      <c r="K45" s="35"/>
      <c r="L45" s="29"/>
      <c r="M45" s="29"/>
    </row>
    <row r="46" spans="1:13" s="29" customFormat="1" ht="29" x14ac:dyDescent="0.35">
      <c r="A46" s="18">
        <v>48</v>
      </c>
      <c r="B46" s="27" t="s">
        <v>39</v>
      </c>
      <c r="C46" s="27" t="s">
        <v>32</v>
      </c>
      <c r="D46" s="17" t="s">
        <v>73</v>
      </c>
      <c r="E46" s="37" t="s">
        <v>60</v>
      </c>
      <c r="F46" s="38" t="s">
        <v>69</v>
      </c>
      <c r="G46" s="39"/>
      <c r="H46" s="39"/>
      <c r="I46" s="39">
        <f t="shared" ref="I46:I73" si="2">ROUND(G46*H46,2)</f>
        <v>0</v>
      </c>
      <c r="J46" s="33">
        <f>ROUND(G46*H46*1.2,2)</f>
        <v>0</v>
      </c>
      <c r="K46" s="35"/>
    </row>
    <row r="47" spans="1:13" s="29" customFormat="1" x14ac:dyDescent="0.35">
      <c r="A47" s="18">
        <v>49</v>
      </c>
      <c r="B47" s="27" t="s">
        <v>39</v>
      </c>
      <c r="C47" s="27" t="s">
        <v>32</v>
      </c>
      <c r="D47" s="17" t="s">
        <v>73</v>
      </c>
      <c r="E47" s="37" t="s">
        <v>61</v>
      </c>
      <c r="F47" s="38" t="s">
        <v>69</v>
      </c>
      <c r="G47" s="39"/>
      <c r="H47" s="39"/>
      <c r="I47" s="39">
        <f t="shared" si="2"/>
        <v>0</v>
      </c>
      <c r="J47" s="33">
        <f>ROUND(G47*H47*1.2,2)</f>
        <v>0</v>
      </c>
    </row>
    <row r="48" spans="1:13" s="29" customFormat="1" ht="29" x14ac:dyDescent="0.35">
      <c r="A48" s="18">
        <v>50</v>
      </c>
      <c r="B48" s="27" t="s">
        <v>39</v>
      </c>
      <c r="C48" s="27" t="s">
        <v>30</v>
      </c>
      <c r="D48" s="17" t="s">
        <v>73</v>
      </c>
      <c r="E48" s="37" t="s">
        <v>62</v>
      </c>
      <c r="F48" s="38" t="s">
        <v>69</v>
      </c>
      <c r="G48" s="39"/>
      <c r="H48" s="39"/>
      <c r="I48" s="39">
        <f t="shared" si="2"/>
        <v>0</v>
      </c>
      <c r="J48" s="33">
        <f>ROUND(G48*H48*1.2,2)</f>
        <v>0</v>
      </c>
    </row>
    <row r="49" spans="1:10" s="29" customFormat="1" ht="29" x14ac:dyDescent="0.35">
      <c r="A49" s="18">
        <v>51</v>
      </c>
      <c r="B49" s="27" t="s">
        <v>39</v>
      </c>
      <c r="C49" s="27" t="s">
        <v>31</v>
      </c>
      <c r="D49" s="17" t="s">
        <v>73</v>
      </c>
      <c r="E49" s="37" t="s">
        <v>63</v>
      </c>
      <c r="F49" s="38" t="s">
        <v>69</v>
      </c>
      <c r="G49" s="39"/>
      <c r="H49" s="39"/>
      <c r="I49" s="39">
        <f t="shared" si="2"/>
        <v>0</v>
      </c>
      <c r="J49" s="33">
        <f>ROUND(G49*H49*1.2,2)</f>
        <v>0</v>
      </c>
    </row>
    <row r="50" spans="1:10" s="29" customFormat="1" x14ac:dyDescent="0.35">
      <c r="A50" s="18">
        <v>52</v>
      </c>
      <c r="B50" s="27" t="s">
        <v>39</v>
      </c>
      <c r="C50" s="27" t="s">
        <v>32</v>
      </c>
      <c r="D50" s="17" t="s">
        <v>73</v>
      </c>
      <c r="E50" s="37" t="s">
        <v>64</v>
      </c>
      <c r="F50" s="38" t="s">
        <v>69</v>
      </c>
      <c r="G50" s="39"/>
      <c r="H50" s="39"/>
      <c r="I50" s="39">
        <f t="shared" si="2"/>
        <v>0</v>
      </c>
      <c r="J50" s="33">
        <f t="shared" ref="J50:J72" si="3">ROUND(G50*H50*1.2,2)</f>
        <v>0</v>
      </c>
    </row>
    <row r="51" spans="1:10" s="29" customFormat="1" x14ac:dyDescent="0.35">
      <c r="A51" s="18">
        <v>53</v>
      </c>
      <c r="B51" s="27" t="s">
        <v>39</v>
      </c>
      <c r="C51" s="27" t="s">
        <v>31</v>
      </c>
      <c r="D51" s="17" t="s">
        <v>73</v>
      </c>
      <c r="E51" s="37" t="s">
        <v>65</v>
      </c>
      <c r="F51" s="38" t="s">
        <v>69</v>
      </c>
      <c r="G51" s="39"/>
      <c r="H51" s="39"/>
      <c r="I51" s="39">
        <f t="shared" si="2"/>
        <v>0</v>
      </c>
      <c r="J51" s="33">
        <f t="shared" si="3"/>
        <v>0</v>
      </c>
    </row>
    <row r="52" spans="1:10" s="29" customFormat="1" x14ac:dyDescent="0.35">
      <c r="A52" s="18">
        <v>54</v>
      </c>
      <c r="B52" s="27" t="s">
        <v>39</v>
      </c>
      <c r="C52" s="27" t="s">
        <v>31</v>
      </c>
      <c r="D52" s="17" t="s">
        <v>73</v>
      </c>
      <c r="E52" s="37" t="s">
        <v>66</v>
      </c>
      <c r="F52" s="38" t="s">
        <v>69</v>
      </c>
      <c r="G52" s="39"/>
      <c r="H52" s="39"/>
      <c r="I52" s="39">
        <f t="shared" si="2"/>
        <v>0</v>
      </c>
      <c r="J52" s="33">
        <f t="shared" si="3"/>
        <v>0</v>
      </c>
    </row>
    <row r="53" spans="1:10" s="29" customFormat="1" ht="29" x14ac:dyDescent="0.35">
      <c r="A53" s="18">
        <v>55</v>
      </c>
      <c r="B53" s="27" t="s">
        <v>39</v>
      </c>
      <c r="C53" s="27" t="s">
        <v>30</v>
      </c>
      <c r="D53" s="17" t="s">
        <v>73</v>
      </c>
      <c r="E53" s="37" t="s">
        <v>67</v>
      </c>
      <c r="F53" s="38" t="s">
        <v>69</v>
      </c>
      <c r="G53" s="39"/>
      <c r="H53" s="39"/>
      <c r="I53" s="39">
        <f t="shared" si="2"/>
        <v>0</v>
      </c>
      <c r="J53" s="33">
        <f t="shared" si="3"/>
        <v>0</v>
      </c>
    </row>
    <row r="54" spans="1:10" s="29" customFormat="1" ht="29" x14ac:dyDescent="0.35">
      <c r="A54" s="18">
        <v>56</v>
      </c>
      <c r="B54" s="27" t="s">
        <v>39</v>
      </c>
      <c r="C54" s="27" t="s">
        <v>30</v>
      </c>
      <c r="D54" s="17" t="s">
        <v>73</v>
      </c>
      <c r="E54" s="37" t="s">
        <v>70</v>
      </c>
      <c r="F54" s="38" t="s">
        <v>69</v>
      </c>
      <c r="G54" s="39"/>
      <c r="H54" s="39"/>
      <c r="I54" s="39">
        <f t="shared" si="2"/>
        <v>0</v>
      </c>
      <c r="J54" s="33">
        <f t="shared" si="3"/>
        <v>0</v>
      </c>
    </row>
    <row r="55" spans="1:10" s="29" customFormat="1" x14ac:dyDescent="0.35">
      <c r="A55" s="18">
        <v>57</v>
      </c>
      <c r="B55" s="27" t="s">
        <v>39</v>
      </c>
      <c r="C55" s="27" t="s">
        <v>30</v>
      </c>
      <c r="D55" s="17" t="s">
        <v>73</v>
      </c>
      <c r="E55" s="37" t="s">
        <v>68</v>
      </c>
      <c r="F55" s="38" t="s">
        <v>69</v>
      </c>
      <c r="G55" s="39"/>
      <c r="H55" s="39"/>
      <c r="I55" s="39">
        <f t="shared" si="2"/>
        <v>0</v>
      </c>
      <c r="J55" s="33">
        <f t="shared" si="3"/>
        <v>0</v>
      </c>
    </row>
    <row r="56" spans="1:10" s="29" customFormat="1" x14ac:dyDescent="0.35">
      <c r="A56" s="18">
        <v>58</v>
      </c>
      <c r="B56" s="27" t="s">
        <v>39</v>
      </c>
      <c r="C56" s="27" t="s">
        <v>30</v>
      </c>
      <c r="D56" s="17" t="s">
        <v>73</v>
      </c>
      <c r="E56" s="37" t="s">
        <v>72</v>
      </c>
      <c r="F56" s="38" t="s">
        <v>69</v>
      </c>
      <c r="G56" s="39"/>
      <c r="H56" s="39"/>
      <c r="I56" s="39">
        <f t="shared" si="2"/>
        <v>0</v>
      </c>
      <c r="J56" s="33">
        <f t="shared" si="3"/>
        <v>0</v>
      </c>
    </row>
    <row r="57" spans="1:10" s="29" customFormat="1" ht="29" x14ac:dyDescent="0.35">
      <c r="A57" s="18">
        <v>59</v>
      </c>
      <c r="B57" s="27" t="s">
        <v>39</v>
      </c>
      <c r="C57" s="27" t="s">
        <v>32</v>
      </c>
      <c r="D57" s="17" t="s">
        <v>73</v>
      </c>
      <c r="E57" s="37" t="s">
        <v>71</v>
      </c>
      <c r="F57" s="38" t="s">
        <v>69</v>
      </c>
      <c r="G57" s="39"/>
      <c r="H57" s="39"/>
      <c r="I57" s="39">
        <f t="shared" si="2"/>
        <v>0</v>
      </c>
      <c r="J57" s="33">
        <f t="shared" si="3"/>
        <v>0</v>
      </c>
    </row>
    <row r="58" spans="1:10" s="29" customFormat="1" x14ac:dyDescent="0.35">
      <c r="A58" s="18">
        <v>60</v>
      </c>
      <c r="B58" s="27" t="s">
        <v>39</v>
      </c>
      <c r="C58" s="27" t="s">
        <v>30</v>
      </c>
      <c r="D58" s="17" t="s">
        <v>73</v>
      </c>
      <c r="E58" s="40" t="s">
        <v>108</v>
      </c>
      <c r="F58" s="38" t="s">
        <v>69</v>
      </c>
      <c r="G58" s="39"/>
      <c r="H58" s="39"/>
      <c r="I58" s="39">
        <f t="shared" si="2"/>
        <v>0</v>
      </c>
      <c r="J58" s="33">
        <f t="shared" si="3"/>
        <v>0</v>
      </c>
    </row>
    <row r="59" spans="1:10" s="29" customFormat="1" x14ac:dyDescent="0.35">
      <c r="A59" s="18">
        <v>61</v>
      </c>
      <c r="B59" s="27" t="s">
        <v>39</v>
      </c>
      <c r="C59" s="27" t="s">
        <v>30</v>
      </c>
      <c r="D59" s="17" t="s">
        <v>73</v>
      </c>
      <c r="E59" s="40" t="s">
        <v>44</v>
      </c>
      <c r="F59" s="38" t="s">
        <v>69</v>
      </c>
      <c r="G59" s="39"/>
      <c r="H59" s="39"/>
      <c r="I59" s="39">
        <f t="shared" si="2"/>
        <v>0</v>
      </c>
      <c r="J59" s="33">
        <f t="shared" si="3"/>
        <v>0</v>
      </c>
    </row>
    <row r="60" spans="1:10" s="29" customFormat="1" x14ac:dyDescent="0.35">
      <c r="A60" s="18">
        <v>62</v>
      </c>
      <c r="B60" s="27" t="s">
        <v>39</v>
      </c>
      <c r="C60" s="27" t="s">
        <v>30</v>
      </c>
      <c r="D60" s="17" t="s">
        <v>73</v>
      </c>
      <c r="E60" s="40" t="s">
        <v>42</v>
      </c>
      <c r="F60" s="38" t="s">
        <v>69</v>
      </c>
      <c r="G60" s="39"/>
      <c r="H60" s="39"/>
      <c r="I60" s="39">
        <f t="shared" si="2"/>
        <v>0</v>
      </c>
      <c r="J60" s="33">
        <f t="shared" si="3"/>
        <v>0</v>
      </c>
    </row>
    <row r="61" spans="1:10" s="29" customFormat="1" x14ac:dyDescent="0.35">
      <c r="A61" s="18">
        <v>63</v>
      </c>
      <c r="B61" s="27" t="s">
        <v>39</v>
      </c>
      <c r="C61" s="27" t="s">
        <v>30</v>
      </c>
      <c r="D61" s="17" t="s">
        <v>73</v>
      </c>
      <c r="E61" s="40" t="s">
        <v>43</v>
      </c>
      <c r="F61" s="38" t="s">
        <v>69</v>
      </c>
      <c r="G61" s="39"/>
      <c r="H61" s="39"/>
      <c r="I61" s="39">
        <f t="shared" si="2"/>
        <v>0</v>
      </c>
      <c r="J61" s="33">
        <f t="shared" ref="J61" si="4">ROUND(G61*H61*1.2,2)</f>
        <v>0</v>
      </c>
    </row>
    <row r="62" spans="1:10" s="29" customFormat="1" x14ac:dyDescent="0.35">
      <c r="A62" s="18">
        <v>64</v>
      </c>
      <c r="B62" s="27" t="s">
        <v>39</v>
      </c>
      <c r="C62" s="27" t="s">
        <v>32</v>
      </c>
      <c r="D62" s="17" t="s">
        <v>73</v>
      </c>
      <c r="E62" s="37" t="s">
        <v>126</v>
      </c>
      <c r="F62" s="38" t="s">
        <v>69</v>
      </c>
      <c r="G62" s="39"/>
      <c r="H62" s="39"/>
      <c r="I62" s="39">
        <f t="shared" si="2"/>
        <v>0</v>
      </c>
      <c r="J62" s="33">
        <f t="shared" si="3"/>
        <v>0</v>
      </c>
    </row>
    <row r="63" spans="1:10" s="29" customFormat="1" x14ac:dyDescent="0.35">
      <c r="A63" s="18">
        <v>65</v>
      </c>
      <c r="B63" s="27" t="s">
        <v>39</v>
      </c>
      <c r="C63" s="27" t="s">
        <v>32</v>
      </c>
      <c r="D63" s="17" t="s">
        <v>73</v>
      </c>
      <c r="E63" s="37" t="s">
        <v>127</v>
      </c>
      <c r="F63" s="38" t="s">
        <v>69</v>
      </c>
      <c r="G63" s="39"/>
      <c r="H63" s="39"/>
      <c r="I63" s="39">
        <f t="shared" si="2"/>
        <v>0</v>
      </c>
      <c r="J63" s="33">
        <f t="shared" si="3"/>
        <v>0</v>
      </c>
    </row>
    <row r="64" spans="1:10" s="29" customFormat="1" ht="29" x14ac:dyDescent="0.35">
      <c r="A64" s="18">
        <v>66</v>
      </c>
      <c r="B64" s="27" t="s">
        <v>39</v>
      </c>
      <c r="C64" s="27" t="s">
        <v>30</v>
      </c>
      <c r="D64" s="17" t="s">
        <v>73</v>
      </c>
      <c r="E64" s="37" t="s">
        <v>128</v>
      </c>
      <c r="F64" s="38" t="s">
        <v>69</v>
      </c>
      <c r="G64" s="39"/>
      <c r="H64" s="39"/>
      <c r="I64" s="39">
        <f t="shared" si="2"/>
        <v>0</v>
      </c>
      <c r="J64" s="33">
        <f t="shared" si="3"/>
        <v>0</v>
      </c>
    </row>
    <row r="65" spans="1:13" s="29" customFormat="1" ht="29" x14ac:dyDescent="0.35">
      <c r="A65" s="18">
        <v>67</v>
      </c>
      <c r="B65" s="27" t="s">
        <v>39</v>
      </c>
      <c r="C65" s="27" t="s">
        <v>31</v>
      </c>
      <c r="D65" s="17" t="s">
        <v>73</v>
      </c>
      <c r="E65" s="37" t="s">
        <v>129</v>
      </c>
      <c r="F65" s="38" t="s">
        <v>69</v>
      </c>
      <c r="G65" s="39"/>
      <c r="H65" s="39"/>
      <c r="I65" s="39">
        <f t="shared" si="2"/>
        <v>0</v>
      </c>
      <c r="J65" s="33">
        <f t="shared" si="3"/>
        <v>0</v>
      </c>
    </row>
    <row r="66" spans="1:13" s="29" customFormat="1" x14ac:dyDescent="0.35">
      <c r="A66" s="18">
        <v>68</v>
      </c>
      <c r="B66" s="27" t="s">
        <v>39</v>
      </c>
      <c r="C66" s="27" t="s">
        <v>32</v>
      </c>
      <c r="D66" s="17" t="s">
        <v>73</v>
      </c>
      <c r="E66" s="37" t="s">
        <v>130</v>
      </c>
      <c r="F66" s="38" t="s">
        <v>69</v>
      </c>
      <c r="G66" s="39"/>
      <c r="H66" s="39"/>
      <c r="I66" s="39">
        <f t="shared" si="2"/>
        <v>0</v>
      </c>
      <c r="J66" s="33">
        <f t="shared" si="3"/>
        <v>0</v>
      </c>
    </row>
    <row r="67" spans="1:13" s="29" customFormat="1" x14ac:dyDescent="0.35">
      <c r="A67" s="18">
        <v>69</v>
      </c>
      <c r="B67" s="27" t="s">
        <v>39</v>
      </c>
      <c r="C67" s="27" t="s">
        <v>31</v>
      </c>
      <c r="D67" s="17" t="s">
        <v>73</v>
      </c>
      <c r="E67" s="37" t="s">
        <v>131</v>
      </c>
      <c r="F67" s="38" t="s">
        <v>69</v>
      </c>
      <c r="G67" s="39"/>
      <c r="H67" s="39"/>
      <c r="I67" s="39">
        <f t="shared" si="2"/>
        <v>0</v>
      </c>
      <c r="J67" s="33">
        <f t="shared" si="3"/>
        <v>0</v>
      </c>
    </row>
    <row r="68" spans="1:13" s="29" customFormat="1" x14ac:dyDescent="0.35">
      <c r="A68" s="18">
        <v>70</v>
      </c>
      <c r="B68" s="27" t="s">
        <v>39</v>
      </c>
      <c r="C68" s="27" t="s">
        <v>31</v>
      </c>
      <c r="D68" s="17" t="s">
        <v>73</v>
      </c>
      <c r="E68" s="37" t="s">
        <v>132</v>
      </c>
      <c r="F68" s="38" t="s">
        <v>69</v>
      </c>
      <c r="G68" s="39"/>
      <c r="H68" s="39"/>
      <c r="I68" s="39">
        <f t="shared" si="2"/>
        <v>0</v>
      </c>
      <c r="J68" s="33">
        <f t="shared" si="3"/>
        <v>0</v>
      </c>
    </row>
    <row r="69" spans="1:13" s="29" customFormat="1" ht="29" x14ac:dyDescent="0.35">
      <c r="A69" s="18">
        <v>71</v>
      </c>
      <c r="B69" s="27" t="s">
        <v>39</v>
      </c>
      <c r="C69" s="27" t="s">
        <v>30</v>
      </c>
      <c r="D69" s="17" t="s">
        <v>73</v>
      </c>
      <c r="E69" s="37" t="s">
        <v>133</v>
      </c>
      <c r="F69" s="38" t="s">
        <v>69</v>
      </c>
      <c r="G69" s="39"/>
      <c r="H69" s="39"/>
      <c r="I69" s="39">
        <f t="shared" si="2"/>
        <v>0</v>
      </c>
      <c r="J69" s="33">
        <f t="shared" si="3"/>
        <v>0</v>
      </c>
    </row>
    <row r="70" spans="1:13" s="29" customFormat="1" ht="29" x14ac:dyDescent="0.35">
      <c r="A70" s="18">
        <v>72</v>
      </c>
      <c r="B70" s="27" t="s">
        <v>39</v>
      </c>
      <c r="C70" s="27" t="s">
        <v>30</v>
      </c>
      <c r="D70" s="17" t="s">
        <v>73</v>
      </c>
      <c r="E70" s="37" t="s">
        <v>134</v>
      </c>
      <c r="F70" s="38" t="s">
        <v>69</v>
      </c>
      <c r="G70" s="39"/>
      <c r="H70" s="39"/>
      <c r="I70" s="39">
        <f t="shared" si="2"/>
        <v>0</v>
      </c>
      <c r="J70" s="33">
        <f t="shared" si="3"/>
        <v>0</v>
      </c>
    </row>
    <row r="71" spans="1:13" s="29" customFormat="1" x14ac:dyDescent="0.35">
      <c r="A71" s="18">
        <v>73</v>
      </c>
      <c r="B71" s="27" t="s">
        <v>39</v>
      </c>
      <c r="C71" s="27" t="s">
        <v>30</v>
      </c>
      <c r="D71" s="17" t="s">
        <v>73</v>
      </c>
      <c r="E71" s="37" t="s">
        <v>135</v>
      </c>
      <c r="F71" s="38" t="s">
        <v>69</v>
      </c>
      <c r="G71" s="39"/>
      <c r="H71" s="39"/>
      <c r="I71" s="39">
        <f t="shared" si="2"/>
        <v>0</v>
      </c>
      <c r="J71" s="33">
        <f t="shared" si="3"/>
        <v>0</v>
      </c>
    </row>
    <row r="72" spans="1:13" s="29" customFormat="1" x14ac:dyDescent="0.35">
      <c r="A72" s="18">
        <v>74</v>
      </c>
      <c r="B72" s="27" t="s">
        <v>39</v>
      </c>
      <c r="C72" s="27" t="s">
        <v>30</v>
      </c>
      <c r="D72" s="17" t="s">
        <v>73</v>
      </c>
      <c r="E72" s="37" t="s">
        <v>136</v>
      </c>
      <c r="F72" s="38" t="s">
        <v>69</v>
      </c>
      <c r="G72" s="39"/>
      <c r="H72" s="39"/>
      <c r="I72" s="39">
        <f t="shared" si="2"/>
        <v>0</v>
      </c>
      <c r="J72" s="33">
        <f t="shared" si="3"/>
        <v>0</v>
      </c>
    </row>
    <row r="73" spans="1:13" s="29" customFormat="1" ht="29" x14ac:dyDescent="0.35">
      <c r="A73" s="18">
        <v>75</v>
      </c>
      <c r="B73" s="27" t="s">
        <v>39</v>
      </c>
      <c r="C73" s="27" t="s">
        <v>32</v>
      </c>
      <c r="D73" s="17" t="s">
        <v>73</v>
      </c>
      <c r="E73" s="37" t="s">
        <v>137</v>
      </c>
      <c r="F73" s="38" t="s">
        <v>69</v>
      </c>
      <c r="G73" s="39"/>
      <c r="H73" s="39"/>
      <c r="I73" s="39">
        <f t="shared" si="2"/>
        <v>0</v>
      </c>
      <c r="J73" s="33">
        <f>ROUND(G73*H73*1.2,2)</f>
        <v>0</v>
      </c>
    </row>
    <row r="74" spans="1:13" s="5" customFormat="1" ht="16.5" customHeight="1" x14ac:dyDescent="0.2">
      <c r="A74" s="76" t="s">
        <v>21</v>
      </c>
      <c r="B74" s="77"/>
      <c r="C74" s="77"/>
      <c r="D74" s="77"/>
      <c r="E74" s="77"/>
      <c r="F74" s="77"/>
      <c r="G74" s="77"/>
      <c r="H74" s="77"/>
      <c r="I74" s="77"/>
      <c r="J74" s="77"/>
      <c r="K74" s="35"/>
      <c r="L74" s="29"/>
      <c r="M74" s="29"/>
    </row>
    <row r="75" spans="1:13" s="29" customFormat="1" x14ac:dyDescent="0.35">
      <c r="A75" s="18">
        <v>76</v>
      </c>
      <c r="B75" s="27" t="s">
        <v>39</v>
      </c>
      <c r="C75" s="27" t="s">
        <v>35</v>
      </c>
      <c r="D75" s="17" t="s">
        <v>73</v>
      </c>
      <c r="E75" s="37" t="s">
        <v>74</v>
      </c>
      <c r="F75" s="38" t="s">
        <v>69</v>
      </c>
      <c r="G75" s="39"/>
      <c r="H75" s="39"/>
      <c r="I75" s="39">
        <f t="shared" ref="I75:I87" si="5">ROUND(G75*H75,2)</f>
        <v>0</v>
      </c>
      <c r="J75" s="33">
        <f>ROUND(G75*H75*1.2,2)</f>
        <v>0</v>
      </c>
    </row>
    <row r="76" spans="1:13" s="29" customFormat="1" x14ac:dyDescent="0.35">
      <c r="A76" s="18">
        <v>77</v>
      </c>
      <c r="B76" s="27" t="s">
        <v>39</v>
      </c>
      <c r="C76" s="27" t="s">
        <v>35</v>
      </c>
      <c r="D76" s="17" t="s">
        <v>73</v>
      </c>
      <c r="E76" s="37" t="s">
        <v>75</v>
      </c>
      <c r="F76" s="38" t="s">
        <v>69</v>
      </c>
      <c r="G76" s="39"/>
      <c r="H76" s="39"/>
      <c r="I76" s="39">
        <f t="shared" si="5"/>
        <v>0</v>
      </c>
      <c r="J76" s="33">
        <f>ROUND(G76*H76*1.2,2)</f>
        <v>0</v>
      </c>
    </row>
    <row r="77" spans="1:13" s="29" customFormat="1" x14ac:dyDescent="0.35">
      <c r="A77" s="18">
        <v>78</v>
      </c>
      <c r="B77" s="27" t="s">
        <v>39</v>
      </c>
      <c r="C77" s="27" t="s">
        <v>33</v>
      </c>
      <c r="D77" s="17" t="s">
        <v>73</v>
      </c>
      <c r="E77" s="37" t="s">
        <v>76</v>
      </c>
      <c r="F77" s="38" t="s">
        <v>69</v>
      </c>
      <c r="G77" s="39"/>
      <c r="H77" s="39"/>
      <c r="I77" s="39">
        <f t="shared" si="5"/>
        <v>0</v>
      </c>
      <c r="J77" s="33">
        <f>ROUND(G77*H77*1.2,2)</f>
        <v>0</v>
      </c>
    </row>
    <row r="78" spans="1:13" s="29" customFormat="1" x14ac:dyDescent="0.35">
      <c r="A78" s="18">
        <v>79</v>
      </c>
      <c r="B78" s="27" t="s">
        <v>39</v>
      </c>
      <c r="C78" s="27" t="s">
        <v>34</v>
      </c>
      <c r="D78" s="17" t="s">
        <v>73</v>
      </c>
      <c r="E78" s="37" t="s">
        <v>77</v>
      </c>
      <c r="F78" s="38" t="s">
        <v>69</v>
      </c>
      <c r="G78" s="39"/>
      <c r="H78" s="39"/>
      <c r="I78" s="39">
        <f t="shared" si="5"/>
        <v>0</v>
      </c>
      <c r="J78" s="33">
        <f>ROUND(G78*H78*1.2,2)</f>
        <v>0</v>
      </c>
    </row>
    <row r="79" spans="1:13" s="29" customFormat="1" x14ac:dyDescent="0.35">
      <c r="A79" s="18">
        <v>80</v>
      </c>
      <c r="B79" s="27" t="s">
        <v>39</v>
      </c>
      <c r="C79" s="27" t="s">
        <v>35</v>
      </c>
      <c r="D79" s="17" t="s">
        <v>73</v>
      </c>
      <c r="E79" s="37" t="s">
        <v>78</v>
      </c>
      <c r="F79" s="38" t="s">
        <v>69</v>
      </c>
      <c r="G79" s="39"/>
      <c r="H79" s="39"/>
      <c r="I79" s="39">
        <f t="shared" si="5"/>
        <v>0</v>
      </c>
      <c r="J79" s="33">
        <f t="shared" ref="J79:J85" si="6">ROUND(G79*H79*1.2,2)</f>
        <v>0</v>
      </c>
    </row>
    <row r="80" spans="1:13" s="29" customFormat="1" x14ac:dyDescent="0.35">
      <c r="A80" s="18">
        <v>81</v>
      </c>
      <c r="B80" s="27" t="s">
        <v>39</v>
      </c>
      <c r="C80" s="27" t="s">
        <v>34</v>
      </c>
      <c r="D80" s="17" t="s">
        <v>73</v>
      </c>
      <c r="E80" s="37" t="s">
        <v>79</v>
      </c>
      <c r="F80" s="38" t="s">
        <v>69</v>
      </c>
      <c r="G80" s="39"/>
      <c r="H80" s="39"/>
      <c r="I80" s="39">
        <f t="shared" si="5"/>
        <v>0</v>
      </c>
      <c r="J80" s="33">
        <f t="shared" si="6"/>
        <v>0</v>
      </c>
    </row>
    <row r="81" spans="1:13" s="29" customFormat="1" x14ac:dyDescent="0.35">
      <c r="A81" s="18">
        <v>82</v>
      </c>
      <c r="B81" s="27" t="s">
        <v>39</v>
      </c>
      <c r="C81" s="27" t="s">
        <v>34</v>
      </c>
      <c r="D81" s="17" t="s">
        <v>73</v>
      </c>
      <c r="E81" s="37" t="s">
        <v>80</v>
      </c>
      <c r="F81" s="38" t="s">
        <v>69</v>
      </c>
      <c r="G81" s="39"/>
      <c r="H81" s="39"/>
      <c r="I81" s="39">
        <f t="shared" si="5"/>
        <v>0</v>
      </c>
      <c r="J81" s="33">
        <f t="shared" si="6"/>
        <v>0</v>
      </c>
    </row>
    <row r="82" spans="1:13" s="29" customFormat="1" x14ac:dyDescent="0.35">
      <c r="A82" s="18">
        <v>83</v>
      </c>
      <c r="B82" s="27" t="s">
        <v>39</v>
      </c>
      <c r="C82" s="27" t="s">
        <v>33</v>
      </c>
      <c r="D82" s="17" t="s">
        <v>73</v>
      </c>
      <c r="E82" s="37" t="s">
        <v>81</v>
      </c>
      <c r="F82" s="38" t="s">
        <v>69</v>
      </c>
      <c r="G82" s="39"/>
      <c r="H82" s="39"/>
      <c r="I82" s="39">
        <f t="shared" si="5"/>
        <v>0</v>
      </c>
      <c r="J82" s="33">
        <f t="shared" si="6"/>
        <v>0</v>
      </c>
    </row>
    <row r="83" spans="1:13" s="29" customFormat="1" x14ac:dyDescent="0.35">
      <c r="A83" s="18">
        <v>84</v>
      </c>
      <c r="B83" s="27" t="s">
        <v>39</v>
      </c>
      <c r="C83" s="27" t="s">
        <v>33</v>
      </c>
      <c r="D83" s="17" t="s">
        <v>73</v>
      </c>
      <c r="E83" s="37" t="s">
        <v>82</v>
      </c>
      <c r="F83" s="38" t="s">
        <v>69</v>
      </c>
      <c r="G83" s="39"/>
      <c r="H83" s="39"/>
      <c r="I83" s="39">
        <f t="shared" si="5"/>
        <v>0</v>
      </c>
      <c r="J83" s="33">
        <f t="shared" si="6"/>
        <v>0</v>
      </c>
    </row>
    <row r="84" spans="1:13" s="29" customFormat="1" x14ac:dyDescent="0.35">
      <c r="A84" s="18">
        <v>85</v>
      </c>
      <c r="B84" s="27" t="s">
        <v>39</v>
      </c>
      <c r="C84" s="27" t="s">
        <v>33</v>
      </c>
      <c r="D84" s="17" t="s">
        <v>73</v>
      </c>
      <c r="E84" s="37" t="s">
        <v>83</v>
      </c>
      <c r="F84" s="38" t="s">
        <v>69</v>
      </c>
      <c r="G84" s="39"/>
      <c r="H84" s="39"/>
      <c r="I84" s="39">
        <f t="shared" si="5"/>
        <v>0</v>
      </c>
      <c r="J84" s="33">
        <f t="shared" si="6"/>
        <v>0</v>
      </c>
    </row>
    <row r="85" spans="1:13" s="29" customFormat="1" x14ac:dyDescent="0.35">
      <c r="A85" s="18">
        <v>86</v>
      </c>
      <c r="B85" s="27" t="s">
        <v>39</v>
      </c>
      <c r="C85" s="27" t="s">
        <v>33</v>
      </c>
      <c r="D85" s="17" t="s">
        <v>73</v>
      </c>
      <c r="E85" s="37" t="s">
        <v>84</v>
      </c>
      <c r="F85" s="38" t="s">
        <v>69</v>
      </c>
      <c r="G85" s="39"/>
      <c r="H85" s="39"/>
      <c r="I85" s="39">
        <f t="shared" si="5"/>
        <v>0</v>
      </c>
      <c r="J85" s="33">
        <f t="shared" si="6"/>
        <v>0</v>
      </c>
    </row>
    <row r="86" spans="1:13" s="29" customFormat="1" x14ac:dyDescent="0.35">
      <c r="A86" s="18">
        <v>87</v>
      </c>
      <c r="B86" s="27" t="s">
        <v>39</v>
      </c>
      <c r="C86" s="27" t="s">
        <v>35</v>
      </c>
      <c r="D86" s="17" t="s">
        <v>73</v>
      </c>
      <c r="E86" s="37" t="s">
        <v>85</v>
      </c>
      <c r="F86" s="38" t="s">
        <v>69</v>
      </c>
      <c r="G86" s="39"/>
      <c r="H86" s="39"/>
      <c r="I86" s="39">
        <f t="shared" si="5"/>
        <v>0</v>
      </c>
      <c r="J86" s="33">
        <f>ROUND(G86*H86*1.2,2)</f>
        <v>0</v>
      </c>
    </row>
    <row r="87" spans="1:13" s="29" customFormat="1" ht="29" x14ac:dyDescent="0.35">
      <c r="A87" s="18">
        <v>88</v>
      </c>
      <c r="B87" s="27" t="s">
        <v>39</v>
      </c>
      <c r="C87" s="27" t="s">
        <v>33</v>
      </c>
      <c r="D87" s="17" t="s">
        <v>73</v>
      </c>
      <c r="E87" s="40" t="s">
        <v>109</v>
      </c>
      <c r="F87" s="38" t="s">
        <v>69</v>
      </c>
      <c r="G87" s="39"/>
      <c r="H87" s="39"/>
      <c r="I87" s="39">
        <f t="shared" si="5"/>
        <v>0</v>
      </c>
      <c r="J87" s="33">
        <f>ROUND(G87*H87*1.2,2)</f>
        <v>0</v>
      </c>
    </row>
    <row r="88" spans="1:13" s="5" customFormat="1" ht="16.5" customHeight="1" x14ac:dyDescent="0.2">
      <c r="A88" s="76" t="s">
        <v>22</v>
      </c>
      <c r="B88" s="77"/>
      <c r="C88" s="77"/>
      <c r="D88" s="77"/>
      <c r="E88" s="77"/>
      <c r="F88" s="77"/>
      <c r="G88" s="77"/>
      <c r="H88" s="77"/>
      <c r="I88" s="77"/>
      <c r="J88" s="77"/>
      <c r="K88" s="35"/>
      <c r="L88" s="29"/>
      <c r="M88" s="29"/>
    </row>
    <row r="89" spans="1:13" s="34" customFormat="1" ht="29" x14ac:dyDescent="0.35">
      <c r="A89" s="18">
        <v>89</v>
      </c>
      <c r="B89" s="27" t="s">
        <v>39</v>
      </c>
      <c r="C89" s="27" t="s">
        <v>38</v>
      </c>
      <c r="D89" s="17" t="s">
        <v>73</v>
      </c>
      <c r="E89" s="37" t="s">
        <v>87</v>
      </c>
      <c r="F89" s="38" t="s">
        <v>69</v>
      </c>
      <c r="G89" s="39"/>
      <c r="H89" s="39"/>
      <c r="I89" s="39">
        <f t="shared" ref="I89:I102" si="7">ROUND(G89*H89,2)</f>
        <v>0</v>
      </c>
      <c r="J89" s="33">
        <f>ROUND(G89*H89*1.2,2)</f>
        <v>0</v>
      </c>
      <c r="K89" s="35"/>
      <c r="L89" s="29"/>
      <c r="M89" s="29"/>
    </row>
    <row r="90" spans="1:13" s="34" customFormat="1" ht="29" x14ac:dyDescent="0.35">
      <c r="A90" s="18">
        <v>90</v>
      </c>
      <c r="B90" s="27" t="s">
        <v>39</v>
      </c>
      <c r="C90" s="27" t="s">
        <v>38</v>
      </c>
      <c r="D90" s="17" t="s">
        <v>73</v>
      </c>
      <c r="E90" s="37" t="s">
        <v>88</v>
      </c>
      <c r="F90" s="38" t="s">
        <v>69</v>
      </c>
      <c r="G90" s="39"/>
      <c r="H90" s="39"/>
      <c r="I90" s="39">
        <f t="shared" si="7"/>
        <v>0</v>
      </c>
      <c r="J90" s="33">
        <f>ROUND(G90*H90*1.2,2)</f>
        <v>0</v>
      </c>
    </row>
    <row r="91" spans="1:13" s="34" customFormat="1" ht="29" x14ac:dyDescent="0.35">
      <c r="A91" s="18">
        <v>91</v>
      </c>
      <c r="B91" s="27" t="s">
        <v>39</v>
      </c>
      <c r="C91" s="27" t="s">
        <v>36</v>
      </c>
      <c r="D91" s="17" t="s">
        <v>73</v>
      </c>
      <c r="E91" s="37" t="s">
        <v>89</v>
      </c>
      <c r="F91" s="38" t="s">
        <v>69</v>
      </c>
      <c r="G91" s="39"/>
      <c r="H91" s="39"/>
      <c r="I91" s="39">
        <f t="shared" si="7"/>
        <v>0</v>
      </c>
      <c r="J91" s="33">
        <f>ROUND(G91*H91*1.2,2)</f>
        <v>0</v>
      </c>
    </row>
    <row r="92" spans="1:13" s="34" customFormat="1" ht="29" x14ac:dyDescent="0.35">
      <c r="A92" s="18">
        <v>92</v>
      </c>
      <c r="B92" s="27" t="s">
        <v>39</v>
      </c>
      <c r="C92" s="27" t="s">
        <v>37</v>
      </c>
      <c r="D92" s="17" t="s">
        <v>73</v>
      </c>
      <c r="E92" s="37" t="s">
        <v>90</v>
      </c>
      <c r="F92" s="38" t="s">
        <v>69</v>
      </c>
      <c r="G92" s="39"/>
      <c r="H92" s="39"/>
      <c r="I92" s="39">
        <f t="shared" si="7"/>
        <v>0</v>
      </c>
      <c r="J92" s="33">
        <f>ROUND(G92*H92*1.2,2)</f>
        <v>0</v>
      </c>
    </row>
    <row r="93" spans="1:13" s="34" customFormat="1" ht="29" x14ac:dyDescent="0.35">
      <c r="A93" s="18">
        <v>93</v>
      </c>
      <c r="B93" s="27" t="s">
        <v>39</v>
      </c>
      <c r="C93" s="27" t="s">
        <v>38</v>
      </c>
      <c r="D93" s="17" t="s">
        <v>73</v>
      </c>
      <c r="E93" s="37" t="s">
        <v>91</v>
      </c>
      <c r="F93" s="38" t="s">
        <v>69</v>
      </c>
      <c r="G93" s="39"/>
      <c r="H93" s="39"/>
      <c r="I93" s="39">
        <f t="shared" si="7"/>
        <v>0</v>
      </c>
      <c r="J93" s="33">
        <f t="shared" ref="J93:J101" si="8">ROUND(G93*H93*1.2,2)</f>
        <v>0</v>
      </c>
    </row>
    <row r="94" spans="1:13" s="34" customFormat="1" ht="29" x14ac:dyDescent="0.35">
      <c r="A94" s="18">
        <v>94</v>
      </c>
      <c r="B94" s="27" t="s">
        <v>39</v>
      </c>
      <c r="C94" s="27" t="s">
        <v>37</v>
      </c>
      <c r="D94" s="17" t="s">
        <v>73</v>
      </c>
      <c r="E94" s="37" t="s">
        <v>92</v>
      </c>
      <c r="F94" s="38" t="s">
        <v>69</v>
      </c>
      <c r="G94" s="39"/>
      <c r="H94" s="39"/>
      <c r="I94" s="39">
        <f t="shared" si="7"/>
        <v>0</v>
      </c>
      <c r="J94" s="33">
        <f t="shared" si="8"/>
        <v>0</v>
      </c>
    </row>
    <row r="95" spans="1:13" s="34" customFormat="1" ht="29" x14ac:dyDescent="0.35">
      <c r="A95" s="18">
        <v>95</v>
      </c>
      <c r="B95" s="27" t="s">
        <v>39</v>
      </c>
      <c r="C95" s="27" t="s">
        <v>37</v>
      </c>
      <c r="D95" s="17" t="s">
        <v>73</v>
      </c>
      <c r="E95" s="37" t="s">
        <v>93</v>
      </c>
      <c r="F95" s="38" t="s">
        <v>69</v>
      </c>
      <c r="G95" s="39"/>
      <c r="H95" s="39"/>
      <c r="I95" s="39">
        <f t="shared" si="7"/>
        <v>0</v>
      </c>
      <c r="J95" s="33">
        <f t="shared" si="8"/>
        <v>0</v>
      </c>
    </row>
    <row r="96" spans="1:13" s="34" customFormat="1" ht="29" x14ac:dyDescent="0.35">
      <c r="A96" s="18">
        <v>96</v>
      </c>
      <c r="B96" s="27" t="s">
        <v>39</v>
      </c>
      <c r="C96" s="27" t="s">
        <v>36</v>
      </c>
      <c r="D96" s="17" t="s">
        <v>73</v>
      </c>
      <c r="E96" s="37" t="s">
        <v>94</v>
      </c>
      <c r="F96" s="38" t="s">
        <v>69</v>
      </c>
      <c r="G96" s="39"/>
      <c r="H96" s="39"/>
      <c r="I96" s="39">
        <f t="shared" si="7"/>
        <v>0</v>
      </c>
      <c r="J96" s="33">
        <f t="shared" si="8"/>
        <v>0</v>
      </c>
    </row>
    <row r="97" spans="1:13" s="34" customFormat="1" ht="29" x14ac:dyDescent="0.35">
      <c r="A97" s="18">
        <v>97</v>
      </c>
      <c r="B97" s="27" t="s">
        <v>39</v>
      </c>
      <c r="C97" s="27" t="s">
        <v>36</v>
      </c>
      <c r="D97" s="17" t="s">
        <v>73</v>
      </c>
      <c r="E97" s="37" t="s">
        <v>95</v>
      </c>
      <c r="F97" s="38" t="s">
        <v>69</v>
      </c>
      <c r="G97" s="39"/>
      <c r="H97" s="39"/>
      <c r="I97" s="39">
        <f t="shared" si="7"/>
        <v>0</v>
      </c>
      <c r="J97" s="33">
        <f t="shared" si="8"/>
        <v>0</v>
      </c>
    </row>
    <row r="98" spans="1:13" s="34" customFormat="1" ht="29" x14ac:dyDescent="0.35">
      <c r="A98" s="18">
        <v>98</v>
      </c>
      <c r="B98" s="27" t="s">
        <v>39</v>
      </c>
      <c r="C98" s="27" t="s">
        <v>36</v>
      </c>
      <c r="D98" s="17" t="s">
        <v>73</v>
      </c>
      <c r="E98" s="37" t="s">
        <v>96</v>
      </c>
      <c r="F98" s="38" t="s">
        <v>69</v>
      </c>
      <c r="G98" s="39"/>
      <c r="H98" s="39"/>
      <c r="I98" s="39">
        <f t="shared" si="7"/>
        <v>0</v>
      </c>
      <c r="J98" s="33">
        <f t="shared" si="8"/>
        <v>0</v>
      </c>
    </row>
    <row r="99" spans="1:13" s="34" customFormat="1" ht="29" x14ac:dyDescent="0.35">
      <c r="A99" s="18">
        <v>99</v>
      </c>
      <c r="B99" s="27" t="s">
        <v>39</v>
      </c>
      <c r="C99" s="27" t="s">
        <v>36</v>
      </c>
      <c r="D99" s="17" t="s">
        <v>73</v>
      </c>
      <c r="E99" s="37" t="s">
        <v>97</v>
      </c>
      <c r="F99" s="38" t="s">
        <v>69</v>
      </c>
      <c r="G99" s="39"/>
      <c r="H99" s="39"/>
      <c r="I99" s="39">
        <f t="shared" si="7"/>
        <v>0</v>
      </c>
      <c r="J99" s="33">
        <f t="shared" si="8"/>
        <v>0</v>
      </c>
    </row>
    <row r="100" spans="1:13" s="34" customFormat="1" ht="29" x14ac:dyDescent="0.35">
      <c r="A100" s="18">
        <v>100</v>
      </c>
      <c r="B100" s="27" t="s">
        <v>39</v>
      </c>
      <c r="C100" s="27" t="s">
        <v>38</v>
      </c>
      <c r="D100" s="17" t="s">
        <v>73</v>
      </c>
      <c r="E100" s="37" t="s">
        <v>98</v>
      </c>
      <c r="F100" s="38" t="s">
        <v>69</v>
      </c>
      <c r="G100" s="39"/>
      <c r="H100" s="39"/>
      <c r="I100" s="39">
        <f t="shared" si="7"/>
        <v>0</v>
      </c>
      <c r="J100" s="33">
        <f t="shared" si="8"/>
        <v>0</v>
      </c>
    </row>
    <row r="101" spans="1:13" s="34" customFormat="1" x14ac:dyDescent="0.35">
      <c r="A101" s="18">
        <v>101</v>
      </c>
      <c r="B101" s="27" t="s">
        <v>39</v>
      </c>
      <c r="C101" s="27" t="s">
        <v>36</v>
      </c>
      <c r="D101" s="17" t="s">
        <v>73</v>
      </c>
      <c r="E101" s="37" t="s">
        <v>110</v>
      </c>
      <c r="F101" s="38" t="s">
        <v>69</v>
      </c>
      <c r="G101" s="39"/>
      <c r="H101" s="39"/>
      <c r="I101" s="39">
        <f t="shared" si="7"/>
        <v>0</v>
      </c>
      <c r="J101" s="33">
        <f t="shared" si="8"/>
        <v>0</v>
      </c>
    </row>
    <row r="102" spans="1:13" s="34" customFormat="1" ht="29" x14ac:dyDescent="0.35">
      <c r="A102" s="18">
        <v>102</v>
      </c>
      <c r="B102" s="27" t="s">
        <v>39</v>
      </c>
      <c r="C102" s="27" t="s">
        <v>38</v>
      </c>
      <c r="D102" s="17" t="s">
        <v>73</v>
      </c>
      <c r="E102" s="37" t="s">
        <v>86</v>
      </c>
      <c r="F102" s="38" t="s">
        <v>69</v>
      </c>
      <c r="G102" s="39"/>
      <c r="H102" s="39"/>
      <c r="I102" s="39">
        <f t="shared" si="7"/>
        <v>0</v>
      </c>
      <c r="J102" s="33">
        <f>ROUND(G102*H102*1.2,2)</f>
        <v>0</v>
      </c>
    </row>
    <row r="103" spans="1:13" x14ac:dyDescent="0.35">
      <c r="A103" s="41" t="s">
        <v>144</v>
      </c>
      <c r="B103" s="6"/>
      <c r="C103" s="6"/>
      <c r="D103" s="20"/>
      <c r="E103" s="25"/>
      <c r="F103" s="20"/>
      <c r="G103" s="8"/>
      <c r="H103" s="7"/>
      <c r="I103" s="9">
        <f>SUM(I6:I102)</f>
        <v>0</v>
      </c>
      <c r="J103" s="9">
        <f>SUM(J6:J102)</f>
        <v>0</v>
      </c>
    </row>
    <row r="104" spans="1:13" s="5" customFormat="1" ht="16.5" customHeight="1" x14ac:dyDescent="0.2">
      <c r="A104" s="76" t="s">
        <v>138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35"/>
      <c r="L104" s="29"/>
      <c r="M104" s="29"/>
    </row>
    <row r="105" spans="1:13" s="34" customFormat="1" ht="29" x14ac:dyDescent="0.35">
      <c r="A105" s="18">
        <v>89</v>
      </c>
      <c r="B105" s="27"/>
      <c r="C105" s="27"/>
      <c r="D105" s="17"/>
      <c r="E105" s="37" t="s">
        <v>142</v>
      </c>
      <c r="F105" s="38" t="s">
        <v>69</v>
      </c>
      <c r="G105" s="39"/>
      <c r="H105" s="39">
        <v>500</v>
      </c>
      <c r="I105" s="39">
        <f t="shared" ref="I105:I106" si="9">ROUND(G105*H105,2)</f>
        <v>0</v>
      </c>
      <c r="J105" s="33">
        <f>ROUND(G105*H105*1.2,2)</f>
        <v>0</v>
      </c>
      <c r="K105" s="35"/>
      <c r="L105" s="29"/>
      <c r="M105" s="29"/>
    </row>
    <row r="106" spans="1:13" s="34" customFormat="1" x14ac:dyDescent="0.35">
      <c r="A106" s="18">
        <v>90</v>
      </c>
      <c r="B106" s="27"/>
      <c r="C106" s="27"/>
      <c r="D106" s="17"/>
      <c r="E106" s="37" t="s">
        <v>139</v>
      </c>
      <c r="F106" s="38" t="s">
        <v>141</v>
      </c>
      <c r="G106" s="39"/>
      <c r="H106" s="39">
        <v>5</v>
      </c>
      <c r="I106" s="39">
        <f t="shared" si="9"/>
        <v>0</v>
      </c>
      <c r="J106" s="33">
        <f>ROUND(G106*H106*1.2,2)</f>
        <v>0</v>
      </c>
    </row>
    <row r="107" spans="1:13" s="34" customFormat="1" x14ac:dyDescent="0.35">
      <c r="A107" s="18">
        <v>91</v>
      </c>
      <c r="B107" s="27"/>
      <c r="C107" s="27"/>
      <c r="D107" s="17"/>
      <c r="E107" s="37" t="s">
        <v>140</v>
      </c>
      <c r="F107" s="38" t="s">
        <v>141</v>
      </c>
      <c r="G107" s="39"/>
      <c r="H107" s="39">
        <v>5</v>
      </c>
      <c r="I107" s="39">
        <f t="shared" ref="I107" si="10">ROUND(G107*H107,2)</f>
        <v>0</v>
      </c>
      <c r="J107" s="33">
        <f>ROUND(G107*H107*1.2,2)</f>
        <v>0</v>
      </c>
    </row>
    <row r="108" spans="1:13" s="34" customFormat="1" x14ac:dyDescent="0.35">
      <c r="A108" s="41" t="s">
        <v>145</v>
      </c>
      <c r="B108" s="6"/>
      <c r="C108" s="6"/>
      <c r="D108" s="20"/>
      <c r="E108" s="25"/>
      <c r="F108" s="20"/>
      <c r="G108" s="8"/>
      <c r="H108" s="7"/>
      <c r="I108" s="9">
        <f>SUM(I105:I107)</f>
        <v>0</v>
      </c>
      <c r="J108" s="9">
        <f>SUM(J105:J107)</f>
        <v>0</v>
      </c>
    </row>
    <row r="109" spans="1:13" s="34" customFormat="1" x14ac:dyDescent="0.35">
      <c r="A109" s="41" t="s">
        <v>146</v>
      </c>
      <c r="B109" s="6"/>
      <c r="C109" s="6"/>
      <c r="D109" s="20"/>
      <c r="E109" s="25"/>
      <c r="F109" s="20"/>
      <c r="G109" s="8"/>
      <c r="H109" s="7"/>
      <c r="I109" s="9">
        <f>I103+I108</f>
        <v>0</v>
      </c>
      <c r="J109" s="9">
        <f>J103+J108</f>
        <v>0</v>
      </c>
    </row>
    <row r="112" spans="1:13" x14ac:dyDescent="0.35">
      <c r="B112" s="10"/>
      <c r="C112" s="10"/>
    </row>
  </sheetData>
  <mergeCells count="7">
    <mergeCell ref="A1:J1"/>
    <mergeCell ref="A104:J104"/>
    <mergeCell ref="A5:J5"/>
    <mergeCell ref="A43:J43"/>
    <mergeCell ref="A45:J45"/>
    <mergeCell ref="A74:J74"/>
    <mergeCell ref="A88:J88"/>
  </mergeCells>
  <pageMargins left="0.7" right="0.7" top="0.75" bottom="0.75" header="0.3" footer="0.3"/>
  <pageSetup paperSize="9" scale="3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Skyty_harok!$A$22:$A$24</xm:f>
          </x14:formula1>
          <xm:sqref>C89:C103 C105:C109</xm:sqref>
        </x14:dataValidation>
        <x14:dataValidation type="list" allowBlank="1" showInputMessage="1" showErrorMessage="1" xr:uid="{00000000-0002-0000-0000-000001000000}">
          <x14:formula1>
            <xm:f>Skyty_harok!$A$17:$A$19</xm:f>
          </x14:formula1>
          <xm:sqref>C75:C87</xm:sqref>
        </x14:dataValidation>
        <x14:dataValidation type="list" allowBlank="1" showInputMessage="1" showErrorMessage="1" xr:uid="{00000000-0002-0000-0000-000002000000}">
          <x14:formula1>
            <xm:f>Skyty_harok!$A$12:$A$14</xm:f>
          </x14:formula1>
          <xm:sqref>C46:C73</xm:sqref>
        </x14:dataValidation>
        <x14:dataValidation type="list" allowBlank="1" showInputMessage="1" showErrorMessage="1" xr:uid="{00000000-0002-0000-0000-000003000000}">
          <x14:formula1>
            <xm:f>Skyty_harok!$A$33</xm:f>
          </x14:formula1>
          <xm:sqref>B75:B87 B46:B73 B6:B28 B89:B103 B105:B109 B44</xm:sqref>
        </x14:dataValidation>
        <x14:dataValidation type="list" allowBlank="1" showInputMessage="1" showErrorMessage="1" xr:uid="{00000000-0002-0000-0000-000004000000}">
          <x14:formula1>
            <xm:f>Skyty_harok!$A$2:$A$4</xm:f>
          </x14:formula1>
          <xm:sqref>C6:C42</xm:sqref>
        </x14:dataValidation>
        <x14:dataValidation type="list" allowBlank="1" showInputMessage="1" showErrorMessage="1" xr:uid="{00000000-0002-0000-0000-000005000000}">
          <x14:formula1>
            <xm:f>'C:\Users\tomas.cholasta\PROCESS\cestaky\2019\D:\[Rozpocet projektu pre narodne projekty platny od 09.01.2018_zaokruhlene nadol-input.XLSX]Skyty_harok'!#REF!</xm:f>
          </x14:formula1>
          <xm:sqref>B29:B42</xm:sqref>
        </x14:dataValidation>
        <x14:dataValidation type="list" allowBlank="1" showInputMessage="1" showErrorMessage="1" xr:uid="{00000000-0002-0000-0000-000006000000}">
          <x14:formula1>
            <xm:f>Skyty_harok!$A$7:$A$9</xm:f>
          </x14:formula1>
          <xm:sqref>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4.5" x14ac:dyDescent="0.35"/>
  <cols>
    <col min="1" max="1" width="29.81640625" customWidth="1"/>
    <col min="2" max="2" width="19.54296875" customWidth="1"/>
    <col min="3" max="3" width="22.1796875" customWidth="1"/>
    <col min="4" max="4" width="22.26953125" customWidth="1"/>
    <col min="5" max="5" width="24.453125" customWidth="1"/>
    <col min="6" max="6" width="23" customWidth="1"/>
    <col min="7" max="7" width="25" customWidth="1"/>
    <col min="8" max="8" width="26.1796875" customWidth="1"/>
  </cols>
  <sheetData>
    <row r="1" spans="1:8" x14ac:dyDescent="0.35">
      <c r="A1" s="42" t="s">
        <v>147</v>
      </c>
      <c r="B1" s="43"/>
      <c r="C1" s="43"/>
      <c r="D1" s="43"/>
      <c r="E1" s="43"/>
      <c r="F1" s="43"/>
      <c r="G1" s="43"/>
      <c r="H1" s="43"/>
    </row>
    <row r="2" spans="1:8" ht="15" thickBot="1" x14ac:dyDescent="0.4">
      <c r="A2" s="43"/>
      <c r="B2" s="43"/>
      <c r="C2" s="43"/>
      <c r="D2" s="43"/>
      <c r="E2" s="43"/>
      <c r="F2" s="43"/>
      <c r="G2" s="43"/>
      <c r="H2" s="43"/>
    </row>
    <row r="3" spans="1:8" x14ac:dyDescent="0.35">
      <c r="A3" s="80" t="s">
        <v>148</v>
      </c>
      <c r="B3" s="81" t="s">
        <v>149</v>
      </c>
      <c r="C3" s="82"/>
      <c r="D3" s="83"/>
      <c r="E3" s="84"/>
      <c r="F3" s="84"/>
      <c r="G3" s="84"/>
      <c r="H3" s="85"/>
    </row>
    <row r="4" spans="1:8" ht="52.5" thickBot="1" x14ac:dyDescent="0.4">
      <c r="A4" s="80"/>
      <c r="B4" s="44" t="s">
        <v>150</v>
      </c>
      <c r="C4" s="45" t="s">
        <v>151</v>
      </c>
      <c r="D4" s="46" t="s">
        <v>152</v>
      </c>
      <c r="E4" s="47" t="s">
        <v>153</v>
      </c>
      <c r="F4" s="47" t="s">
        <v>154</v>
      </c>
      <c r="G4" s="47" t="s">
        <v>155</v>
      </c>
      <c r="H4" s="48" t="s">
        <v>156</v>
      </c>
    </row>
    <row r="5" spans="1:8" x14ac:dyDescent="0.35">
      <c r="A5" s="49" t="s">
        <v>157</v>
      </c>
      <c r="B5" s="50">
        <v>910</v>
      </c>
      <c r="C5" s="51">
        <v>0.1</v>
      </c>
      <c r="D5" s="52">
        <f>SUM([2]Rozpocet_ZoNFP!H66,[2]Rozpocet_ZoNFP!H19:H27,[2]Rozpocet_ZoNFP!H37)</f>
        <v>693</v>
      </c>
      <c r="E5" s="53"/>
      <c r="F5" s="53">
        <f t="shared" ref="F5:F16" si="0">D5*E5</f>
        <v>0</v>
      </c>
      <c r="G5" s="54">
        <f>D5/D17</f>
        <v>7.1179129005751851E-2</v>
      </c>
      <c r="H5" s="55"/>
    </row>
    <row r="6" spans="1:8" x14ac:dyDescent="0.35">
      <c r="A6" s="56" t="s">
        <v>158</v>
      </c>
      <c r="B6" s="57">
        <v>570</v>
      </c>
      <c r="C6" s="58">
        <v>0.15</v>
      </c>
      <c r="D6" s="52">
        <f>SUM([2]Rozpocet_ZoNFP!H83:H94)</f>
        <v>1022</v>
      </c>
      <c r="E6" s="53"/>
      <c r="F6" s="53">
        <f t="shared" si="0"/>
        <v>0</v>
      </c>
      <c r="G6" s="54">
        <f>D6/D17</f>
        <v>0.10497124075595728</v>
      </c>
      <c r="H6" s="55"/>
    </row>
    <row r="7" spans="1:8" x14ac:dyDescent="0.35">
      <c r="A7" s="56" t="s">
        <v>159</v>
      </c>
      <c r="B7" s="59">
        <v>650</v>
      </c>
      <c r="C7" s="58">
        <v>0.6</v>
      </c>
      <c r="D7" s="52">
        <f>SUM([2]Rozpocet_ZoNFP!H28:H36,[2]Rozpocet_ZoNFP!H54:H65)</f>
        <v>5028</v>
      </c>
      <c r="E7" s="60"/>
      <c r="F7" s="53">
        <f t="shared" si="0"/>
        <v>0</v>
      </c>
      <c r="G7" s="54">
        <f>D7/D17</f>
        <v>0.51643385373870176</v>
      </c>
      <c r="H7" s="55"/>
    </row>
    <row r="8" spans="1:8" x14ac:dyDescent="0.35">
      <c r="A8" s="56" t="s">
        <v>160</v>
      </c>
      <c r="B8" s="59">
        <v>890</v>
      </c>
      <c r="C8" s="58">
        <v>0.04</v>
      </c>
      <c r="D8" s="52">
        <v>0</v>
      </c>
      <c r="E8" s="60"/>
      <c r="F8" s="53">
        <f t="shared" si="0"/>
        <v>0</v>
      </c>
      <c r="G8" s="54">
        <f>D8/D17</f>
        <v>0</v>
      </c>
      <c r="H8" s="55"/>
    </row>
    <row r="9" spans="1:8" x14ac:dyDescent="0.35">
      <c r="A9" s="56" t="s">
        <v>161</v>
      </c>
      <c r="B9" s="59">
        <v>740</v>
      </c>
      <c r="C9" s="58">
        <v>0.5</v>
      </c>
      <c r="D9" s="52">
        <f>SUM([2]Rozpocet_ZoNFP!H5:H16)</f>
        <v>1225</v>
      </c>
      <c r="E9" s="60"/>
      <c r="F9" s="53">
        <f t="shared" si="0"/>
        <v>0</v>
      </c>
      <c r="G9" s="54">
        <f>D9/D17</f>
        <v>0.12582169268693508</v>
      </c>
      <c r="H9" s="55"/>
    </row>
    <row r="10" spans="1:8" ht="26" x14ac:dyDescent="0.35">
      <c r="A10" s="56" t="s">
        <v>41</v>
      </c>
      <c r="B10" s="59">
        <v>890</v>
      </c>
      <c r="C10" s="58">
        <v>0.05</v>
      </c>
      <c r="D10" s="52">
        <f>[2]Rozpocet_ZoNFP!H41</f>
        <v>252</v>
      </c>
      <c r="E10" s="60"/>
      <c r="F10" s="53">
        <f t="shared" si="0"/>
        <v>0</v>
      </c>
      <c r="G10" s="54">
        <f>D10/D17</f>
        <v>2.5883319638455218E-2</v>
      </c>
      <c r="H10" s="55"/>
    </row>
    <row r="11" spans="1:8" x14ac:dyDescent="0.35">
      <c r="A11" s="56" t="s">
        <v>42</v>
      </c>
      <c r="B11" s="59">
        <v>1200</v>
      </c>
      <c r="C11" s="58">
        <v>0.1</v>
      </c>
      <c r="D11" s="52">
        <f>SUM([2]Rozpocet_ZoNFP!H18,[2]Rozpocet_ZoNFP!H68,[2]Rozpocet_ZoNFP!H95,[2]Rozpocet_ZoNFP!H40)</f>
        <v>223</v>
      </c>
      <c r="E11" s="60"/>
      <c r="F11" s="53">
        <f t="shared" si="0"/>
        <v>0</v>
      </c>
      <c r="G11" s="54">
        <f>D11/D17</f>
        <v>2.2904683648315528E-2</v>
      </c>
      <c r="H11" s="55"/>
    </row>
    <row r="12" spans="1:8" ht="26" x14ac:dyDescent="0.35">
      <c r="A12" s="56" t="s">
        <v>43</v>
      </c>
      <c r="B12" s="59">
        <v>790</v>
      </c>
      <c r="C12" s="58">
        <v>0.3</v>
      </c>
      <c r="D12" s="52">
        <f>SUM([2]Rozpocet_ZoNFP!H69,[2]Rozpocet_ZoNFP!H97:H109)</f>
        <v>84</v>
      </c>
      <c r="E12" s="60"/>
      <c r="F12" s="53">
        <f t="shared" si="0"/>
        <v>0</v>
      </c>
      <c r="G12" s="54">
        <f>D12/D17</f>
        <v>8.6277732128184053E-3</v>
      </c>
      <c r="H12" s="55"/>
    </row>
    <row r="13" spans="1:8" x14ac:dyDescent="0.35">
      <c r="A13" s="56" t="s">
        <v>44</v>
      </c>
      <c r="B13" s="59">
        <v>600</v>
      </c>
      <c r="C13" s="58">
        <v>0.15</v>
      </c>
      <c r="D13" s="52">
        <f>SUM([2]Rozpocet_ZoNFP!H17,[2]Rozpocet_ZoNFP!H38,[2]Rozpocet_ZoNFP!H67)</f>
        <v>1017</v>
      </c>
      <c r="E13" s="60"/>
      <c r="F13" s="53">
        <f t="shared" si="0"/>
        <v>0</v>
      </c>
      <c r="G13" s="54">
        <f>D13/D17</f>
        <v>0.10445768282662285</v>
      </c>
      <c r="H13" s="55"/>
    </row>
    <row r="14" spans="1:8" x14ac:dyDescent="0.35">
      <c r="A14" s="56" t="s">
        <v>162</v>
      </c>
      <c r="B14" s="59">
        <v>710</v>
      </c>
      <c r="C14" s="58">
        <v>0.05</v>
      </c>
      <c r="D14" s="52">
        <f>[2]Rozpocet_ZoNFP!H110</f>
        <v>53</v>
      </c>
      <c r="E14" s="60"/>
      <c r="F14" s="53">
        <f t="shared" si="0"/>
        <v>0</v>
      </c>
      <c r="G14" s="54">
        <f>D14/D17</f>
        <v>5.4437140509449467E-3</v>
      </c>
      <c r="H14" s="55"/>
    </row>
    <row r="15" spans="1:8" x14ac:dyDescent="0.35">
      <c r="A15" s="61" t="s">
        <v>163</v>
      </c>
      <c r="B15" s="62">
        <v>900</v>
      </c>
      <c r="C15" s="63">
        <v>0.5</v>
      </c>
      <c r="D15" s="64">
        <f>[2]Rozpocet_ZoNFP!H39</f>
        <v>98</v>
      </c>
      <c r="E15" s="65"/>
      <c r="F15" s="53">
        <f t="shared" si="0"/>
        <v>0</v>
      </c>
      <c r="G15" s="54">
        <f>D15/D17</f>
        <v>1.0065735414954808E-2</v>
      </c>
      <c r="H15" s="66"/>
    </row>
    <row r="16" spans="1:8" ht="39.5" thickBot="1" x14ac:dyDescent="0.4">
      <c r="A16" s="67" t="s">
        <v>164</v>
      </c>
      <c r="B16" s="62">
        <v>570</v>
      </c>
      <c r="C16" s="63">
        <v>0.2</v>
      </c>
      <c r="D16" s="64">
        <f>SUM([2]Rozpocet_ZoNFP!H70:H81)</f>
        <v>41</v>
      </c>
      <c r="E16" s="65"/>
      <c r="F16" s="68">
        <f t="shared" si="0"/>
        <v>0</v>
      </c>
      <c r="G16" s="69">
        <f>D16/D17</f>
        <v>4.2111750205423171E-3</v>
      </c>
      <c r="H16" s="66"/>
    </row>
    <row r="17" spans="1:8" ht="15" thickBot="1" x14ac:dyDescent="0.4">
      <c r="A17" s="70" t="s">
        <v>165</v>
      </c>
      <c r="B17" s="86"/>
      <c r="C17" s="87"/>
      <c r="D17" s="71">
        <f>SUM(D5:D16)</f>
        <v>9736</v>
      </c>
      <c r="E17" s="72">
        <f>SUM(E5:E16)</f>
        <v>0</v>
      </c>
      <c r="F17" s="72">
        <f>SUM(F5:F16)</f>
        <v>0</v>
      </c>
      <c r="G17" s="73">
        <f>SUM(G5:G16)</f>
        <v>1</v>
      </c>
      <c r="H17" s="74"/>
    </row>
  </sheetData>
  <mergeCells count="4">
    <mergeCell ref="A3:A4"/>
    <mergeCell ref="B3:C3"/>
    <mergeCell ref="D3:H3"/>
    <mergeCell ref="B17:C17"/>
  </mergeCells>
  <conditionalFormatting sqref="E16">
    <cfRule type="cellIs" dxfId="10" priority="1" operator="greaterThan">
      <formula>$B$16</formula>
    </cfRule>
  </conditionalFormatting>
  <conditionalFormatting sqref="E5">
    <cfRule type="cellIs" dxfId="9" priority="11" operator="greaterThan">
      <formula>$B$5</formula>
    </cfRule>
  </conditionalFormatting>
  <conditionalFormatting sqref="E6">
    <cfRule type="cellIs" dxfId="8" priority="10" operator="greaterThan">
      <formula>$B$6</formula>
    </cfRule>
  </conditionalFormatting>
  <conditionalFormatting sqref="E7">
    <cfRule type="cellIs" dxfId="7" priority="9" operator="greaterThan">
      <formula>$B$7</formula>
    </cfRule>
  </conditionalFormatting>
  <conditionalFormatting sqref="E8">
    <cfRule type="cellIs" dxfId="6" priority="8" operator="greaterThan">
      <formula>$B$8</formula>
    </cfRule>
  </conditionalFormatting>
  <conditionalFormatting sqref="E9">
    <cfRule type="cellIs" dxfId="5" priority="7" operator="greaterThan">
      <formula>$B$9</formula>
    </cfRule>
  </conditionalFormatting>
  <conditionalFormatting sqref="E10">
    <cfRule type="cellIs" dxfId="4" priority="6" operator="greaterThan">
      <formula>$B$10</formula>
    </cfRule>
  </conditionalFormatting>
  <conditionalFormatting sqref="E11">
    <cfRule type="cellIs" dxfId="3" priority="5" operator="greaterThan">
      <formula>$B$11</formula>
    </cfRule>
  </conditionalFormatting>
  <conditionalFormatting sqref="E12">
    <cfRule type="cellIs" dxfId="2" priority="4" operator="greaterThan">
      <formula>$B$12</formula>
    </cfRule>
  </conditionalFormatting>
  <conditionalFormatting sqref="E13">
    <cfRule type="cellIs" dxfId="1" priority="3" operator="greaterThan">
      <formula>$B$13</formula>
    </cfRule>
  </conditionalFormatting>
  <conditionalFormatting sqref="E14:E15">
    <cfRule type="cellIs" dxfId="0" priority="2" operator="greaterThan">
      <formula>$B$14</formula>
    </cfRule>
  </conditionalFormatting>
  <dataValidations count="1">
    <dataValidation type="whole" errorStyle="warning" operator="lessThanOrEqual" allowBlank="1" showInputMessage="1" showErrorMessage="1" error="Prekročili ste limit pre túto pozíciu" sqref="E5:E16" xr:uid="{00000000-0002-0000-0100-000000000000}">
      <formula1>B5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L17" sqref="L17"/>
    </sheetView>
  </sheetViews>
  <sheetFormatPr defaultColWidth="8.81640625" defaultRowHeight="14.5" x14ac:dyDescent="0.35"/>
  <sheetData>
    <row r="1" spans="1:1" x14ac:dyDescent="0.35">
      <c r="A1" s="11" t="s">
        <v>17</v>
      </c>
    </row>
    <row r="2" spans="1:1" x14ac:dyDescent="0.35">
      <c r="A2" s="12" t="s">
        <v>18</v>
      </c>
    </row>
    <row r="3" spans="1:1" x14ac:dyDescent="0.35">
      <c r="A3" s="12" t="s">
        <v>45</v>
      </c>
    </row>
    <row r="4" spans="1:1" x14ac:dyDescent="0.35">
      <c r="A4" s="12" t="s">
        <v>25</v>
      </c>
    </row>
    <row r="6" spans="1:1" x14ac:dyDescent="0.35">
      <c r="A6" s="11" t="s">
        <v>26</v>
      </c>
    </row>
    <row r="7" spans="1:1" x14ac:dyDescent="0.35">
      <c r="A7" s="12" t="s">
        <v>27</v>
      </c>
    </row>
    <row r="8" spans="1:1" x14ac:dyDescent="0.35">
      <c r="A8" s="12" t="s">
        <v>28</v>
      </c>
    </row>
    <row r="9" spans="1:1" x14ac:dyDescent="0.35">
      <c r="A9" s="12" t="s">
        <v>29</v>
      </c>
    </row>
    <row r="11" spans="1:1" x14ac:dyDescent="0.35">
      <c r="A11" s="11" t="s">
        <v>20</v>
      </c>
    </row>
    <row r="12" spans="1:1" x14ac:dyDescent="0.35">
      <c r="A12" s="12" t="s">
        <v>30</v>
      </c>
    </row>
    <row r="13" spans="1:1" x14ac:dyDescent="0.35">
      <c r="A13" s="12" t="s">
        <v>31</v>
      </c>
    </row>
    <row r="14" spans="1:1" x14ac:dyDescent="0.35">
      <c r="A14" s="12" t="s">
        <v>32</v>
      </c>
    </row>
    <row r="16" spans="1:1" x14ac:dyDescent="0.35">
      <c r="A16" s="11" t="s">
        <v>21</v>
      </c>
    </row>
    <row r="17" spans="1:1" x14ac:dyDescent="0.35">
      <c r="A17" s="12" t="s">
        <v>33</v>
      </c>
    </row>
    <row r="18" spans="1:1" x14ac:dyDescent="0.35">
      <c r="A18" s="12" t="s">
        <v>34</v>
      </c>
    </row>
    <row r="19" spans="1:1" x14ac:dyDescent="0.35">
      <c r="A19" s="12" t="s">
        <v>35</v>
      </c>
    </row>
    <row r="21" spans="1:1" x14ac:dyDescent="0.35">
      <c r="A21" s="11" t="s">
        <v>22</v>
      </c>
    </row>
    <row r="22" spans="1:1" x14ac:dyDescent="0.35">
      <c r="A22" s="12" t="s">
        <v>36</v>
      </c>
    </row>
    <row r="23" spans="1:1" x14ac:dyDescent="0.35">
      <c r="A23" s="12" t="s">
        <v>37</v>
      </c>
    </row>
    <row r="24" spans="1:1" x14ac:dyDescent="0.35">
      <c r="A24" s="12" t="s">
        <v>38</v>
      </c>
    </row>
    <row r="26" spans="1:1" x14ac:dyDescent="0.35">
      <c r="A26" s="11" t="s">
        <v>23</v>
      </c>
    </row>
    <row r="27" spans="1:1" x14ac:dyDescent="0.35">
      <c r="A27" s="12" t="s">
        <v>23</v>
      </c>
    </row>
    <row r="29" spans="1:1" x14ac:dyDescent="0.35">
      <c r="A29" s="11" t="s">
        <v>24</v>
      </c>
    </row>
    <row r="30" spans="1:1" x14ac:dyDescent="0.35">
      <c r="A30" s="12" t="s">
        <v>24</v>
      </c>
    </row>
    <row r="33" spans="1:1" x14ac:dyDescent="0.35">
      <c r="A33" t="s">
        <v>39</v>
      </c>
    </row>
    <row r="34" spans="1:1" x14ac:dyDescent="0.35">
      <c r="A3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Ocenenie poloziek_celkova cena</vt:lpstr>
      <vt:lpstr>Priloha_Limity</vt:lpstr>
      <vt:lpstr>Skyty_harok</vt:lpstr>
      <vt:lpstr>'Ocenenie poloziek_celkova cena'!Oblasť_tlače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2020-09-03T14:00:38Z</dcterms:created>
  <dcterms:modified xsi:type="dcterms:W3CDTF">2020-09-09T05:23:08Z</dcterms:modified>
</cp:coreProperties>
</file>