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2_III-2901\"/>
    </mc:Choice>
  </mc:AlternateContent>
  <bookViews>
    <workbookView xWindow="240" yWindow="135" windowWidth="18990" windowHeight="7965" tabRatio="683" activeTab="3"/>
  </bookViews>
  <sheets>
    <sheet name="KR.LIST_2901" sheetId="3" r:id="rId1"/>
    <sheet name="SO2_2901" sheetId="1" r:id="rId2"/>
    <sheet name="SO3_2901" sheetId="4" r:id="rId3"/>
    <sheet name="SO5_2901" sheetId="5" r:id="rId4"/>
  </sheets>
  <definedNames>
    <definedName name="_xlnm._FilterDatabase" localSheetId="1" hidden="1">SO2_2901!$A$7:$P$107</definedName>
    <definedName name="_xlnm._FilterDatabase" localSheetId="2" hidden="1">SO3_2901!$A$6:$E$14</definedName>
    <definedName name="_xlnm._FilterDatabase" localSheetId="3" hidden="1">SO5_2901!$A$6:$D$46</definedName>
    <definedName name="_xlnm.Print_Titles" localSheetId="1">SO2_2901!$1:$7</definedName>
    <definedName name="_xlnm.Print_Area" localSheetId="0">KR.LIST_2901!$A$1:$C$45</definedName>
    <definedName name="_xlnm.Print_Area" localSheetId="1">SO2_2901!$A$1:$P$107</definedName>
    <definedName name="_xlnm.Print_Area" localSheetId="2">SO3_2901!$A$1:$G$17</definedName>
  </definedNames>
  <calcPr calcId="152511"/>
</workbook>
</file>

<file path=xl/calcChain.xml><?xml version="1.0" encoding="utf-8"?>
<calcChain xmlns="http://schemas.openxmlformats.org/spreadsheetml/2006/main">
  <c r="N108" i="1" l="1"/>
  <c r="E49" i="5" l="1"/>
  <c r="N107" i="1"/>
  <c r="O52" i="1"/>
  <c r="O53" i="1"/>
  <c r="O51" i="1"/>
  <c r="O41" i="1"/>
  <c r="O42" i="1"/>
  <c r="O43" i="1"/>
  <c r="O44" i="1"/>
  <c r="O40" i="1"/>
  <c r="O37" i="1"/>
  <c r="P38" i="1"/>
  <c r="P39" i="1"/>
  <c r="P45" i="1"/>
  <c r="P46" i="1"/>
  <c r="P47" i="1"/>
  <c r="P48" i="1"/>
  <c r="P49" i="1"/>
  <c r="P50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9" i="1"/>
  <c r="O8" i="1"/>
  <c r="G7" i="4"/>
  <c r="O107" i="1" l="1"/>
  <c r="P107" i="1"/>
  <c r="C12" i="3"/>
  <c r="C24" i="3" s="1"/>
  <c r="C27" i="3" l="1"/>
  <c r="G8" i="4"/>
  <c r="G9" i="4"/>
  <c r="G10" i="4"/>
  <c r="C14" i="3" l="1"/>
  <c r="G32" i="5"/>
  <c r="F20" i="5"/>
  <c r="E8" i="5"/>
  <c r="C42" i="5"/>
  <c r="C30" i="5"/>
  <c r="C18" i="5"/>
  <c r="G17" i="4" l="1"/>
  <c r="C41" i="5" l="1"/>
  <c r="G39" i="5"/>
  <c r="G38" i="5"/>
  <c r="G37" i="5"/>
  <c r="G49" i="5" s="1"/>
  <c r="G36" i="5"/>
  <c r="G34" i="5"/>
  <c r="G33" i="5"/>
  <c r="C29" i="5"/>
  <c r="F27" i="5"/>
  <c r="F26" i="5"/>
  <c r="F25" i="5"/>
  <c r="F24" i="5"/>
  <c r="F23" i="5"/>
  <c r="F22" i="5"/>
  <c r="F21" i="5"/>
  <c r="C17" i="5"/>
  <c r="E15" i="5"/>
  <c r="E14" i="5"/>
  <c r="E13" i="5"/>
  <c r="E12" i="5"/>
  <c r="E11" i="5"/>
  <c r="E10" i="5"/>
  <c r="E9" i="5"/>
  <c r="C16" i="3"/>
  <c r="F49" i="5" l="1"/>
  <c r="E50" i="5" s="1"/>
  <c r="C20" i="3" s="1"/>
  <c r="C29" i="3" s="1"/>
  <c r="C32" i="3" l="1"/>
  <c r="C31" i="3"/>
  <c r="C34" i="3"/>
  <c r="C37" i="3" s="1"/>
  <c r="C26" i="3"/>
  <c r="C36" i="3" l="1"/>
</calcChain>
</file>

<file path=xl/sharedStrings.xml><?xml version="1.0" encoding="utf-8"?>
<sst xmlns="http://schemas.openxmlformats.org/spreadsheetml/2006/main" count="492" uniqueCount="112">
  <si>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</si>
  <si>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</si>
  <si>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</si>
  <si>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</si>
  <si>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</si>
  <si>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</si>
  <si>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</si>
  <si>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</si>
  <si>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</si>
  <si>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</si>
  <si>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</si>
  <si>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</si>
  <si>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</si>
  <si>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</si>
  <si>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</si>
  <si>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</si>
  <si>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</si>
  <si>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</si>
  <si>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</si>
  <si>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</si>
  <si>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</si>
  <si>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</si>
  <si>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</si>
  <si>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</si>
  <si>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</si>
  <si>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</si>
  <si>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</si>
  <si>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</si>
  <si>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</si>
  <si>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</si>
  <si>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</si>
  <si>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</si>
  <si>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</si>
  <si>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</si>
  <si>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</si>
  <si>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</si>
  <si>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</si>
  <si>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</si>
  <si>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</si>
  <si>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</si>
  <si>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</si>
  <si>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</si>
  <si>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</si>
  <si>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</si>
  <si>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</si>
  <si>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</si>
  <si>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</si>
  <si>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</si>
  <si>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</si>
  <si>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</si>
  <si>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</si>
  <si>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</si>
  <si>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OV</t>
  </si>
  <si>
    <t>odstranění výmladků</t>
  </si>
  <si>
    <t>RLPV</t>
  </si>
  <si>
    <t>lípa srdčitá</t>
  </si>
  <si>
    <t>Tilia cordata</t>
  </si>
  <si>
    <t>RO</t>
  </si>
  <si>
    <t>redukce obvodová</t>
  </si>
  <si>
    <t>Prunus avium</t>
  </si>
  <si>
    <t>RV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</si>
  <si>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</si>
  <si>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</si>
  <si>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</si>
  <si>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švestka domácí</t>
  </si>
  <si>
    <t>Prunus domestica</t>
  </si>
  <si>
    <t>pořad.číslo</t>
  </si>
  <si>
    <t>řez výchovný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</si>
  <si>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</si>
  <si>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</si>
  <si>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</si>
  <si>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III/2901</t>
  </si>
  <si>
    <t>ROZPOČET</t>
  </si>
  <si>
    <t>třešeň ptačí</t>
  </si>
  <si>
    <t>bříza bělokorá</t>
  </si>
  <si>
    <t>Betula pendula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</si>
  <si>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III/2901</t>
    </r>
  </si>
  <si>
    <t>poznámka k provedení</t>
  </si>
  <si>
    <t xml:space="preserve">ořešák královský </t>
  </si>
  <si>
    <t>Juglans regia</t>
  </si>
  <si>
    <t>úprava průvezdného profilu</t>
  </si>
  <si>
    <t>RLLR</t>
  </si>
  <si>
    <t>lokální redukce z důvodu stabilizace</t>
  </si>
  <si>
    <t>15%, potlačení defektního větvení</t>
  </si>
  <si>
    <t>modřín opadavý</t>
  </si>
  <si>
    <t>Larix decidua</t>
  </si>
  <si>
    <t>dub letní</t>
  </si>
  <si>
    <t>Quercus robur</t>
  </si>
  <si>
    <t>10% - redukce nad komunikací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</si>
  <si>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III/2901</t>
    </r>
  </si>
  <si>
    <t xml:space="preserve">ovocný vysokokmen rozvětvený </t>
  </si>
  <si>
    <t>ok 12 - 14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</si>
  <si>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</si>
  <si>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</si>
  <si>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</si>
  <si>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</si>
  <si>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</si>
  <si>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1. rok - VÝDAJE ZPŮSOBILÉ</t>
  </si>
  <si>
    <t>CENA 2. rok - VÝDAJE ZPŮSOBILÉ</t>
  </si>
  <si>
    <t>CENA 3. rok - VÝDAJE ZPŮSOBILÉ</t>
  </si>
  <si>
    <t>cena - VÝDAJE ZPŮSOBILÉ</t>
  </si>
  <si>
    <t>CENA - VÝDAJE NEZPŮSOBILÉ</t>
  </si>
  <si>
    <t>CENA - VÝDAJE ZPŮSOBILÉ</t>
  </si>
  <si>
    <t>CENA  BEZ DPH</t>
  </si>
  <si>
    <t>kontrolní součet</t>
  </si>
  <si>
    <t>CENA  bez DPH</t>
  </si>
  <si>
    <t>NEZPŮSOBILÉ</t>
  </si>
  <si>
    <t>ZPŮSOBILÉ</t>
  </si>
  <si>
    <t>PŘÍLOHA Č.: 4.2.1.</t>
  </si>
  <si>
    <t>PŘÍLOHA Č.: 4.2.0.</t>
  </si>
  <si>
    <t>PŘÍLOHA Č.: 4.2.2.</t>
  </si>
  <si>
    <t>PŘÍLOHA Č.: 4.2.3.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</si>
</sst>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47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6" fillId="34" borderId="15" xfId="42" applyFont="1" applyFill="1" applyBorder="1" applyAlignment="1">
      <alignment horizontal="left" vertical="top"/>
    </xf>
    <xf numFmtId="0" fontId="26" fillId="34" borderId="20" xfId="42" applyFont="1" applyFill="1" applyBorder="1"/>
    <xf numFmtId="164" fontId="26" fillId="34" borderId="20" xfId="42" applyNumberFormat="1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15" xfId="44" applyFont="1" applyFill="1" applyBorder="1" applyAlignment="1">
      <alignment vertical="top"/>
    </xf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0" fillId="35" borderId="20" xfId="44" applyFont="1" applyFill="1" applyBorder="1"/>
    <xf numFmtId="164" fontId="30" fillId="35" borderId="20" xfId="44" applyNumberFormat="1" applyFont="1" applyFill="1" applyBorder="1"/>
    <xf numFmtId="6" fontId="1" fillId="34" borderId="0" xfId="44" applyNumberFormat="1" applyFill="1"/>
    <xf numFmtId="0" fontId="31" fillId="34" borderId="0" xfId="0" applyFont="1" applyFill="1" applyBorder="1" applyAlignment="1">
      <alignment vertical="top"/>
    </xf>
    <xf numFmtId="0" fontId="32" fillId="34" borderId="0" xfId="44" applyFont="1" applyFill="1"/>
    <xf numFmtId="0" fontId="26" fillId="34" borderId="0" xfId="44" applyFont="1" applyFill="1"/>
    <xf numFmtId="165" fontId="26" fillId="34" borderId="0" xfId="44" applyNumberFormat="1" applyFont="1" applyFill="1"/>
    <xf numFmtId="0" fontId="32" fillId="34" borderId="0" xfId="44" applyFont="1" applyFill="1" applyAlignment="1">
      <alignment horizontal="center" wrapText="1"/>
    </xf>
    <xf numFmtId="0" fontId="26" fillId="34" borderId="28" xfId="44" applyFont="1" applyFill="1" applyBorder="1"/>
    <xf numFmtId="0" fontId="26" fillId="34" borderId="29" xfId="44" applyFont="1" applyFill="1" applyBorder="1"/>
    <xf numFmtId="0" fontId="36" fillId="34" borderId="0" xfId="44" applyFont="1" applyFill="1"/>
    <xf numFmtId="0" fontId="26" fillId="34" borderId="10" xfId="44" applyFont="1" applyFill="1" applyBorder="1"/>
    <xf numFmtId="0" fontId="26" fillId="34" borderId="11" xfId="44" applyFont="1" applyFill="1" applyBorder="1"/>
    <xf numFmtId="164" fontId="26" fillId="34" borderId="11" xfId="44" applyNumberFormat="1" applyFont="1" applyFill="1" applyBorder="1"/>
    <xf numFmtId="0" fontId="26" fillId="34" borderId="21" xfId="44" applyFont="1" applyFill="1" applyBorder="1"/>
    <xf numFmtId="0" fontId="32" fillId="34" borderId="31" xfId="44" applyFont="1" applyFill="1" applyBorder="1"/>
    <xf numFmtId="0" fontId="32" fillId="34" borderId="32" xfId="44" applyFont="1" applyFill="1" applyBorder="1"/>
    <xf numFmtId="164" fontId="26" fillId="34" borderId="32" xfId="44" applyNumberFormat="1" applyFont="1" applyFill="1" applyBorder="1"/>
    <xf numFmtId="0" fontId="32" fillId="34" borderId="33" xfId="44" applyFont="1" applyFill="1" applyBorder="1"/>
    <xf numFmtId="0" fontId="1" fillId="33" borderId="27" xfId="44" applyFont="1" applyFill="1" applyBorder="1" applyAlignment="1">
      <alignment horizontal="center"/>
    </xf>
    <xf numFmtId="0" fontId="1" fillId="34" borderId="0" xfId="44" applyFont="1" applyFill="1"/>
    <xf numFmtId="0" fontId="33" fillId="33" borderId="15" xfId="44" applyFont="1" applyFill="1" applyBorder="1" applyAlignment="1">
      <alignment horizontal="center" wrapText="1"/>
    </xf>
    <xf numFmtId="165" fontId="33" fillId="33" borderId="15" xfId="44" applyNumberFormat="1" applyFont="1" applyFill="1" applyBorder="1" applyAlignment="1">
      <alignment horizontal="center" wrapText="1"/>
    </xf>
    <xf numFmtId="0" fontId="34" fillId="33" borderId="15" xfId="44" applyFont="1" applyFill="1" applyBorder="1" applyAlignment="1">
      <alignment horizontal="center" wrapText="1"/>
    </xf>
    <xf numFmtId="0" fontId="33" fillId="33" borderId="21" xfId="44" applyFont="1" applyFill="1" applyBorder="1" applyAlignment="1">
      <alignment horizontal="center" wrapText="1"/>
    </xf>
    <xf numFmtId="0" fontId="33" fillId="33" borderId="22" xfId="44" applyFont="1" applyFill="1" applyBorder="1" applyAlignment="1">
      <alignment horizontal="center" wrapText="1"/>
    </xf>
    <xf numFmtId="165" fontId="33" fillId="33" borderId="22" xfId="44" applyNumberFormat="1" applyFont="1" applyFill="1" applyBorder="1" applyAlignment="1">
      <alignment horizontal="center" wrapText="1"/>
    </xf>
    <xf numFmtId="0" fontId="34" fillId="33" borderId="22" xfId="44" applyFont="1" applyFill="1" applyBorder="1" applyAlignment="1">
      <alignment horizontal="center" wrapText="1"/>
    </xf>
    <xf numFmtId="0" fontId="34" fillId="33" borderId="23" xfId="44" applyFont="1" applyFill="1" applyBorder="1" applyAlignment="1">
      <alignment horizontal="center" wrapText="1"/>
    </xf>
    <xf numFmtId="0" fontId="26" fillId="34" borderId="18" xfId="44" applyFont="1" applyFill="1" applyBorder="1"/>
    <xf numFmtId="0" fontId="26" fillId="34" borderId="16" xfId="44" applyFont="1" applyFill="1" applyBorder="1"/>
    <xf numFmtId="0" fontId="38" fillId="34" borderId="34" xfId="44" applyFont="1" applyFill="1" applyBorder="1" applyAlignment="1">
      <alignment horizontal="left"/>
    </xf>
    <xf numFmtId="164" fontId="38" fillId="34" borderId="11" xfId="44" applyNumberFormat="1" applyFont="1" applyFill="1" applyBorder="1"/>
    <xf numFmtId="164" fontId="38" fillId="34" borderId="13" xfId="44" applyNumberFormat="1" applyFont="1" applyFill="1" applyBorder="1"/>
    <xf numFmtId="0" fontId="33" fillId="33" borderId="35" xfId="44" applyFont="1" applyFill="1" applyBorder="1" applyAlignment="1">
      <alignment horizontal="center" wrapText="1"/>
    </xf>
    <xf numFmtId="0" fontId="33" fillId="33" borderId="36" xfId="44" applyFont="1" applyFill="1" applyBorder="1" applyAlignment="1">
      <alignment horizontal="center" wrapText="1"/>
    </xf>
    <xf numFmtId="0" fontId="26" fillId="34" borderId="38" xfId="44" applyFont="1" applyFill="1" applyBorder="1"/>
    <xf numFmtId="0" fontId="26" fillId="34" borderId="39" xfId="44" applyFont="1" applyFill="1" applyBorder="1"/>
    <xf numFmtId="164" fontId="38" fillId="34" borderId="39" xfId="44" applyNumberFormat="1" applyFont="1" applyFill="1" applyBorder="1"/>
    <xf numFmtId="164" fontId="26" fillId="34" borderId="39" xfId="44" applyNumberFormat="1" applyFont="1" applyFill="1" applyBorder="1"/>
    <xf numFmtId="0" fontId="26" fillId="34" borderId="17" xfId="44" applyFont="1" applyFill="1" applyBorder="1"/>
    <xf numFmtId="164" fontId="32" fillId="34" borderId="0" xfId="44" applyNumberFormat="1" applyFont="1" applyFill="1"/>
    <xf numFmtId="0" fontId="19" fillId="0" borderId="0" xfId="0" applyFont="1" applyBorder="1" applyAlignment="1">
      <alignment horizontal="left" vertical="top"/>
    </xf>
    <xf numFmtId="0" fontId="33" fillId="33" borderId="20" xfId="44" applyFont="1" applyFill="1" applyBorder="1" applyAlignment="1">
      <alignment horizontal="center" vertical="top" wrapText="1"/>
    </xf>
    <xf numFmtId="165" fontId="33" fillId="33" borderId="20" xfId="44" applyNumberFormat="1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32" fillId="34" borderId="0" xfId="44" applyFont="1" applyFill="1" applyAlignment="1">
      <alignment horizontal="center" vertical="top" wrapText="1"/>
    </xf>
    <xf numFmtId="0" fontId="18" fillId="35" borderId="20" xfId="0" applyFont="1" applyFill="1" applyBorder="1" applyAlignment="1">
      <alignment horizontal="center" vertical="top"/>
    </xf>
    <xf numFmtId="1" fontId="18" fillId="35" borderId="20" xfId="0" applyNumberFormat="1" applyFont="1" applyFill="1" applyBorder="1" applyAlignment="1">
      <alignment horizontal="center" vertical="top"/>
    </xf>
    <xf numFmtId="0" fontId="19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/>
    </xf>
    <xf numFmtId="0" fontId="18" fillId="35" borderId="20" xfId="0" applyFont="1" applyFill="1" applyBorder="1" applyAlignment="1">
      <alignment horizontal="left" vertical="top" wrapText="1"/>
    </xf>
    <xf numFmtId="0" fontId="18" fillId="34" borderId="20" xfId="0" applyFont="1" applyFill="1" applyBorder="1" applyAlignment="1">
      <alignment horizontal="center" vertical="top"/>
    </xf>
    <xf numFmtId="1" fontId="18" fillId="34" borderId="20" xfId="0" applyNumberFormat="1" applyFont="1" applyFill="1" applyBorder="1" applyAlignment="1">
      <alignment horizontal="center" vertical="top"/>
    </xf>
    <xf numFmtId="0" fontId="19" fillId="34" borderId="20" xfId="0" applyFont="1" applyFill="1" applyBorder="1" applyAlignment="1">
      <alignment horizontal="left" vertical="top"/>
    </xf>
    <xf numFmtId="1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vertical="top"/>
    </xf>
    <xf numFmtId="0" fontId="21" fillId="0" borderId="20" xfId="0" applyNumberFormat="1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left" vertical="top"/>
    </xf>
    <xf numFmtId="0" fontId="21" fillId="0" borderId="20" xfId="0" applyFont="1" applyFill="1" applyBorder="1" applyAlignment="1">
      <alignment horizontal="left" vertical="top"/>
    </xf>
    <xf numFmtId="0" fontId="21" fillId="35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horizontal="center" vertical="top"/>
    </xf>
    <xf numFmtId="0" fontId="18" fillId="34" borderId="20" xfId="0" applyFont="1" applyFill="1" applyBorder="1" applyAlignment="1">
      <alignment horizontal="left" vertical="top"/>
    </xf>
    <xf numFmtId="1" fontId="21" fillId="34" borderId="20" xfId="0" applyNumberFormat="1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/>
    </xf>
    <xf numFmtId="0" fontId="21" fillId="0" borderId="20" xfId="0" applyFont="1" applyBorder="1" applyAlignment="1">
      <alignment horizontal="center" vertical="top"/>
    </xf>
    <xf numFmtId="0" fontId="22" fillId="35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40" fillId="35" borderId="36" xfId="0" applyFont="1" applyFill="1" applyBorder="1" applyAlignment="1">
      <alignment vertical="top"/>
    </xf>
    <xf numFmtId="0" fontId="19" fillId="35" borderId="36" xfId="0" applyFont="1" applyFill="1" applyBorder="1" applyAlignment="1">
      <alignment horizontal="left" vertical="top"/>
    </xf>
    <xf numFmtId="0" fontId="18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left" vertical="top"/>
    </xf>
    <xf numFmtId="164" fontId="40" fillId="35" borderId="36" xfId="0" applyNumberFormat="1" applyFont="1" applyFill="1" applyBorder="1" applyAlignment="1">
      <alignment horizontal="right" vertical="top"/>
    </xf>
    <xf numFmtId="0" fontId="21" fillId="0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 wrapText="1"/>
    </xf>
    <xf numFmtId="9" fontId="21" fillId="35" borderId="20" xfId="0" applyNumberFormat="1" applyFont="1" applyFill="1" applyBorder="1" applyAlignment="1">
      <alignment horizontal="left" vertical="top" wrapText="1"/>
    </xf>
    <xf numFmtId="49" fontId="21" fillId="0" borderId="20" xfId="0" applyNumberFormat="1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center" vertical="top" wrapText="1"/>
    </xf>
    <xf numFmtId="1" fontId="21" fillId="0" borderId="20" xfId="0" applyNumberFormat="1" applyFont="1" applyFill="1" applyBorder="1" applyAlignment="1">
      <alignment horizontal="center" vertical="top" wrapText="1"/>
    </xf>
    <xf numFmtId="1" fontId="18" fillId="35" borderId="35" xfId="0" applyNumberFormat="1" applyFont="1" applyFill="1" applyBorder="1" applyAlignment="1">
      <alignment horizontal="center" vertical="top"/>
    </xf>
    <xf numFmtId="0" fontId="26" fillId="34" borderId="20" xfId="44" applyFont="1" applyFill="1" applyBorder="1" applyAlignment="1">
      <alignment horizontal="center"/>
    </xf>
    <xf numFmtId="0" fontId="33" fillId="34" borderId="20" xfId="44" applyFont="1" applyFill="1" applyBorder="1" applyAlignment="1">
      <alignment horizontal="center" vertical="top" wrapText="1"/>
    </xf>
    <xf numFmtId="0" fontId="26" fillId="34" borderId="20" xfId="44" applyFont="1" applyFill="1" applyBorder="1" applyAlignment="1"/>
    <xf numFmtId="0" fontId="26" fillId="34" borderId="20" xfId="44" applyFont="1" applyFill="1" applyBorder="1" applyAlignment="1">
      <alignment horizontal="center" vertical="top" wrapText="1"/>
    </xf>
    <xf numFmtId="0" fontId="32" fillId="34" borderId="20" xfId="44" applyFont="1" applyFill="1" applyBorder="1" applyAlignment="1">
      <alignment horizontal="center" vertical="top" wrapText="1"/>
    </xf>
    <xf numFmtId="0" fontId="26" fillId="34" borderId="20" xfId="44" applyFont="1" applyFill="1" applyBorder="1" applyAlignment="1">
      <alignment vertical="top" wrapText="1"/>
    </xf>
    <xf numFmtId="0" fontId="35" fillId="34" borderId="20" xfId="44" applyFont="1" applyFill="1" applyBorder="1" applyAlignment="1">
      <alignment horizontal="left" vertical="top" wrapText="1"/>
    </xf>
    <xf numFmtId="0" fontId="35" fillId="34" borderId="20" xfId="44" applyFont="1" applyFill="1" applyBorder="1" applyAlignment="1">
      <alignment horizontal="left"/>
    </xf>
    <xf numFmtId="0" fontId="26" fillId="34" borderId="20" xfId="44" applyFont="1" applyFill="1" applyBorder="1" applyAlignment="1">
      <alignment horizontal="center" wrapText="1"/>
    </xf>
    <xf numFmtId="0" fontId="21" fillId="0" borderId="20" xfId="0" applyNumberFormat="1" applyFont="1" applyFill="1" applyBorder="1" applyAlignment="1">
      <alignment horizontal="center" vertical="top" wrapText="1"/>
    </xf>
    <xf numFmtId="0" fontId="41" fillId="34" borderId="0" xfId="0" applyFont="1" applyFill="1" applyAlignment="1">
      <alignment horizontal="left" vertical="top"/>
    </xf>
    <xf numFmtId="0" fontId="42" fillId="34" borderId="0" xfId="44" applyFont="1" applyFill="1"/>
    <xf numFmtId="0" fontId="41" fillId="34" borderId="0" xfId="0" applyFont="1" applyFill="1" applyBorder="1" applyAlignment="1">
      <alignment vertical="top"/>
    </xf>
    <xf numFmtId="0" fontId="43" fillId="34" borderId="0" xfId="0" applyFont="1" applyFill="1" applyBorder="1" applyAlignment="1">
      <alignment vertical="top"/>
    </xf>
    <xf numFmtId="0" fontId="44" fillId="34" borderId="0" xfId="44" applyFont="1" applyFill="1"/>
    <xf numFmtId="0" fontId="18" fillId="0" borderId="20" xfId="0" applyFont="1" applyBorder="1" applyAlignment="1">
      <alignment horizontal="center" vertical="top"/>
    </xf>
    <xf numFmtId="0" fontId="43" fillId="34" borderId="0" xfId="0" applyFont="1" applyFill="1" applyAlignment="1">
      <alignment horizontal="left" vertical="top"/>
    </xf>
    <xf numFmtId="0" fontId="45" fillId="34" borderId="0" xfId="0" applyFont="1" applyFill="1" applyBorder="1" applyAlignment="1">
      <alignment horizontal="left" vertical="top"/>
    </xf>
    <xf numFmtId="0" fontId="43" fillId="34" borderId="0" xfId="0" applyFont="1" applyFill="1" applyBorder="1" applyAlignment="1">
      <alignment horizontal="center" vertical="top"/>
    </xf>
    <xf numFmtId="0" fontId="43" fillId="0" borderId="0" xfId="0" applyFont="1" applyBorder="1" applyAlignment="1">
      <alignment vertical="top"/>
    </xf>
    <xf numFmtId="0" fontId="43" fillId="34" borderId="0" xfId="0" applyFont="1" applyFill="1" applyBorder="1" applyAlignment="1">
      <alignment horizontal="left" vertical="top"/>
    </xf>
    <xf numFmtId="49" fontId="21" fillId="35" borderId="20" xfId="0" applyNumberFormat="1" applyFont="1" applyFill="1" applyBorder="1" applyAlignment="1">
      <alignment horizontal="left" vertical="top" wrapText="1"/>
    </xf>
    <xf numFmtId="0" fontId="18" fillId="0" borderId="20" xfId="0" applyFont="1" applyBorder="1" applyAlignment="1">
      <alignment vertical="top"/>
    </xf>
    <xf numFmtId="0" fontId="19" fillId="0" borderId="20" xfId="0" applyFont="1" applyBorder="1" applyAlignment="1">
      <alignment horizontal="left" vertical="top"/>
    </xf>
    <xf numFmtId="0" fontId="18" fillId="35" borderId="20" xfId="0" applyFont="1" applyFill="1" applyBorder="1" applyAlignment="1">
      <alignment vertical="top"/>
    </xf>
    <xf numFmtId="1" fontId="18" fillId="0" borderId="20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horizontal="left" vertical="top"/>
    </xf>
    <xf numFmtId="0" fontId="18" fillId="34" borderId="20" xfId="0" applyFont="1" applyFill="1" applyBorder="1" applyAlignment="1">
      <alignment vertical="top"/>
    </xf>
    <xf numFmtId="166" fontId="21" fillId="0" borderId="20" xfId="0" applyNumberFormat="1" applyFont="1" applyFill="1" applyBorder="1" applyAlignment="1">
      <alignment horizontal="left" vertical="top"/>
    </xf>
    <xf numFmtId="0" fontId="18" fillId="35" borderId="0" xfId="0" applyFont="1" applyFill="1" applyBorder="1" applyAlignment="1">
      <alignment vertical="top"/>
    </xf>
    <xf numFmtId="166" fontId="21" fillId="35" borderId="20" xfId="0" applyNumberFormat="1" applyFont="1" applyFill="1" applyBorder="1" applyAlignment="1">
      <alignment horizontal="left" vertical="top"/>
    </xf>
    <xf numFmtId="0" fontId="46" fillId="0" borderId="0" xfId="44" applyFont="1"/>
    <xf numFmtId="165" fontId="47" fillId="34" borderId="0" xfId="44" applyNumberFormat="1" applyFont="1" applyFill="1"/>
    <xf numFmtId="0" fontId="47" fillId="34" borderId="0" xfId="44" applyFont="1" applyFill="1"/>
    <xf numFmtId="0" fontId="16" fillId="35" borderId="15" xfId="44" applyFont="1" applyFill="1" applyBorder="1" applyAlignment="1">
      <alignment horizontal="left" vertical="top"/>
    </xf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44" fontId="32" fillId="34" borderId="20" xfId="46" applyFont="1" applyFill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/>
    </xf>
    <xf numFmtId="166" fontId="21" fillId="34" borderId="20" xfId="0" applyNumberFormat="1" applyFont="1" applyFill="1" applyBorder="1" applyAlignment="1">
      <alignment horizontal="left" vertical="top"/>
    </xf>
    <xf numFmtId="0" fontId="20" fillId="34" borderId="15" xfId="0" applyFont="1" applyFill="1" applyBorder="1" applyAlignment="1">
      <alignment horizontal="center" vertical="top" wrapText="1"/>
    </xf>
    <xf numFmtId="164" fontId="40" fillId="34" borderId="20" xfId="0" applyNumberFormat="1" applyFont="1" applyFill="1" applyBorder="1" applyAlignment="1">
      <alignment horizontal="right" vertical="top"/>
    </xf>
    <xf numFmtId="164" fontId="18" fillId="34" borderId="0" xfId="0" applyNumberFormat="1" applyFont="1" applyFill="1" applyBorder="1" applyAlignment="1">
      <alignment vertical="top"/>
    </xf>
    <xf numFmtId="165" fontId="33" fillId="34" borderId="36" xfId="44" applyNumberFormat="1" applyFont="1" applyFill="1" applyBorder="1" applyAlignment="1">
      <alignment horizontal="center" wrapText="1"/>
    </xf>
    <xf numFmtId="0" fontId="20" fillId="0" borderId="15" xfId="0" applyFont="1" applyFill="1" applyBorder="1" applyAlignment="1">
      <alignment horizontal="center" vertical="top" wrapText="1"/>
    </xf>
    <xf numFmtId="0" fontId="34" fillId="34" borderId="20" xfId="44" applyFont="1" applyFill="1" applyBorder="1" applyAlignment="1">
      <alignment horizontal="center" vertical="top" wrapText="1"/>
    </xf>
    <xf numFmtId="0" fontId="34" fillId="34" borderId="15" xfId="44" applyFont="1" applyFill="1" applyBorder="1" applyAlignment="1">
      <alignment horizontal="center" wrapText="1"/>
    </xf>
    <xf numFmtId="0" fontId="16" fillId="33" borderId="20" xfId="44" applyFont="1" applyFill="1" applyBorder="1" applyAlignment="1"/>
    <xf numFmtId="0" fontId="26" fillId="34" borderId="16" xfId="44" applyFont="1" applyFill="1" applyBorder="1" applyAlignment="1" applyProtection="1">
      <alignment horizontal="center"/>
    </xf>
    <xf numFmtId="44" fontId="26" fillId="34" borderId="16" xfId="46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36" fillId="34" borderId="0" xfId="44" applyFont="1" applyFill="1" applyProtection="1"/>
    <xf numFmtId="0" fontId="26" fillId="34" borderId="29" xfId="44" applyFont="1" applyFill="1" applyBorder="1" applyAlignment="1" applyProtection="1">
      <alignment horizontal="center"/>
    </xf>
    <xf numFmtId="44" fontId="26" fillId="34" borderId="11" xfId="46" applyFont="1" applyFill="1" applyBorder="1" applyProtection="1"/>
    <xf numFmtId="164" fontId="26" fillId="34" borderId="29" xfId="44" applyNumberFormat="1" applyFont="1" applyFill="1" applyBorder="1" applyProtection="1"/>
    <xf numFmtId="164" fontId="26" fillId="34" borderId="30" xfId="44" applyNumberFormat="1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6" xfId="44" applyFont="1" applyFill="1" applyBorder="1" applyAlignment="1" applyProtection="1">
      <alignment horizontal="center" wrapText="1"/>
    </xf>
    <xf numFmtId="0" fontId="34" fillId="33" borderId="37" xfId="44" applyFont="1" applyFill="1" applyBorder="1" applyAlignment="1" applyProtection="1">
      <alignment horizontal="center" wrapText="1"/>
    </xf>
    <xf numFmtId="0" fontId="26" fillId="34" borderId="29" xfId="44" applyFont="1" applyFill="1" applyBorder="1" applyProtection="1"/>
    <xf numFmtId="44" fontId="26" fillId="34" borderId="29" xfId="46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1" xfId="44" applyFont="1" applyFill="1" applyBorder="1" applyProtection="1"/>
    <xf numFmtId="0" fontId="26" fillId="34" borderId="12" xfId="44" applyFont="1" applyFill="1" applyBorder="1" applyProtection="1"/>
    <xf numFmtId="49" fontId="26" fillId="34" borderId="11" xfId="44" applyNumberFormat="1" applyFont="1" applyFill="1" applyBorder="1" applyAlignment="1" applyProtection="1">
      <alignment horizontal="center"/>
    </xf>
    <xf numFmtId="0" fontId="26" fillId="34" borderId="39" xfId="44" applyFont="1" applyFill="1" applyBorder="1" applyAlignment="1" applyProtection="1">
      <alignment horizontal="center"/>
    </xf>
    <xf numFmtId="0" fontId="26" fillId="34" borderId="39" xfId="44" applyFont="1" applyFill="1" applyBorder="1" applyProtection="1"/>
    <xf numFmtId="0" fontId="26" fillId="34" borderId="40" xfId="44" applyFont="1" applyFill="1" applyBorder="1" applyProtection="1"/>
    <xf numFmtId="44" fontId="26" fillId="34" borderId="40" xfId="46" applyFont="1" applyFill="1" applyBorder="1" applyProtection="1"/>
    <xf numFmtId="164" fontId="26" fillId="34" borderId="40" xfId="44" applyNumberFormat="1" applyFont="1" applyFill="1" applyBorder="1" applyProtection="1"/>
    <xf numFmtId="0" fontId="29" fillId="34" borderId="0" xfId="44" applyFont="1" applyFill="1" applyProtection="1">
      <protection locked="0"/>
    </xf>
    <xf numFmtId="0" fontId="0" fillId="0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7" fillId="33" borderId="21" xfId="44" applyFont="1" applyFill="1" applyBorder="1" applyAlignment="1">
      <alignment horizontal="center" vertical="center"/>
    </xf>
    <xf numFmtId="0" fontId="27" fillId="33" borderId="22" xfId="44" applyFont="1" applyFill="1" applyBorder="1" applyAlignment="1">
      <alignment horizontal="center" vertical="center"/>
    </xf>
    <xf numFmtId="0" fontId="27" fillId="33" borderId="23" xfId="44" applyFont="1" applyFill="1" applyBorder="1" applyAlignment="1">
      <alignment horizontal="center" vertical="center"/>
    </xf>
    <xf numFmtId="0" fontId="27" fillId="33" borderId="24" xfId="44" applyFont="1" applyFill="1" applyBorder="1" applyAlignment="1">
      <alignment horizontal="center" vertical="center"/>
    </xf>
    <xf numFmtId="0" fontId="27" fillId="33" borderId="0" xfId="44" applyFont="1" applyFill="1" applyBorder="1" applyAlignment="1">
      <alignment horizontal="center" vertical="center"/>
    </xf>
    <xf numFmtId="0" fontId="27" fillId="33" borderId="25" xfId="44" applyFont="1" applyFill="1" applyBorder="1" applyAlignment="1">
      <alignment horizontal="center" vertical="center"/>
    </xf>
    <xf numFmtId="0" fontId="41" fillId="34" borderId="0" xfId="0" applyFont="1" applyFill="1" applyAlignment="1">
      <alignment horizontal="left" vertical="top" wrapText="1"/>
    </xf>
    <xf numFmtId="0" fontId="43" fillId="0" borderId="0" xfId="0" applyFont="1" applyBorder="1" applyAlignment="1">
      <alignment vertical="top"/>
    </xf>
    <xf numFmtId="0" fontId="43" fillId="0" borderId="32" xfId="0" applyFont="1" applyBorder="1" applyAlignment="1">
      <alignment vertical="top"/>
    </xf>
    <xf numFmtId="0" fontId="39" fillId="34" borderId="22" xfId="0" applyFont="1" applyFill="1" applyBorder="1" applyAlignment="1">
      <alignment vertical="top" wrapText="1"/>
    </xf>
    <xf numFmtId="0" fontId="39" fillId="34" borderId="23" xfId="0" applyFont="1" applyFill="1" applyBorder="1" applyAlignment="1">
      <alignment vertical="top" wrapText="1"/>
    </xf>
    <xf numFmtId="0" fontId="39" fillId="34" borderId="0" xfId="0" applyFont="1" applyFill="1" applyBorder="1" applyAlignment="1">
      <alignment vertical="top" wrapText="1"/>
    </xf>
    <xf numFmtId="0" fontId="39" fillId="34" borderId="25" xfId="0" applyFont="1" applyFill="1" applyBorder="1" applyAlignment="1">
      <alignment vertical="top" wrapText="1"/>
    </xf>
    <xf numFmtId="0" fontId="39" fillId="34" borderId="32" xfId="0" applyFont="1" applyFill="1" applyBorder="1" applyAlignment="1">
      <alignment vertical="top" wrapText="1"/>
    </xf>
    <xf numFmtId="0" fontId="39" fillId="34" borderId="33" xfId="0" applyFont="1" applyFill="1" applyBorder="1" applyAlignment="1">
      <alignment vertical="top" wrapText="1"/>
    </xf>
    <xf numFmtId="0" fontId="21" fillId="0" borderId="21" xfId="0" applyFont="1" applyFill="1" applyBorder="1" applyAlignment="1">
      <alignment horizontal="center" vertical="top"/>
    </xf>
    <xf numFmtId="0" fontId="21" fillId="0" borderId="24" xfId="0" applyFont="1" applyFill="1" applyBorder="1" applyAlignment="1">
      <alignment horizontal="center" vertical="top"/>
    </xf>
    <xf numFmtId="0" fontId="21" fillId="0" borderId="31" xfId="0" applyFont="1" applyFill="1" applyBorder="1" applyAlignment="1">
      <alignment horizontal="center" vertical="top"/>
    </xf>
    <xf numFmtId="0" fontId="43" fillId="34" borderId="0" xfId="0" applyFont="1" applyFill="1" applyAlignment="1">
      <alignment horizontal="left" vertical="top"/>
    </xf>
    <xf numFmtId="0" fontId="43" fillId="34" borderId="0" xfId="0" applyFont="1" applyFill="1" applyBorder="1" applyAlignment="1">
      <alignment vertical="top"/>
    </xf>
    <xf numFmtId="0" fontId="41" fillId="34" borderId="0" xfId="0" applyFont="1" applyFill="1" applyBorder="1" applyAlignment="1">
      <alignment vertical="top"/>
    </xf>
    <xf numFmtId="49" fontId="37" fillId="34" borderId="21" xfId="44" applyNumberFormat="1" applyFont="1" applyFill="1" applyBorder="1" applyAlignment="1">
      <alignment horizontal="left" vertical="top" wrapText="1"/>
    </xf>
    <xf numFmtId="49" fontId="37" fillId="34" borderId="22" xfId="44" applyNumberFormat="1" applyFont="1" applyFill="1" applyBorder="1" applyAlignment="1">
      <alignment horizontal="left" vertical="top" wrapText="1"/>
    </xf>
    <xf numFmtId="49" fontId="37" fillId="34" borderId="23" xfId="44" applyNumberFormat="1" applyFont="1" applyFill="1" applyBorder="1" applyAlignment="1">
      <alignment horizontal="left" vertical="top" wrapText="1"/>
    </xf>
    <xf numFmtId="49" fontId="37" fillId="34" borderId="24" xfId="44" applyNumberFormat="1" applyFont="1" applyFill="1" applyBorder="1" applyAlignment="1">
      <alignment horizontal="left" vertical="top" wrapText="1"/>
    </xf>
    <xf numFmtId="49" fontId="37" fillId="34" borderId="0" xfId="44" applyNumberFormat="1" applyFont="1" applyFill="1" applyBorder="1" applyAlignment="1">
      <alignment horizontal="left" vertical="top" wrapText="1"/>
    </xf>
    <xf numFmtId="49" fontId="37" fillId="34" borderId="25" xfId="44" applyNumberFormat="1" applyFont="1" applyFill="1" applyBorder="1" applyAlignment="1">
      <alignment horizontal="left" vertical="top" wrapText="1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6" fontId="21" fillId="36" borderId="20" xfId="0" applyNumberFormat="1" applyFont="1" applyFill="1" applyBorder="1" applyAlignment="1" applyProtection="1">
      <alignment horizontal="center" vertical="top"/>
      <protection locked="0"/>
    </xf>
    <xf numFmtId="166" fontId="18" fillId="36" borderId="20" xfId="0" applyNumberFormat="1" applyFont="1" applyFill="1" applyBorder="1" applyAlignment="1" applyProtection="1">
      <alignment horizontal="center" vertical="top"/>
      <protection locked="0"/>
    </xf>
    <xf numFmtId="164" fontId="40" fillId="36" borderId="20" xfId="0" applyNumberFormat="1" applyFont="1" applyFill="1" applyBorder="1" applyAlignment="1">
      <alignment horizontal="right" vertical="top"/>
    </xf>
    <xf numFmtId="44" fontId="26" fillId="36" borderId="20" xfId="46" applyFont="1" applyFill="1" applyBorder="1" applyAlignment="1" applyProtection="1">
      <alignment horizontal="right" vertical="top" wrapText="1"/>
      <protection locked="0"/>
    </xf>
    <xf numFmtId="44" fontId="26" fillId="36" borderId="20" xfId="46" applyFont="1" applyFill="1" applyBorder="1" applyAlignment="1" applyProtection="1">
      <alignment horizontal="right"/>
      <protection locked="0"/>
    </xf>
    <xf numFmtId="44" fontId="30" fillId="36" borderId="27" xfId="46" applyFont="1" applyFill="1" applyBorder="1" applyAlignment="1">
      <alignment horizontal="center"/>
    </xf>
    <xf numFmtId="164" fontId="26" fillId="36" borderId="16" xfId="44" applyNumberFormat="1" applyFont="1" applyFill="1" applyBorder="1" applyProtection="1">
      <protection locked="0"/>
    </xf>
    <xf numFmtId="164" fontId="26" fillId="36" borderId="29" xfId="44" applyNumberFormat="1" applyFont="1" applyFill="1" applyBorder="1" applyProtection="1">
      <protection locked="0"/>
    </xf>
    <xf numFmtId="164" fontId="26" fillId="36" borderId="11" xfId="44" applyNumberFormat="1" applyFont="1" applyFill="1" applyBorder="1" applyProtection="1">
      <protection locked="0"/>
    </xf>
    <xf numFmtId="164" fontId="30" fillId="36" borderId="20" xfId="44" applyNumberFormat="1" applyFont="1" applyFill="1" applyBorder="1" applyAlignment="1">
      <alignment horizontal="center"/>
    </xf>
    <xf numFmtId="164" fontId="16" fillId="36" borderId="35" xfId="46" applyNumberFormat="1" applyFont="1" applyFill="1" applyBorder="1" applyAlignment="1">
      <alignment horizontal="center"/>
    </xf>
    <xf numFmtId="164" fontId="16" fillId="36" borderId="36" xfId="46" applyNumberFormat="1" applyFont="1" applyFill="1" applyBorder="1" applyAlignment="1">
      <alignment horizontal="center"/>
    </xf>
    <xf numFmtId="164" fontId="16" fillId="36" borderId="37" xfId="46" applyNumberFormat="1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19" zoomScaleNormal="80" zoomScaleSheetLayoutView="100" workbookViewId="0">
      <selection activeCell="A45" sqref="A45"/>
    </sheetView>
  </sheetViews>
  <sheetFormatPr defaultColWidth="9.140625" defaultRowHeight="15" x14ac:dyDescent="0.25"/>
  <cols>
    <col min="1" max="1" width="26.7109375" style="14" bestFit="1" customWidth="1"/>
    <col min="2" max="2" width="34.5703125" style="14" bestFit="1" customWidth="1"/>
    <col min="3" max="3" width="16.28515625" style="14" customWidth="1"/>
    <col min="4" max="4" width="9.140625" style="14"/>
    <col min="5" max="5" width="12.28515625" style="14" bestFit="1" customWidth="1"/>
    <col min="6" max="16384" width="9.140625" style="14"/>
  </cols>
  <sheetData>
    <row r="1" spans="1:3" ht="12" customHeight="1" x14ac:dyDescent="0.25">
      <c r="A1" s="207" t="s">
        <v>71</v>
      </c>
      <c r="B1" s="207"/>
      <c r="C1" s="207"/>
    </row>
    <row r="2" spans="1:3" ht="24.75" customHeight="1" x14ac:dyDescent="0.25">
      <c r="A2" s="207"/>
      <c r="B2" s="207"/>
      <c r="C2" s="207"/>
    </row>
    <row r="3" spans="1:3" ht="15.75" x14ac:dyDescent="0.25">
      <c r="A3" s="131" t="s">
        <v>109</v>
      </c>
      <c r="B3" s="129"/>
      <c r="C3" s="129"/>
    </row>
    <row r="4" spans="1:3" ht="15.75" x14ac:dyDescent="0.25">
      <c r="A4" s="130" t="s">
        <v>72</v>
      </c>
      <c r="B4" s="129"/>
      <c r="C4" s="129"/>
    </row>
    <row r="5" spans="1:3" ht="15.75" x14ac:dyDescent="0.25">
      <c r="A5" s="132"/>
      <c r="B5" s="129"/>
      <c r="C5" s="129"/>
    </row>
    <row r="7" spans="1:3" x14ac:dyDescent="0.25">
      <c r="A7" s="201" t="s">
        <v>14</v>
      </c>
      <c r="B7" s="202"/>
      <c r="C7" s="203"/>
    </row>
    <row r="8" spans="1:3" x14ac:dyDescent="0.25">
      <c r="A8" s="204"/>
      <c r="B8" s="205"/>
      <c r="C8" s="206"/>
    </row>
    <row r="9" spans="1:3" ht="7.5" customHeight="1" x14ac:dyDescent="0.25">
      <c r="A9" s="15"/>
      <c r="B9" s="16"/>
      <c r="C9" s="17"/>
    </row>
    <row r="10" spans="1:3" x14ac:dyDescent="0.25">
      <c r="A10" s="18" t="s">
        <v>15</v>
      </c>
      <c r="B10" s="19"/>
      <c r="C10" s="20" t="s">
        <v>16</v>
      </c>
    </row>
    <row r="11" spans="1:3" ht="6" customHeight="1" x14ac:dyDescent="0.25">
      <c r="A11" s="15"/>
      <c r="B11" s="16"/>
      <c r="C11" s="17"/>
    </row>
    <row r="12" spans="1:3" x14ac:dyDescent="0.25">
      <c r="A12" s="21" t="s">
        <v>92</v>
      </c>
      <c r="B12" s="22" t="s">
        <v>17</v>
      </c>
      <c r="C12" s="23">
        <f>SO2_2901!O107</f>
        <v>0</v>
      </c>
    </row>
    <row r="13" spans="1:3" x14ac:dyDescent="0.25">
      <c r="A13" s="24"/>
      <c r="B13" s="25"/>
      <c r="C13" s="26"/>
    </row>
    <row r="14" spans="1:3" x14ac:dyDescent="0.25">
      <c r="A14" s="21" t="s">
        <v>93</v>
      </c>
      <c r="B14" s="22" t="s">
        <v>17</v>
      </c>
      <c r="C14" s="23">
        <f>SO2_2901!P107</f>
        <v>0</v>
      </c>
    </row>
    <row r="15" spans="1:3" x14ac:dyDescent="0.25">
      <c r="A15" s="24"/>
      <c r="B15" s="25"/>
      <c r="C15" s="26"/>
    </row>
    <row r="16" spans="1:3" x14ac:dyDescent="0.25">
      <c r="A16" s="27" t="s">
        <v>94</v>
      </c>
      <c r="B16" s="22" t="s">
        <v>17</v>
      </c>
      <c r="C16" s="23">
        <f>SO3_2901!G17</f>
        <v>0</v>
      </c>
    </row>
    <row r="17" spans="1:5" x14ac:dyDescent="0.25">
      <c r="A17" s="28"/>
      <c r="B17" s="25"/>
      <c r="C17" s="26"/>
    </row>
    <row r="18" spans="1:5" x14ac:dyDescent="0.25">
      <c r="A18" s="21"/>
      <c r="B18" s="22"/>
      <c r="C18" s="23"/>
    </row>
    <row r="19" spans="1:5" x14ac:dyDescent="0.25">
      <c r="A19" s="28"/>
      <c r="B19" s="25"/>
      <c r="C19" s="26"/>
    </row>
    <row r="20" spans="1:5" x14ac:dyDescent="0.25">
      <c r="A20" s="11" t="s">
        <v>95</v>
      </c>
      <c r="B20" s="12" t="s">
        <v>17</v>
      </c>
      <c r="C20" s="13">
        <f>SO5_2901!E50</f>
        <v>0</v>
      </c>
    </row>
    <row r="21" spans="1:5" x14ac:dyDescent="0.25">
      <c r="A21" s="28"/>
      <c r="B21" s="25"/>
      <c r="C21" s="26"/>
    </row>
    <row r="22" spans="1:5" x14ac:dyDescent="0.25">
      <c r="A22" s="28"/>
      <c r="B22" s="25"/>
      <c r="C22" s="26"/>
    </row>
    <row r="23" spans="1:5" x14ac:dyDescent="0.25">
      <c r="A23" s="29"/>
      <c r="B23" s="16"/>
      <c r="C23" s="30"/>
    </row>
    <row r="24" spans="1:5" x14ac:dyDescent="0.25">
      <c r="A24" s="152" t="s">
        <v>68</v>
      </c>
      <c r="B24" s="31" t="s">
        <v>18</v>
      </c>
      <c r="C24" s="32">
        <f>C12</f>
        <v>0</v>
      </c>
      <c r="E24" s="33"/>
    </row>
    <row r="25" spans="1:5" x14ac:dyDescent="0.25">
      <c r="A25" s="153" t="s">
        <v>106</v>
      </c>
      <c r="B25" s="31"/>
      <c r="C25" s="32"/>
      <c r="E25" s="33"/>
    </row>
    <row r="26" spans="1:5" x14ac:dyDescent="0.25">
      <c r="A26" s="153"/>
      <c r="B26" s="31" t="s">
        <v>61</v>
      </c>
      <c r="C26" s="32">
        <f>C24*0.21</f>
        <v>0</v>
      </c>
      <c r="E26" s="33"/>
    </row>
    <row r="27" spans="1:5" x14ac:dyDescent="0.25">
      <c r="A27" s="154"/>
      <c r="B27" s="31" t="s">
        <v>19</v>
      </c>
      <c r="C27" s="32">
        <f>C24*1.21</f>
        <v>0</v>
      </c>
      <c r="E27" s="33"/>
    </row>
    <row r="29" spans="1:5" x14ac:dyDescent="0.25">
      <c r="A29" s="152" t="s">
        <v>68</v>
      </c>
      <c r="B29" s="31" t="s">
        <v>18</v>
      </c>
      <c r="C29" s="32">
        <f>C14+C16+C20</f>
        <v>0</v>
      </c>
    </row>
    <row r="30" spans="1:5" x14ac:dyDescent="0.25">
      <c r="A30" s="153" t="s">
        <v>107</v>
      </c>
      <c r="B30" s="31"/>
      <c r="C30" s="32"/>
    </row>
    <row r="31" spans="1:5" x14ac:dyDescent="0.25">
      <c r="A31" s="153"/>
      <c r="B31" s="31" t="s">
        <v>61</v>
      </c>
      <c r="C31" s="32">
        <f>C29*0.21</f>
        <v>0</v>
      </c>
    </row>
    <row r="32" spans="1:5" x14ac:dyDescent="0.25">
      <c r="A32" s="154"/>
      <c r="B32" s="31" t="s">
        <v>19</v>
      </c>
      <c r="C32" s="32">
        <f>C29*1.21</f>
        <v>0</v>
      </c>
    </row>
    <row r="34" spans="1:3" x14ac:dyDescent="0.25">
      <c r="A34" s="152" t="s">
        <v>68</v>
      </c>
      <c r="B34" s="31" t="s">
        <v>18</v>
      </c>
      <c r="C34" s="32">
        <f>C24+C29</f>
        <v>0</v>
      </c>
    </row>
    <row r="35" spans="1:3" x14ac:dyDescent="0.25">
      <c r="A35" s="153" t="s">
        <v>96</v>
      </c>
      <c r="B35" s="31"/>
      <c r="C35" s="32"/>
    </row>
    <row r="36" spans="1:3" x14ac:dyDescent="0.25">
      <c r="A36" s="153"/>
      <c r="B36" s="31" t="s">
        <v>61</v>
      </c>
      <c r="C36" s="32">
        <f>C34*0.21</f>
        <v>0</v>
      </c>
    </row>
    <row r="37" spans="1:3" x14ac:dyDescent="0.25">
      <c r="A37" s="154"/>
      <c r="B37" s="31" t="s">
        <v>19</v>
      </c>
      <c r="C37" s="32">
        <f>C34*1.21</f>
        <v>0</v>
      </c>
    </row>
    <row r="43" spans="1:3" x14ac:dyDescent="0.25">
      <c r="A43" s="198" t="s">
        <v>20</v>
      </c>
    </row>
    <row r="44" spans="1:3" x14ac:dyDescent="0.25">
      <c r="A44" s="199"/>
    </row>
    <row r="45" spans="1:3" x14ac:dyDescent="0.25">
      <c r="A45" s="200"/>
    </row>
  </sheetData>
  <sheetProtection algorithmName="SHA-512" hashValue="Ow/h+/i8TBhtP0wzx2w5+0giW+HR0rzh9IfLGua907kH9BXaETZMD7hKUHPm7J8RXxL/+xEaeR78e1zFkg8aNg==" saltValue="e6r+jyoGixQ0b+ZmxjzPUQ==" spinCount="100000" sheet="1" objects="1" scenarios="1" selectLockedCells="1"/>
  <mergeCells count="2">
    <mergeCell ref="A7:C8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108"/>
  <sheetViews>
    <sheetView view="pageBreakPreview" topLeftCell="A58" zoomScale="90" zoomScaleNormal="70" zoomScaleSheetLayoutView="90" workbookViewId="0">
      <pane xSplit="1" topLeftCell="B1" activePane="topRight" state="frozen"/>
      <selection activeCell="A10" sqref="A10"/>
      <selection pane="topRight" activeCell="N13" sqref="N13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6.85546875" style="1" customWidth="1"/>
    <col min="4" max="4" width="21" style="73" customWidth="1"/>
    <col min="5" max="5" width="6.7109375" style="2" customWidth="1"/>
    <col min="6" max="6" width="10.85546875" style="1" customWidth="1"/>
    <col min="7" max="7" width="9.140625" style="1" customWidth="1"/>
    <col min="8" max="8" width="10.140625" style="1" customWidth="1"/>
    <col min="9" max="9" width="9.7109375" style="1" customWidth="1"/>
    <col min="10" max="10" width="13.7109375" style="1" customWidth="1"/>
    <col min="11" max="11" width="10" style="1" customWidth="1"/>
    <col min="12" max="12" width="28.7109375" style="1" customWidth="1"/>
    <col min="13" max="13" width="33.7109375" style="1" customWidth="1"/>
    <col min="14" max="14" width="17.7109375" style="5" customWidth="1"/>
    <col min="15" max="15" width="18.28515625" style="5" customWidth="1"/>
    <col min="16" max="16" width="16.7109375" style="1" customWidth="1"/>
    <col min="17" max="16384" width="9.140625" style="1"/>
  </cols>
  <sheetData>
    <row r="1" spans="1:16" ht="16.5" customHeight="1" x14ac:dyDescent="0.25">
      <c r="A1" s="10"/>
      <c r="B1" s="219" t="s">
        <v>76</v>
      </c>
      <c r="C1" s="219"/>
      <c r="D1" s="219"/>
      <c r="E1" s="219"/>
      <c r="F1" s="219"/>
      <c r="G1" s="219"/>
      <c r="H1" s="219"/>
      <c r="I1" s="219"/>
      <c r="J1" s="219"/>
      <c r="K1" s="208"/>
      <c r="L1" s="208"/>
      <c r="M1" s="208"/>
      <c r="N1" s="208"/>
      <c r="O1" s="208"/>
      <c r="P1" s="208"/>
    </row>
    <row r="2" spans="1:16" ht="12" customHeight="1" x14ac:dyDescent="0.25">
      <c r="A2" s="10"/>
      <c r="B2" s="4"/>
      <c r="C2" s="138"/>
      <c r="D2" s="135"/>
      <c r="E2" s="136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pans="1:16" ht="18" customHeight="1" x14ac:dyDescent="0.25">
      <c r="A3" s="10"/>
      <c r="B3" s="220" t="s">
        <v>108</v>
      </c>
      <c r="C3" s="220"/>
      <c r="D3" s="220"/>
      <c r="E3" s="136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</row>
    <row r="4" spans="1:16" ht="14.25" customHeight="1" x14ac:dyDescent="0.25">
      <c r="A4" s="10"/>
      <c r="B4" s="221" t="s">
        <v>72</v>
      </c>
      <c r="C4" s="221"/>
      <c r="D4" s="221"/>
      <c r="E4" s="136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</row>
    <row r="5" spans="1:16" ht="17.25" customHeight="1" x14ac:dyDescent="0.25">
      <c r="A5" s="10"/>
      <c r="B5" s="221" t="s">
        <v>62</v>
      </c>
      <c r="C5" s="221"/>
      <c r="D5" s="221"/>
      <c r="E5" s="136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</row>
    <row r="6" spans="1:16" ht="12" customHeight="1" x14ac:dyDescent="0.25">
      <c r="A6" s="10"/>
      <c r="B6" s="4"/>
      <c r="C6" s="137"/>
      <c r="D6" s="135"/>
      <c r="E6" s="136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</row>
    <row r="7" spans="1:16" ht="48" customHeight="1" x14ac:dyDescent="0.25">
      <c r="A7" s="8" t="s">
        <v>66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77</v>
      </c>
      <c r="N7" s="158" t="s">
        <v>105</v>
      </c>
      <c r="O7" s="162" t="s">
        <v>101</v>
      </c>
      <c r="P7" s="158" t="s">
        <v>102</v>
      </c>
    </row>
    <row r="8" spans="1:16" ht="12" customHeight="1" x14ac:dyDescent="0.25">
      <c r="A8" s="89">
        <v>1</v>
      </c>
      <c r="B8" s="86">
        <v>1</v>
      </c>
      <c r="C8" s="87" t="s">
        <v>78</v>
      </c>
      <c r="D8" s="94" t="s">
        <v>79</v>
      </c>
      <c r="E8" s="86">
        <v>141</v>
      </c>
      <c r="F8" s="86">
        <v>45</v>
      </c>
      <c r="G8" s="86">
        <v>11</v>
      </c>
      <c r="H8" s="86">
        <v>3</v>
      </c>
      <c r="I8" s="86">
        <v>7</v>
      </c>
      <c r="J8" s="89">
        <v>77</v>
      </c>
      <c r="K8" s="89" t="s">
        <v>54</v>
      </c>
      <c r="L8" s="95" t="s">
        <v>80</v>
      </c>
      <c r="M8" s="110"/>
      <c r="N8" s="234"/>
      <c r="O8" s="148">
        <f>N8</f>
        <v>0</v>
      </c>
      <c r="P8" s="146"/>
    </row>
    <row r="9" spans="1:16" ht="12" customHeight="1" x14ac:dyDescent="0.25">
      <c r="A9" s="93">
        <v>2</v>
      </c>
      <c r="B9" s="90">
        <v>78</v>
      </c>
      <c r="C9" s="91" t="s">
        <v>55</v>
      </c>
      <c r="D9" s="102" t="s">
        <v>56</v>
      </c>
      <c r="E9" s="90">
        <v>74</v>
      </c>
      <c r="F9" s="90">
        <v>24</v>
      </c>
      <c r="G9" s="92">
        <v>8</v>
      </c>
      <c r="H9" s="92">
        <v>2</v>
      </c>
      <c r="I9" s="92">
        <v>4</v>
      </c>
      <c r="J9" s="93">
        <v>32</v>
      </c>
      <c r="K9" s="93" t="s">
        <v>12</v>
      </c>
      <c r="L9" s="96" t="s">
        <v>45</v>
      </c>
      <c r="M9" s="139"/>
      <c r="N9" s="234"/>
      <c r="O9" s="157"/>
      <c r="P9" s="148">
        <f t="shared" ref="P9:P36" si="0">N9</f>
        <v>0</v>
      </c>
    </row>
    <row r="10" spans="1:16" ht="12" customHeight="1" x14ac:dyDescent="0.25">
      <c r="A10" s="93">
        <v>2</v>
      </c>
      <c r="B10" s="90">
        <v>78</v>
      </c>
      <c r="C10" s="91" t="s">
        <v>55</v>
      </c>
      <c r="D10" s="102" t="s">
        <v>56</v>
      </c>
      <c r="E10" s="90">
        <v>74</v>
      </c>
      <c r="F10" s="90">
        <v>24</v>
      </c>
      <c r="G10" s="92">
        <v>8</v>
      </c>
      <c r="H10" s="92">
        <v>2</v>
      </c>
      <c r="I10" s="92">
        <v>4</v>
      </c>
      <c r="J10" s="93">
        <v>32</v>
      </c>
      <c r="K10" s="93" t="s">
        <v>54</v>
      </c>
      <c r="L10" s="96" t="s">
        <v>80</v>
      </c>
      <c r="M10" s="139"/>
      <c r="N10" s="234"/>
      <c r="O10" s="157"/>
      <c r="P10" s="148">
        <f t="shared" si="0"/>
        <v>0</v>
      </c>
    </row>
    <row r="11" spans="1:16" ht="12" customHeight="1" x14ac:dyDescent="0.25">
      <c r="A11" s="93">
        <v>3</v>
      </c>
      <c r="B11" s="90">
        <v>79</v>
      </c>
      <c r="C11" s="91" t="s">
        <v>55</v>
      </c>
      <c r="D11" s="102" t="s">
        <v>56</v>
      </c>
      <c r="E11" s="90">
        <v>79</v>
      </c>
      <c r="F11" s="90">
        <v>25</v>
      </c>
      <c r="G11" s="92">
        <v>7</v>
      </c>
      <c r="H11" s="92">
        <v>2</v>
      </c>
      <c r="I11" s="92">
        <v>5</v>
      </c>
      <c r="J11" s="93">
        <v>35</v>
      </c>
      <c r="K11" s="93" t="s">
        <v>12</v>
      </c>
      <c r="L11" s="96" t="s">
        <v>45</v>
      </c>
      <c r="M11" s="111"/>
      <c r="N11" s="234"/>
      <c r="O11" s="157"/>
      <c r="P11" s="148">
        <f>N11</f>
        <v>0</v>
      </c>
    </row>
    <row r="12" spans="1:16" ht="12" customHeight="1" x14ac:dyDescent="0.25">
      <c r="A12" s="93">
        <v>3</v>
      </c>
      <c r="B12" s="90">
        <v>79</v>
      </c>
      <c r="C12" s="91" t="s">
        <v>55</v>
      </c>
      <c r="D12" s="102" t="s">
        <v>56</v>
      </c>
      <c r="E12" s="90">
        <v>79</v>
      </c>
      <c r="F12" s="90">
        <v>25</v>
      </c>
      <c r="G12" s="92">
        <v>7</v>
      </c>
      <c r="H12" s="92">
        <v>2</v>
      </c>
      <c r="I12" s="92">
        <v>5</v>
      </c>
      <c r="J12" s="93">
        <v>35</v>
      </c>
      <c r="K12" s="93" t="s">
        <v>54</v>
      </c>
      <c r="L12" s="96" t="s">
        <v>80</v>
      </c>
      <c r="M12" s="111"/>
      <c r="N12" s="234"/>
      <c r="O12" s="157"/>
      <c r="P12" s="148">
        <f>N12</f>
        <v>0</v>
      </c>
    </row>
    <row r="13" spans="1:16" ht="12" customHeight="1" x14ac:dyDescent="0.25">
      <c r="A13" s="93">
        <v>3</v>
      </c>
      <c r="B13" s="90">
        <v>79</v>
      </c>
      <c r="C13" s="91" t="s">
        <v>55</v>
      </c>
      <c r="D13" s="102" t="s">
        <v>56</v>
      </c>
      <c r="E13" s="90">
        <v>79</v>
      </c>
      <c r="F13" s="90">
        <v>25</v>
      </c>
      <c r="G13" s="92">
        <v>7</v>
      </c>
      <c r="H13" s="92">
        <v>2</v>
      </c>
      <c r="I13" s="92">
        <v>5</v>
      </c>
      <c r="J13" s="93">
        <v>35</v>
      </c>
      <c r="K13" s="93" t="s">
        <v>52</v>
      </c>
      <c r="L13" s="96" t="s">
        <v>53</v>
      </c>
      <c r="M13" s="111"/>
      <c r="N13" s="234"/>
      <c r="O13" s="157"/>
      <c r="P13" s="148">
        <f t="shared" si="0"/>
        <v>0</v>
      </c>
    </row>
    <row r="14" spans="1:16" ht="12" customHeight="1" x14ac:dyDescent="0.25">
      <c r="A14" s="93">
        <v>4</v>
      </c>
      <c r="B14" s="90">
        <v>82</v>
      </c>
      <c r="C14" s="91" t="s">
        <v>55</v>
      </c>
      <c r="D14" s="102" t="s">
        <v>56</v>
      </c>
      <c r="E14" s="90">
        <v>66</v>
      </c>
      <c r="F14" s="90">
        <v>21</v>
      </c>
      <c r="G14" s="92">
        <v>8</v>
      </c>
      <c r="H14" s="92">
        <v>2</v>
      </c>
      <c r="I14" s="92">
        <v>4</v>
      </c>
      <c r="J14" s="93">
        <v>32</v>
      </c>
      <c r="K14" s="93" t="s">
        <v>12</v>
      </c>
      <c r="L14" s="96" t="s">
        <v>45</v>
      </c>
      <c r="M14" s="139"/>
      <c r="N14" s="234"/>
      <c r="O14" s="157"/>
      <c r="P14" s="148">
        <f t="shared" si="0"/>
        <v>0</v>
      </c>
    </row>
    <row r="15" spans="1:16" ht="12" customHeight="1" x14ac:dyDescent="0.25">
      <c r="A15" s="93">
        <v>4</v>
      </c>
      <c r="B15" s="90">
        <v>82</v>
      </c>
      <c r="C15" s="91" t="s">
        <v>55</v>
      </c>
      <c r="D15" s="102" t="s">
        <v>56</v>
      </c>
      <c r="E15" s="90">
        <v>66</v>
      </c>
      <c r="F15" s="90">
        <v>21</v>
      </c>
      <c r="G15" s="92">
        <v>8</v>
      </c>
      <c r="H15" s="92">
        <v>2</v>
      </c>
      <c r="I15" s="92">
        <v>4</v>
      </c>
      <c r="J15" s="93">
        <v>32</v>
      </c>
      <c r="K15" s="93" t="s">
        <v>54</v>
      </c>
      <c r="L15" s="96" t="s">
        <v>80</v>
      </c>
      <c r="M15" s="139"/>
      <c r="N15" s="234"/>
      <c r="O15" s="157"/>
      <c r="P15" s="148">
        <f t="shared" si="0"/>
        <v>0</v>
      </c>
    </row>
    <row r="16" spans="1:16" ht="12" customHeight="1" x14ac:dyDescent="0.25">
      <c r="A16" s="93">
        <v>4</v>
      </c>
      <c r="B16" s="90">
        <v>82</v>
      </c>
      <c r="C16" s="91" t="s">
        <v>55</v>
      </c>
      <c r="D16" s="102" t="s">
        <v>56</v>
      </c>
      <c r="E16" s="90">
        <v>66</v>
      </c>
      <c r="F16" s="90">
        <v>21</v>
      </c>
      <c r="G16" s="92">
        <v>8</v>
      </c>
      <c r="H16" s="92">
        <v>2</v>
      </c>
      <c r="I16" s="92">
        <v>4</v>
      </c>
      <c r="J16" s="93">
        <v>32</v>
      </c>
      <c r="K16" s="93" t="s">
        <v>52</v>
      </c>
      <c r="L16" s="96" t="s">
        <v>53</v>
      </c>
      <c r="M16" s="139"/>
      <c r="N16" s="234"/>
      <c r="O16" s="157"/>
      <c r="P16" s="148">
        <f t="shared" si="0"/>
        <v>0</v>
      </c>
    </row>
    <row r="17" spans="1:16" ht="12" customHeight="1" x14ac:dyDescent="0.25">
      <c r="A17" s="89">
        <v>5</v>
      </c>
      <c r="B17" s="86">
        <v>83</v>
      </c>
      <c r="C17" s="87" t="s">
        <v>55</v>
      </c>
      <c r="D17" s="94" t="s">
        <v>56</v>
      </c>
      <c r="E17" s="86">
        <v>35</v>
      </c>
      <c r="F17" s="86">
        <v>11</v>
      </c>
      <c r="G17" s="88">
        <v>4</v>
      </c>
      <c r="H17" s="88">
        <v>2</v>
      </c>
      <c r="I17" s="88">
        <v>2</v>
      </c>
      <c r="J17" s="89">
        <v>8</v>
      </c>
      <c r="K17" s="89" t="s">
        <v>60</v>
      </c>
      <c r="L17" s="95" t="s">
        <v>67</v>
      </c>
      <c r="M17" s="112"/>
      <c r="N17" s="234"/>
      <c r="O17" s="100"/>
      <c r="P17" s="148">
        <f t="shared" si="0"/>
        <v>0</v>
      </c>
    </row>
    <row r="18" spans="1:16" ht="12" customHeight="1" x14ac:dyDescent="0.25">
      <c r="A18" s="93">
        <v>6</v>
      </c>
      <c r="B18" s="90">
        <v>85</v>
      </c>
      <c r="C18" s="91" t="s">
        <v>55</v>
      </c>
      <c r="D18" s="102" t="s">
        <v>56</v>
      </c>
      <c r="E18" s="90">
        <v>78</v>
      </c>
      <c r="F18" s="90">
        <v>25</v>
      </c>
      <c r="G18" s="92">
        <v>8</v>
      </c>
      <c r="H18" s="92">
        <v>3</v>
      </c>
      <c r="I18" s="92">
        <v>4</v>
      </c>
      <c r="J18" s="93">
        <v>32</v>
      </c>
      <c r="K18" s="93" t="s">
        <v>12</v>
      </c>
      <c r="L18" s="96" t="s">
        <v>45</v>
      </c>
      <c r="M18" s="111"/>
      <c r="N18" s="234"/>
      <c r="O18" s="157"/>
      <c r="P18" s="148">
        <f t="shared" si="0"/>
        <v>0</v>
      </c>
    </row>
    <row r="19" spans="1:16" ht="12" customHeight="1" x14ac:dyDescent="0.25">
      <c r="A19" s="93">
        <v>6</v>
      </c>
      <c r="B19" s="90">
        <v>85</v>
      </c>
      <c r="C19" s="91" t="s">
        <v>55</v>
      </c>
      <c r="D19" s="102" t="s">
        <v>56</v>
      </c>
      <c r="E19" s="90">
        <v>78</v>
      </c>
      <c r="F19" s="90">
        <v>25</v>
      </c>
      <c r="G19" s="92">
        <v>8</v>
      </c>
      <c r="H19" s="92">
        <v>3</v>
      </c>
      <c r="I19" s="92">
        <v>4</v>
      </c>
      <c r="J19" s="93">
        <v>32</v>
      </c>
      <c r="K19" s="93" t="s">
        <v>54</v>
      </c>
      <c r="L19" s="96" t="s">
        <v>80</v>
      </c>
      <c r="M19" s="111"/>
      <c r="N19" s="234"/>
      <c r="O19" s="157"/>
      <c r="P19" s="148">
        <f t="shared" si="0"/>
        <v>0</v>
      </c>
    </row>
    <row r="20" spans="1:16" ht="12" customHeight="1" x14ac:dyDescent="0.25">
      <c r="A20" s="93">
        <v>6</v>
      </c>
      <c r="B20" s="90">
        <v>85</v>
      </c>
      <c r="C20" s="91" t="s">
        <v>55</v>
      </c>
      <c r="D20" s="102" t="s">
        <v>56</v>
      </c>
      <c r="E20" s="90">
        <v>78</v>
      </c>
      <c r="F20" s="90">
        <v>25</v>
      </c>
      <c r="G20" s="92">
        <v>8</v>
      </c>
      <c r="H20" s="92">
        <v>3</v>
      </c>
      <c r="I20" s="92">
        <v>4</v>
      </c>
      <c r="J20" s="93">
        <v>32</v>
      </c>
      <c r="K20" s="93" t="s">
        <v>52</v>
      </c>
      <c r="L20" s="96" t="s">
        <v>53</v>
      </c>
      <c r="M20" s="111"/>
      <c r="N20" s="234"/>
      <c r="O20" s="157"/>
      <c r="P20" s="148">
        <f t="shared" si="0"/>
        <v>0</v>
      </c>
    </row>
    <row r="21" spans="1:16" ht="12" customHeight="1" x14ac:dyDescent="0.25">
      <c r="A21" s="93">
        <v>7</v>
      </c>
      <c r="B21" s="90">
        <v>86</v>
      </c>
      <c r="C21" s="91" t="s">
        <v>55</v>
      </c>
      <c r="D21" s="102" t="s">
        <v>56</v>
      </c>
      <c r="E21" s="90">
        <v>116</v>
      </c>
      <c r="F21" s="90">
        <v>37</v>
      </c>
      <c r="G21" s="92">
        <v>8</v>
      </c>
      <c r="H21" s="92">
        <v>1</v>
      </c>
      <c r="I21" s="92">
        <v>4</v>
      </c>
      <c r="J21" s="93">
        <v>32</v>
      </c>
      <c r="K21" s="93" t="s">
        <v>12</v>
      </c>
      <c r="L21" s="96" t="s">
        <v>45</v>
      </c>
      <c r="M21" s="111"/>
      <c r="N21" s="234"/>
      <c r="O21" s="157"/>
      <c r="P21" s="148">
        <f t="shared" si="0"/>
        <v>0</v>
      </c>
    </row>
    <row r="22" spans="1:16" ht="12" customHeight="1" x14ac:dyDescent="0.25">
      <c r="A22" s="93">
        <v>7</v>
      </c>
      <c r="B22" s="90">
        <v>86</v>
      </c>
      <c r="C22" s="91" t="s">
        <v>55</v>
      </c>
      <c r="D22" s="102" t="s">
        <v>56</v>
      </c>
      <c r="E22" s="90">
        <v>116</v>
      </c>
      <c r="F22" s="90">
        <v>37</v>
      </c>
      <c r="G22" s="92">
        <v>8</v>
      </c>
      <c r="H22" s="92">
        <v>1</v>
      </c>
      <c r="I22" s="92">
        <v>4</v>
      </c>
      <c r="J22" s="93">
        <v>32</v>
      </c>
      <c r="K22" s="93" t="s">
        <v>54</v>
      </c>
      <c r="L22" s="96" t="s">
        <v>80</v>
      </c>
      <c r="M22" s="111"/>
      <c r="N22" s="234"/>
      <c r="O22" s="157"/>
      <c r="P22" s="148">
        <f t="shared" si="0"/>
        <v>0</v>
      </c>
    </row>
    <row r="23" spans="1:16" ht="12" customHeight="1" x14ac:dyDescent="0.25">
      <c r="A23" s="93">
        <v>8</v>
      </c>
      <c r="B23" s="90">
        <v>91</v>
      </c>
      <c r="C23" s="91" t="s">
        <v>55</v>
      </c>
      <c r="D23" s="102" t="s">
        <v>56</v>
      </c>
      <c r="E23" s="90">
        <v>97</v>
      </c>
      <c r="F23" s="90">
        <v>31</v>
      </c>
      <c r="G23" s="92">
        <v>8</v>
      </c>
      <c r="H23" s="92">
        <v>2</v>
      </c>
      <c r="I23" s="92">
        <v>6</v>
      </c>
      <c r="J23" s="93">
        <v>48</v>
      </c>
      <c r="K23" s="93" t="s">
        <v>12</v>
      </c>
      <c r="L23" s="96" t="s">
        <v>45</v>
      </c>
      <c r="M23" s="111"/>
      <c r="N23" s="234"/>
      <c r="O23" s="157"/>
      <c r="P23" s="148">
        <f t="shared" si="0"/>
        <v>0</v>
      </c>
    </row>
    <row r="24" spans="1:16" ht="12" customHeight="1" x14ac:dyDescent="0.25">
      <c r="A24" s="93">
        <v>8</v>
      </c>
      <c r="B24" s="90">
        <v>91</v>
      </c>
      <c r="C24" s="91" t="s">
        <v>55</v>
      </c>
      <c r="D24" s="102" t="s">
        <v>56</v>
      </c>
      <c r="E24" s="90">
        <v>97</v>
      </c>
      <c r="F24" s="90">
        <v>31</v>
      </c>
      <c r="G24" s="92">
        <v>8</v>
      </c>
      <c r="H24" s="92">
        <v>2</v>
      </c>
      <c r="I24" s="92">
        <v>6</v>
      </c>
      <c r="J24" s="93">
        <v>48</v>
      </c>
      <c r="K24" s="93" t="s">
        <v>54</v>
      </c>
      <c r="L24" s="96" t="s">
        <v>80</v>
      </c>
      <c r="M24" s="111"/>
      <c r="N24" s="234"/>
      <c r="O24" s="157"/>
      <c r="P24" s="148">
        <f t="shared" si="0"/>
        <v>0</v>
      </c>
    </row>
    <row r="25" spans="1:16" ht="12" customHeight="1" x14ac:dyDescent="0.25">
      <c r="A25" s="93">
        <v>8</v>
      </c>
      <c r="B25" s="90">
        <v>91</v>
      </c>
      <c r="C25" s="91" t="s">
        <v>55</v>
      </c>
      <c r="D25" s="102" t="s">
        <v>56</v>
      </c>
      <c r="E25" s="90">
        <v>97</v>
      </c>
      <c r="F25" s="90">
        <v>31</v>
      </c>
      <c r="G25" s="92">
        <v>8</v>
      </c>
      <c r="H25" s="92">
        <v>2</v>
      </c>
      <c r="I25" s="92">
        <v>6</v>
      </c>
      <c r="J25" s="93">
        <v>48</v>
      </c>
      <c r="K25" s="93" t="s">
        <v>52</v>
      </c>
      <c r="L25" s="96" t="s">
        <v>53</v>
      </c>
      <c r="M25" s="111"/>
      <c r="N25" s="234"/>
      <c r="O25" s="157"/>
      <c r="P25" s="148">
        <f t="shared" si="0"/>
        <v>0</v>
      </c>
    </row>
    <row r="26" spans="1:16" ht="12" customHeight="1" x14ac:dyDescent="0.25">
      <c r="A26" s="93">
        <v>9</v>
      </c>
      <c r="B26" s="90">
        <v>92</v>
      </c>
      <c r="C26" s="91" t="s">
        <v>55</v>
      </c>
      <c r="D26" s="102" t="s">
        <v>56</v>
      </c>
      <c r="E26" s="90">
        <v>82</v>
      </c>
      <c r="F26" s="90">
        <v>26</v>
      </c>
      <c r="G26" s="92">
        <v>7</v>
      </c>
      <c r="H26" s="92">
        <v>2</v>
      </c>
      <c r="I26" s="92">
        <v>5</v>
      </c>
      <c r="J26" s="93">
        <v>35</v>
      </c>
      <c r="K26" s="93" t="s">
        <v>12</v>
      </c>
      <c r="L26" s="96" t="s">
        <v>45</v>
      </c>
      <c r="M26" s="111"/>
      <c r="N26" s="234"/>
      <c r="O26" s="157"/>
      <c r="P26" s="148">
        <f t="shared" si="0"/>
        <v>0</v>
      </c>
    </row>
    <row r="27" spans="1:16" ht="12" customHeight="1" x14ac:dyDescent="0.25">
      <c r="A27" s="93">
        <v>9</v>
      </c>
      <c r="B27" s="90">
        <v>92</v>
      </c>
      <c r="C27" s="91" t="s">
        <v>55</v>
      </c>
      <c r="D27" s="102" t="s">
        <v>56</v>
      </c>
      <c r="E27" s="90">
        <v>82</v>
      </c>
      <c r="F27" s="90">
        <v>26</v>
      </c>
      <c r="G27" s="92">
        <v>7</v>
      </c>
      <c r="H27" s="92">
        <v>2</v>
      </c>
      <c r="I27" s="92">
        <v>5</v>
      </c>
      <c r="J27" s="93">
        <v>35</v>
      </c>
      <c r="K27" s="93" t="s">
        <v>54</v>
      </c>
      <c r="L27" s="96" t="s">
        <v>80</v>
      </c>
      <c r="M27" s="111"/>
      <c r="N27" s="234"/>
      <c r="O27" s="157"/>
      <c r="P27" s="148">
        <f t="shared" si="0"/>
        <v>0</v>
      </c>
    </row>
    <row r="28" spans="1:16" ht="12" customHeight="1" x14ac:dyDescent="0.25">
      <c r="A28" s="93">
        <v>9</v>
      </c>
      <c r="B28" s="90">
        <v>92</v>
      </c>
      <c r="C28" s="91" t="s">
        <v>55</v>
      </c>
      <c r="D28" s="102" t="s">
        <v>56</v>
      </c>
      <c r="E28" s="90">
        <v>82</v>
      </c>
      <c r="F28" s="90">
        <v>26</v>
      </c>
      <c r="G28" s="92">
        <v>7</v>
      </c>
      <c r="H28" s="92">
        <v>2</v>
      </c>
      <c r="I28" s="92">
        <v>5</v>
      </c>
      <c r="J28" s="93">
        <v>35</v>
      </c>
      <c r="K28" s="93" t="s">
        <v>52</v>
      </c>
      <c r="L28" s="96" t="s">
        <v>53</v>
      </c>
      <c r="M28" s="111"/>
      <c r="N28" s="234"/>
      <c r="O28" s="157"/>
      <c r="P28" s="148">
        <f t="shared" si="0"/>
        <v>0</v>
      </c>
    </row>
    <row r="29" spans="1:16" ht="12" customHeight="1" x14ac:dyDescent="0.25">
      <c r="A29" s="93">
        <v>10</v>
      </c>
      <c r="B29" s="90">
        <v>93</v>
      </c>
      <c r="C29" s="91" t="s">
        <v>55</v>
      </c>
      <c r="D29" s="102" t="s">
        <v>56</v>
      </c>
      <c r="E29" s="90">
        <v>88</v>
      </c>
      <c r="F29" s="90">
        <v>28</v>
      </c>
      <c r="G29" s="92">
        <v>8</v>
      </c>
      <c r="H29" s="92">
        <v>1</v>
      </c>
      <c r="I29" s="92">
        <v>5</v>
      </c>
      <c r="J29" s="93">
        <v>40</v>
      </c>
      <c r="K29" s="93" t="s">
        <v>12</v>
      </c>
      <c r="L29" s="96" t="s">
        <v>45</v>
      </c>
      <c r="M29" s="111"/>
      <c r="N29" s="234"/>
      <c r="O29" s="157"/>
      <c r="P29" s="148">
        <f t="shared" si="0"/>
        <v>0</v>
      </c>
    </row>
    <row r="30" spans="1:16" ht="12" customHeight="1" x14ac:dyDescent="0.25">
      <c r="A30" s="93">
        <v>10</v>
      </c>
      <c r="B30" s="90">
        <v>93</v>
      </c>
      <c r="C30" s="91" t="s">
        <v>55</v>
      </c>
      <c r="D30" s="102" t="s">
        <v>56</v>
      </c>
      <c r="E30" s="90">
        <v>88</v>
      </c>
      <c r="F30" s="90">
        <v>28</v>
      </c>
      <c r="G30" s="92">
        <v>8</v>
      </c>
      <c r="H30" s="92">
        <v>1</v>
      </c>
      <c r="I30" s="92">
        <v>5</v>
      </c>
      <c r="J30" s="93">
        <v>40</v>
      </c>
      <c r="K30" s="93" t="s">
        <v>54</v>
      </c>
      <c r="L30" s="96" t="s">
        <v>80</v>
      </c>
      <c r="M30" s="111"/>
      <c r="N30" s="234"/>
      <c r="O30" s="157"/>
      <c r="P30" s="148">
        <f t="shared" si="0"/>
        <v>0</v>
      </c>
    </row>
    <row r="31" spans="1:16" ht="12" customHeight="1" x14ac:dyDescent="0.25">
      <c r="A31" s="93">
        <v>10</v>
      </c>
      <c r="B31" s="90">
        <v>93</v>
      </c>
      <c r="C31" s="91" t="s">
        <v>55</v>
      </c>
      <c r="D31" s="102" t="s">
        <v>56</v>
      </c>
      <c r="E31" s="90">
        <v>88</v>
      </c>
      <c r="F31" s="90">
        <v>28</v>
      </c>
      <c r="G31" s="92">
        <v>8</v>
      </c>
      <c r="H31" s="92">
        <v>1</v>
      </c>
      <c r="I31" s="92">
        <v>5</v>
      </c>
      <c r="J31" s="93">
        <v>40</v>
      </c>
      <c r="K31" s="93" t="s">
        <v>52</v>
      </c>
      <c r="L31" s="96" t="s">
        <v>53</v>
      </c>
      <c r="M31" s="111"/>
      <c r="N31" s="234"/>
      <c r="O31" s="157"/>
      <c r="P31" s="148">
        <f t="shared" si="0"/>
        <v>0</v>
      </c>
    </row>
    <row r="32" spans="1:16" ht="12" customHeight="1" x14ac:dyDescent="0.25">
      <c r="A32" s="93">
        <v>11</v>
      </c>
      <c r="B32" s="90">
        <v>100</v>
      </c>
      <c r="C32" s="91" t="s">
        <v>55</v>
      </c>
      <c r="D32" s="102" t="s">
        <v>56</v>
      </c>
      <c r="E32" s="90">
        <v>295</v>
      </c>
      <c r="F32" s="90">
        <v>94</v>
      </c>
      <c r="G32" s="92">
        <v>17</v>
      </c>
      <c r="H32" s="92">
        <v>3</v>
      </c>
      <c r="I32" s="92">
        <v>6</v>
      </c>
      <c r="J32" s="93">
        <v>102</v>
      </c>
      <c r="K32" s="93" t="s">
        <v>57</v>
      </c>
      <c r="L32" s="96" t="s">
        <v>58</v>
      </c>
      <c r="M32" s="113">
        <v>0.2</v>
      </c>
      <c r="N32" s="234"/>
      <c r="O32" s="157"/>
      <c r="P32" s="148">
        <f t="shared" si="0"/>
        <v>0</v>
      </c>
    </row>
    <row r="33" spans="1:16" ht="12" customHeight="1" x14ac:dyDescent="0.25">
      <c r="A33" s="93">
        <v>11</v>
      </c>
      <c r="B33" s="90">
        <v>100</v>
      </c>
      <c r="C33" s="91" t="s">
        <v>55</v>
      </c>
      <c r="D33" s="102" t="s">
        <v>56</v>
      </c>
      <c r="E33" s="90">
        <v>295</v>
      </c>
      <c r="F33" s="90">
        <v>94</v>
      </c>
      <c r="G33" s="92">
        <v>17</v>
      </c>
      <c r="H33" s="92">
        <v>3</v>
      </c>
      <c r="I33" s="92">
        <v>6</v>
      </c>
      <c r="J33" s="93">
        <v>102</v>
      </c>
      <c r="K33" s="93" t="s">
        <v>12</v>
      </c>
      <c r="L33" s="96" t="s">
        <v>45</v>
      </c>
      <c r="M33" s="113"/>
      <c r="N33" s="234"/>
      <c r="O33" s="157"/>
      <c r="P33" s="148">
        <f t="shared" si="0"/>
        <v>0</v>
      </c>
    </row>
    <row r="34" spans="1:16" ht="12" customHeight="1" x14ac:dyDescent="0.25">
      <c r="A34" s="93">
        <v>12</v>
      </c>
      <c r="B34" s="90">
        <v>112</v>
      </c>
      <c r="C34" s="91" t="s">
        <v>55</v>
      </c>
      <c r="D34" s="102" t="s">
        <v>56</v>
      </c>
      <c r="E34" s="90">
        <v>145</v>
      </c>
      <c r="F34" s="90">
        <v>46</v>
      </c>
      <c r="G34" s="92">
        <v>15</v>
      </c>
      <c r="H34" s="92">
        <v>2</v>
      </c>
      <c r="I34" s="92">
        <v>9</v>
      </c>
      <c r="J34" s="93">
        <v>135</v>
      </c>
      <c r="K34" s="93" t="s">
        <v>12</v>
      </c>
      <c r="L34" s="96" t="s">
        <v>45</v>
      </c>
      <c r="M34" s="111"/>
      <c r="N34" s="234"/>
      <c r="O34" s="157"/>
      <c r="P34" s="148">
        <f t="shared" si="0"/>
        <v>0</v>
      </c>
    </row>
    <row r="35" spans="1:16" ht="12" customHeight="1" x14ac:dyDescent="0.25">
      <c r="A35" s="93">
        <v>12</v>
      </c>
      <c r="B35" s="90">
        <v>112</v>
      </c>
      <c r="C35" s="91" t="s">
        <v>55</v>
      </c>
      <c r="D35" s="102" t="s">
        <v>56</v>
      </c>
      <c r="E35" s="90">
        <v>145</v>
      </c>
      <c r="F35" s="90">
        <v>46</v>
      </c>
      <c r="G35" s="92">
        <v>15</v>
      </c>
      <c r="H35" s="92">
        <v>2</v>
      </c>
      <c r="I35" s="92">
        <v>9</v>
      </c>
      <c r="J35" s="93">
        <v>135</v>
      </c>
      <c r="K35" s="93" t="s">
        <v>81</v>
      </c>
      <c r="L35" s="111" t="s">
        <v>82</v>
      </c>
      <c r="M35" s="111" t="s">
        <v>83</v>
      </c>
      <c r="N35" s="234"/>
      <c r="O35" s="157"/>
      <c r="P35" s="148">
        <f t="shared" si="0"/>
        <v>0</v>
      </c>
    </row>
    <row r="36" spans="1:16" ht="12" customHeight="1" x14ac:dyDescent="0.25">
      <c r="A36" s="93">
        <v>12</v>
      </c>
      <c r="B36" s="90">
        <v>112</v>
      </c>
      <c r="C36" s="91" t="s">
        <v>55</v>
      </c>
      <c r="D36" s="102" t="s">
        <v>56</v>
      </c>
      <c r="E36" s="90">
        <v>145</v>
      </c>
      <c r="F36" s="90">
        <v>46</v>
      </c>
      <c r="G36" s="92">
        <v>15</v>
      </c>
      <c r="H36" s="92">
        <v>2</v>
      </c>
      <c r="I36" s="92">
        <v>9</v>
      </c>
      <c r="J36" s="93">
        <v>135</v>
      </c>
      <c r="K36" s="93" t="s">
        <v>54</v>
      </c>
      <c r="L36" s="96" t="s">
        <v>80</v>
      </c>
      <c r="M36" s="111"/>
      <c r="N36" s="234"/>
      <c r="O36" s="157"/>
      <c r="P36" s="148">
        <f t="shared" si="0"/>
        <v>0</v>
      </c>
    </row>
    <row r="37" spans="1:16" ht="12" customHeight="1" x14ac:dyDescent="0.25">
      <c r="A37" s="89">
        <v>13</v>
      </c>
      <c r="B37" s="86">
        <v>113</v>
      </c>
      <c r="C37" s="87" t="s">
        <v>74</v>
      </c>
      <c r="D37" s="94" t="s">
        <v>75</v>
      </c>
      <c r="E37" s="86">
        <v>119</v>
      </c>
      <c r="F37" s="86">
        <v>38</v>
      </c>
      <c r="G37" s="88">
        <v>18</v>
      </c>
      <c r="H37" s="88">
        <v>3</v>
      </c>
      <c r="I37" s="88">
        <v>10</v>
      </c>
      <c r="J37" s="89">
        <v>180</v>
      </c>
      <c r="K37" s="89" t="s">
        <v>54</v>
      </c>
      <c r="L37" s="95" t="s">
        <v>80</v>
      </c>
      <c r="M37" s="112"/>
      <c r="N37" s="234"/>
      <c r="O37" s="148">
        <f>N37</f>
        <v>0</v>
      </c>
      <c r="P37" s="157"/>
    </row>
    <row r="38" spans="1:16" ht="12" customHeight="1" x14ac:dyDescent="0.25">
      <c r="A38" s="93">
        <v>14</v>
      </c>
      <c r="B38" s="90">
        <v>127</v>
      </c>
      <c r="C38" s="91" t="s">
        <v>55</v>
      </c>
      <c r="D38" s="102" t="s">
        <v>56</v>
      </c>
      <c r="E38" s="93">
        <v>195</v>
      </c>
      <c r="F38" s="90">
        <v>62</v>
      </c>
      <c r="G38" s="93">
        <v>19</v>
      </c>
      <c r="H38" s="93">
        <v>2</v>
      </c>
      <c r="I38" s="93">
        <v>9</v>
      </c>
      <c r="J38" s="93">
        <v>171</v>
      </c>
      <c r="K38" s="93" t="s">
        <v>12</v>
      </c>
      <c r="L38" s="96" t="s">
        <v>45</v>
      </c>
      <c r="M38" s="111"/>
      <c r="N38" s="234"/>
      <c r="O38" s="146"/>
      <c r="P38" s="148">
        <f>N38</f>
        <v>0</v>
      </c>
    </row>
    <row r="39" spans="1:16" ht="12" customHeight="1" x14ac:dyDescent="0.25">
      <c r="A39" s="93">
        <v>14</v>
      </c>
      <c r="B39" s="90">
        <v>127</v>
      </c>
      <c r="C39" s="91" t="s">
        <v>55</v>
      </c>
      <c r="D39" s="102" t="s">
        <v>56</v>
      </c>
      <c r="E39" s="93">
        <v>195</v>
      </c>
      <c r="F39" s="90">
        <v>62</v>
      </c>
      <c r="G39" s="93">
        <v>19</v>
      </c>
      <c r="H39" s="93">
        <v>2</v>
      </c>
      <c r="I39" s="93">
        <v>9</v>
      </c>
      <c r="J39" s="93">
        <v>171</v>
      </c>
      <c r="K39" s="93" t="s">
        <v>52</v>
      </c>
      <c r="L39" s="96" t="s">
        <v>53</v>
      </c>
      <c r="M39" s="111"/>
      <c r="N39" s="234"/>
      <c r="O39" s="157"/>
      <c r="P39" s="148">
        <f>N39</f>
        <v>0</v>
      </c>
    </row>
    <row r="40" spans="1:16" ht="12" customHeight="1" x14ac:dyDescent="0.25">
      <c r="A40" s="89">
        <v>15</v>
      </c>
      <c r="B40" s="86">
        <v>128</v>
      </c>
      <c r="C40" s="87" t="s">
        <v>84</v>
      </c>
      <c r="D40" s="94" t="s">
        <v>85</v>
      </c>
      <c r="E40" s="89">
        <v>104</v>
      </c>
      <c r="F40" s="86">
        <v>33</v>
      </c>
      <c r="G40" s="89">
        <v>19</v>
      </c>
      <c r="H40" s="89">
        <v>3</v>
      </c>
      <c r="I40" s="89">
        <v>6</v>
      </c>
      <c r="J40" s="89">
        <v>114</v>
      </c>
      <c r="K40" s="89" t="s">
        <v>54</v>
      </c>
      <c r="L40" s="95" t="s">
        <v>80</v>
      </c>
      <c r="M40" s="95"/>
      <c r="N40" s="234"/>
      <c r="O40" s="148">
        <f>N40</f>
        <v>0</v>
      </c>
      <c r="P40" s="157"/>
    </row>
    <row r="41" spans="1:16" ht="12" customHeight="1" x14ac:dyDescent="0.25">
      <c r="A41" s="89">
        <v>16</v>
      </c>
      <c r="B41" s="86">
        <v>129</v>
      </c>
      <c r="C41" s="87" t="s">
        <v>84</v>
      </c>
      <c r="D41" s="94" t="s">
        <v>85</v>
      </c>
      <c r="E41" s="89">
        <v>88</v>
      </c>
      <c r="F41" s="116">
        <v>28</v>
      </c>
      <c r="G41" s="115">
        <v>18</v>
      </c>
      <c r="H41" s="89">
        <v>3</v>
      </c>
      <c r="I41" s="89">
        <v>5</v>
      </c>
      <c r="J41" s="89">
        <v>90</v>
      </c>
      <c r="K41" s="89" t="s">
        <v>54</v>
      </c>
      <c r="L41" s="95" t="s">
        <v>80</v>
      </c>
      <c r="M41" s="112"/>
      <c r="N41" s="234"/>
      <c r="O41" s="148">
        <f t="shared" ref="O41:O44" si="1">N41</f>
        <v>0</v>
      </c>
      <c r="P41" s="157"/>
    </row>
    <row r="42" spans="1:16" ht="12" customHeight="1" x14ac:dyDescent="0.25">
      <c r="A42" s="89">
        <v>17</v>
      </c>
      <c r="B42" s="86">
        <v>130</v>
      </c>
      <c r="C42" s="87" t="s">
        <v>84</v>
      </c>
      <c r="D42" s="94" t="s">
        <v>85</v>
      </c>
      <c r="E42" s="89">
        <v>167</v>
      </c>
      <c r="F42" s="116">
        <v>53</v>
      </c>
      <c r="G42" s="127">
        <v>19</v>
      </c>
      <c r="H42" s="88">
        <v>3</v>
      </c>
      <c r="I42" s="88">
        <v>8</v>
      </c>
      <c r="J42" s="89">
        <v>152</v>
      </c>
      <c r="K42" s="89" t="s">
        <v>54</v>
      </c>
      <c r="L42" s="95" t="s">
        <v>80</v>
      </c>
      <c r="M42" s="112"/>
      <c r="N42" s="234"/>
      <c r="O42" s="148">
        <f t="shared" si="1"/>
        <v>0</v>
      </c>
      <c r="P42" s="157"/>
    </row>
    <row r="43" spans="1:16" ht="12" customHeight="1" x14ac:dyDescent="0.25">
      <c r="A43" s="89">
        <v>18</v>
      </c>
      <c r="B43" s="86">
        <v>133</v>
      </c>
      <c r="C43" s="87" t="s">
        <v>11</v>
      </c>
      <c r="D43" s="94" t="s">
        <v>13</v>
      </c>
      <c r="E43" s="89">
        <v>107</v>
      </c>
      <c r="F43" s="86">
        <v>34</v>
      </c>
      <c r="G43" s="88">
        <v>14</v>
      </c>
      <c r="H43" s="88">
        <v>3</v>
      </c>
      <c r="I43" s="88">
        <v>7</v>
      </c>
      <c r="J43" s="89">
        <v>98</v>
      </c>
      <c r="K43" s="89" t="s">
        <v>54</v>
      </c>
      <c r="L43" s="95" t="s">
        <v>80</v>
      </c>
      <c r="M43" s="114"/>
      <c r="N43" s="234"/>
      <c r="O43" s="148">
        <f t="shared" si="1"/>
        <v>0</v>
      </c>
      <c r="P43" s="157"/>
    </row>
    <row r="44" spans="1:16" ht="12" customHeight="1" x14ac:dyDescent="0.25">
      <c r="A44" s="89">
        <v>19</v>
      </c>
      <c r="B44" s="86">
        <v>145</v>
      </c>
      <c r="C44" s="140" t="s">
        <v>86</v>
      </c>
      <c r="D44" s="141" t="s">
        <v>87</v>
      </c>
      <c r="E44" s="133">
        <v>148</v>
      </c>
      <c r="F44" s="143">
        <v>47</v>
      </c>
      <c r="G44" s="133">
        <v>15</v>
      </c>
      <c r="H44" s="133">
        <v>2</v>
      </c>
      <c r="I44" s="133">
        <v>10</v>
      </c>
      <c r="J44" s="89">
        <v>150</v>
      </c>
      <c r="K44" s="133" t="s">
        <v>54</v>
      </c>
      <c r="L44" s="95" t="s">
        <v>80</v>
      </c>
      <c r="M44" s="144"/>
      <c r="N44" s="234"/>
      <c r="O44" s="148">
        <f t="shared" si="1"/>
        <v>0</v>
      </c>
      <c r="P44" s="157"/>
    </row>
    <row r="45" spans="1:16" ht="12" customHeight="1" x14ac:dyDescent="0.25">
      <c r="A45" s="78">
        <v>20</v>
      </c>
      <c r="B45" s="90">
        <v>146</v>
      </c>
      <c r="C45" s="142" t="s">
        <v>86</v>
      </c>
      <c r="D45" s="80" t="s">
        <v>87</v>
      </c>
      <c r="E45" s="78">
        <v>251</v>
      </c>
      <c r="F45" s="79">
        <v>80</v>
      </c>
      <c r="G45" s="78">
        <v>18</v>
      </c>
      <c r="H45" s="78">
        <v>3</v>
      </c>
      <c r="I45" s="78">
        <v>12</v>
      </c>
      <c r="J45" s="93">
        <v>216</v>
      </c>
      <c r="K45" s="78" t="s">
        <v>81</v>
      </c>
      <c r="L45" s="111" t="s">
        <v>82</v>
      </c>
      <c r="M45" s="82" t="s">
        <v>88</v>
      </c>
      <c r="N45" s="235"/>
      <c r="O45" s="157"/>
      <c r="P45" s="148">
        <f t="shared" ref="P45:P50" si="2">N45</f>
        <v>0</v>
      </c>
    </row>
    <row r="46" spans="1:16" ht="12" customHeight="1" x14ac:dyDescent="0.25">
      <c r="A46" s="78">
        <v>20</v>
      </c>
      <c r="B46" s="90">
        <v>146</v>
      </c>
      <c r="C46" s="142" t="s">
        <v>86</v>
      </c>
      <c r="D46" s="80" t="s">
        <v>87</v>
      </c>
      <c r="E46" s="78">
        <v>251</v>
      </c>
      <c r="F46" s="79">
        <v>80</v>
      </c>
      <c r="G46" s="78">
        <v>18</v>
      </c>
      <c r="H46" s="78">
        <v>3</v>
      </c>
      <c r="I46" s="78">
        <v>12</v>
      </c>
      <c r="J46" s="93">
        <v>216</v>
      </c>
      <c r="K46" s="78" t="s">
        <v>54</v>
      </c>
      <c r="L46" s="81" t="s">
        <v>80</v>
      </c>
      <c r="M46" s="81"/>
      <c r="N46" s="235"/>
      <c r="O46" s="157"/>
      <c r="P46" s="148">
        <f t="shared" si="2"/>
        <v>0</v>
      </c>
    </row>
    <row r="47" spans="1:16" ht="12" customHeight="1" x14ac:dyDescent="0.25">
      <c r="A47" s="133">
        <v>21</v>
      </c>
      <c r="B47" s="86">
        <v>147</v>
      </c>
      <c r="C47" s="140" t="s">
        <v>55</v>
      </c>
      <c r="D47" s="141" t="s">
        <v>56</v>
      </c>
      <c r="E47" s="133">
        <v>116</v>
      </c>
      <c r="F47" s="143">
        <v>37</v>
      </c>
      <c r="G47" s="133">
        <v>18</v>
      </c>
      <c r="H47" s="133">
        <v>2</v>
      </c>
      <c r="I47" s="133">
        <v>4</v>
      </c>
      <c r="J47" s="89">
        <v>72</v>
      </c>
      <c r="K47" s="133" t="s">
        <v>52</v>
      </c>
      <c r="L47" s="100" t="s">
        <v>53</v>
      </c>
      <c r="M47" s="144"/>
      <c r="N47" s="235"/>
      <c r="O47" s="157"/>
      <c r="P47" s="148">
        <f t="shared" si="2"/>
        <v>0</v>
      </c>
    </row>
    <row r="48" spans="1:16" ht="12" customHeight="1" x14ac:dyDescent="0.25">
      <c r="A48" s="78">
        <v>22</v>
      </c>
      <c r="B48" s="90">
        <v>148</v>
      </c>
      <c r="C48" s="142" t="s">
        <v>55</v>
      </c>
      <c r="D48" s="80" t="s">
        <v>56</v>
      </c>
      <c r="E48" s="78">
        <v>160</v>
      </c>
      <c r="F48" s="79">
        <v>51</v>
      </c>
      <c r="G48" s="78">
        <v>18</v>
      </c>
      <c r="H48" s="78">
        <v>2</v>
      </c>
      <c r="I48" s="78">
        <v>8</v>
      </c>
      <c r="J48" s="93">
        <v>144</v>
      </c>
      <c r="K48" s="78" t="s">
        <v>12</v>
      </c>
      <c r="L48" s="96" t="s">
        <v>45</v>
      </c>
      <c r="M48" s="81"/>
      <c r="N48" s="234"/>
      <c r="O48" s="157"/>
      <c r="P48" s="148">
        <f t="shared" si="2"/>
        <v>0</v>
      </c>
    </row>
    <row r="49" spans="1:16" ht="12" customHeight="1" x14ac:dyDescent="0.25">
      <c r="A49" s="78">
        <v>22</v>
      </c>
      <c r="B49" s="90">
        <v>148</v>
      </c>
      <c r="C49" s="142" t="s">
        <v>55</v>
      </c>
      <c r="D49" s="80" t="s">
        <v>56</v>
      </c>
      <c r="E49" s="78">
        <v>160</v>
      </c>
      <c r="F49" s="79">
        <v>51</v>
      </c>
      <c r="G49" s="78">
        <v>18</v>
      </c>
      <c r="H49" s="78">
        <v>2</v>
      </c>
      <c r="I49" s="78">
        <v>8</v>
      </c>
      <c r="J49" s="93">
        <v>144</v>
      </c>
      <c r="K49" s="78" t="s">
        <v>54</v>
      </c>
      <c r="L49" s="96" t="s">
        <v>80</v>
      </c>
      <c r="M49" s="81"/>
      <c r="N49" s="235"/>
      <c r="O49" s="157"/>
      <c r="P49" s="148">
        <f t="shared" si="2"/>
        <v>0</v>
      </c>
    </row>
    <row r="50" spans="1:16" ht="12" customHeight="1" x14ac:dyDescent="0.25">
      <c r="A50" s="78">
        <v>22</v>
      </c>
      <c r="B50" s="90">
        <v>148</v>
      </c>
      <c r="C50" s="142" t="s">
        <v>55</v>
      </c>
      <c r="D50" s="80" t="s">
        <v>56</v>
      </c>
      <c r="E50" s="78">
        <v>160</v>
      </c>
      <c r="F50" s="79">
        <v>51</v>
      </c>
      <c r="G50" s="78">
        <v>18</v>
      </c>
      <c r="H50" s="78">
        <v>2</v>
      </c>
      <c r="I50" s="78">
        <v>8</v>
      </c>
      <c r="J50" s="93">
        <v>144</v>
      </c>
      <c r="K50" s="78" t="s">
        <v>52</v>
      </c>
      <c r="L50" s="96" t="s">
        <v>53</v>
      </c>
      <c r="M50" s="81"/>
      <c r="N50" s="235"/>
      <c r="O50" s="157"/>
      <c r="P50" s="148">
        <f t="shared" si="2"/>
        <v>0</v>
      </c>
    </row>
    <row r="51" spans="1:16" ht="12" customHeight="1" x14ac:dyDescent="0.25">
      <c r="A51" s="133">
        <v>23</v>
      </c>
      <c r="B51" s="86">
        <v>149</v>
      </c>
      <c r="C51" s="140" t="s">
        <v>86</v>
      </c>
      <c r="D51" s="141" t="s">
        <v>87</v>
      </c>
      <c r="E51" s="133">
        <v>107</v>
      </c>
      <c r="F51" s="143">
        <v>34</v>
      </c>
      <c r="G51" s="133">
        <v>11</v>
      </c>
      <c r="H51" s="133">
        <v>1</v>
      </c>
      <c r="I51" s="133">
        <v>7</v>
      </c>
      <c r="J51" s="89">
        <v>77</v>
      </c>
      <c r="K51" s="133" t="s">
        <v>54</v>
      </c>
      <c r="L51" s="144" t="s">
        <v>80</v>
      </c>
      <c r="M51" s="144"/>
      <c r="N51" s="235"/>
      <c r="O51" s="148">
        <f>N51</f>
        <v>0</v>
      </c>
      <c r="P51" s="157"/>
    </row>
    <row r="52" spans="1:16" ht="12" customHeight="1" x14ac:dyDescent="0.25">
      <c r="A52" s="133">
        <v>24</v>
      </c>
      <c r="B52" s="86">
        <v>150</v>
      </c>
      <c r="C52" s="140" t="s">
        <v>86</v>
      </c>
      <c r="D52" s="141" t="s">
        <v>87</v>
      </c>
      <c r="E52" s="133">
        <v>154</v>
      </c>
      <c r="F52" s="143">
        <v>49</v>
      </c>
      <c r="G52" s="133">
        <v>12</v>
      </c>
      <c r="H52" s="133">
        <v>3</v>
      </c>
      <c r="I52" s="133">
        <v>8</v>
      </c>
      <c r="J52" s="89">
        <v>96</v>
      </c>
      <c r="K52" s="133" t="s">
        <v>54</v>
      </c>
      <c r="L52" s="144" t="s">
        <v>80</v>
      </c>
      <c r="M52" s="144"/>
      <c r="N52" s="235"/>
      <c r="O52" s="148">
        <f t="shared" ref="O52:O53" si="3">N52</f>
        <v>0</v>
      </c>
      <c r="P52" s="157"/>
    </row>
    <row r="53" spans="1:16" ht="12" customHeight="1" x14ac:dyDescent="0.25">
      <c r="A53" s="133">
        <v>25</v>
      </c>
      <c r="B53" s="86">
        <v>153</v>
      </c>
      <c r="C53" s="140" t="s">
        <v>86</v>
      </c>
      <c r="D53" s="141" t="s">
        <v>87</v>
      </c>
      <c r="E53" s="133">
        <v>151</v>
      </c>
      <c r="F53" s="143">
        <v>48</v>
      </c>
      <c r="G53" s="133">
        <v>14</v>
      </c>
      <c r="H53" s="133">
        <v>3</v>
      </c>
      <c r="I53" s="133">
        <v>8</v>
      </c>
      <c r="J53" s="89">
        <v>112</v>
      </c>
      <c r="K53" s="133" t="s">
        <v>54</v>
      </c>
      <c r="L53" s="144" t="s">
        <v>80</v>
      </c>
      <c r="M53" s="144"/>
      <c r="N53" s="235"/>
      <c r="O53" s="148">
        <f t="shared" si="3"/>
        <v>0</v>
      </c>
      <c r="P53" s="157"/>
    </row>
    <row r="54" spans="1:16" ht="12" customHeight="1" x14ac:dyDescent="0.25">
      <c r="A54" s="78">
        <v>26</v>
      </c>
      <c r="B54" s="90">
        <v>157</v>
      </c>
      <c r="C54" s="142" t="s">
        <v>55</v>
      </c>
      <c r="D54" s="80" t="s">
        <v>56</v>
      </c>
      <c r="E54" s="78">
        <v>94</v>
      </c>
      <c r="F54" s="79">
        <v>30</v>
      </c>
      <c r="G54" s="78">
        <v>8</v>
      </c>
      <c r="H54" s="78">
        <v>1</v>
      </c>
      <c r="I54" s="78">
        <v>6</v>
      </c>
      <c r="J54" s="93">
        <v>48</v>
      </c>
      <c r="K54" s="78" t="s">
        <v>12</v>
      </c>
      <c r="L54" s="96" t="s">
        <v>45</v>
      </c>
      <c r="M54" s="81"/>
      <c r="N54" s="234"/>
      <c r="O54" s="157"/>
      <c r="P54" s="148">
        <f t="shared" ref="P54:P73" si="4">N54</f>
        <v>0</v>
      </c>
    </row>
    <row r="55" spans="1:16" ht="12" customHeight="1" x14ac:dyDescent="0.25">
      <c r="A55" s="78">
        <v>26</v>
      </c>
      <c r="B55" s="90">
        <v>157</v>
      </c>
      <c r="C55" s="142" t="s">
        <v>55</v>
      </c>
      <c r="D55" s="80" t="s">
        <v>56</v>
      </c>
      <c r="E55" s="78">
        <v>94</v>
      </c>
      <c r="F55" s="79">
        <v>30</v>
      </c>
      <c r="G55" s="78">
        <v>8</v>
      </c>
      <c r="H55" s="78">
        <v>1</v>
      </c>
      <c r="I55" s="78">
        <v>6</v>
      </c>
      <c r="J55" s="93">
        <v>48</v>
      </c>
      <c r="K55" s="78" t="s">
        <v>54</v>
      </c>
      <c r="L55" s="96" t="s">
        <v>80</v>
      </c>
      <c r="M55" s="81"/>
      <c r="N55" s="235"/>
      <c r="O55" s="157"/>
      <c r="P55" s="148">
        <f t="shared" si="4"/>
        <v>0</v>
      </c>
    </row>
    <row r="56" spans="1:16" ht="12" customHeight="1" x14ac:dyDescent="0.25">
      <c r="A56" s="78">
        <v>27</v>
      </c>
      <c r="B56" s="90">
        <v>158</v>
      </c>
      <c r="C56" s="142" t="s">
        <v>55</v>
      </c>
      <c r="D56" s="80" t="s">
        <v>56</v>
      </c>
      <c r="E56" s="78">
        <v>74</v>
      </c>
      <c r="F56" s="79">
        <v>24</v>
      </c>
      <c r="G56" s="78">
        <v>8</v>
      </c>
      <c r="H56" s="78">
        <v>2</v>
      </c>
      <c r="I56" s="78">
        <v>4</v>
      </c>
      <c r="J56" s="93">
        <v>32</v>
      </c>
      <c r="K56" s="78" t="s">
        <v>12</v>
      </c>
      <c r="L56" s="96" t="s">
        <v>45</v>
      </c>
      <c r="M56" s="81"/>
      <c r="N56" s="234"/>
      <c r="O56" s="157"/>
      <c r="P56" s="148">
        <f t="shared" si="4"/>
        <v>0</v>
      </c>
    </row>
    <row r="57" spans="1:16" ht="12" customHeight="1" x14ac:dyDescent="0.25">
      <c r="A57" s="78">
        <v>27</v>
      </c>
      <c r="B57" s="90">
        <v>158</v>
      </c>
      <c r="C57" s="142" t="s">
        <v>55</v>
      </c>
      <c r="D57" s="80" t="s">
        <v>56</v>
      </c>
      <c r="E57" s="78">
        <v>74</v>
      </c>
      <c r="F57" s="79">
        <v>24</v>
      </c>
      <c r="G57" s="78">
        <v>8</v>
      </c>
      <c r="H57" s="78">
        <v>2</v>
      </c>
      <c r="I57" s="78">
        <v>4</v>
      </c>
      <c r="J57" s="93">
        <v>32</v>
      </c>
      <c r="K57" s="78" t="s">
        <v>54</v>
      </c>
      <c r="L57" s="96" t="s">
        <v>80</v>
      </c>
      <c r="M57" s="81"/>
      <c r="N57" s="235"/>
      <c r="O57" s="157"/>
      <c r="P57" s="148">
        <f t="shared" si="4"/>
        <v>0</v>
      </c>
    </row>
    <row r="58" spans="1:16" ht="12" customHeight="1" x14ac:dyDescent="0.25">
      <c r="A58" s="78">
        <v>28</v>
      </c>
      <c r="B58" s="90">
        <v>159</v>
      </c>
      <c r="C58" s="142" t="s">
        <v>55</v>
      </c>
      <c r="D58" s="80" t="s">
        <v>56</v>
      </c>
      <c r="E58" s="78">
        <v>104</v>
      </c>
      <c r="F58" s="79">
        <v>33</v>
      </c>
      <c r="G58" s="78">
        <v>9</v>
      </c>
      <c r="H58" s="78">
        <v>1</v>
      </c>
      <c r="I58" s="78">
        <v>6</v>
      </c>
      <c r="J58" s="93">
        <v>54</v>
      </c>
      <c r="K58" s="78" t="s">
        <v>12</v>
      </c>
      <c r="L58" s="96" t="s">
        <v>45</v>
      </c>
      <c r="M58" s="81"/>
      <c r="N58" s="234"/>
      <c r="O58" s="157"/>
      <c r="P58" s="148">
        <f t="shared" si="4"/>
        <v>0</v>
      </c>
    </row>
    <row r="59" spans="1:16" ht="12" customHeight="1" x14ac:dyDescent="0.25">
      <c r="A59" s="78">
        <v>28</v>
      </c>
      <c r="B59" s="90">
        <v>159</v>
      </c>
      <c r="C59" s="142" t="s">
        <v>55</v>
      </c>
      <c r="D59" s="80" t="s">
        <v>56</v>
      </c>
      <c r="E59" s="78">
        <v>104</v>
      </c>
      <c r="F59" s="79">
        <v>33</v>
      </c>
      <c r="G59" s="78">
        <v>9</v>
      </c>
      <c r="H59" s="78">
        <v>1</v>
      </c>
      <c r="I59" s="78">
        <v>6</v>
      </c>
      <c r="J59" s="93">
        <v>54</v>
      </c>
      <c r="K59" s="78" t="s">
        <v>54</v>
      </c>
      <c r="L59" s="96" t="s">
        <v>80</v>
      </c>
      <c r="M59" s="81"/>
      <c r="N59" s="235"/>
      <c r="O59" s="157"/>
      <c r="P59" s="148">
        <f t="shared" si="4"/>
        <v>0</v>
      </c>
    </row>
    <row r="60" spans="1:16" ht="12" customHeight="1" x14ac:dyDescent="0.25">
      <c r="A60" s="78">
        <v>28</v>
      </c>
      <c r="B60" s="90">
        <v>159</v>
      </c>
      <c r="C60" s="142" t="s">
        <v>55</v>
      </c>
      <c r="D60" s="80" t="s">
        <v>56</v>
      </c>
      <c r="E60" s="78">
        <v>104</v>
      </c>
      <c r="F60" s="79">
        <v>33</v>
      </c>
      <c r="G60" s="78">
        <v>9</v>
      </c>
      <c r="H60" s="78">
        <v>1</v>
      </c>
      <c r="I60" s="78">
        <v>6</v>
      </c>
      <c r="J60" s="93">
        <v>54</v>
      </c>
      <c r="K60" s="78" t="s">
        <v>52</v>
      </c>
      <c r="L60" s="96" t="s">
        <v>53</v>
      </c>
      <c r="M60" s="81"/>
      <c r="N60" s="235"/>
      <c r="O60" s="157"/>
      <c r="P60" s="148">
        <f t="shared" si="4"/>
        <v>0</v>
      </c>
    </row>
    <row r="61" spans="1:16" ht="12" customHeight="1" x14ac:dyDescent="0.25">
      <c r="A61" s="78">
        <v>29</v>
      </c>
      <c r="B61" s="90">
        <v>160</v>
      </c>
      <c r="C61" s="142" t="s">
        <v>55</v>
      </c>
      <c r="D61" s="80" t="s">
        <v>56</v>
      </c>
      <c r="E61" s="78">
        <v>94</v>
      </c>
      <c r="F61" s="79">
        <v>30</v>
      </c>
      <c r="G61" s="78">
        <v>7</v>
      </c>
      <c r="H61" s="78">
        <v>2</v>
      </c>
      <c r="I61" s="78">
        <v>6</v>
      </c>
      <c r="J61" s="93">
        <v>42</v>
      </c>
      <c r="K61" s="78" t="s">
        <v>12</v>
      </c>
      <c r="L61" s="96" t="s">
        <v>45</v>
      </c>
      <c r="M61" s="81"/>
      <c r="N61" s="234"/>
      <c r="O61" s="157"/>
      <c r="P61" s="148">
        <f t="shared" si="4"/>
        <v>0</v>
      </c>
    </row>
    <row r="62" spans="1:16" ht="12" customHeight="1" x14ac:dyDescent="0.25">
      <c r="A62" s="78">
        <v>29</v>
      </c>
      <c r="B62" s="90">
        <v>160</v>
      </c>
      <c r="C62" s="142" t="s">
        <v>55</v>
      </c>
      <c r="D62" s="80" t="s">
        <v>56</v>
      </c>
      <c r="E62" s="78">
        <v>94</v>
      </c>
      <c r="F62" s="79">
        <v>30</v>
      </c>
      <c r="G62" s="78">
        <v>7</v>
      </c>
      <c r="H62" s="78">
        <v>2</v>
      </c>
      <c r="I62" s="78">
        <v>6</v>
      </c>
      <c r="J62" s="93">
        <v>42</v>
      </c>
      <c r="K62" s="78" t="s">
        <v>54</v>
      </c>
      <c r="L62" s="96" t="s">
        <v>80</v>
      </c>
      <c r="M62" s="81"/>
      <c r="N62" s="235"/>
      <c r="O62" s="157"/>
      <c r="P62" s="148">
        <f t="shared" si="4"/>
        <v>0</v>
      </c>
    </row>
    <row r="63" spans="1:16" ht="12" customHeight="1" x14ac:dyDescent="0.25">
      <c r="A63" s="78">
        <v>29</v>
      </c>
      <c r="B63" s="90">
        <v>160</v>
      </c>
      <c r="C63" s="142" t="s">
        <v>55</v>
      </c>
      <c r="D63" s="80" t="s">
        <v>56</v>
      </c>
      <c r="E63" s="78">
        <v>94</v>
      </c>
      <c r="F63" s="79">
        <v>30</v>
      </c>
      <c r="G63" s="78">
        <v>7</v>
      </c>
      <c r="H63" s="78">
        <v>2</v>
      </c>
      <c r="I63" s="78">
        <v>6</v>
      </c>
      <c r="J63" s="93">
        <v>42</v>
      </c>
      <c r="K63" s="78" t="s">
        <v>52</v>
      </c>
      <c r="L63" s="96" t="s">
        <v>53</v>
      </c>
      <c r="M63" s="81"/>
      <c r="N63" s="235"/>
      <c r="O63" s="157"/>
      <c r="P63" s="148">
        <f t="shared" si="4"/>
        <v>0</v>
      </c>
    </row>
    <row r="64" spans="1:16" ht="12" customHeight="1" x14ac:dyDescent="0.25">
      <c r="A64" s="78">
        <v>30</v>
      </c>
      <c r="B64" s="90">
        <v>161</v>
      </c>
      <c r="C64" s="142" t="s">
        <v>55</v>
      </c>
      <c r="D64" s="80" t="s">
        <v>56</v>
      </c>
      <c r="E64" s="78">
        <v>101</v>
      </c>
      <c r="F64" s="79">
        <v>32</v>
      </c>
      <c r="G64" s="78">
        <v>7</v>
      </c>
      <c r="H64" s="78">
        <v>2</v>
      </c>
      <c r="I64" s="78">
        <v>5</v>
      </c>
      <c r="J64" s="93">
        <v>35</v>
      </c>
      <c r="K64" s="78" t="s">
        <v>12</v>
      </c>
      <c r="L64" s="96" t="s">
        <v>45</v>
      </c>
      <c r="M64" s="81"/>
      <c r="N64" s="234"/>
      <c r="O64" s="157"/>
      <c r="P64" s="148">
        <f t="shared" si="4"/>
        <v>0</v>
      </c>
    </row>
    <row r="65" spans="1:16" ht="12" customHeight="1" x14ac:dyDescent="0.25">
      <c r="A65" s="78">
        <v>30</v>
      </c>
      <c r="B65" s="90">
        <v>161</v>
      </c>
      <c r="C65" s="142" t="s">
        <v>55</v>
      </c>
      <c r="D65" s="80" t="s">
        <v>56</v>
      </c>
      <c r="E65" s="78">
        <v>101</v>
      </c>
      <c r="F65" s="79">
        <v>32</v>
      </c>
      <c r="G65" s="78">
        <v>7</v>
      </c>
      <c r="H65" s="78">
        <v>2</v>
      </c>
      <c r="I65" s="78">
        <v>5</v>
      </c>
      <c r="J65" s="93">
        <v>35</v>
      </c>
      <c r="K65" s="78" t="s">
        <v>54</v>
      </c>
      <c r="L65" s="96" t="s">
        <v>80</v>
      </c>
      <c r="M65" s="81"/>
      <c r="N65" s="235"/>
      <c r="O65" s="157"/>
      <c r="P65" s="148">
        <f t="shared" si="4"/>
        <v>0</v>
      </c>
    </row>
    <row r="66" spans="1:16" ht="12" customHeight="1" x14ac:dyDescent="0.25">
      <c r="A66" s="78">
        <v>31</v>
      </c>
      <c r="B66" s="90">
        <v>164</v>
      </c>
      <c r="C66" s="142" t="s">
        <v>55</v>
      </c>
      <c r="D66" s="80" t="s">
        <v>56</v>
      </c>
      <c r="E66" s="78">
        <v>78</v>
      </c>
      <c r="F66" s="79">
        <v>25</v>
      </c>
      <c r="G66" s="78">
        <v>8</v>
      </c>
      <c r="H66" s="78">
        <v>1</v>
      </c>
      <c r="I66" s="78">
        <v>6</v>
      </c>
      <c r="J66" s="93">
        <v>48</v>
      </c>
      <c r="K66" s="78" t="s">
        <v>12</v>
      </c>
      <c r="L66" s="96" t="s">
        <v>45</v>
      </c>
      <c r="M66" s="81"/>
      <c r="N66" s="234"/>
      <c r="O66" s="157"/>
      <c r="P66" s="148">
        <f t="shared" si="4"/>
        <v>0</v>
      </c>
    </row>
    <row r="67" spans="1:16" ht="12" customHeight="1" x14ac:dyDescent="0.25">
      <c r="A67" s="78">
        <v>31</v>
      </c>
      <c r="B67" s="90">
        <v>164</v>
      </c>
      <c r="C67" s="142" t="s">
        <v>55</v>
      </c>
      <c r="D67" s="80" t="s">
        <v>56</v>
      </c>
      <c r="E67" s="78">
        <v>78</v>
      </c>
      <c r="F67" s="79">
        <v>25</v>
      </c>
      <c r="G67" s="78">
        <v>8</v>
      </c>
      <c r="H67" s="78">
        <v>1</v>
      </c>
      <c r="I67" s="78">
        <v>6</v>
      </c>
      <c r="J67" s="93">
        <v>48</v>
      </c>
      <c r="K67" s="78" t="s">
        <v>54</v>
      </c>
      <c r="L67" s="96" t="s">
        <v>80</v>
      </c>
      <c r="M67" s="81"/>
      <c r="N67" s="235"/>
      <c r="O67" s="157"/>
      <c r="P67" s="148">
        <f t="shared" si="4"/>
        <v>0</v>
      </c>
    </row>
    <row r="68" spans="1:16" ht="12" customHeight="1" x14ac:dyDescent="0.25">
      <c r="A68" s="78">
        <v>31</v>
      </c>
      <c r="B68" s="90">
        <v>164</v>
      </c>
      <c r="C68" s="142" t="s">
        <v>55</v>
      </c>
      <c r="D68" s="80" t="s">
        <v>56</v>
      </c>
      <c r="E68" s="78">
        <v>78</v>
      </c>
      <c r="F68" s="79">
        <v>25</v>
      </c>
      <c r="G68" s="78">
        <v>8</v>
      </c>
      <c r="H68" s="78">
        <v>1</v>
      </c>
      <c r="I68" s="78">
        <v>6</v>
      </c>
      <c r="J68" s="93">
        <v>48</v>
      </c>
      <c r="K68" s="78" t="s">
        <v>52</v>
      </c>
      <c r="L68" s="96" t="s">
        <v>53</v>
      </c>
      <c r="M68" s="81"/>
      <c r="N68" s="235"/>
      <c r="O68" s="157"/>
      <c r="P68" s="148">
        <f t="shared" si="4"/>
        <v>0</v>
      </c>
    </row>
    <row r="69" spans="1:16" ht="12" customHeight="1" x14ac:dyDescent="0.25">
      <c r="A69" s="78">
        <v>32</v>
      </c>
      <c r="B69" s="90">
        <v>165</v>
      </c>
      <c r="C69" s="142" t="s">
        <v>55</v>
      </c>
      <c r="D69" s="80" t="s">
        <v>56</v>
      </c>
      <c r="E69" s="78">
        <v>94</v>
      </c>
      <c r="F69" s="79">
        <v>30</v>
      </c>
      <c r="G69" s="78">
        <v>7</v>
      </c>
      <c r="H69" s="78">
        <v>2</v>
      </c>
      <c r="I69" s="78">
        <v>4</v>
      </c>
      <c r="J69" s="93">
        <v>28</v>
      </c>
      <c r="K69" s="78" t="s">
        <v>12</v>
      </c>
      <c r="L69" s="96" t="s">
        <v>45</v>
      </c>
      <c r="M69" s="81"/>
      <c r="N69" s="234"/>
      <c r="O69" s="157"/>
      <c r="P69" s="148">
        <f t="shared" si="4"/>
        <v>0</v>
      </c>
    </row>
    <row r="70" spans="1:16" ht="12" customHeight="1" x14ac:dyDescent="0.25">
      <c r="A70" s="78">
        <v>32</v>
      </c>
      <c r="B70" s="90">
        <v>165</v>
      </c>
      <c r="C70" s="142" t="s">
        <v>55</v>
      </c>
      <c r="D70" s="80" t="s">
        <v>56</v>
      </c>
      <c r="E70" s="78">
        <v>94</v>
      </c>
      <c r="F70" s="79">
        <v>30</v>
      </c>
      <c r="G70" s="78">
        <v>7</v>
      </c>
      <c r="H70" s="78">
        <v>2</v>
      </c>
      <c r="I70" s="78">
        <v>4</v>
      </c>
      <c r="J70" s="93">
        <v>28</v>
      </c>
      <c r="K70" s="78" t="s">
        <v>54</v>
      </c>
      <c r="L70" s="96" t="s">
        <v>80</v>
      </c>
      <c r="M70" s="81"/>
      <c r="N70" s="235"/>
      <c r="O70" s="157"/>
      <c r="P70" s="148">
        <f t="shared" si="4"/>
        <v>0</v>
      </c>
    </row>
    <row r="71" spans="1:16" ht="12" customHeight="1" x14ac:dyDescent="0.25">
      <c r="A71" s="78">
        <v>32</v>
      </c>
      <c r="B71" s="90">
        <v>165</v>
      </c>
      <c r="C71" s="142" t="s">
        <v>55</v>
      </c>
      <c r="D71" s="80" t="s">
        <v>56</v>
      </c>
      <c r="E71" s="78">
        <v>94</v>
      </c>
      <c r="F71" s="79">
        <v>30</v>
      </c>
      <c r="G71" s="78">
        <v>7</v>
      </c>
      <c r="H71" s="78">
        <v>2</v>
      </c>
      <c r="I71" s="78">
        <v>4</v>
      </c>
      <c r="J71" s="93">
        <v>28</v>
      </c>
      <c r="K71" s="78" t="s">
        <v>52</v>
      </c>
      <c r="L71" s="96" t="s">
        <v>53</v>
      </c>
      <c r="M71" s="81"/>
      <c r="N71" s="235"/>
      <c r="O71" s="157"/>
      <c r="P71" s="148">
        <f t="shared" si="4"/>
        <v>0</v>
      </c>
    </row>
    <row r="72" spans="1:16" ht="12" customHeight="1" x14ac:dyDescent="0.25">
      <c r="A72" s="78">
        <v>33</v>
      </c>
      <c r="B72" s="90">
        <v>167</v>
      </c>
      <c r="C72" s="142" t="s">
        <v>55</v>
      </c>
      <c r="D72" s="80" t="s">
        <v>56</v>
      </c>
      <c r="E72" s="78">
        <v>72</v>
      </c>
      <c r="F72" s="79">
        <v>23</v>
      </c>
      <c r="G72" s="78">
        <v>8</v>
      </c>
      <c r="H72" s="78">
        <v>2</v>
      </c>
      <c r="I72" s="78">
        <v>4</v>
      </c>
      <c r="J72" s="93">
        <v>32</v>
      </c>
      <c r="K72" s="78" t="s">
        <v>12</v>
      </c>
      <c r="L72" s="96" t="s">
        <v>45</v>
      </c>
      <c r="M72" s="81"/>
      <c r="N72" s="234"/>
      <c r="O72" s="157"/>
      <c r="P72" s="148">
        <f t="shared" si="4"/>
        <v>0</v>
      </c>
    </row>
    <row r="73" spans="1:16" ht="12" customHeight="1" x14ac:dyDescent="0.25">
      <c r="A73" s="78">
        <v>33</v>
      </c>
      <c r="B73" s="90">
        <v>167</v>
      </c>
      <c r="C73" s="142" t="s">
        <v>55</v>
      </c>
      <c r="D73" s="80" t="s">
        <v>56</v>
      </c>
      <c r="E73" s="78">
        <v>72</v>
      </c>
      <c r="F73" s="79">
        <v>23</v>
      </c>
      <c r="G73" s="78">
        <v>8</v>
      </c>
      <c r="H73" s="78">
        <v>2</v>
      </c>
      <c r="I73" s="78">
        <v>4</v>
      </c>
      <c r="J73" s="93">
        <v>32</v>
      </c>
      <c r="K73" s="78" t="s">
        <v>54</v>
      </c>
      <c r="L73" s="96" t="s">
        <v>80</v>
      </c>
      <c r="M73" s="81"/>
      <c r="N73" s="235"/>
      <c r="O73" s="157"/>
      <c r="P73" s="148">
        <f t="shared" si="4"/>
        <v>0</v>
      </c>
    </row>
    <row r="74" spans="1:16" ht="12" customHeight="1" x14ac:dyDescent="0.25">
      <c r="A74" s="78">
        <v>34</v>
      </c>
      <c r="B74" s="90">
        <v>174</v>
      </c>
      <c r="C74" s="142" t="s">
        <v>55</v>
      </c>
      <c r="D74" s="80" t="s">
        <v>56</v>
      </c>
      <c r="E74" s="78">
        <v>66</v>
      </c>
      <c r="F74" s="79">
        <v>21</v>
      </c>
      <c r="G74" s="78">
        <v>9</v>
      </c>
      <c r="H74" s="78">
        <v>3</v>
      </c>
      <c r="I74" s="78">
        <v>4</v>
      </c>
      <c r="J74" s="93">
        <v>36</v>
      </c>
      <c r="K74" s="78" t="s">
        <v>12</v>
      </c>
      <c r="L74" s="96" t="s">
        <v>45</v>
      </c>
      <c r="M74" s="81"/>
      <c r="N74" s="234"/>
      <c r="O74" s="157"/>
      <c r="P74" s="148">
        <f t="shared" ref="P74:P98" si="5">N74</f>
        <v>0</v>
      </c>
    </row>
    <row r="75" spans="1:16" ht="12" customHeight="1" x14ac:dyDescent="0.25">
      <c r="A75" s="78">
        <v>34</v>
      </c>
      <c r="B75" s="90">
        <v>174</v>
      </c>
      <c r="C75" s="142" t="s">
        <v>55</v>
      </c>
      <c r="D75" s="80" t="s">
        <v>56</v>
      </c>
      <c r="E75" s="78">
        <v>66</v>
      </c>
      <c r="F75" s="79">
        <v>21</v>
      </c>
      <c r="G75" s="78">
        <v>9</v>
      </c>
      <c r="H75" s="78">
        <v>3</v>
      </c>
      <c r="I75" s="78">
        <v>4</v>
      </c>
      <c r="J75" s="93">
        <v>36</v>
      </c>
      <c r="K75" s="78" t="s">
        <v>54</v>
      </c>
      <c r="L75" s="96" t="s">
        <v>80</v>
      </c>
      <c r="M75" s="81"/>
      <c r="N75" s="235"/>
      <c r="O75" s="157"/>
      <c r="P75" s="148">
        <f t="shared" si="5"/>
        <v>0</v>
      </c>
    </row>
    <row r="76" spans="1:16" ht="12" customHeight="1" x14ac:dyDescent="0.25">
      <c r="A76" s="93">
        <v>34</v>
      </c>
      <c r="B76" s="90">
        <v>174</v>
      </c>
      <c r="C76" s="142" t="s">
        <v>55</v>
      </c>
      <c r="D76" s="80" t="s">
        <v>56</v>
      </c>
      <c r="E76" s="78">
        <v>66</v>
      </c>
      <c r="F76" s="79">
        <v>21</v>
      </c>
      <c r="G76" s="78">
        <v>9</v>
      </c>
      <c r="H76" s="78">
        <v>3</v>
      </c>
      <c r="I76" s="78">
        <v>4</v>
      </c>
      <c r="J76" s="93">
        <v>36</v>
      </c>
      <c r="K76" s="78" t="s">
        <v>52</v>
      </c>
      <c r="L76" s="96" t="s">
        <v>53</v>
      </c>
      <c r="M76" s="81"/>
      <c r="N76" s="235"/>
      <c r="O76" s="157"/>
      <c r="P76" s="148">
        <f t="shared" si="5"/>
        <v>0</v>
      </c>
    </row>
    <row r="77" spans="1:16" ht="12" customHeight="1" x14ac:dyDescent="0.25">
      <c r="A77" s="93">
        <v>35</v>
      </c>
      <c r="B77" s="90">
        <v>176</v>
      </c>
      <c r="C77" s="142" t="s">
        <v>55</v>
      </c>
      <c r="D77" s="80" t="s">
        <v>56</v>
      </c>
      <c r="E77" s="78">
        <v>91</v>
      </c>
      <c r="F77" s="79">
        <v>29</v>
      </c>
      <c r="G77" s="78">
        <v>8</v>
      </c>
      <c r="H77" s="78">
        <v>2</v>
      </c>
      <c r="I77" s="78">
        <v>4</v>
      </c>
      <c r="J77" s="93">
        <v>32</v>
      </c>
      <c r="K77" s="78" t="s">
        <v>12</v>
      </c>
      <c r="L77" s="96" t="s">
        <v>45</v>
      </c>
      <c r="M77" s="81"/>
      <c r="N77" s="234"/>
      <c r="O77" s="157"/>
      <c r="P77" s="148">
        <f t="shared" si="5"/>
        <v>0</v>
      </c>
    </row>
    <row r="78" spans="1:16" ht="12" customHeight="1" x14ac:dyDescent="0.25">
      <c r="A78" s="93">
        <v>35</v>
      </c>
      <c r="B78" s="90">
        <v>176</v>
      </c>
      <c r="C78" s="142" t="s">
        <v>55</v>
      </c>
      <c r="D78" s="80" t="s">
        <v>56</v>
      </c>
      <c r="E78" s="78">
        <v>91</v>
      </c>
      <c r="F78" s="79">
        <v>29</v>
      </c>
      <c r="G78" s="78">
        <v>8</v>
      </c>
      <c r="H78" s="78">
        <v>2</v>
      </c>
      <c r="I78" s="78">
        <v>4</v>
      </c>
      <c r="J78" s="93">
        <v>32</v>
      </c>
      <c r="K78" s="78" t="s">
        <v>54</v>
      </c>
      <c r="L78" s="96" t="s">
        <v>80</v>
      </c>
      <c r="M78" s="81"/>
      <c r="N78" s="235"/>
      <c r="O78" s="157"/>
      <c r="P78" s="148">
        <f t="shared" si="5"/>
        <v>0</v>
      </c>
    </row>
    <row r="79" spans="1:16" ht="12" customHeight="1" x14ac:dyDescent="0.25">
      <c r="A79" s="97">
        <v>36</v>
      </c>
      <c r="B79" s="99">
        <v>177</v>
      </c>
      <c r="C79" s="145" t="s">
        <v>55</v>
      </c>
      <c r="D79" s="85" t="s">
        <v>56</v>
      </c>
      <c r="E79" s="83">
        <v>38</v>
      </c>
      <c r="F79" s="84">
        <v>12</v>
      </c>
      <c r="G79" s="83">
        <v>4</v>
      </c>
      <c r="H79" s="83">
        <v>2</v>
      </c>
      <c r="I79" s="83">
        <v>2</v>
      </c>
      <c r="J79" s="97">
        <v>8</v>
      </c>
      <c r="K79" s="83" t="s">
        <v>60</v>
      </c>
      <c r="L79" s="98" t="s">
        <v>67</v>
      </c>
      <c r="M79" s="98"/>
      <c r="N79" s="235"/>
      <c r="O79" s="83"/>
      <c r="P79" s="148">
        <f t="shared" si="5"/>
        <v>0</v>
      </c>
    </row>
    <row r="80" spans="1:16" ht="12" customHeight="1" x14ac:dyDescent="0.25">
      <c r="A80" s="101">
        <v>37</v>
      </c>
      <c r="B80" s="86">
        <v>178</v>
      </c>
      <c r="C80" s="140" t="s">
        <v>55</v>
      </c>
      <c r="D80" s="141" t="s">
        <v>56</v>
      </c>
      <c r="E80" s="133">
        <v>72</v>
      </c>
      <c r="F80" s="143">
        <v>23</v>
      </c>
      <c r="G80" s="133">
        <v>7</v>
      </c>
      <c r="H80" s="133">
        <v>2</v>
      </c>
      <c r="I80" s="133">
        <v>4</v>
      </c>
      <c r="J80" s="89">
        <v>28</v>
      </c>
      <c r="K80" s="133" t="s">
        <v>12</v>
      </c>
      <c r="L80" s="100" t="s">
        <v>45</v>
      </c>
      <c r="M80" s="144"/>
      <c r="N80" s="235"/>
      <c r="O80" s="157"/>
      <c r="P80" s="148">
        <f t="shared" si="5"/>
        <v>0</v>
      </c>
    </row>
    <row r="81" spans="1:19" ht="12" customHeight="1" x14ac:dyDescent="0.25">
      <c r="A81" s="93">
        <v>38</v>
      </c>
      <c r="B81" s="90">
        <v>179</v>
      </c>
      <c r="C81" s="142" t="s">
        <v>55</v>
      </c>
      <c r="D81" s="80" t="s">
        <v>56</v>
      </c>
      <c r="E81" s="78">
        <v>57</v>
      </c>
      <c r="F81" s="79">
        <v>18</v>
      </c>
      <c r="G81" s="78">
        <v>8</v>
      </c>
      <c r="H81" s="78">
        <v>2</v>
      </c>
      <c r="I81" s="78">
        <v>6</v>
      </c>
      <c r="J81" s="93">
        <v>48</v>
      </c>
      <c r="K81" s="78" t="s">
        <v>12</v>
      </c>
      <c r="L81" s="96" t="s">
        <v>45</v>
      </c>
      <c r="M81" s="81"/>
      <c r="N81" s="235"/>
      <c r="O81" s="157"/>
      <c r="P81" s="148">
        <f t="shared" si="5"/>
        <v>0</v>
      </c>
    </row>
    <row r="82" spans="1:19" ht="12" customHeight="1" x14ac:dyDescent="0.25">
      <c r="A82" s="93">
        <v>38</v>
      </c>
      <c r="B82" s="90">
        <v>179</v>
      </c>
      <c r="C82" s="142" t="s">
        <v>55</v>
      </c>
      <c r="D82" s="80" t="s">
        <v>56</v>
      </c>
      <c r="E82" s="78">
        <v>57</v>
      </c>
      <c r="F82" s="79">
        <v>18</v>
      </c>
      <c r="G82" s="78">
        <v>8</v>
      </c>
      <c r="H82" s="78">
        <v>2</v>
      </c>
      <c r="I82" s="78">
        <v>6</v>
      </c>
      <c r="J82" s="93">
        <v>48</v>
      </c>
      <c r="K82" s="78" t="s">
        <v>54</v>
      </c>
      <c r="L82" s="96" t="s">
        <v>80</v>
      </c>
      <c r="M82" s="81"/>
      <c r="N82" s="235"/>
      <c r="O82" s="157"/>
      <c r="P82" s="148">
        <f t="shared" si="5"/>
        <v>0</v>
      </c>
    </row>
    <row r="83" spans="1:19" ht="12" customHeight="1" x14ac:dyDescent="0.25">
      <c r="A83" s="93">
        <v>39</v>
      </c>
      <c r="B83" s="90">
        <v>180</v>
      </c>
      <c r="C83" s="142" t="s">
        <v>55</v>
      </c>
      <c r="D83" s="80" t="s">
        <v>56</v>
      </c>
      <c r="E83" s="78">
        <v>57</v>
      </c>
      <c r="F83" s="79">
        <v>18</v>
      </c>
      <c r="G83" s="78">
        <v>7</v>
      </c>
      <c r="H83" s="78">
        <v>2</v>
      </c>
      <c r="I83" s="78">
        <v>4</v>
      </c>
      <c r="J83" s="93">
        <v>28</v>
      </c>
      <c r="K83" s="78" t="s">
        <v>12</v>
      </c>
      <c r="L83" s="96" t="s">
        <v>45</v>
      </c>
      <c r="M83" s="81"/>
      <c r="N83" s="235"/>
      <c r="O83" s="157"/>
      <c r="P83" s="148">
        <f t="shared" si="5"/>
        <v>0</v>
      </c>
    </row>
    <row r="84" spans="1:19" ht="12" customHeight="1" x14ac:dyDescent="0.25">
      <c r="A84" s="93">
        <v>39</v>
      </c>
      <c r="B84" s="90">
        <v>180</v>
      </c>
      <c r="C84" s="142" t="s">
        <v>55</v>
      </c>
      <c r="D84" s="80" t="s">
        <v>56</v>
      </c>
      <c r="E84" s="78">
        <v>57</v>
      </c>
      <c r="F84" s="79">
        <v>18</v>
      </c>
      <c r="G84" s="78">
        <v>7</v>
      </c>
      <c r="H84" s="78">
        <v>2</v>
      </c>
      <c r="I84" s="78">
        <v>4</v>
      </c>
      <c r="J84" s="93">
        <v>28</v>
      </c>
      <c r="K84" s="78" t="s">
        <v>52</v>
      </c>
      <c r="L84" s="96" t="s">
        <v>53</v>
      </c>
      <c r="M84" s="81"/>
      <c r="N84" s="235"/>
      <c r="O84" s="157"/>
      <c r="P84" s="148">
        <f t="shared" si="5"/>
        <v>0</v>
      </c>
    </row>
    <row r="85" spans="1:19" ht="12" customHeight="1" x14ac:dyDescent="0.25">
      <c r="A85" s="93">
        <v>40</v>
      </c>
      <c r="B85" s="90">
        <v>182</v>
      </c>
      <c r="C85" s="142" t="s">
        <v>55</v>
      </c>
      <c r="D85" s="80" t="s">
        <v>56</v>
      </c>
      <c r="E85" s="78">
        <v>75</v>
      </c>
      <c r="F85" s="79">
        <v>24</v>
      </c>
      <c r="G85" s="78">
        <v>8</v>
      </c>
      <c r="H85" s="78">
        <v>2</v>
      </c>
      <c r="I85" s="78">
        <v>5</v>
      </c>
      <c r="J85" s="93">
        <v>40</v>
      </c>
      <c r="K85" s="78" t="s">
        <v>12</v>
      </c>
      <c r="L85" s="96" t="s">
        <v>45</v>
      </c>
      <c r="M85" s="81"/>
      <c r="N85" s="235"/>
      <c r="O85" s="157"/>
      <c r="P85" s="148">
        <f t="shared" si="5"/>
        <v>0</v>
      </c>
    </row>
    <row r="86" spans="1:19" ht="12" customHeight="1" x14ac:dyDescent="0.25">
      <c r="A86" s="93">
        <v>40</v>
      </c>
      <c r="B86" s="90">
        <v>182</v>
      </c>
      <c r="C86" s="142" t="s">
        <v>55</v>
      </c>
      <c r="D86" s="80" t="s">
        <v>56</v>
      </c>
      <c r="E86" s="78">
        <v>75</v>
      </c>
      <c r="F86" s="79">
        <v>24</v>
      </c>
      <c r="G86" s="78">
        <v>8</v>
      </c>
      <c r="H86" s="78">
        <v>2</v>
      </c>
      <c r="I86" s="78">
        <v>5</v>
      </c>
      <c r="J86" s="93">
        <v>40</v>
      </c>
      <c r="K86" s="78" t="s">
        <v>54</v>
      </c>
      <c r="L86" s="96" t="s">
        <v>80</v>
      </c>
      <c r="M86" s="81"/>
      <c r="N86" s="235"/>
      <c r="O86" s="157"/>
      <c r="P86" s="148">
        <f t="shared" si="5"/>
        <v>0</v>
      </c>
      <c r="S86" s="147"/>
    </row>
    <row r="87" spans="1:19" ht="12" customHeight="1" x14ac:dyDescent="0.25">
      <c r="A87" s="93">
        <v>40</v>
      </c>
      <c r="B87" s="90">
        <v>182</v>
      </c>
      <c r="C87" s="142" t="s">
        <v>55</v>
      </c>
      <c r="D87" s="80" t="s">
        <v>56</v>
      </c>
      <c r="E87" s="78">
        <v>75</v>
      </c>
      <c r="F87" s="79">
        <v>24</v>
      </c>
      <c r="G87" s="78">
        <v>8</v>
      </c>
      <c r="H87" s="78">
        <v>2</v>
      </c>
      <c r="I87" s="78">
        <v>5</v>
      </c>
      <c r="J87" s="93">
        <v>40</v>
      </c>
      <c r="K87" s="78" t="s">
        <v>52</v>
      </c>
      <c r="L87" s="96" t="s">
        <v>53</v>
      </c>
      <c r="M87" s="81"/>
      <c r="N87" s="235"/>
      <c r="O87" s="157"/>
      <c r="P87" s="148">
        <f t="shared" si="5"/>
        <v>0</v>
      </c>
    </row>
    <row r="88" spans="1:19" s="5" customFormat="1" ht="12" customHeight="1" x14ac:dyDescent="0.25">
      <c r="A88" s="93">
        <v>41</v>
      </c>
      <c r="B88" s="90">
        <v>183</v>
      </c>
      <c r="C88" s="142" t="s">
        <v>55</v>
      </c>
      <c r="D88" s="80" t="s">
        <v>56</v>
      </c>
      <c r="E88" s="78">
        <v>88</v>
      </c>
      <c r="F88" s="79">
        <v>28</v>
      </c>
      <c r="G88" s="78">
        <v>8</v>
      </c>
      <c r="H88" s="78">
        <v>2</v>
      </c>
      <c r="I88" s="78">
        <v>6</v>
      </c>
      <c r="J88" s="93">
        <v>48</v>
      </c>
      <c r="K88" s="78" t="s">
        <v>12</v>
      </c>
      <c r="L88" s="96" t="s">
        <v>45</v>
      </c>
      <c r="M88" s="81"/>
      <c r="N88" s="235"/>
      <c r="O88" s="157"/>
      <c r="P88" s="148">
        <f t="shared" si="5"/>
        <v>0</v>
      </c>
    </row>
    <row r="89" spans="1:19" s="5" customFormat="1" ht="12" customHeight="1" x14ac:dyDescent="0.25">
      <c r="A89" s="93">
        <v>41</v>
      </c>
      <c r="B89" s="90">
        <v>183</v>
      </c>
      <c r="C89" s="142" t="s">
        <v>55</v>
      </c>
      <c r="D89" s="80" t="s">
        <v>56</v>
      </c>
      <c r="E89" s="78">
        <v>88</v>
      </c>
      <c r="F89" s="79">
        <v>28</v>
      </c>
      <c r="G89" s="78">
        <v>8</v>
      </c>
      <c r="H89" s="78">
        <v>2</v>
      </c>
      <c r="I89" s="78">
        <v>6</v>
      </c>
      <c r="J89" s="93">
        <v>48</v>
      </c>
      <c r="K89" s="78" t="s">
        <v>54</v>
      </c>
      <c r="L89" s="96" t="s">
        <v>80</v>
      </c>
      <c r="M89" s="81"/>
      <c r="N89" s="235"/>
      <c r="O89" s="157"/>
      <c r="P89" s="148">
        <f t="shared" si="5"/>
        <v>0</v>
      </c>
    </row>
    <row r="90" spans="1:19" s="5" customFormat="1" ht="12" customHeight="1" x14ac:dyDescent="0.25">
      <c r="A90" s="93">
        <v>42</v>
      </c>
      <c r="B90" s="90">
        <v>185</v>
      </c>
      <c r="C90" s="142" t="s">
        <v>55</v>
      </c>
      <c r="D90" s="80" t="s">
        <v>56</v>
      </c>
      <c r="E90" s="78">
        <v>63</v>
      </c>
      <c r="F90" s="79">
        <v>20</v>
      </c>
      <c r="G90" s="78">
        <v>8</v>
      </c>
      <c r="H90" s="78">
        <v>2</v>
      </c>
      <c r="I90" s="78">
        <v>3</v>
      </c>
      <c r="J90" s="93">
        <v>24</v>
      </c>
      <c r="K90" s="78" t="s">
        <v>12</v>
      </c>
      <c r="L90" s="96" t="s">
        <v>45</v>
      </c>
      <c r="M90" s="81"/>
      <c r="N90" s="235"/>
      <c r="O90" s="157"/>
      <c r="P90" s="148">
        <f t="shared" si="5"/>
        <v>0</v>
      </c>
    </row>
    <row r="91" spans="1:19" s="5" customFormat="1" ht="12" customHeight="1" x14ac:dyDescent="0.25">
      <c r="A91" s="93">
        <v>42</v>
      </c>
      <c r="B91" s="90">
        <v>185</v>
      </c>
      <c r="C91" s="142" t="s">
        <v>55</v>
      </c>
      <c r="D91" s="80" t="s">
        <v>56</v>
      </c>
      <c r="E91" s="78">
        <v>63</v>
      </c>
      <c r="F91" s="79">
        <v>20</v>
      </c>
      <c r="G91" s="78">
        <v>8</v>
      </c>
      <c r="H91" s="78">
        <v>2</v>
      </c>
      <c r="I91" s="78">
        <v>3</v>
      </c>
      <c r="J91" s="93">
        <v>24</v>
      </c>
      <c r="K91" s="78" t="s">
        <v>54</v>
      </c>
      <c r="L91" s="96" t="s">
        <v>80</v>
      </c>
      <c r="M91" s="81"/>
      <c r="N91" s="235"/>
      <c r="O91" s="157"/>
      <c r="P91" s="148">
        <f t="shared" si="5"/>
        <v>0</v>
      </c>
    </row>
    <row r="92" spans="1:19" ht="12" customHeight="1" x14ac:dyDescent="0.25">
      <c r="A92" s="78">
        <v>43</v>
      </c>
      <c r="B92" s="90">
        <v>187</v>
      </c>
      <c r="C92" s="142" t="s">
        <v>55</v>
      </c>
      <c r="D92" s="80" t="s">
        <v>56</v>
      </c>
      <c r="E92" s="78">
        <v>56</v>
      </c>
      <c r="F92" s="79">
        <v>18</v>
      </c>
      <c r="G92" s="78">
        <v>8</v>
      </c>
      <c r="H92" s="78">
        <v>2</v>
      </c>
      <c r="I92" s="78">
        <v>5</v>
      </c>
      <c r="J92" s="93">
        <v>40</v>
      </c>
      <c r="K92" s="78" t="s">
        <v>12</v>
      </c>
      <c r="L92" s="96" t="s">
        <v>45</v>
      </c>
      <c r="M92" s="81"/>
      <c r="N92" s="235"/>
      <c r="O92" s="157"/>
      <c r="P92" s="148">
        <f t="shared" si="5"/>
        <v>0</v>
      </c>
    </row>
    <row r="93" spans="1:19" ht="12" customHeight="1" x14ac:dyDescent="0.25">
      <c r="A93" s="78">
        <v>43</v>
      </c>
      <c r="B93" s="90">
        <v>187</v>
      </c>
      <c r="C93" s="142" t="s">
        <v>55</v>
      </c>
      <c r="D93" s="80" t="s">
        <v>56</v>
      </c>
      <c r="E93" s="78">
        <v>56</v>
      </c>
      <c r="F93" s="79">
        <v>18</v>
      </c>
      <c r="G93" s="78">
        <v>8</v>
      </c>
      <c r="H93" s="78">
        <v>2</v>
      </c>
      <c r="I93" s="78">
        <v>5</v>
      </c>
      <c r="J93" s="93">
        <v>40</v>
      </c>
      <c r="K93" s="78" t="s">
        <v>54</v>
      </c>
      <c r="L93" s="96" t="s">
        <v>80</v>
      </c>
      <c r="M93" s="81"/>
      <c r="N93" s="235"/>
      <c r="O93" s="157"/>
      <c r="P93" s="148">
        <f t="shared" si="5"/>
        <v>0</v>
      </c>
    </row>
    <row r="94" spans="1:19" ht="12" customHeight="1" x14ac:dyDescent="0.25">
      <c r="A94" s="78">
        <v>43</v>
      </c>
      <c r="B94" s="90">
        <v>187</v>
      </c>
      <c r="C94" s="142" t="s">
        <v>55</v>
      </c>
      <c r="D94" s="80" t="s">
        <v>56</v>
      </c>
      <c r="E94" s="78">
        <v>56</v>
      </c>
      <c r="F94" s="79">
        <v>18</v>
      </c>
      <c r="G94" s="78">
        <v>8</v>
      </c>
      <c r="H94" s="78">
        <v>2</v>
      </c>
      <c r="I94" s="78">
        <v>5</v>
      </c>
      <c r="J94" s="93">
        <v>40</v>
      </c>
      <c r="K94" s="78" t="s">
        <v>52</v>
      </c>
      <c r="L94" s="96" t="s">
        <v>53</v>
      </c>
      <c r="M94" s="81"/>
      <c r="N94" s="235"/>
      <c r="O94" s="157"/>
      <c r="P94" s="148">
        <f t="shared" si="5"/>
        <v>0</v>
      </c>
    </row>
    <row r="95" spans="1:19" ht="12" customHeight="1" x14ac:dyDescent="0.25">
      <c r="A95" s="78">
        <v>44</v>
      </c>
      <c r="B95" s="90">
        <v>188</v>
      </c>
      <c r="C95" s="142" t="s">
        <v>55</v>
      </c>
      <c r="D95" s="80" t="s">
        <v>56</v>
      </c>
      <c r="E95" s="78">
        <v>79</v>
      </c>
      <c r="F95" s="79">
        <v>25</v>
      </c>
      <c r="G95" s="78">
        <v>8</v>
      </c>
      <c r="H95" s="78">
        <v>2</v>
      </c>
      <c r="I95" s="78">
        <v>6</v>
      </c>
      <c r="J95" s="93">
        <v>48</v>
      </c>
      <c r="K95" s="78" t="s">
        <v>12</v>
      </c>
      <c r="L95" s="96" t="s">
        <v>45</v>
      </c>
      <c r="M95" s="81"/>
      <c r="N95" s="235"/>
      <c r="O95" s="157"/>
      <c r="P95" s="148">
        <f t="shared" si="5"/>
        <v>0</v>
      </c>
    </row>
    <row r="96" spans="1:19" ht="12" customHeight="1" x14ac:dyDescent="0.25">
      <c r="A96" s="78">
        <v>44</v>
      </c>
      <c r="B96" s="90">
        <v>188</v>
      </c>
      <c r="C96" s="142" t="s">
        <v>55</v>
      </c>
      <c r="D96" s="80" t="s">
        <v>56</v>
      </c>
      <c r="E96" s="78">
        <v>79</v>
      </c>
      <c r="F96" s="79">
        <v>25</v>
      </c>
      <c r="G96" s="78">
        <v>8</v>
      </c>
      <c r="H96" s="78">
        <v>2</v>
      </c>
      <c r="I96" s="78">
        <v>6</v>
      </c>
      <c r="J96" s="93">
        <v>48</v>
      </c>
      <c r="K96" s="78" t="s">
        <v>54</v>
      </c>
      <c r="L96" s="96" t="s">
        <v>80</v>
      </c>
      <c r="M96" s="81"/>
      <c r="N96" s="235"/>
      <c r="O96" s="157"/>
      <c r="P96" s="148">
        <f t="shared" si="5"/>
        <v>0</v>
      </c>
    </row>
    <row r="97" spans="1:16" ht="12" customHeight="1" x14ac:dyDescent="0.25">
      <c r="A97" s="93">
        <v>45</v>
      </c>
      <c r="B97" s="90">
        <v>190</v>
      </c>
      <c r="C97" s="142" t="s">
        <v>55</v>
      </c>
      <c r="D97" s="80" t="s">
        <v>56</v>
      </c>
      <c r="E97" s="78">
        <v>86</v>
      </c>
      <c r="F97" s="79">
        <v>27</v>
      </c>
      <c r="G97" s="78">
        <v>8</v>
      </c>
      <c r="H97" s="78">
        <v>2</v>
      </c>
      <c r="I97" s="78">
        <v>6</v>
      </c>
      <c r="J97" s="93">
        <v>48</v>
      </c>
      <c r="K97" s="78" t="s">
        <v>12</v>
      </c>
      <c r="L97" s="96" t="s">
        <v>45</v>
      </c>
      <c r="M97" s="81"/>
      <c r="N97" s="235"/>
      <c r="O97" s="157"/>
      <c r="P97" s="148">
        <f t="shared" si="5"/>
        <v>0</v>
      </c>
    </row>
    <row r="98" spans="1:16" ht="12" customHeight="1" x14ac:dyDescent="0.25">
      <c r="A98" s="93">
        <v>45</v>
      </c>
      <c r="B98" s="90">
        <v>190</v>
      </c>
      <c r="C98" s="142" t="s">
        <v>55</v>
      </c>
      <c r="D98" s="80" t="s">
        <v>56</v>
      </c>
      <c r="E98" s="78">
        <v>86</v>
      </c>
      <c r="F98" s="79">
        <v>27</v>
      </c>
      <c r="G98" s="78">
        <v>8</v>
      </c>
      <c r="H98" s="78">
        <v>2</v>
      </c>
      <c r="I98" s="78">
        <v>6</v>
      </c>
      <c r="J98" s="93">
        <v>48</v>
      </c>
      <c r="K98" s="78" t="s">
        <v>54</v>
      </c>
      <c r="L98" s="96" t="s">
        <v>80</v>
      </c>
      <c r="M98" s="81"/>
      <c r="N98" s="235"/>
      <c r="O98" s="157"/>
      <c r="P98" s="148">
        <f t="shared" si="5"/>
        <v>0</v>
      </c>
    </row>
    <row r="99" spans="1:16" ht="12" customHeight="1" x14ac:dyDescent="0.25">
      <c r="A99" s="216"/>
      <c r="B99" s="210" t="s">
        <v>63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  <c r="M99" s="210"/>
      <c r="N99" s="210"/>
      <c r="O99" s="210"/>
      <c r="P99" s="211"/>
    </row>
    <row r="100" spans="1:16" s="5" customFormat="1" ht="12" customHeight="1" x14ac:dyDescent="0.25">
      <c r="A100" s="217"/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  <c r="L100" s="212"/>
      <c r="M100" s="212"/>
      <c r="N100" s="212"/>
      <c r="O100" s="212"/>
      <c r="P100" s="213"/>
    </row>
    <row r="101" spans="1:16" x14ac:dyDescent="0.25">
      <c r="A101" s="217"/>
      <c r="B101" s="212"/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3"/>
    </row>
    <row r="102" spans="1:16" x14ac:dyDescent="0.25">
      <c r="A102" s="217"/>
      <c r="B102" s="212"/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  <c r="O102" s="212"/>
      <c r="P102" s="213"/>
    </row>
    <row r="103" spans="1:16" x14ac:dyDescent="0.25">
      <c r="A103" s="217"/>
      <c r="B103" s="212"/>
      <c r="C103" s="212"/>
      <c r="D103" s="212"/>
      <c r="E103" s="212"/>
      <c r="F103" s="212"/>
      <c r="G103" s="212"/>
      <c r="H103" s="212"/>
      <c r="I103" s="212"/>
      <c r="J103" s="212"/>
      <c r="K103" s="212"/>
      <c r="L103" s="212"/>
      <c r="M103" s="212"/>
      <c r="N103" s="212"/>
      <c r="O103" s="212"/>
      <c r="P103" s="213"/>
    </row>
    <row r="104" spans="1:16" x14ac:dyDescent="0.25">
      <c r="A104" s="217"/>
      <c r="B104" s="212"/>
      <c r="C104" s="212"/>
      <c r="D104" s="212"/>
      <c r="E104" s="212"/>
      <c r="F104" s="212"/>
      <c r="G104" s="212"/>
      <c r="H104" s="212"/>
      <c r="I104" s="212"/>
      <c r="J104" s="212"/>
      <c r="K104" s="212"/>
      <c r="L104" s="212"/>
      <c r="M104" s="212"/>
      <c r="N104" s="212"/>
      <c r="O104" s="212"/>
      <c r="P104" s="213"/>
    </row>
    <row r="105" spans="1:16" x14ac:dyDescent="0.25">
      <c r="A105" s="217"/>
      <c r="B105" s="212"/>
      <c r="C105" s="212"/>
      <c r="D105" s="212"/>
      <c r="E105" s="212"/>
      <c r="F105" s="212"/>
      <c r="G105" s="212"/>
      <c r="H105" s="212"/>
      <c r="I105" s="212"/>
      <c r="J105" s="212"/>
      <c r="K105" s="212"/>
      <c r="L105" s="212"/>
      <c r="M105" s="212"/>
      <c r="N105" s="212"/>
      <c r="O105" s="212"/>
      <c r="P105" s="213"/>
    </row>
    <row r="106" spans="1:16" x14ac:dyDescent="0.25">
      <c r="A106" s="218"/>
      <c r="B106" s="214"/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214"/>
      <c r="P106" s="215"/>
    </row>
    <row r="107" spans="1:16" ht="15" x14ac:dyDescent="0.25">
      <c r="A107" s="103"/>
      <c r="B107" s="117"/>
      <c r="C107" s="104" t="s">
        <v>24</v>
      </c>
      <c r="D107" s="105"/>
      <c r="E107" s="106"/>
      <c r="F107" s="107"/>
      <c r="G107" s="108"/>
      <c r="H107" s="108"/>
      <c r="I107" s="109"/>
      <c r="J107" s="109"/>
      <c r="K107" s="109"/>
      <c r="L107" s="109"/>
      <c r="M107" s="109"/>
      <c r="N107" s="236">
        <f>SUM(N8:N98)</f>
        <v>0</v>
      </c>
      <c r="O107" s="159">
        <f>SUM(O8:O98)</f>
        <v>0</v>
      </c>
      <c r="P107" s="159">
        <f>SUM(P8:P98)</f>
        <v>0</v>
      </c>
    </row>
    <row r="108" spans="1:16" x14ac:dyDescent="0.25">
      <c r="M108" s="156" t="s">
        <v>104</v>
      </c>
      <c r="N108" s="160">
        <f>O107+P107</f>
        <v>0</v>
      </c>
    </row>
  </sheetData>
  <sheetProtection algorithmName="SHA-512" hashValue="pttkHf1l0oEZipxBnSr7uzbJzDecPBmk/NlFXVjNdKGpb5766LhqLHrt9X1rJGORXl5upAztWSaOdEMHwjPp9Q==" saltValue="0Rk22RmVdT0XLSriQJIECw==" spinCount="100000" sheet="1" objects="1" scenarios="1" selectLockedCells="1"/>
  <autoFilter ref="A7:P107"/>
  <mergeCells count="8">
    <mergeCell ref="K1:P6"/>
    <mergeCell ref="F2:J6"/>
    <mergeCell ref="B99:P106"/>
    <mergeCell ref="A99:A106"/>
    <mergeCell ref="B1:J1"/>
    <mergeCell ref="B3:D3"/>
    <mergeCell ref="B4:D4"/>
    <mergeCell ref="B5:D5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view="pageBreakPreview" zoomScaleNormal="70" zoomScaleSheetLayoutView="100" workbookViewId="0">
      <selection activeCell="E9" sqref="E9"/>
    </sheetView>
  </sheetViews>
  <sheetFormatPr defaultColWidth="9.140625" defaultRowHeight="12" x14ac:dyDescent="0.2"/>
  <cols>
    <col min="1" max="1" width="4.140625" style="35" customWidth="1"/>
    <col min="2" max="2" width="15.42578125" style="35" customWidth="1"/>
    <col min="3" max="3" width="28.5703125" style="35" customWidth="1"/>
    <col min="4" max="4" width="28.28515625" style="35" customWidth="1"/>
    <col min="5" max="5" width="12" style="37" customWidth="1"/>
    <col min="6" max="6" width="15.42578125" style="35" customWidth="1"/>
    <col min="7" max="7" width="16.140625" style="35" customWidth="1"/>
    <col min="8" max="16384" width="9.140625" style="35"/>
  </cols>
  <sheetData>
    <row r="1" spans="1:7" ht="15.75" x14ac:dyDescent="0.25">
      <c r="A1" s="34"/>
      <c r="B1" s="134" t="s">
        <v>89</v>
      </c>
      <c r="C1" s="129"/>
      <c r="D1" s="129"/>
      <c r="E1" s="149"/>
      <c r="F1" s="129"/>
      <c r="G1" s="129"/>
    </row>
    <row r="2" spans="1:7" ht="15.75" x14ac:dyDescent="0.25">
      <c r="A2" s="6"/>
      <c r="B2" s="130"/>
      <c r="C2" s="129"/>
      <c r="D2" s="129"/>
      <c r="E2" s="150"/>
      <c r="F2" s="129"/>
      <c r="G2" s="129"/>
    </row>
    <row r="3" spans="1:7" ht="15.75" x14ac:dyDescent="0.25">
      <c r="A3" s="5"/>
      <c r="B3" s="131" t="s">
        <v>110</v>
      </c>
      <c r="C3" s="129"/>
      <c r="D3" s="129"/>
      <c r="E3" s="150"/>
      <c r="F3" s="129"/>
      <c r="G3" s="129"/>
    </row>
    <row r="4" spans="1:7" ht="15.75" x14ac:dyDescent="0.25">
      <c r="A4" s="7"/>
      <c r="B4" s="130" t="s">
        <v>72</v>
      </c>
      <c r="C4" s="129"/>
      <c r="D4" s="129"/>
      <c r="E4" s="150"/>
      <c r="F4" s="129"/>
      <c r="G4" s="129"/>
    </row>
    <row r="5" spans="1:7" ht="15.75" x14ac:dyDescent="0.25">
      <c r="A5" s="7"/>
      <c r="B5" s="130" t="s">
        <v>43</v>
      </c>
      <c r="C5" s="129"/>
      <c r="D5" s="129"/>
      <c r="E5" s="150"/>
      <c r="F5" s="129"/>
      <c r="G5" s="129"/>
    </row>
    <row r="6" spans="1:7" s="77" customFormat="1" ht="24" x14ac:dyDescent="0.25">
      <c r="A6" s="74" t="s">
        <v>49</v>
      </c>
      <c r="B6" s="74" t="s">
        <v>21</v>
      </c>
      <c r="C6" s="74" t="s">
        <v>22</v>
      </c>
      <c r="D6" s="74" t="s">
        <v>46</v>
      </c>
      <c r="E6" s="75" t="s">
        <v>47</v>
      </c>
      <c r="F6" s="76" t="s">
        <v>23</v>
      </c>
      <c r="G6" s="163" t="s">
        <v>100</v>
      </c>
    </row>
    <row r="7" spans="1:7" s="77" customFormat="1" x14ac:dyDescent="0.25">
      <c r="A7" s="119">
        <v>1</v>
      </c>
      <c r="B7" s="123" t="s">
        <v>50</v>
      </c>
      <c r="C7" s="124" t="s">
        <v>51</v>
      </c>
      <c r="D7" s="121" t="s">
        <v>90</v>
      </c>
      <c r="E7" s="237"/>
      <c r="F7" s="122">
        <v>24</v>
      </c>
      <c r="G7" s="155">
        <f>E7*F7</f>
        <v>0</v>
      </c>
    </row>
    <row r="8" spans="1:7" s="77" customFormat="1" x14ac:dyDescent="0.25">
      <c r="A8" s="119">
        <v>2</v>
      </c>
      <c r="B8" s="123" t="s">
        <v>64</v>
      </c>
      <c r="C8" s="124" t="s">
        <v>65</v>
      </c>
      <c r="D8" s="121" t="s">
        <v>90</v>
      </c>
      <c r="E8" s="237"/>
      <c r="F8" s="122">
        <v>178</v>
      </c>
      <c r="G8" s="155">
        <f t="shared" ref="G8:G10" si="0">E8*F8</f>
        <v>0</v>
      </c>
    </row>
    <row r="9" spans="1:7" s="77" customFormat="1" x14ac:dyDescent="0.25">
      <c r="A9" s="119">
        <v>3</v>
      </c>
      <c r="B9" s="123" t="s">
        <v>73</v>
      </c>
      <c r="C9" s="124" t="s">
        <v>59</v>
      </c>
      <c r="D9" s="121" t="s">
        <v>90</v>
      </c>
      <c r="E9" s="237"/>
      <c r="F9" s="122">
        <v>24</v>
      </c>
      <c r="G9" s="155">
        <f t="shared" si="0"/>
        <v>0</v>
      </c>
    </row>
    <row r="10" spans="1:7" s="41" customFormat="1" ht="15" customHeight="1" x14ac:dyDescent="0.2">
      <c r="A10" s="118">
        <v>4</v>
      </c>
      <c r="B10" s="120" t="s">
        <v>55</v>
      </c>
      <c r="C10" s="125" t="s">
        <v>56</v>
      </c>
      <c r="D10" s="126" t="s">
        <v>91</v>
      </c>
      <c r="E10" s="238"/>
      <c r="F10" s="118">
        <v>38</v>
      </c>
      <c r="G10" s="155">
        <f t="shared" si="0"/>
        <v>0</v>
      </c>
    </row>
    <row r="11" spans="1:7" ht="12" customHeight="1" x14ac:dyDescent="0.2">
      <c r="A11" s="222" t="s">
        <v>48</v>
      </c>
      <c r="B11" s="223"/>
      <c r="C11" s="223"/>
      <c r="D11" s="223"/>
      <c r="E11" s="223"/>
      <c r="F11" s="223"/>
      <c r="G11" s="224"/>
    </row>
    <row r="12" spans="1:7" ht="12" customHeight="1" x14ac:dyDescent="0.2">
      <c r="A12" s="225"/>
      <c r="B12" s="226"/>
      <c r="C12" s="226"/>
      <c r="D12" s="226"/>
      <c r="E12" s="226"/>
      <c r="F12" s="226"/>
      <c r="G12" s="227"/>
    </row>
    <row r="13" spans="1:7" x14ac:dyDescent="0.2">
      <c r="A13" s="225"/>
      <c r="B13" s="226"/>
      <c r="C13" s="226"/>
      <c r="D13" s="226"/>
      <c r="E13" s="226"/>
      <c r="F13" s="226"/>
      <c r="G13" s="227"/>
    </row>
    <row r="14" spans="1:7" x14ac:dyDescent="0.2">
      <c r="A14" s="225"/>
      <c r="B14" s="226"/>
      <c r="C14" s="226"/>
      <c r="D14" s="226"/>
      <c r="E14" s="226"/>
      <c r="F14" s="226"/>
      <c r="G14" s="227"/>
    </row>
    <row r="15" spans="1:7" x14ac:dyDescent="0.2">
      <c r="A15" s="225"/>
      <c r="B15" s="226"/>
      <c r="C15" s="226"/>
      <c r="D15" s="226"/>
      <c r="E15" s="226"/>
      <c r="F15" s="226"/>
      <c r="G15" s="227"/>
    </row>
    <row r="16" spans="1:7" x14ac:dyDescent="0.2">
      <c r="A16" s="46"/>
      <c r="B16" s="47"/>
      <c r="C16" s="47"/>
      <c r="D16" s="47"/>
      <c r="E16" s="48"/>
      <c r="F16" s="47"/>
      <c r="G16" s="49"/>
    </row>
    <row r="17" spans="1:7" s="51" customFormat="1" ht="15" x14ac:dyDescent="0.25">
      <c r="A17" s="228" t="s">
        <v>24</v>
      </c>
      <c r="B17" s="229"/>
      <c r="C17" s="229"/>
      <c r="D17" s="229"/>
      <c r="E17" s="229"/>
      <c r="F17" s="230"/>
      <c r="G17" s="239">
        <f>SUM(G7:G10)</f>
        <v>0</v>
      </c>
    </row>
  </sheetData>
  <sheetProtection algorithmName="SHA-512" hashValue="nzyFoFF6HkFhxvd+cTHniyR2RhEj6r0SoQTOKsHuutt40rwgiO4MRC2hws9enPks1cGZojFA0wqZO+CqxI3DQQ==" saltValue="BEeRlcH9unZtookYT0iwNg==" spinCount="100000" sheet="1" objects="1" scenarios="1" selectLockedCells="1"/>
  <autoFilter ref="A6:E14"/>
  <mergeCells count="2">
    <mergeCell ref="A11:G15"/>
    <mergeCell ref="A17:F17"/>
  </mergeCells>
  <printOptions horizontalCentered="1"/>
  <pageMargins left="0.25" right="0.25" top="0.75" bottom="0.75" header="0.3" footer="0.3"/>
  <pageSetup paperSize="9" scale="82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63"/>
  <sheetViews>
    <sheetView tabSelected="1" view="pageBreakPreview" topLeftCell="A10" zoomScaleNormal="70" zoomScaleSheetLayoutView="100" workbookViewId="0">
      <selection activeCell="L34" sqref="L34"/>
    </sheetView>
  </sheetViews>
  <sheetFormatPr defaultColWidth="9.140625" defaultRowHeight="12" x14ac:dyDescent="0.2"/>
  <cols>
    <col min="1" max="1" width="6" style="35" customWidth="1"/>
    <col min="2" max="2" width="50.42578125" style="35" customWidth="1"/>
    <col min="3" max="3" width="12" style="37" customWidth="1"/>
    <col min="4" max="4" width="7.5703125" style="36" customWidth="1"/>
    <col min="5" max="5" width="12.140625" style="35" customWidth="1"/>
    <col min="6" max="6" width="11.7109375" style="35" customWidth="1"/>
    <col min="7" max="7" width="11.85546875" style="35" bestFit="1" customWidth="1"/>
    <col min="8" max="16384" width="9.140625" style="35"/>
  </cols>
  <sheetData>
    <row r="1" spans="1:15" ht="15.75" x14ac:dyDescent="0.25">
      <c r="A1" s="34"/>
      <c r="B1" s="128" t="s">
        <v>71</v>
      </c>
      <c r="C1" s="149"/>
      <c r="D1" s="151"/>
      <c r="E1" s="129"/>
      <c r="F1" s="129"/>
    </row>
    <row r="2" spans="1:15" ht="15.75" x14ac:dyDescent="0.25">
      <c r="A2" s="6"/>
      <c r="B2" s="130"/>
      <c r="C2" s="150"/>
      <c r="D2" s="151"/>
      <c r="E2" s="129"/>
      <c r="F2" s="129"/>
    </row>
    <row r="3" spans="1:15" ht="15.75" x14ac:dyDescent="0.25">
      <c r="A3" s="5"/>
      <c r="B3" s="131" t="s">
        <v>111</v>
      </c>
      <c r="C3" s="150"/>
      <c r="D3" s="151"/>
      <c r="E3" s="129"/>
      <c r="F3" s="129"/>
    </row>
    <row r="4" spans="1:15" ht="15.75" x14ac:dyDescent="0.25">
      <c r="A4" s="7"/>
      <c r="B4" s="130" t="s">
        <v>72</v>
      </c>
      <c r="C4" s="150"/>
      <c r="D4" s="151"/>
      <c r="E4" s="129"/>
      <c r="F4" s="129"/>
    </row>
    <row r="5" spans="1:15" ht="15.75" x14ac:dyDescent="0.25">
      <c r="A5" s="7"/>
      <c r="B5" s="130" t="s">
        <v>44</v>
      </c>
      <c r="C5" s="150"/>
      <c r="D5" s="151"/>
      <c r="E5" s="129"/>
      <c r="F5" s="129"/>
    </row>
    <row r="6" spans="1:15" s="38" customFormat="1" ht="36" x14ac:dyDescent="0.2">
      <c r="A6" s="52" t="s">
        <v>25</v>
      </c>
      <c r="B6" s="52" t="s">
        <v>26</v>
      </c>
      <c r="C6" s="53" t="s">
        <v>27</v>
      </c>
      <c r="D6" s="54" t="s">
        <v>23</v>
      </c>
      <c r="E6" s="164" t="s">
        <v>97</v>
      </c>
      <c r="F6" s="164" t="s">
        <v>98</v>
      </c>
      <c r="G6" s="164" t="s">
        <v>99</v>
      </c>
    </row>
    <row r="7" spans="1:15" s="38" customFormat="1" x14ac:dyDescent="0.2">
      <c r="A7" s="55"/>
      <c r="B7" s="56" t="s">
        <v>28</v>
      </c>
      <c r="C7" s="57"/>
      <c r="D7" s="58"/>
      <c r="E7" s="58"/>
      <c r="F7" s="58"/>
      <c r="G7" s="59"/>
    </row>
    <row r="8" spans="1:15" s="41" customFormat="1" x14ac:dyDescent="0.2">
      <c r="A8" s="60">
        <v>1</v>
      </c>
      <c r="B8" s="61" t="s">
        <v>29</v>
      </c>
      <c r="C8" s="240"/>
      <c r="D8" s="166">
        <v>38</v>
      </c>
      <c r="E8" s="167">
        <f>C8*D8</f>
        <v>0</v>
      </c>
      <c r="F8" s="168"/>
      <c r="G8" s="169"/>
      <c r="H8" s="170"/>
      <c r="I8" s="170"/>
      <c r="J8" s="170"/>
      <c r="K8" s="170"/>
      <c r="L8" s="170"/>
      <c r="M8" s="170"/>
      <c r="N8" s="170"/>
      <c r="O8" s="170"/>
    </row>
    <row r="9" spans="1:15" s="41" customFormat="1" x14ac:dyDescent="0.2">
      <c r="A9" s="39">
        <v>2</v>
      </c>
      <c r="B9" s="40" t="s">
        <v>31</v>
      </c>
      <c r="C9" s="241"/>
      <c r="D9" s="171">
        <v>226</v>
      </c>
      <c r="E9" s="172">
        <f>C9*D9</f>
        <v>0</v>
      </c>
      <c r="F9" s="173"/>
      <c r="G9" s="174"/>
      <c r="H9" s="170"/>
      <c r="I9" s="170"/>
      <c r="J9" s="170"/>
      <c r="K9" s="170"/>
      <c r="L9" s="170"/>
      <c r="M9" s="170"/>
      <c r="N9" s="170"/>
      <c r="O9" s="170"/>
    </row>
    <row r="10" spans="1:15" s="41" customFormat="1" x14ac:dyDescent="0.2">
      <c r="A10" s="42">
        <v>3</v>
      </c>
      <c r="B10" s="43" t="s">
        <v>32</v>
      </c>
      <c r="C10" s="242"/>
      <c r="D10" s="175">
        <v>264</v>
      </c>
      <c r="E10" s="172">
        <f t="shared" ref="E10:E15" si="0">D10*C10</f>
        <v>0</v>
      </c>
      <c r="F10" s="176"/>
      <c r="G10" s="177"/>
      <c r="H10" s="170"/>
      <c r="I10" s="170"/>
      <c r="J10" s="170"/>
      <c r="K10" s="170"/>
      <c r="L10" s="170"/>
      <c r="M10" s="170"/>
      <c r="N10" s="170"/>
      <c r="O10" s="170"/>
    </row>
    <row r="11" spans="1:15" s="41" customFormat="1" x14ac:dyDescent="0.2">
      <c r="A11" s="42">
        <v>4</v>
      </c>
      <c r="B11" s="43" t="s">
        <v>33</v>
      </c>
      <c r="C11" s="242"/>
      <c r="D11" s="175">
        <v>264</v>
      </c>
      <c r="E11" s="172">
        <f t="shared" si="0"/>
        <v>0</v>
      </c>
      <c r="F11" s="176"/>
      <c r="G11" s="177"/>
      <c r="H11" s="170"/>
      <c r="I11" s="170"/>
      <c r="J11" s="170"/>
      <c r="K11" s="170"/>
      <c r="L11" s="170"/>
      <c r="M11" s="170"/>
      <c r="N11" s="170"/>
      <c r="O11" s="170"/>
    </row>
    <row r="12" spans="1:15" s="41" customFormat="1" x14ac:dyDescent="0.2">
      <c r="A12" s="42">
        <v>5</v>
      </c>
      <c r="B12" s="43" t="s">
        <v>34</v>
      </c>
      <c r="C12" s="242"/>
      <c r="D12" s="175">
        <v>264</v>
      </c>
      <c r="E12" s="172">
        <f t="shared" si="0"/>
        <v>0</v>
      </c>
      <c r="F12" s="176"/>
      <c r="G12" s="177"/>
      <c r="H12" s="170"/>
      <c r="I12" s="170"/>
      <c r="J12" s="170"/>
      <c r="K12" s="170"/>
      <c r="L12" s="170"/>
      <c r="M12" s="170"/>
      <c r="N12" s="170"/>
      <c r="O12" s="170"/>
    </row>
    <row r="13" spans="1:15" s="41" customFormat="1" x14ac:dyDescent="0.2">
      <c r="A13" s="42">
        <v>6</v>
      </c>
      <c r="B13" s="43" t="s">
        <v>35</v>
      </c>
      <c r="C13" s="242"/>
      <c r="D13" s="175">
        <v>264</v>
      </c>
      <c r="E13" s="172">
        <f t="shared" si="0"/>
        <v>0</v>
      </c>
      <c r="F13" s="176"/>
      <c r="G13" s="177"/>
      <c r="H13" s="170"/>
      <c r="I13" s="170"/>
      <c r="J13" s="170"/>
      <c r="K13" s="170"/>
      <c r="L13" s="170"/>
      <c r="M13" s="170"/>
      <c r="N13" s="170"/>
      <c r="O13" s="170"/>
    </row>
    <row r="14" spans="1:15" s="41" customFormat="1" x14ac:dyDescent="0.2">
      <c r="A14" s="42">
        <v>7</v>
      </c>
      <c r="B14" s="43" t="s">
        <v>36</v>
      </c>
      <c r="C14" s="242"/>
      <c r="D14" s="175">
        <v>264</v>
      </c>
      <c r="E14" s="172">
        <f t="shared" si="0"/>
        <v>0</v>
      </c>
      <c r="F14" s="176"/>
      <c r="G14" s="177"/>
      <c r="H14" s="170"/>
      <c r="I14" s="170"/>
      <c r="J14" s="170"/>
      <c r="K14" s="170"/>
      <c r="L14" s="170"/>
      <c r="M14" s="170"/>
      <c r="N14" s="170"/>
      <c r="O14" s="170"/>
    </row>
    <row r="15" spans="1:15" s="41" customFormat="1" x14ac:dyDescent="0.2">
      <c r="A15" s="42">
        <v>8</v>
      </c>
      <c r="B15" s="43" t="s">
        <v>37</v>
      </c>
      <c r="C15" s="242"/>
      <c r="D15" s="175">
        <v>264</v>
      </c>
      <c r="E15" s="172">
        <f t="shared" si="0"/>
        <v>0</v>
      </c>
      <c r="F15" s="176"/>
      <c r="G15" s="177"/>
      <c r="H15" s="170"/>
      <c r="I15" s="170"/>
      <c r="J15" s="170"/>
      <c r="K15" s="170"/>
      <c r="L15" s="170"/>
      <c r="M15" s="170"/>
      <c r="N15" s="170"/>
      <c r="O15" s="170"/>
    </row>
    <row r="16" spans="1:15" s="41" customFormat="1" x14ac:dyDescent="0.2">
      <c r="A16" s="42"/>
      <c r="B16" s="43"/>
      <c r="C16" s="44"/>
      <c r="D16" s="178"/>
      <c r="E16" s="179"/>
      <c r="F16" s="176"/>
      <c r="G16" s="177"/>
      <c r="H16" s="170"/>
      <c r="I16" s="170"/>
      <c r="J16" s="170"/>
      <c r="K16" s="170"/>
      <c r="L16" s="170"/>
      <c r="M16" s="170"/>
      <c r="N16" s="170"/>
      <c r="O16" s="170"/>
    </row>
    <row r="17" spans="1:15" s="41" customFormat="1" ht="15" customHeight="1" x14ac:dyDescent="0.2">
      <c r="A17" s="67"/>
      <c r="B17" s="62" t="s">
        <v>69</v>
      </c>
      <c r="C17" s="63">
        <f>SUM(C9:C16)</f>
        <v>0</v>
      </c>
      <c r="D17" s="178"/>
      <c r="E17" s="179"/>
      <c r="F17" s="176"/>
      <c r="G17" s="177"/>
      <c r="H17" s="170"/>
      <c r="I17" s="170"/>
      <c r="J17" s="170"/>
      <c r="K17" s="170"/>
      <c r="L17" s="170"/>
      <c r="M17" s="170"/>
      <c r="N17" s="170"/>
      <c r="O17" s="170"/>
    </row>
    <row r="18" spans="1:15" s="41" customFormat="1" ht="15" customHeight="1" x14ac:dyDescent="0.2">
      <c r="A18" s="67"/>
      <c r="B18" s="62" t="s">
        <v>70</v>
      </c>
      <c r="C18" s="64">
        <f>C8+C10+C11+C12+C13+C14+C15</f>
        <v>0</v>
      </c>
      <c r="D18" s="180"/>
      <c r="E18" s="181"/>
      <c r="F18" s="182"/>
      <c r="G18" s="183"/>
      <c r="H18" s="170"/>
      <c r="I18" s="170"/>
      <c r="J18" s="170"/>
      <c r="K18" s="170"/>
      <c r="L18" s="170"/>
      <c r="M18" s="170"/>
      <c r="N18" s="170"/>
      <c r="O18" s="170"/>
    </row>
    <row r="19" spans="1:15" s="41" customFormat="1" x14ac:dyDescent="0.2">
      <c r="A19" s="65"/>
      <c r="B19" s="66" t="s">
        <v>38</v>
      </c>
      <c r="C19" s="161"/>
      <c r="D19" s="184"/>
      <c r="E19" s="184"/>
      <c r="F19" s="184"/>
      <c r="G19" s="185"/>
      <c r="H19" s="170"/>
      <c r="I19" s="170"/>
      <c r="J19" s="170"/>
      <c r="K19" s="170"/>
      <c r="L19" s="170"/>
      <c r="M19" s="170"/>
      <c r="N19" s="170"/>
      <c r="O19" s="170"/>
    </row>
    <row r="20" spans="1:15" s="41" customFormat="1" x14ac:dyDescent="0.2">
      <c r="A20" s="60">
        <v>1</v>
      </c>
      <c r="B20" s="61" t="s">
        <v>29</v>
      </c>
      <c r="C20" s="240"/>
      <c r="D20" s="171">
        <v>38</v>
      </c>
      <c r="E20" s="186"/>
      <c r="F20" s="187">
        <f>C20*D20</f>
        <v>0</v>
      </c>
      <c r="G20" s="188"/>
      <c r="H20" s="170"/>
      <c r="I20" s="170"/>
      <c r="J20" s="170"/>
      <c r="K20" s="170"/>
      <c r="L20" s="170"/>
      <c r="M20" s="170"/>
      <c r="N20" s="170"/>
      <c r="O20" s="170"/>
    </row>
    <row r="21" spans="1:15" s="41" customFormat="1" x14ac:dyDescent="0.2">
      <c r="A21" s="39">
        <v>2</v>
      </c>
      <c r="B21" s="40" t="s">
        <v>31</v>
      </c>
      <c r="C21" s="241"/>
      <c r="D21" s="171">
        <v>226</v>
      </c>
      <c r="E21" s="186"/>
      <c r="F21" s="172">
        <f>C21*D21</f>
        <v>0</v>
      </c>
      <c r="G21" s="188"/>
      <c r="H21" s="170"/>
      <c r="I21" s="170"/>
      <c r="J21" s="170"/>
      <c r="K21" s="170"/>
      <c r="L21" s="170"/>
      <c r="M21" s="170"/>
      <c r="N21" s="170"/>
      <c r="O21" s="170"/>
    </row>
    <row r="22" spans="1:15" s="41" customFormat="1" x14ac:dyDescent="0.2">
      <c r="A22" s="42">
        <v>3</v>
      </c>
      <c r="B22" s="43" t="s">
        <v>32</v>
      </c>
      <c r="C22" s="242"/>
      <c r="D22" s="189">
        <v>264</v>
      </c>
      <c r="E22" s="190"/>
      <c r="F22" s="172">
        <f t="shared" ref="F22:F27" si="1">D22*C22</f>
        <v>0</v>
      </c>
      <c r="G22" s="191"/>
      <c r="H22" s="170"/>
      <c r="I22" s="170"/>
      <c r="J22" s="170"/>
      <c r="K22" s="170"/>
      <c r="L22" s="170"/>
      <c r="M22" s="170"/>
      <c r="N22" s="170"/>
      <c r="O22" s="170"/>
    </row>
    <row r="23" spans="1:15" s="41" customFormat="1" x14ac:dyDescent="0.2">
      <c r="A23" s="42">
        <v>4</v>
      </c>
      <c r="B23" s="43" t="s">
        <v>39</v>
      </c>
      <c r="C23" s="242"/>
      <c r="D23" s="189">
        <v>264</v>
      </c>
      <c r="E23" s="190"/>
      <c r="F23" s="172">
        <f t="shared" si="1"/>
        <v>0</v>
      </c>
      <c r="G23" s="191"/>
      <c r="H23" s="170"/>
      <c r="I23" s="170"/>
      <c r="J23" s="170"/>
      <c r="K23" s="170"/>
      <c r="L23" s="170"/>
      <c r="M23" s="170"/>
      <c r="N23" s="170"/>
      <c r="O23" s="170"/>
    </row>
    <row r="24" spans="1:15" s="41" customFormat="1" x14ac:dyDescent="0.2">
      <c r="A24" s="42">
        <v>5</v>
      </c>
      <c r="B24" s="43" t="s">
        <v>34</v>
      </c>
      <c r="C24" s="242"/>
      <c r="D24" s="189">
        <v>264</v>
      </c>
      <c r="E24" s="190"/>
      <c r="F24" s="172">
        <f t="shared" si="1"/>
        <v>0</v>
      </c>
      <c r="G24" s="191"/>
      <c r="H24" s="170"/>
      <c r="I24" s="170"/>
      <c r="J24" s="170"/>
      <c r="K24" s="170"/>
      <c r="L24" s="170"/>
      <c r="M24" s="170"/>
      <c r="N24" s="170"/>
      <c r="O24" s="170"/>
    </row>
    <row r="25" spans="1:15" s="41" customFormat="1" x14ac:dyDescent="0.2">
      <c r="A25" s="42">
        <v>6</v>
      </c>
      <c r="B25" s="43" t="s">
        <v>35</v>
      </c>
      <c r="C25" s="242"/>
      <c r="D25" s="189">
        <v>264</v>
      </c>
      <c r="E25" s="190"/>
      <c r="F25" s="172">
        <f t="shared" si="1"/>
        <v>0</v>
      </c>
      <c r="G25" s="191"/>
      <c r="H25" s="170"/>
      <c r="I25" s="170"/>
      <c r="J25" s="170"/>
      <c r="K25" s="170"/>
      <c r="L25" s="170"/>
      <c r="M25" s="170"/>
      <c r="N25" s="170"/>
      <c r="O25" s="170"/>
    </row>
    <row r="26" spans="1:15" s="41" customFormat="1" x14ac:dyDescent="0.2">
      <c r="A26" s="42">
        <v>7</v>
      </c>
      <c r="B26" s="43" t="s">
        <v>36</v>
      </c>
      <c r="C26" s="242"/>
      <c r="D26" s="189">
        <v>264</v>
      </c>
      <c r="E26" s="190"/>
      <c r="F26" s="172">
        <f t="shared" si="1"/>
        <v>0</v>
      </c>
      <c r="G26" s="191"/>
      <c r="H26" s="170"/>
      <c r="I26" s="170"/>
      <c r="J26" s="170"/>
      <c r="K26" s="170"/>
      <c r="L26" s="170"/>
      <c r="M26" s="170"/>
      <c r="N26" s="170"/>
      <c r="O26" s="170"/>
    </row>
    <row r="27" spans="1:15" s="41" customFormat="1" x14ac:dyDescent="0.2">
      <c r="A27" s="42">
        <v>8</v>
      </c>
      <c r="B27" s="43" t="s">
        <v>37</v>
      </c>
      <c r="C27" s="242"/>
      <c r="D27" s="192">
        <v>264</v>
      </c>
      <c r="E27" s="190"/>
      <c r="F27" s="172">
        <f t="shared" si="1"/>
        <v>0</v>
      </c>
      <c r="G27" s="191"/>
      <c r="H27" s="170"/>
      <c r="I27" s="170"/>
      <c r="J27" s="170"/>
      <c r="K27" s="170"/>
      <c r="L27" s="170"/>
      <c r="M27" s="170"/>
      <c r="N27" s="170"/>
      <c r="O27" s="170"/>
    </row>
    <row r="28" spans="1:15" s="41" customFormat="1" x14ac:dyDescent="0.2">
      <c r="A28" s="67"/>
      <c r="B28" s="68"/>
      <c r="C28" s="68"/>
      <c r="D28" s="193"/>
      <c r="E28" s="194"/>
      <c r="F28" s="194"/>
      <c r="G28" s="195"/>
      <c r="H28" s="170"/>
      <c r="I28" s="170"/>
      <c r="J28" s="170"/>
      <c r="K28" s="170"/>
      <c r="L28" s="170"/>
      <c r="M28" s="170"/>
      <c r="N28" s="170"/>
      <c r="O28" s="170"/>
    </row>
    <row r="29" spans="1:15" s="41" customFormat="1" x14ac:dyDescent="0.2">
      <c r="A29" s="67"/>
      <c r="B29" s="62" t="s">
        <v>69</v>
      </c>
      <c r="C29" s="63">
        <f>SUM(C21:C28)</f>
        <v>0</v>
      </c>
      <c r="D29" s="193"/>
      <c r="E29" s="194"/>
      <c r="F29" s="194"/>
      <c r="G29" s="195"/>
      <c r="H29" s="170"/>
      <c r="I29" s="170"/>
      <c r="J29" s="170"/>
      <c r="K29" s="170"/>
      <c r="L29" s="170"/>
      <c r="M29" s="170"/>
      <c r="N29" s="170"/>
      <c r="O29" s="170"/>
    </row>
    <row r="30" spans="1:15" s="41" customFormat="1" x14ac:dyDescent="0.2">
      <c r="A30" s="67"/>
      <c r="B30" s="62" t="s">
        <v>70</v>
      </c>
      <c r="C30" s="69">
        <f>C20+C22+C23+C24+C25+C26+C27</f>
        <v>0</v>
      </c>
      <c r="D30" s="193"/>
      <c r="E30" s="194"/>
      <c r="F30" s="194"/>
      <c r="G30" s="195"/>
      <c r="H30" s="170"/>
      <c r="I30" s="170"/>
      <c r="J30" s="170"/>
      <c r="K30" s="170"/>
      <c r="L30" s="170"/>
      <c r="M30" s="170"/>
      <c r="N30" s="170"/>
      <c r="O30" s="170"/>
    </row>
    <row r="31" spans="1:15" s="41" customFormat="1" x14ac:dyDescent="0.2">
      <c r="A31" s="65"/>
      <c r="B31" s="66" t="s">
        <v>40</v>
      </c>
      <c r="C31" s="161"/>
      <c r="D31" s="184"/>
      <c r="E31" s="184"/>
      <c r="F31" s="184"/>
      <c r="G31" s="185"/>
      <c r="H31" s="170"/>
      <c r="I31" s="170"/>
      <c r="J31" s="170"/>
      <c r="K31" s="170"/>
      <c r="L31" s="170"/>
      <c r="M31" s="170"/>
      <c r="N31" s="170"/>
      <c r="O31" s="170"/>
    </row>
    <row r="32" spans="1:15" s="41" customFormat="1" x14ac:dyDescent="0.2">
      <c r="A32" s="60">
        <v>1</v>
      </c>
      <c r="B32" s="61" t="s">
        <v>29</v>
      </c>
      <c r="C32" s="240"/>
      <c r="D32" s="171">
        <v>38</v>
      </c>
      <c r="E32" s="194"/>
      <c r="F32" s="194"/>
      <c r="G32" s="196">
        <f>C32*D32</f>
        <v>0</v>
      </c>
      <c r="H32" s="170"/>
      <c r="I32" s="170"/>
      <c r="J32" s="170"/>
      <c r="K32" s="170"/>
      <c r="L32" s="170"/>
      <c r="M32" s="170"/>
      <c r="N32" s="170"/>
      <c r="O32" s="170"/>
    </row>
    <row r="33" spans="1:15" s="41" customFormat="1" x14ac:dyDescent="0.2">
      <c r="A33" s="39">
        <v>2</v>
      </c>
      <c r="B33" s="40" t="s">
        <v>31</v>
      </c>
      <c r="C33" s="241"/>
      <c r="D33" s="171">
        <v>226</v>
      </c>
      <c r="E33" s="194"/>
      <c r="F33" s="194"/>
      <c r="G33" s="196">
        <f>C33*D33</f>
        <v>0</v>
      </c>
      <c r="H33" s="170"/>
      <c r="I33" s="170"/>
      <c r="J33" s="170"/>
      <c r="K33" s="170"/>
      <c r="L33" s="170"/>
      <c r="M33" s="170"/>
      <c r="N33" s="170"/>
      <c r="O33" s="170"/>
    </row>
    <row r="34" spans="1:15" s="41" customFormat="1" x14ac:dyDescent="0.2">
      <c r="A34" s="42">
        <v>3</v>
      </c>
      <c r="B34" s="43" t="s">
        <v>32</v>
      </c>
      <c r="C34" s="242"/>
      <c r="D34" s="171">
        <v>264</v>
      </c>
      <c r="E34" s="194"/>
      <c r="F34" s="194"/>
      <c r="G34" s="196">
        <f t="shared" ref="G34:G39" si="2">D34*C34</f>
        <v>0</v>
      </c>
      <c r="H34" s="170"/>
      <c r="I34" s="170"/>
      <c r="J34" s="170"/>
      <c r="K34" s="170"/>
      <c r="L34" s="170"/>
      <c r="M34" s="170"/>
      <c r="N34" s="170"/>
      <c r="O34" s="170"/>
    </row>
    <row r="35" spans="1:15" s="41" customFormat="1" x14ac:dyDescent="0.2">
      <c r="A35" s="42">
        <v>4</v>
      </c>
      <c r="B35" s="43" t="s">
        <v>41</v>
      </c>
      <c r="C35" s="44"/>
      <c r="D35" s="189" t="s">
        <v>30</v>
      </c>
      <c r="E35" s="194"/>
      <c r="F35" s="194"/>
      <c r="G35" s="197"/>
      <c r="H35" s="170"/>
      <c r="I35" s="170"/>
      <c r="J35" s="170"/>
      <c r="K35" s="170"/>
      <c r="L35" s="170"/>
      <c r="M35" s="170"/>
      <c r="N35" s="170"/>
      <c r="O35" s="170"/>
    </row>
    <row r="36" spans="1:15" s="41" customFormat="1" x14ac:dyDescent="0.2">
      <c r="A36" s="42">
        <v>5</v>
      </c>
      <c r="B36" s="43" t="s">
        <v>34</v>
      </c>
      <c r="C36" s="242"/>
      <c r="D36" s="189">
        <v>264</v>
      </c>
      <c r="E36" s="194"/>
      <c r="F36" s="194"/>
      <c r="G36" s="196">
        <f t="shared" si="2"/>
        <v>0</v>
      </c>
      <c r="H36" s="170"/>
      <c r="I36" s="170"/>
      <c r="J36" s="170"/>
      <c r="K36" s="170"/>
      <c r="L36" s="170"/>
      <c r="M36" s="170"/>
      <c r="N36" s="170"/>
      <c r="O36" s="170"/>
    </row>
    <row r="37" spans="1:15" s="41" customFormat="1" x14ac:dyDescent="0.2">
      <c r="A37" s="42">
        <v>6</v>
      </c>
      <c r="B37" s="43" t="s">
        <v>35</v>
      </c>
      <c r="C37" s="242"/>
      <c r="D37" s="189">
        <v>264</v>
      </c>
      <c r="E37" s="194"/>
      <c r="F37" s="194"/>
      <c r="G37" s="196">
        <f t="shared" si="2"/>
        <v>0</v>
      </c>
      <c r="H37" s="170"/>
      <c r="I37" s="170"/>
      <c r="J37" s="170"/>
      <c r="K37" s="170"/>
      <c r="L37" s="170"/>
      <c r="M37" s="170"/>
      <c r="N37" s="170"/>
      <c r="O37" s="170"/>
    </row>
    <row r="38" spans="1:15" s="41" customFormat="1" x14ac:dyDescent="0.2">
      <c r="A38" s="42">
        <v>7</v>
      </c>
      <c r="B38" s="43" t="s">
        <v>36</v>
      </c>
      <c r="C38" s="242"/>
      <c r="D38" s="189">
        <v>264</v>
      </c>
      <c r="E38" s="194"/>
      <c r="F38" s="194"/>
      <c r="G38" s="196">
        <f t="shared" si="2"/>
        <v>0</v>
      </c>
      <c r="H38" s="170"/>
      <c r="I38" s="170"/>
      <c r="J38" s="170"/>
      <c r="K38" s="170"/>
      <c r="L38" s="170"/>
      <c r="M38" s="170"/>
      <c r="N38" s="170"/>
      <c r="O38" s="170"/>
    </row>
    <row r="39" spans="1:15" s="41" customFormat="1" x14ac:dyDescent="0.2">
      <c r="A39" s="42">
        <v>8</v>
      </c>
      <c r="B39" s="43" t="s">
        <v>37</v>
      </c>
      <c r="C39" s="242"/>
      <c r="D39" s="189">
        <v>264</v>
      </c>
      <c r="E39" s="194"/>
      <c r="F39" s="194"/>
      <c r="G39" s="196">
        <f t="shared" si="2"/>
        <v>0</v>
      </c>
      <c r="H39" s="170"/>
      <c r="I39" s="170"/>
      <c r="J39" s="170"/>
      <c r="K39" s="170"/>
      <c r="L39" s="170"/>
      <c r="M39" s="170"/>
      <c r="N39" s="170"/>
      <c r="O39" s="170"/>
    </row>
    <row r="40" spans="1:15" s="41" customFormat="1" x14ac:dyDescent="0.2">
      <c r="A40" s="67"/>
      <c r="B40" s="68"/>
      <c r="C40" s="70"/>
      <c r="D40" s="193"/>
      <c r="E40" s="194"/>
      <c r="F40" s="194"/>
      <c r="G40" s="195"/>
      <c r="H40" s="170"/>
      <c r="I40" s="170"/>
      <c r="J40" s="170"/>
      <c r="K40" s="170"/>
      <c r="L40" s="170"/>
      <c r="M40" s="170"/>
      <c r="N40" s="170"/>
      <c r="O40" s="170"/>
    </row>
    <row r="41" spans="1:15" s="41" customFormat="1" x14ac:dyDescent="0.2">
      <c r="A41" s="67"/>
      <c r="B41" s="62" t="s">
        <v>69</v>
      </c>
      <c r="C41" s="63">
        <f>SUM(C33:C40)</f>
        <v>0</v>
      </c>
      <c r="D41" s="193"/>
      <c r="E41" s="194"/>
      <c r="F41" s="194"/>
      <c r="G41" s="195"/>
      <c r="H41" s="170"/>
      <c r="I41" s="170"/>
      <c r="J41" s="170"/>
      <c r="K41" s="170"/>
      <c r="L41" s="170"/>
      <c r="M41" s="170"/>
      <c r="N41" s="170"/>
      <c r="O41" s="170"/>
    </row>
    <row r="42" spans="1:15" s="41" customFormat="1" x14ac:dyDescent="0.2">
      <c r="A42" s="71"/>
      <c r="B42" s="62" t="s">
        <v>70</v>
      </c>
      <c r="C42" s="64">
        <f>C32+C34+C36+C37+C38+C39</f>
        <v>0</v>
      </c>
      <c r="D42" s="182"/>
      <c r="E42" s="181"/>
      <c r="F42" s="182"/>
      <c r="G42" s="183"/>
      <c r="H42" s="170"/>
      <c r="I42" s="170"/>
      <c r="J42" s="170"/>
      <c r="K42" s="170"/>
      <c r="L42" s="170"/>
      <c r="M42" s="170"/>
      <c r="N42" s="170"/>
      <c r="O42" s="170"/>
    </row>
    <row r="43" spans="1:15" x14ac:dyDescent="0.2">
      <c r="A43" s="45"/>
      <c r="B43" s="223" t="s">
        <v>42</v>
      </c>
      <c r="C43" s="223"/>
      <c r="D43" s="223"/>
      <c r="E43" s="223"/>
      <c r="F43" s="223"/>
      <c r="G43" s="224"/>
    </row>
    <row r="44" spans="1:15" ht="12" customHeight="1" x14ac:dyDescent="0.2">
      <c r="A44" s="24"/>
      <c r="B44" s="226"/>
      <c r="C44" s="226"/>
      <c r="D44" s="226"/>
      <c r="E44" s="226"/>
      <c r="F44" s="226"/>
      <c r="G44" s="227"/>
    </row>
    <row r="45" spans="1:15" x14ac:dyDescent="0.2">
      <c r="A45" s="24"/>
      <c r="B45" s="226"/>
      <c r="C45" s="226"/>
      <c r="D45" s="226"/>
      <c r="E45" s="226"/>
      <c r="F45" s="226"/>
      <c r="G45" s="227"/>
    </row>
    <row r="46" spans="1:15" x14ac:dyDescent="0.2">
      <c r="A46" s="24"/>
      <c r="B46" s="226"/>
      <c r="C46" s="226"/>
      <c r="D46" s="226"/>
      <c r="E46" s="226"/>
      <c r="F46" s="226"/>
      <c r="G46" s="227"/>
    </row>
    <row r="47" spans="1:15" x14ac:dyDescent="0.2">
      <c r="A47" s="24"/>
      <c r="B47" s="226"/>
      <c r="C47" s="226"/>
      <c r="D47" s="226"/>
      <c r="E47" s="226"/>
      <c r="F47" s="226"/>
      <c r="G47" s="227"/>
    </row>
    <row r="48" spans="1:15" x14ac:dyDescent="0.2">
      <c r="A48" s="46"/>
      <c r="B48" s="47"/>
      <c r="C48" s="48"/>
      <c r="D48" s="48"/>
      <c r="E48" s="47"/>
      <c r="F48" s="47"/>
      <c r="G48" s="49"/>
    </row>
    <row r="49" spans="1:7" s="51" customFormat="1" ht="15" x14ac:dyDescent="0.25">
      <c r="A49" s="50"/>
      <c r="B49" s="165" t="s">
        <v>103</v>
      </c>
      <c r="C49" s="165"/>
      <c r="D49" s="165"/>
      <c r="E49" s="243">
        <f>SUM(E8:E15)</f>
        <v>0</v>
      </c>
      <c r="F49" s="243">
        <f>SUM(F8:F42)</f>
        <v>0</v>
      </c>
      <c r="G49" s="243">
        <f>SUM(G32:G39)</f>
        <v>0</v>
      </c>
    </row>
    <row r="50" spans="1:7" ht="15" x14ac:dyDescent="0.25">
      <c r="B50" s="231" t="s">
        <v>24</v>
      </c>
      <c r="C50" s="232"/>
      <c r="D50" s="233"/>
      <c r="E50" s="244">
        <f>SUM(E49:G49)</f>
        <v>0</v>
      </c>
      <c r="F50" s="245"/>
      <c r="G50" s="246"/>
    </row>
    <row r="51" spans="1:7" x14ac:dyDescent="0.2">
      <c r="D51" s="37"/>
    </row>
    <row r="52" spans="1:7" x14ac:dyDescent="0.2">
      <c r="D52" s="37"/>
    </row>
    <row r="53" spans="1:7" x14ac:dyDescent="0.2">
      <c r="D53" s="37"/>
    </row>
    <row r="54" spans="1:7" x14ac:dyDescent="0.2">
      <c r="D54" s="37"/>
    </row>
    <row r="55" spans="1:7" x14ac:dyDescent="0.2">
      <c r="D55" s="37"/>
    </row>
    <row r="56" spans="1:7" x14ac:dyDescent="0.2">
      <c r="D56" s="37"/>
      <c r="F56" s="72"/>
    </row>
    <row r="57" spans="1:7" x14ac:dyDescent="0.2">
      <c r="D57" s="37"/>
    </row>
    <row r="58" spans="1:7" x14ac:dyDescent="0.2">
      <c r="D58" s="37"/>
    </row>
    <row r="59" spans="1:7" x14ac:dyDescent="0.2">
      <c r="D59" s="37"/>
    </row>
    <row r="60" spans="1:7" x14ac:dyDescent="0.2">
      <c r="D60" s="37"/>
    </row>
    <row r="61" spans="1:7" x14ac:dyDescent="0.2">
      <c r="D61" s="37"/>
    </row>
    <row r="62" spans="1:7" x14ac:dyDescent="0.2">
      <c r="D62" s="37"/>
    </row>
    <row r="63" spans="1:7" x14ac:dyDescent="0.2">
      <c r="D63" s="37"/>
    </row>
  </sheetData>
  <sheetProtection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KR.LIST_2901</vt:lpstr>
      <vt:lpstr>SO2_2901</vt:lpstr>
      <vt:lpstr>SO3_2901</vt:lpstr>
      <vt:lpstr>SO5_2901</vt:lpstr>
      <vt:lpstr>SO2_2901!Názvy_tisku</vt:lpstr>
      <vt:lpstr>KR.LIST_2901!Oblast_tisku</vt:lpstr>
      <vt:lpstr>SO2_2901!Oblast_tisku</vt:lpstr>
      <vt:lpstr>SO3_2901!Oblast_tisku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2019-04-09T13:24:22Z</cp:lastPrinted>
  <dcterms:created xsi:type="dcterms:W3CDTF">2016-01-20T08:28:42Z</dcterms:created>
  <dcterms:modified xsi:type="dcterms:W3CDTF">2020-01-28T09:59:09Z</dcterms:modified>
</cp:coreProperties>
</file>