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Město Znojmo\OPLOCENÍ U MŠ GRÁNICKÁ\"/>
    </mc:Choice>
  </mc:AlternateContent>
  <xr:revisionPtr revIDLastSave="0" documentId="8_{3CA305AB-70ED-4D56-AC0F-7E017D9E8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332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2332_01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2332_01 Pol'!$A$1:$Y$215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H41" i="1" s="1"/>
  <c r="I41" i="1" s="1"/>
  <c r="F41" i="1"/>
  <c r="G40" i="1"/>
  <c r="F40" i="1"/>
  <c r="G39" i="1"/>
  <c r="H39" i="1" s="1"/>
  <c r="I39" i="1" s="1"/>
  <c r="I42" i="1" s="1"/>
  <c r="J39" i="1" s="1"/>
  <c r="J42" i="1" s="1"/>
  <c r="F39" i="1"/>
  <c r="G205" i="12"/>
  <c r="G9" i="12"/>
  <c r="I9" i="12"/>
  <c r="I8" i="12" s="1"/>
  <c r="K9" i="12"/>
  <c r="M9" i="12"/>
  <c r="O9" i="12"/>
  <c r="O8" i="12" s="1"/>
  <c r="Q9" i="12"/>
  <c r="Q8" i="12" s="1"/>
  <c r="V9" i="12"/>
  <c r="G11" i="12"/>
  <c r="G8" i="12" s="1"/>
  <c r="I11" i="12"/>
  <c r="K11" i="12"/>
  <c r="O11" i="12"/>
  <c r="Q11" i="12"/>
  <c r="V11" i="12"/>
  <c r="V8" i="12" s="1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K8" i="12" s="1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1" i="12"/>
  <c r="I31" i="12"/>
  <c r="I30" i="12" s="1"/>
  <c r="K31" i="12"/>
  <c r="M31" i="12"/>
  <c r="O31" i="12"/>
  <c r="O30" i="12" s="1"/>
  <c r="Q31" i="12"/>
  <c r="Q30" i="12" s="1"/>
  <c r="V31" i="12"/>
  <c r="G33" i="12"/>
  <c r="G30" i="12" s="1"/>
  <c r="I33" i="12"/>
  <c r="K33" i="12"/>
  <c r="O33" i="12"/>
  <c r="Q33" i="12"/>
  <c r="V33" i="12"/>
  <c r="V30" i="12" s="1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M42" i="12" s="1"/>
  <c r="I42" i="12"/>
  <c r="K42" i="12"/>
  <c r="K30" i="12" s="1"/>
  <c r="O42" i="12"/>
  <c r="Q42" i="12"/>
  <c r="V42" i="12"/>
  <c r="G46" i="12"/>
  <c r="G45" i="12" s="1"/>
  <c r="I46" i="12"/>
  <c r="K46" i="12"/>
  <c r="K45" i="12" s="1"/>
  <c r="O46" i="12"/>
  <c r="O45" i="12" s="1"/>
  <c r="Q46" i="12"/>
  <c r="V46" i="12"/>
  <c r="V45" i="12" s="1"/>
  <c r="G48" i="12"/>
  <c r="I48" i="12"/>
  <c r="K48" i="12"/>
  <c r="M48" i="12"/>
  <c r="O48" i="12"/>
  <c r="Q48" i="12"/>
  <c r="Q45" i="12" s="1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7" i="12"/>
  <c r="M57" i="12" s="1"/>
  <c r="I57" i="12"/>
  <c r="I45" i="12" s="1"/>
  <c r="K57" i="12"/>
  <c r="O57" i="12"/>
  <c r="Q57" i="12"/>
  <c r="V57" i="12"/>
  <c r="G66" i="12"/>
  <c r="M66" i="12" s="1"/>
  <c r="I66" i="12"/>
  <c r="K66" i="12"/>
  <c r="O66" i="12"/>
  <c r="Q66" i="12"/>
  <c r="V66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O87" i="12"/>
  <c r="G88" i="12"/>
  <c r="I88" i="12"/>
  <c r="I87" i="12" s="1"/>
  <c r="K88" i="12"/>
  <c r="M88" i="12"/>
  <c r="M87" i="12" s="1"/>
  <c r="O88" i="12"/>
  <c r="Q88" i="12"/>
  <c r="Q87" i="12" s="1"/>
  <c r="V88" i="12"/>
  <c r="G91" i="12"/>
  <c r="M91" i="12" s="1"/>
  <c r="I91" i="12"/>
  <c r="K91" i="12"/>
  <c r="K87" i="12" s="1"/>
  <c r="O91" i="12"/>
  <c r="Q91" i="12"/>
  <c r="V91" i="12"/>
  <c r="V87" i="12" s="1"/>
  <c r="I93" i="12"/>
  <c r="G94" i="12"/>
  <c r="G93" i="12" s="1"/>
  <c r="I94" i="12"/>
  <c r="K94" i="12"/>
  <c r="K93" i="12" s="1"/>
  <c r="O94" i="12"/>
  <c r="O93" i="12" s="1"/>
  <c r="Q94" i="12"/>
  <c r="V94" i="12"/>
  <c r="V93" i="12" s="1"/>
  <c r="G102" i="12"/>
  <c r="I102" i="12"/>
  <c r="K102" i="12"/>
  <c r="M102" i="12"/>
  <c r="O102" i="12"/>
  <c r="Q102" i="12"/>
  <c r="Q93" i="12" s="1"/>
  <c r="V102" i="12"/>
  <c r="G104" i="12"/>
  <c r="I104" i="12"/>
  <c r="K104" i="12"/>
  <c r="M104" i="12"/>
  <c r="O104" i="12"/>
  <c r="Q104" i="12"/>
  <c r="V104" i="12"/>
  <c r="I112" i="12"/>
  <c r="Q112" i="12"/>
  <c r="G113" i="12"/>
  <c r="M113" i="12" s="1"/>
  <c r="M112" i="12" s="1"/>
  <c r="I113" i="12"/>
  <c r="K113" i="12"/>
  <c r="K112" i="12" s="1"/>
  <c r="O113" i="12"/>
  <c r="O112" i="12" s="1"/>
  <c r="Q113" i="12"/>
  <c r="V113" i="12"/>
  <c r="V112" i="12" s="1"/>
  <c r="I115" i="12"/>
  <c r="G116" i="12"/>
  <c r="G115" i="12" s="1"/>
  <c r="I116" i="12"/>
  <c r="K116" i="12"/>
  <c r="K115" i="12" s="1"/>
  <c r="O116" i="12"/>
  <c r="O115" i="12" s="1"/>
  <c r="Q116" i="12"/>
  <c r="Q115" i="12" s="1"/>
  <c r="V116" i="12"/>
  <c r="V115" i="12" s="1"/>
  <c r="G120" i="12"/>
  <c r="G119" i="12" s="1"/>
  <c r="I120" i="12"/>
  <c r="K120" i="12"/>
  <c r="K119" i="12" s="1"/>
  <c r="M120" i="12"/>
  <c r="O120" i="12"/>
  <c r="O119" i="12" s="1"/>
  <c r="Q120" i="12"/>
  <c r="V120" i="12"/>
  <c r="V119" i="12" s="1"/>
  <c r="G122" i="12"/>
  <c r="I122" i="12"/>
  <c r="I119" i="12" s="1"/>
  <c r="K122" i="12"/>
  <c r="M122" i="12"/>
  <c r="M119" i="12" s="1"/>
  <c r="O122" i="12"/>
  <c r="Q122" i="12"/>
  <c r="V122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Q119" i="12" s="1"/>
  <c r="V132" i="12"/>
  <c r="G134" i="12"/>
  <c r="I134" i="12"/>
  <c r="K134" i="12"/>
  <c r="M134" i="12"/>
  <c r="O134" i="12"/>
  <c r="Q134" i="12"/>
  <c r="V134" i="12"/>
  <c r="G136" i="12"/>
  <c r="I136" i="12"/>
  <c r="K136" i="12"/>
  <c r="M136" i="12"/>
  <c r="O136" i="12"/>
  <c r="Q136" i="12"/>
  <c r="V136" i="12"/>
  <c r="G141" i="12"/>
  <c r="K141" i="12"/>
  <c r="O141" i="12"/>
  <c r="V141" i="12"/>
  <c r="G142" i="12"/>
  <c r="M142" i="12" s="1"/>
  <c r="M141" i="12" s="1"/>
  <c r="I142" i="12"/>
  <c r="I141" i="12" s="1"/>
  <c r="K142" i="12"/>
  <c r="O142" i="12"/>
  <c r="Q142" i="12"/>
  <c r="Q141" i="12" s="1"/>
  <c r="V142" i="12"/>
  <c r="G143" i="12"/>
  <c r="G144" i="12"/>
  <c r="I144" i="12"/>
  <c r="I143" i="12" s="1"/>
  <c r="K144" i="12"/>
  <c r="M144" i="12"/>
  <c r="O144" i="12"/>
  <c r="Q144" i="12"/>
  <c r="Q143" i="12" s="1"/>
  <c r="V144" i="12"/>
  <c r="G146" i="12"/>
  <c r="I146" i="12"/>
  <c r="K146" i="12"/>
  <c r="K143" i="12" s="1"/>
  <c r="M146" i="12"/>
  <c r="O146" i="12"/>
  <c r="O143" i="12" s="1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V143" i="12" s="1"/>
  <c r="G156" i="12"/>
  <c r="I156" i="12"/>
  <c r="K156" i="12"/>
  <c r="M156" i="12"/>
  <c r="O156" i="12"/>
  <c r="Q156" i="12"/>
  <c r="V156" i="12"/>
  <c r="G158" i="12"/>
  <c r="I158" i="12"/>
  <c r="I157" i="12" s="1"/>
  <c r="K158" i="12"/>
  <c r="M158" i="12"/>
  <c r="O158" i="12"/>
  <c r="Q158" i="12"/>
  <c r="Q157" i="12" s="1"/>
  <c r="V158" i="12"/>
  <c r="G160" i="12"/>
  <c r="M160" i="12" s="1"/>
  <c r="I160" i="12"/>
  <c r="K160" i="12"/>
  <c r="K157" i="12" s="1"/>
  <c r="O160" i="12"/>
  <c r="Q160" i="12"/>
  <c r="V160" i="12"/>
  <c r="V157" i="12" s="1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I166" i="12"/>
  <c r="K166" i="12"/>
  <c r="M166" i="12"/>
  <c r="O166" i="12"/>
  <c r="Q166" i="12"/>
  <c r="V166" i="12"/>
  <c r="G169" i="12"/>
  <c r="M169" i="12" s="1"/>
  <c r="I169" i="12"/>
  <c r="K169" i="12"/>
  <c r="O169" i="12"/>
  <c r="O157" i="12" s="1"/>
  <c r="Q169" i="12"/>
  <c r="V169" i="12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G175" i="12"/>
  <c r="K175" i="12"/>
  <c r="O175" i="12"/>
  <c r="V175" i="12"/>
  <c r="G176" i="12"/>
  <c r="I176" i="12"/>
  <c r="I175" i="12" s="1"/>
  <c r="K176" i="12"/>
  <c r="M176" i="12"/>
  <c r="M175" i="12" s="1"/>
  <c r="O176" i="12"/>
  <c r="Q176" i="12"/>
  <c r="Q175" i="12" s="1"/>
  <c r="V176" i="12"/>
  <c r="O179" i="12"/>
  <c r="G180" i="12"/>
  <c r="I180" i="12"/>
  <c r="I179" i="12" s="1"/>
  <c r="K180" i="12"/>
  <c r="M180" i="12"/>
  <c r="O180" i="12"/>
  <c r="Q180" i="12"/>
  <c r="Q179" i="12" s="1"/>
  <c r="V180" i="12"/>
  <c r="G182" i="12"/>
  <c r="M182" i="12" s="1"/>
  <c r="I182" i="12"/>
  <c r="K182" i="12"/>
  <c r="K179" i="12" s="1"/>
  <c r="O182" i="12"/>
  <c r="Q182" i="12"/>
  <c r="V182" i="12"/>
  <c r="G184" i="12"/>
  <c r="I184" i="12"/>
  <c r="K184" i="12"/>
  <c r="M184" i="12"/>
  <c r="O184" i="12"/>
  <c r="Q184" i="12"/>
  <c r="V184" i="12"/>
  <c r="G192" i="12"/>
  <c r="G179" i="12" s="1"/>
  <c r="I192" i="12"/>
  <c r="K192" i="12"/>
  <c r="O192" i="12"/>
  <c r="Q192" i="12"/>
  <c r="V192" i="12"/>
  <c r="V179" i="12" s="1"/>
  <c r="G193" i="12"/>
  <c r="I193" i="12"/>
  <c r="K193" i="12"/>
  <c r="M193" i="12"/>
  <c r="O193" i="12"/>
  <c r="Q193" i="12"/>
  <c r="V193" i="12"/>
  <c r="O194" i="12"/>
  <c r="G195" i="12"/>
  <c r="I195" i="12"/>
  <c r="I194" i="12" s="1"/>
  <c r="K195" i="12"/>
  <c r="K194" i="12" s="1"/>
  <c r="M195" i="12"/>
  <c r="O195" i="12"/>
  <c r="Q195" i="12"/>
  <c r="Q194" i="12" s="1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G194" i="12" s="1"/>
  <c r="I198" i="12"/>
  <c r="K198" i="12"/>
  <c r="O198" i="12"/>
  <c r="Q198" i="12"/>
  <c r="V198" i="12"/>
  <c r="V194" i="12" s="1"/>
  <c r="I199" i="12"/>
  <c r="Q199" i="12"/>
  <c r="G200" i="12"/>
  <c r="M200" i="12" s="1"/>
  <c r="M199" i="12" s="1"/>
  <c r="I200" i="12"/>
  <c r="K200" i="12"/>
  <c r="K199" i="12" s="1"/>
  <c r="O200" i="12"/>
  <c r="O199" i="12" s="1"/>
  <c r="Q200" i="12"/>
  <c r="V200" i="12"/>
  <c r="V199" i="12" s="1"/>
  <c r="G202" i="12"/>
  <c r="M202" i="12"/>
  <c r="Q202" i="12"/>
  <c r="V202" i="12"/>
  <c r="G203" i="12"/>
  <c r="I203" i="12"/>
  <c r="I202" i="12" s="1"/>
  <c r="K203" i="12"/>
  <c r="K202" i="12" s="1"/>
  <c r="M203" i="12"/>
  <c r="O203" i="12"/>
  <c r="O202" i="12" s="1"/>
  <c r="Q203" i="12"/>
  <c r="V203" i="12"/>
  <c r="AE205" i="12"/>
  <c r="AF205" i="12"/>
  <c r="I20" i="1"/>
  <c r="I19" i="1"/>
  <c r="I18" i="1"/>
  <c r="I17" i="1"/>
  <c r="F42" i="1"/>
  <c r="G42" i="1"/>
  <c r="G25" i="1" s="1"/>
  <c r="A25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68" i="1"/>
  <c r="J67" i="1" s="1"/>
  <c r="G26" i="1"/>
  <c r="A26" i="1"/>
  <c r="G28" i="1"/>
  <c r="G23" i="1"/>
  <c r="M157" i="12"/>
  <c r="M143" i="12"/>
  <c r="M30" i="12"/>
  <c r="M8" i="12"/>
  <c r="M194" i="12"/>
  <c r="M198" i="12"/>
  <c r="M192" i="12"/>
  <c r="M179" i="12" s="1"/>
  <c r="M116" i="12"/>
  <c r="M115" i="12" s="1"/>
  <c r="G112" i="12"/>
  <c r="M94" i="12"/>
  <c r="M93" i="12" s="1"/>
  <c r="M46" i="12"/>
  <c r="M45" i="12" s="1"/>
  <c r="M33" i="12"/>
  <c r="M11" i="12"/>
  <c r="G157" i="12"/>
  <c r="G87" i="12"/>
  <c r="G199" i="12"/>
  <c r="H42" i="1"/>
  <c r="J41" i="1"/>
  <c r="J40" i="1"/>
  <c r="J59" i="1" l="1"/>
  <c r="J56" i="1"/>
  <c r="J57" i="1"/>
  <c r="J53" i="1"/>
  <c r="J63" i="1"/>
  <c r="J61" i="1"/>
  <c r="J60" i="1"/>
  <c r="J58" i="1"/>
  <c r="J55" i="1"/>
  <c r="J54" i="1"/>
  <c r="J65" i="1"/>
  <c r="J64" i="1"/>
  <c r="J52" i="1"/>
  <c r="J66" i="1"/>
  <c r="J62" i="1"/>
  <c r="A23" i="1"/>
  <c r="J68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A57C109-1314-4546-82A2-35D8A083DF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BAAE2C-52F4-4783-9F8D-6FC2F0CF97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<sst xmlns="http://schemas.openxmlformats.org/spreadsheetml/2006/main" count="1059" uniqueCount="395">
  <si>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</si>
  <si>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</si>
  <si>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</si>
  <si>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</si>
  <si>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</si>
  <si>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</si>
  <si>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</si>
  <si>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</si>
  <si>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</si>
  <si>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</si>
  <si>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</si>
  <si>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</si>
  <si>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</si>
  <si>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</si>
  <si>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</si>
  <si>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</si>
  <si>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</si>
  <si>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</si>
  <si>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</si>
  <si>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</si>
  <si>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</si>
  <si>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</si>
  <si>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</si>
  <si>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</si>
  <si>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</si>
  <si>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</si>
  <si>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</si>
  <si>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</si>
  <si>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</si>
  <si>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</si>
  <si>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</si>
  <si>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</si>
  <si>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</si>
  <si>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</si>
  <si>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</si>
  <si>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</si>
  <si>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</si>
  <si>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</si>
  <si>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</si>
  <si>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</si>
  <si>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</si>
  <si>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</si>
  <si>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</si>
  <si>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2332_01</t>
  </si>
  <si>
    <t>Oplocení</t>
  </si>
  <si>
    <t>01</t>
  </si>
  <si>
    <t>Objekt:</t>
  </si>
  <si>
    <t>Rozpočet:</t>
  </si>
  <si>
    <t>Ing.Daniel Malina</t>
  </si>
  <si>
    <t>2023/32</t>
  </si>
  <si>
    <t>Rekonstrukce oplocení u MŠ Gránická</t>
  </si>
  <si>
    <t>Správa nemovitostí města Znojma, příspěvková organizace</t>
  </si>
  <si>
    <t>Pontassievská 317/14</t>
  </si>
  <si>
    <t>Znojmo</t>
  </si>
  <si>
    <t>66902</t>
  </si>
  <si>
    <t>00839060</t>
  </si>
  <si>
    <t>CZ00839060</t>
  </si>
  <si>
    <t>Stavba</t>
  </si>
  <si>
    <t>Celkem za stavbu</t>
  </si>
  <si>
    <t>CZK</t>
  </si>
  <si>
    <t>#POPS</t>
  </si>
  <si>
    <t>Popis stavby: 2023/32 - Rekonstrukce oplocení u MŠ Gránická</t>
  </si>
  <si>
    <t>#POPO</t>
  </si>
  <si>
    <t>Popis objektu: 01 - Oplocení</t>
  </si>
  <si>
    <t>#POPR</t>
  </si>
  <si>
    <t>Popis rozpočtu: 2332_01 - Oplocení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</si>
  <si>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</si>
  <si>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</si>
  <si>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</si>
  <si>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</si>
  <si>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</si>
  <si>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</si>
  <si>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</si>
  <si>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</si>
  <si>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</si>
  <si>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</si>
  <si>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</si>
  <si>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</si>
  <si>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62</t>
  </si>
  <si>
    <t>Úpravy povrchů vnější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</si>
  <si>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</si>
  <si>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</si>
  <si>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</si>
  <si>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</si>
  <si>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</si>
  <si>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</si>
  <si>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</si>
  <si>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</si>
  <si>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</si>
  <si>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</si>
  <si>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</si>
  <si>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</si>
  <si>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</si>
  <si>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</si>
  <si>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</si>
  <si>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</si>
  <si>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</si>
  <si>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</si>
  <si>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</si>
  <si>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</si>
  <si>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</si>
  <si>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</si>
  <si>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</si>
  <si>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</si>
  <si>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</si>
  <si>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</si>
  <si>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</si>
  <si>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</si>
  <si>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</si>
  <si>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</si>
  <si>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</si>
  <si>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</si>
  <si>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</si>
  <si>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</si>
  <si>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</si>
  <si>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</si>
  <si>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</si>
  <si>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</si>
  <si>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</si>
  <si>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</si>
  <si>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</si>
  <si>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</si>
  <si>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</si>
  <si>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</si>
  <si>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</si>
  <si>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</si>
  <si>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</si>
  <si>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112103124R00</t>
  </si>
  <si>
    <t>Kácení ve ztíž.podmínkách prům. do 50 cm, svah 1:5 rizikové kácení</t>
  </si>
  <si>
    <t>kus</t>
  </si>
  <si>
    <t>RTS 24/ II</t>
  </si>
  <si>
    <t>Práce</t>
  </si>
  <si>
    <t>Běžná</t>
  </si>
  <si>
    <t>POL1_</t>
  </si>
  <si>
    <t>VV</t>
  </si>
  <si>
    <t>112203214R00</t>
  </si>
  <si>
    <t>Odstranění pařezů, ztíž. pod.,D do 50 cm, svah 1:5</t>
  </si>
  <si>
    <t>119001421R00</t>
  </si>
  <si>
    <t>Dočasné zajištění kabelů - do počtu 3 kabelů</t>
  </si>
  <si>
    <t>m</t>
  </si>
  <si>
    <t>1*2</t>
  </si>
  <si>
    <t>122201101R00</t>
  </si>
  <si>
    <t>Odkopávky nezapažené v hor. 3 do 100 m3</t>
  </si>
  <si>
    <t>m3</t>
  </si>
  <si>
    <t>rozšíření : 0,8*7,3</t>
  </si>
  <si>
    <t>151101201R00</t>
  </si>
  <si>
    <t>Pažení stěn výkopu - příložné - hloubky do 4 m</t>
  </si>
  <si>
    <t>m2</t>
  </si>
  <si>
    <t>1,6*7</t>
  </si>
  <si>
    <t>151101211R00</t>
  </si>
  <si>
    <t>Odstranění pažení stěn - příložné - hl. do 4 m</t>
  </si>
  <si>
    <t>Odkaz na mn. položky pořadí 5 : 11,20000</t>
  </si>
  <si>
    <t>151101401R00</t>
  </si>
  <si>
    <t>Vzepření stěn pažení - příložné - hl. do 4 m</t>
  </si>
  <si>
    <t>Odkaz na mn. položky pořadí 6 : 11,20000</t>
  </si>
  <si>
    <t>151101411R00</t>
  </si>
  <si>
    <t>Odstranění vzepření stěn - příložné - hl. do 4 m</t>
  </si>
  <si>
    <t>Odkaz na mn. položky pořadí 7 : 11,20000</t>
  </si>
  <si>
    <t>174101102R00</t>
  </si>
  <si>
    <t>Zásyp ruční se zhutněním</t>
  </si>
  <si>
    <t>rozšíření podél zdi : 0,8*7,3</t>
  </si>
  <si>
    <t>180400020RA0</t>
  </si>
  <si>
    <t>Založení trávníku parkového, rovina, dodání osiva</t>
  </si>
  <si>
    <t>Agregovaná položka</t>
  </si>
  <si>
    <t>POL2_</t>
  </si>
  <si>
    <t>1,5*8</t>
  </si>
  <si>
    <t>900      RT1</t>
  </si>
  <si>
    <t>HZS Práce v tarifní třídě 4 (např. tesař)</t>
  </si>
  <si>
    <t>h</t>
  </si>
  <si>
    <t>Prav.M</t>
  </si>
  <si>
    <t>HZS</t>
  </si>
  <si>
    <t>POL10_</t>
  </si>
  <si>
    <t>dočištění výkopů : 10</t>
  </si>
  <si>
    <t>274272160RT4</t>
  </si>
  <si>
    <t>Zdivo základové z bednicích tvárnic, tl. 500 mm výplň tvárnic betonem C 20/25</t>
  </si>
  <si>
    <t>opěrná stěna : 9,6</t>
  </si>
  <si>
    <t>274313611R00</t>
  </si>
  <si>
    <t>Beton základových pasů prostý C 16/20</t>
  </si>
  <si>
    <t>š. 60cm : 0,6*4,95</t>
  </si>
  <si>
    <t>š. 95cm : 0,95*4,09</t>
  </si>
  <si>
    <t>274361821R00</t>
  </si>
  <si>
    <t>Výztuž základových pasů z betonářské oceli  B500B (10 505)</t>
  </si>
  <si>
    <t>t</t>
  </si>
  <si>
    <t>ve spodním základovém pasu R-12 : 0,89*1*2*(7,85/0,25)/1000*1,08</t>
  </si>
  <si>
    <t>274361921RT8</t>
  </si>
  <si>
    <t>Výztuž základových pasů ze svařovaných sítí KY 81, drát d 8,0 mm, oko 100 x 100 mm</t>
  </si>
  <si>
    <t>pod sloupy brán : 7,89*1*0,75*2/1000*1,2*2</t>
  </si>
  <si>
    <t>274361022R00</t>
  </si>
  <si>
    <t>Výztuž zdiva základových pasů z tvárnic ztraceného bednění 12 prutů/m2, průměr 12 mm</t>
  </si>
  <si>
    <t>274272110RTV</t>
  </si>
  <si>
    <t>Zdivo základové z bednicích tvárnic, tl. 100 mm výplň tvárnic betonem C 16/20</t>
  </si>
  <si>
    <t>Vlastní</t>
  </si>
  <si>
    <t>RTS 23/ II</t>
  </si>
  <si>
    <t>rozšíření opěrní zdi v místě pilířů : 1,5*(0,75+1)</t>
  </si>
  <si>
    <t>1*1</t>
  </si>
  <si>
    <t>311231118RT2</t>
  </si>
  <si>
    <t>Zdivo nosné cihelné z cihel pálených 290 mm P15 na maltu cementovou 15 MPa tloušťka zdiva 300 mm</t>
  </si>
  <si>
    <t>0,55*0,3*2,2*3</t>
  </si>
  <si>
    <t>316911111R00</t>
  </si>
  <si>
    <t>Osazení kamen. krycích desek na MC, tl. do 18 cm</t>
  </si>
  <si>
    <t>ukončení zídky : 0,4*2,2*3</t>
  </si>
  <si>
    <t>316911112R00</t>
  </si>
  <si>
    <t>Osazení kamen. krycích desek na MC, tl. do 30 cm</t>
  </si>
  <si>
    <t>sloupky : 0,57*3+0,57*0,72+0,67*0,72</t>
  </si>
  <si>
    <t>330321311R00</t>
  </si>
  <si>
    <t>Beton sloupů a pilířů železový C 20/25</t>
  </si>
  <si>
    <t>dutiny sloupků plotu : 0,15*0,15*2,2*3+0,3*0,15*2,2</t>
  </si>
  <si>
    <t>pravý sloupek brány : 0,3*0,55</t>
  </si>
  <si>
    <t>0,22*1,65</t>
  </si>
  <si>
    <t>331231116RT2</t>
  </si>
  <si>
    <t>Zdivo pilířů cihelné z cihel pálených 290 mm P15 na maltu cementovou 10 MPa s použitím suché maltové směsi</t>
  </si>
  <si>
    <t xml:space="preserve">pilíře plotu : </t>
  </si>
  <si>
    <t>spodní část : 0,6*0,6*0,55*3-(0,15*0,15*0,55)*3</t>
  </si>
  <si>
    <t>horní část : 0,45*0,45*1,65*3-(0,15*0,15*1,65)*3</t>
  </si>
  <si>
    <t xml:space="preserve">pilíře brány : </t>
  </si>
  <si>
    <t>spodní část : 0,75*0,525*0,55</t>
  </si>
  <si>
    <t>horní část : 0,6*0,45*1,65</t>
  </si>
  <si>
    <t/>
  </si>
  <si>
    <t>u sousedovi brány-předpoklad, R : 2,02*0,45*0,45</t>
  </si>
  <si>
    <t>331351101R00</t>
  </si>
  <si>
    <t>Bednění sloupů čtyřúhelníkového průřezu - zřízení</t>
  </si>
  <si>
    <t>0,55*(0,63+0,75+0,5)</t>
  </si>
  <si>
    <t>1,65*(0,55+0,6+0,44)</t>
  </si>
  <si>
    <t>331351102R00</t>
  </si>
  <si>
    <t>Bednění sloupů čtyřúhelníkového průřezu - odstranění</t>
  </si>
  <si>
    <t>Odkaz na mn. položky pořadí 24 : 3,65750</t>
  </si>
  <si>
    <t>331361821R00</t>
  </si>
  <si>
    <t>Výztuž sloupů hranatých z betonářské oceli B500B (10 505)</t>
  </si>
  <si>
    <t>dutiny sloupků plotu, R-12 : 0,89*2,08*4*3/1000*1,08</t>
  </si>
  <si>
    <t>0,89*2,08*6/1000*1,08</t>
  </si>
  <si>
    <t>prokotvovací trny ke sloupkům- v opěrné zídce : 0,89*1,4*(4*3+11)/1000*1,08</t>
  </si>
  <si>
    <t>ŽB sloup : 0,89*(1,4*5+0,7*9)/1000*1,08</t>
  </si>
  <si>
    <t>3-100</t>
  </si>
  <si>
    <t>Hlava sloupku plotu kopulovitá, členitá 57x57cm, výdusek z umělého kamene kopie stáv. hlavy</t>
  </si>
  <si>
    <t>Indiv</t>
  </si>
  <si>
    <t>P1 : 3</t>
  </si>
  <si>
    <t>3-101</t>
  </si>
  <si>
    <t>Hlava sloupku plotu kopulovitá, členitá 57x72cm, výdusek z umělého kamene kopie stáv. hlavy</t>
  </si>
  <si>
    <t>P2 : 1</t>
  </si>
  <si>
    <t>3-102</t>
  </si>
  <si>
    <t>Hlava sloupku plotu kopulovitá, členitá 67x72cm, výdusek z umělého kamene,vč. úpravy tvaru na stavbě kopie stáv. hlavy</t>
  </si>
  <si>
    <t>P3 : 1</t>
  </si>
  <si>
    <t>3-103</t>
  </si>
  <si>
    <t>Hlava zídky, 40x5-8cm, výdusek z umělého kamene, odtrhové žlábky</t>
  </si>
  <si>
    <t>2,2*3</t>
  </si>
  <si>
    <t>316381125RV</t>
  </si>
  <si>
    <t>Krycí desky s přesahem tl. 50 - 80 mm</t>
  </si>
  <si>
    <t>pilíř u souseda : 0,5*0,5</t>
  </si>
  <si>
    <t>417351115R00</t>
  </si>
  <si>
    <t>Bednění ztužujících pásů a věnců - zřízení</t>
  </si>
  <si>
    <t>0,6*0,5+0,95*1</t>
  </si>
  <si>
    <t>0,075*0,63*2</t>
  </si>
  <si>
    <t>417351116R00</t>
  </si>
  <si>
    <t>Bednění ztužujících pásů a věnců - odstranění</t>
  </si>
  <si>
    <t>Odkaz na mn. položky pořadí 32 : 1,34450</t>
  </si>
  <si>
    <t>602015102R00</t>
  </si>
  <si>
    <t>Postřik stěn cementový weberdur ručně</t>
  </si>
  <si>
    <t>opěrná stěna : 4,69</t>
  </si>
  <si>
    <t>podezdívka : 0,55*(0,6+8,48*2+0,15*10+0,23*2+0,6*2+0,75*2)</t>
  </si>
  <si>
    <t>pilíře : 0,45*4*1,65*3</t>
  </si>
  <si>
    <t>1,65*(0,45*2+0,6*2)</t>
  </si>
  <si>
    <t>1,65*(0,55+0,6+0,45)</t>
  </si>
  <si>
    <t>u sousedovi brány-předpoklad, R : 2,02*0,45*4</t>
  </si>
  <si>
    <t>602015172R00</t>
  </si>
  <si>
    <t>Štuk vnější weberdur štuk ručně tl. 2 mm</t>
  </si>
  <si>
    <t>Odkaz na mn. položky pořadí 34 : 35,56200</t>
  </si>
  <si>
    <t>602015122RTV2</t>
  </si>
  <si>
    <t>Omítka stěn těsnící  (typ. vzor Webertec 933) ručně tloušťka vrstvy 10 mm</t>
  </si>
  <si>
    <t>622471317RS8</t>
  </si>
  <si>
    <t>Nátěr nebo nástřik stěn vnějších, složitost 1 - 2 hmota silikátová Keim barevná skupina II</t>
  </si>
  <si>
    <t>Odkaz na mn. položky pořadí 35 : 35,56200</t>
  </si>
  <si>
    <t>953943111R00</t>
  </si>
  <si>
    <t>Osazení kovových předmětů do zdiva, 1 kg / kus</t>
  </si>
  <si>
    <t>kotvení oplocení : 4*3</t>
  </si>
  <si>
    <t>brána : 4</t>
  </si>
  <si>
    <t>961043111R00</t>
  </si>
  <si>
    <t>Bourání základů z betonu proloženého kamenem</t>
  </si>
  <si>
    <t>0,6*9,16</t>
  </si>
  <si>
    <t>962022491R00</t>
  </si>
  <si>
    <t>Bourání zdiva nadzákladového kamenného na MC</t>
  </si>
  <si>
    <t>0,6*9,6</t>
  </si>
  <si>
    <t>962032231R00</t>
  </si>
  <si>
    <t>Bourání zdiva z cihel pálených na MVC</t>
  </si>
  <si>
    <t>podezdívka : 0,5*0,3*2,15*3</t>
  </si>
  <si>
    <t>962032314R00</t>
  </si>
  <si>
    <t>Bourání pilířů cihelných</t>
  </si>
  <si>
    <t>spodní část : 0,6*0,6*0,55*3+0,75*0,6*0,55+0,75*0,6*0,55</t>
  </si>
  <si>
    <t>horní část : 1,65*0,5*0,5*3+2,15*0,5*0,6+2,15*0,6*0,6</t>
  </si>
  <si>
    <t>976047231R00</t>
  </si>
  <si>
    <t>Vybourání betonových  krycích desek tl. do 10 cm</t>
  </si>
  <si>
    <t>hlava podezdívek : 2,15*3</t>
  </si>
  <si>
    <t>976047331R00</t>
  </si>
  <si>
    <t>Vybourání betonových krycích desek nad 10 cm</t>
  </si>
  <si>
    <t>hlavy sloupků : 0,6*3+0,7*2</t>
  </si>
  <si>
    <t>976082131R00</t>
  </si>
  <si>
    <t>Vybourání objímek,držáků apod.ze zdiva cihelného</t>
  </si>
  <si>
    <t>uchycení výplně plotu : 4*3</t>
  </si>
  <si>
    <t>979022012R00</t>
  </si>
  <si>
    <t>Očištění cihel plných od MC</t>
  </si>
  <si>
    <t xml:space="preserve">R : </t>
  </si>
  <si>
    <t>998011001R00</t>
  </si>
  <si>
    <t>Přesun hmot pro budovy zděné výšky do 6 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</si>
  <si>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</si>
  <si>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</si>
  <si>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</si>
  <si>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</si>
  <si>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0,45*7,85+0,53*0,75+0,63*0,75</t>
  </si>
  <si>
    <t>711112001RZ1</t>
  </si>
  <si>
    <t>Provedení izolace proti vlhkosti na ploše svislé, 1x asfaltovým penetračním nátěr včetně dodávky asfaltového laku</t>
  </si>
  <si>
    <t>9,6</t>
  </si>
  <si>
    <t>711141559RY2</t>
  </si>
  <si>
    <t>Provedení izolace proti vlhkosti na ploše vodorovné, asfaltovými pásy přitavením 1 vrstva - včetně dod. Glastek 40 special mineral</t>
  </si>
  <si>
    <t>(0,45*7,85+0,53*0,75+0,63*0,75)*1,15</t>
  </si>
  <si>
    <t>711142559RY2</t>
  </si>
  <si>
    <t>Provedení izolace proti vlhkosti na ploše svislé, asfaltovými pásy přitavením 1 vrstva - včetně dod. Glastek 40 special mineral</t>
  </si>
  <si>
    <t>9,6*1,15</t>
  </si>
  <si>
    <t>711823121RT3</t>
  </si>
  <si>
    <t>Montáž nopové fólie svisle včetně dodávky fólie DELTA MS</t>
  </si>
  <si>
    <t>711823129RT2</t>
  </si>
  <si>
    <t>Montáž ukončovací lišty k nopové fólii včetně dodávky lišty DELTA-MS PROFIL</t>
  </si>
  <si>
    <t>7,5</t>
  </si>
  <si>
    <t>998711201R00</t>
  </si>
  <si>
    <t>Přesun hmot pro izolace proti vodě, výšky do 6 m</t>
  </si>
  <si>
    <t>767914130R00</t>
  </si>
  <si>
    <t>Montáž oplocení rámového H do 2,0 m</t>
  </si>
  <si>
    <t>767914830R00</t>
  </si>
  <si>
    <t>Demontáž oplocení rámového H do 2 m</t>
  </si>
  <si>
    <t>767920130R00</t>
  </si>
  <si>
    <t>Montáž vrat na zděné sloupky, plochy do 6 m2</t>
  </si>
  <si>
    <t>branka souseda : 2</t>
  </si>
  <si>
    <t>767920140R00</t>
  </si>
  <si>
    <t>Montáž vrat na zděné sloupky, plochy do 8 m2</t>
  </si>
  <si>
    <t>Z02 : 1</t>
  </si>
  <si>
    <t>767920820R00</t>
  </si>
  <si>
    <t>Demontáž vrat k oplocení plochy do 6 m2</t>
  </si>
  <si>
    <t>v oplocení : 1</t>
  </si>
  <si>
    <t>dočasná demontáž - sousední objekt : 2</t>
  </si>
  <si>
    <t>767-100</t>
  </si>
  <si>
    <t>Repase výplní oplocení-opískování,doplnění pošk. prvků,práškové lakování,doprava</t>
  </si>
  <si>
    <t>dílce 220x157cm : 3</t>
  </si>
  <si>
    <t>767-101</t>
  </si>
  <si>
    <t>Nová brána 2 křídlá, kovaná,vč. povrch. úpravy, kování, osadit elmag.zámek, přípr. pro el. otevírání specifikece viz PD</t>
  </si>
  <si>
    <t>767-102</t>
  </si>
  <si>
    <t>Poplatek za žárové zinkování vč. nákladů na dopravu</t>
  </si>
  <si>
    <t>kpl</t>
  </si>
  <si>
    <t>998767201R00</t>
  </si>
  <si>
    <t>Přesun hmot pro zámečnické konstr., výšky do 6 m</t>
  </si>
  <si>
    <t>210100050Rv</t>
  </si>
  <si>
    <t>Kabelové vedení NN v zemi - přípojka pro videotelefon,přípojka pro osvětlení, délka 40m</t>
  </si>
  <si>
    <t>jedná se o agregovanou položku- obsahuje veškeré práce i materiály potřbné k provedení díla : 1</t>
  </si>
  <si>
    <t xml:space="preserve">délka přípojky je 40m a zahrnuje vedení pro videotelefon a osvetlení od hlavního objektu k bráně v oplocení : </t>
  </si>
  <si>
    <t>650010612RT3</t>
  </si>
  <si>
    <t>Montáž trubky ohebné plastové D 20 mm, ulož. pevné včetně dodávky Super Monoflex 1220</t>
  </si>
  <si>
    <t>pro přívod kabelů do sloupů brány - světla,zvonek : 1,5+2*2+1</t>
  </si>
  <si>
    <t>650101561R00</t>
  </si>
  <si>
    <t>Montáž LED svítidla nástěnného vestavného</t>
  </si>
  <si>
    <t>do sloupů brány : 2</t>
  </si>
  <si>
    <t>210140651RV</t>
  </si>
  <si>
    <t>Sada videotelefonu pro 4 účastníky, vč. dveřního zámku</t>
  </si>
  <si>
    <t>sestava: : 1</t>
  </si>
  <si>
    <t xml:space="preserve">-kamerová jednotka se čtečkou RFID, 4 tlačítka, rozlišení 2 Mpx, kovové tělo : </t>
  </si>
  <si>
    <t xml:space="preserve">- 4x monitor videotelefonu 7", full HD obraz, možnost velání mezi jednotlivými obrazovakami - intercom : </t>
  </si>
  <si>
    <t xml:space="preserve">- součástí bude i elektronická dveřní zámek - vstupní brána : </t>
  </si>
  <si>
    <t xml:space="preserve">- 5x čip pro otevírání brány : </t>
  </si>
  <si>
    <t xml:space="preserve">- možnost otevírání dveřního zámku přes monitor vnitřního videotelefonu : </t>
  </si>
  <si>
    <t xml:space="preserve">typ. vzor EM-10AHD : </t>
  </si>
  <si>
    <t>65-100</t>
  </si>
  <si>
    <t>Vnitřní rozvody slaboproudé-vedení v lištách (propojení videotelefonů)</t>
  </si>
  <si>
    <t>348360220RV</t>
  </si>
  <si>
    <t xml:space="preserve">Svítidlo LED exteriér. vestavné pro zazdění, nerez </t>
  </si>
  <si>
    <t>Specifikace</t>
  </si>
  <si>
    <t>POL3_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</si>
  <si>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</si>
  <si>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</si>
  <si>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</si>
  <si>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</si>
  <si>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</si>
  <si>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</si>
  <si>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</si>
  <si>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</si>
  <si>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</si>
  <si>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uložení směsi betonu a cihel skupina 170101 a 170102</t>
  </si>
  <si>
    <t>900100002RAV</t>
  </si>
  <si>
    <t>Dočasné oplocení výšky 180cm, vstupní branka 100x180cm</t>
  </si>
  <si>
    <t>100 m</t>
  </si>
  <si>
    <t>15/100</t>
  </si>
  <si>
    <t>005121 R</t>
  </si>
  <si>
    <t>Zařízení staveniště</t>
  </si>
  <si>
    <t>Soubor</t>
  </si>
  <si>
    <t>VRN</t>
  </si>
  <si>
    <t>POL99_0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</si>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</sst>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2326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SUMIF(F52:F67,A16,I52:I67)+SUMIF(F52:F67,"PSU",I52:I67)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SUMIF(F52:F67,A17,I52:I67)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SUMIF(F52:F67,A18,I52:I67)</f>
        <v>0</v>
      </c>
      <c r="J18" s="85"/>
    </row>
    <row r="19" spans="1:10" ht="23.25" customHeight="1" x14ac:dyDescent="0.2">
      <c r="A19" s="198" t="s">
        <v>97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SUMIF(F52:F67,A19,I52:I67)</f>
        <v>0</v>
      </c>
      <c r="J19" s="85"/>
    </row>
    <row r="20" spans="1:10" ht="23.25" customHeight="1" x14ac:dyDescent="0.2">
      <c r="A20" s="198" t="s">
        <v>98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SUMIF(F52:F67,A20,I52:I67)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IF(A29&gt;50, ROUNDUP(A27, 0), ROUNDDOWN(A27, 0))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'01 2332_01 Pol'!AE205</f>
        <v>0</v>
      </c>
      <c r="G39" s="151">
        <f>'01 2332_01 Pol'!AF205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 t="s">
        <v>45</v>
      </c>
      <c r="C40" s="155" t="s">
        <v>44</v>
      </c>
      <c r="D40" s="155"/>
      <c r="E40" s="155"/>
      <c r="F40" s="156">
        <f>'01 2332_01 Pol'!AE205</f>
        <v>0</v>
      </c>
      <c r="G40" s="157">
        <f>'01 2332_01 Pol'!AF205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8">
        <v>3</v>
      </c>
      <c r="B41" s="159" t="s">
        <v>43</v>
      </c>
      <c r="C41" s="149" t="s">
        <v>44</v>
      </c>
      <c r="D41" s="149"/>
      <c r="E41" s="149"/>
      <c r="F41" s="160">
        <f>'01 2332_01 Pol'!AE205</f>
        <v>0</v>
      </c>
      <c r="G41" s="152">
        <f>'01 2332_01 Pol'!AF205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77" t="s">
        <v>66</v>
      </c>
    </row>
    <row r="51" spans="1:10" ht="25.5" customHeight="1" x14ac:dyDescent="0.2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 x14ac:dyDescent="0.2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'01 2332_01 Pol'!G8</f>
        <v>0</v>
      </c>
      <c r="J52" s="191" t="str">
        <f>IF(I68=0,"",I52/I68*100)</f>
        <v/>
      </c>
    </row>
    <row r="53" spans="1:10" ht="36.75" customHeight="1" x14ac:dyDescent="0.2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'01 2332_01 Pol'!G30</f>
        <v>0</v>
      </c>
      <c r="J53" s="191" t="str">
        <f>IF(I68=0,"",I53/I68*100)</f>
        <v/>
      </c>
    </row>
    <row r="54" spans="1:10" ht="36.75" customHeight="1" x14ac:dyDescent="0.2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'01 2332_01 Pol'!G45</f>
        <v>0</v>
      </c>
      <c r="J54" s="191" t="str">
        <f>IF(I68=0,"",I54/I68*100)</f>
        <v/>
      </c>
    </row>
    <row r="55" spans="1:10" ht="36.75" customHeight="1" x14ac:dyDescent="0.2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'01 2332_01 Pol'!G87</f>
        <v>0</v>
      </c>
      <c r="J55" s="191" t="str">
        <f>IF(I68=0,"",I55/I68*100)</f>
        <v/>
      </c>
    </row>
    <row r="56" spans="1:10" ht="36.75" customHeight="1" x14ac:dyDescent="0.2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'01 2332_01 Pol'!G93</f>
        <v>0</v>
      </c>
      <c r="J56" s="191" t="str">
        <f>IF(I68=0,"",I56/I68*100)</f>
        <v/>
      </c>
    </row>
    <row r="57" spans="1:10" ht="36.75" customHeight="1" x14ac:dyDescent="0.2">
      <c r="A57" s="180"/>
      <c r="B57" s="185" t="s">
        <v>78</v>
      </c>
      <c r="C57" s="186" t="s">
        <v>79</v>
      </c>
      <c r="D57" s="187"/>
      <c r="E57" s="187"/>
      <c r="F57" s="194" t="s">
        <v>26</v>
      </c>
      <c r="G57" s="195"/>
      <c r="H57" s="195"/>
      <c r="I57" s="195">
        <f>'01 2332_01 Pol'!G112</f>
        <v>0</v>
      </c>
      <c r="J57" s="191" t="str">
        <f>IF(I68=0,"",I57/I68*100)</f>
        <v/>
      </c>
    </row>
    <row r="58" spans="1:10" ht="36.75" customHeight="1" x14ac:dyDescent="0.2">
      <c r="A58" s="180"/>
      <c r="B58" s="185" t="s">
        <v>80</v>
      </c>
      <c r="C58" s="186" t="s">
        <v>81</v>
      </c>
      <c r="D58" s="187"/>
      <c r="E58" s="187"/>
      <c r="F58" s="194" t="s">
        <v>26</v>
      </c>
      <c r="G58" s="195"/>
      <c r="H58" s="195"/>
      <c r="I58" s="195">
        <f>'01 2332_01 Pol'!G115</f>
        <v>0</v>
      </c>
      <c r="J58" s="191" t="str">
        <f>IF(I68=0,"",I58/I68*100)</f>
        <v/>
      </c>
    </row>
    <row r="59" spans="1:10" ht="36.75" customHeight="1" x14ac:dyDescent="0.2">
      <c r="A59" s="180"/>
      <c r="B59" s="185" t="s">
        <v>82</v>
      </c>
      <c r="C59" s="186" t="s">
        <v>83</v>
      </c>
      <c r="D59" s="187"/>
      <c r="E59" s="187"/>
      <c r="F59" s="194" t="s">
        <v>26</v>
      </c>
      <c r="G59" s="195"/>
      <c r="H59" s="195"/>
      <c r="I59" s="195">
        <f>'01 2332_01 Pol'!G119</f>
        <v>0</v>
      </c>
      <c r="J59" s="191" t="str">
        <f>IF(I68=0,"",I59/I68*100)</f>
        <v/>
      </c>
    </row>
    <row r="60" spans="1:10" ht="36.75" customHeight="1" x14ac:dyDescent="0.2">
      <c r="A60" s="180"/>
      <c r="B60" s="185" t="s">
        <v>84</v>
      </c>
      <c r="C60" s="186" t="s">
        <v>85</v>
      </c>
      <c r="D60" s="187"/>
      <c r="E60" s="187"/>
      <c r="F60" s="194" t="s">
        <v>26</v>
      </c>
      <c r="G60" s="195"/>
      <c r="H60" s="195"/>
      <c r="I60" s="195">
        <f>'01 2332_01 Pol'!G141</f>
        <v>0</v>
      </c>
      <c r="J60" s="191" t="str">
        <f>IF(I68=0,"",I60/I68*100)</f>
        <v/>
      </c>
    </row>
    <row r="61" spans="1:10" ht="36.75" customHeight="1" x14ac:dyDescent="0.2">
      <c r="A61" s="180"/>
      <c r="B61" s="185" t="s">
        <v>86</v>
      </c>
      <c r="C61" s="186" t="s">
        <v>87</v>
      </c>
      <c r="D61" s="187"/>
      <c r="E61" s="187"/>
      <c r="F61" s="194" t="s">
        <v>27</v>
      </c>
      <c r="G61" s="195"/>
      <c r="H61" s="195"/>
      <c r="I61" s="195">
        <f>'01 2332_01 Pol'!G143</f>
        <v>0</v>
      </c>
      <c r="J61" s="191" t="str">
        <f>IF(I68=0,"",I61/I68*100)</f>
        <v/>
      </c>
    </row>
    <row r="62" spans="1:10" ht="36.75" customHeight="1" x14ac:dyDescent="0.2">
      <c r="A62" s="180"/>
      <c r="B62" s="185" t="s">
        <v>88</v>
      </c>
      <c r="C62" s="186" t="s">
        <v>89</v>
      </c>
      <c r="D62" s="187"/>
      <c r="E62" s="187"/>
      <c r="F62" s="194" t="s">
        <v>27</v>
      </c>
      <c r="G62" s="195"/>
      <c r="H62" s="195"/>
      <c r="I62" s="195">
        <f>'01 2332_01 Pol'!G157</f>
        <v>0</v>
      </c>
      <c r="J62" s="191" t="str">
        <f>IF(I68=0,"",I62/I68*100)</f>
        <v/>
      </c>
    </row>
    <row r="63" spans="1:10" ht="36.75" customHeight="1" x14ac:dyDescent="0.2">
      <c r="A63" s="180"/>
      <c r="B63" s="185" t="s">
        <v>90</v>
      </c>
      <c r="C63" s="186" t="s">
        <v>91</v>
      </c>
      <c r="D63" s="187"/>
      <c r="E63" s="187"/>
      <c r="F63" s="194" t="s">
        <v>28</v>
      </c>
      <c r="G63" s="195"/>
      <c r="H63" s="195"/>
      <c r="I63" s="195">
        <f>'01 2332_01 Pol'!G175</f>
        <v>0</v>
      </c>
      <c r="J63" s="191" t="str">
        <f>IF(I68=0,"",I63/I68*100)</f>
        <v/>
      </c>
    </row>
    <row r="64" spans="1:10" ht="36.75" customHeight="1" x14ac:dyDescent="0.2">
      <c r="A64" s="180"/>
      <c r="B64" s="185" t="s">
        <v>92</v>
      </c>
      <c r="C64" s="186" t="s">
        <v>93</v>
      </c>
      <c r="D64" s="187"/>
      <c r="E64" s="187"/>
      <c r="F64" s="194" t="s">
        <v>28</v>
      </c>
      <c r="G64" s="195"/>
      <c r="H64" s="195"/>
      <c r="I64" s="195">
        <f>'01 2332_01 Pol'!G179</f>
        <v>0</v>
      </c>
      <c r="J64" s="191" t="str">
        <f>IF(I68=0,"",I64/I68*100)</f>
        <v/>
      </c>
    </row>
    <row r="65" spans="1:10" ht="36.75" customHeight="1" x14ac:dyDescent="0.2">
      <c r="A65" s="180"/>
      <c r="B65" s="185" t="s">
        <v>94</v>
      </c>
      <c r="C65" s="186" t="s">
        <v>95</v>
      </c>
      <c r="D65" s="187"/>
      <c r="E65" s="187"/>
      <c r="F65" s="194" t="s">
        <v>96</v>
      </c>
      <c r="G65" s="195"/>
      <c r="H65" s="195"/>
      <c r="I65" s="195">
        <f>'01 2332_01 Pol'!G194</f>
        <v>0</v>
      </c>
      <c r="J65" s="191" t="str">
        <f>IF(I68=0,"",I65/I68*100)</f>
        <v/>
      </c>
    </row>
    <row r="66" spans="1:10" ht="36.75" customHeight="1" x14ac:dyDescent="0.2">
      <c r="A66" s="180"/>
      <c r="B66" s="185" t="s">
        <v>97</v>
      </c>
      <c r="C66" s="186" t="s">
        <v>29</v>
      </c>
      <c r="D66" s="187"/>
      <c r="E66" s="187"/>
      <c r="F66" s="194" t="s">
        <v>97</v>
      </c>
      <c r="G66" s="195"/>
      <c r="H66" s="195"/>
      <c r="I66" s="195">
        <f>'01 2332_01 Pol'!G199</f>
        <v>0</v>
      </c>
      <c r="J66" s="191" t="str">
        <f>IF(I68=0,"",I66/I68*100)</f>
        <v/>
      </c>
    </row>
    <row r="67" spans="1:10" ht="36.75" customHeight="1" x14ac:dyDescent="0.2">
      <c r="A67" s="180"/>
      <c r="B67" s="185" t="s">
        <v>98</v>
      </c>
      <c r="C67" s="186" t="s">
        <v>30</v>
      </c>
      <c r="D67" s="187"/>
      <c r="E67" s="187"/>
      <c r="F67" s="194" t="s">
        <v>98</v>
      </c>
      <c r="G67" s="195"/>
      <c r="H67" s="195"/>
      <c r="I67" s="195">
        <f>'01 2332_01 Pol'!G202</f>
        <v>0</v>
      </c>
      <c r="J67" s="191" t="str">
        <f>IF(I68=0,"",I67/I68*100)</f>
        <v/>
      </c>
    </row>
    <row r="68" spans="1:10" ht="25.5" customHeight="1" x14ac:dyDescent="0.2">
      <c r="A68" s="181"/>
      <c r="B68" s="188" t="s">
        <v>1</v>
      </c>
      <c r="C68" s="189"/>
      <c r="D68" s="190"/>
      <c r="E68" s="190"/>
      <c r="F68" s="196"/>
      <c r="G68" s="197"/>
      <c r="H68" s="197"/>
      <c r="I68" s="197">
        <f>SUM(I52:I67)</f>
        <v>0</v>
      </c>
      <c r="J68" s="192">
        <f>SUM(J52:J67)</f>
        <v>0</v>
      </c>
    </row>
    <row r="69" spans="1:10" x14ac:dyDescent="0.2">
      <c r="F69" s="137"/>
      <c r="G69" s="137"/>
      <c r="H69" s="137"/>
      <c r="I69" s="137"/>
      <c r="J69" s="193"/>
    </row>
    <row r="70" spans="1:10" x14ac:dyDescent="0.2">
      <c r="F70" s="137"/>
      <c r="G70" s="137"/>
      <c r="H70" s="137"/>
      <c r="I70" s="137"/>
      <c r="J70" s="193"/>
    </row>
    <row r="71" spans="1:10" x14ac:dyDescent="0.2">
      <c r="F71" s="137"/>
      <c r="G71" s="137"/>
      <c r="H71" s="137"/>
      <c r="I71" s="137"/>
      <c r="J71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B3A0-F947-4CC9-AC33-B1FCC410F0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99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100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100</v>
      </c>
      <c r="AG3" t="s">
        <v>101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102</v>
      </c>
    </row>
    <row r="5" spans="1:60" x14ac:dyDescent="0.2">
      <c r="D5" s="10"/>
    </row>
    <row r="6" spans="1:60" ht="38.25" x14ac:dyDescent="0.2">
      <c r="A6" s="210" t="s">
        <v>103</v>
      </c>
      <c r="B6" s="212" t="s">
        <v>104</v>
      </c>
      <c r="C6" s="212" t="s">
        <v>105</v>
      </c>
      <c r="D6" s="211" t="s">
        <v>106</v>
      </c>
      <c r="E6" s="210" t="s">
        <v>107</v>
      </c>
      <c r="F6" s="209" t="s">
        <v>108</v>
      </c>
      <c r="G6" s="210" t="s">
        <v>31</v>
      </c>
      <c r="H6" s="213" t="s">
        <v>32</v>
      </c>
      <c r="I6" s="213" t="s">
        <v>109</v>
      </c>
      <c r="J6" s="213" t="s">
        <v>33</v>
      </c>
      <c r="K6" s="213" t="s">
        <v>110</v>
      </c>
      <c r="L6" s="213" t="s">
        <v>111</v>
      </c>
      <c r="M6" s="213" t="s">
        <v>112</v>
      </c>
      <c r="N6" s="213" t="s">
        <v>113</v>
      </c>
      <c r="O6" s="213" t="s">
        <v>114</v>
      </c>
      <c r="P6" s="213" t="s">
        <v>115</v>
      </c>
      <c r="Q6" s="213" t="s">
        <v>116</v>
      </c>
      <c r="R6" s="213" t="s">
        <v>117</v>
      </c>
      <c r="S6" s="213" t="s">
        <v>118</v>
      </c>
      <c r="T6" s="213" t="s">
        <v>119</v>
      </c>
      <c r="U6" s="213" t="s">
        <v>120</v>
      </c>
      <c r="V6" s="213" t="s">
        <v>121</v>
      </c>
      <c r="W6" s="213" t="s">
        <v>122</v>
      </c>
      <c r="X6" s="213" t="s">
        <v>123</v>
      </c>
      <c r="Y6" s="213" t="s">
        <v>124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41" t="s">
        <v>125</v>
      </c>
      <c r="B8" s="242" t="s">
        <v>68</v>
      </c>
      <c r="C8" s="261" t="s">
        <v>69</v>
      </c>
      <c r="D8" s="243"/>
      <c r="E8" s="244"/>
      <c r="F8" s="245"/>
      <c r="G8" s="246">
        <f>SUMIF(AG9:AG29,"&lt;&gt;NOR",G9:G29)</f>
        <v>0</v>
      </c>
      <c r="H8" s="240"/>
      <c r="I8" s="240">
        <f>SUM(I9:I29)</f>
        <v>0</v>
      </c>
      <c r="J8" s="240"/>
      <c r="K8" s="240">
        <f>SUM(K9:K29)</f>
        <v>0</v>
      </c>
      <c r="L8" s="240"/>
      <c r="M8" s="240">
        <f>SUM(M9:M29)</f>
        <v>0</v>
      </c>
      <c r="N8" s="239"/>
      <c r="O8" s="239">
        <f>SUM(O9:O29)</f>
        <v>7.0000000000000007E-2</v>
      </c>
      <c r="P8" s="239"/>
      <c r="Q8" s="239">
        <f>SUM(Q9:Q29)</f>
        <v>0</v>
      </c>
      <c r="R8" s="240"/>
      <c r="S8" s="240"/>
      <c r="T8" s="240"/>
      <c r="U8" s="240"/>
      <c r="V8" s="240">
        <f>SUM(V9:V29)</f>
        <v>59.74</v>
      </c>
      <c r="W8" s="240"/>
      <c r="X8" s="240"/>
      <c r="Y8" s="240"/>
      <c r="AG8" t="s">
        <v>126</v>
      </c>
    </row>
    <row r="9" spans="1:60" ht="22.5" outlineLevel="1" x14ac:dyDescent="0.2">
      <c r="A9" s="248">
        <v>1</v>
      </c>
      <c r="B9" s="249" t="s">
        <v>127</v>
      </c>
      <c r="C9" s="262" t="s">
        <v>128</v>
      </c>
      <c r="D9" s="250" t="s">
        <v>129</v>
      </c>
      <c r="E9" s="251">
        <v>1</v>
      </c>
      <c r="F9" s="252"/>
      <c r="G9" s="253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130</v>
      </c>
      <c r="T9" s="235" t="s">
        <v>130</v>
      </c>
      <c r="U9" s="235">
        <v>19.89</v>
      </c>
      <c r="V9" s="235">
        <f>ROUND(E9*U9,2)</f>
        <v>19.89</v>
      </c>
      <c r="W9" s="235"/>
      <c r="X9" s="235" t="s">
        <v>131</v>
      </c>
      <c r="Y9" s="235" t="s">
        <v>132</v>
      </c>
      <c r="Z9" s="214"/>
      <c r="AA9" s="214"/>
      <c r="AB9" s="214"/>
      <c r="AC9" s="214"/>
      <c r="AD9" s="214"/>
      <c r="AE9" s="214"/>
      <c r="AF9" s="214"/>
      <c r="AG9" s="214" t="s">
        <v>133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31"/>
      <c r="B10" s="232"/>
      <c r="C10" s="263" t="s">
        <v>68</v>
      </c>
      <c r="D10" s="237"/>
      <c r="E10" s="238">
        <v>1</v>
      </c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35"/>
      <c r="Z10" s="214"/>
      <c r="AA10" s="214"/>
      <c r="AB10" s="214"/>
      <c r="AC10" s="214"/>
      <c r="AD10" s="214"/>
      <c r="AE10" s="214"/>
      <c r="AF10" s="214"/>
      <c r="AG10" s="214" t="s">
        <v>134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54">
        <v>2</v>
      </c>
      <c r="B11" s="255" t="s">
        <v>135</v>
      </c>
      <c r="C11" s="264" t="s">
        <v>136</v>
      </c>
      <c r="D11" s="256" t="s">
        <v>129</v>
      </c>
      <c r="E11" s="257">
        <v>1</v>
      </c>
      <c r="F11" s="258"/>
      <c r="G11" s="259">
        <f>ROUND(E11*F11,2)</f>
        <v>0</v>
      </c>
      <c r="H11" s="236"/>
      <c r="I11" s="235">
        <f>ROUND(E11*H11,2)</f>
        <v>0</v>
      </c>
      <c r="J11" s="236"/>
      <c r="K11" s="235">
        <f>ROUND(E11*J11,2)</f>
        <v>0</v>
      </c>
      <c r="L11" s="235">
        <v>21</v>
      </c>
      <c r="M11" s="235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5"/>
      <c r="S11" s="235" t="s">
        <v>130</v>
      </c>
      <c r="T11" s="235" t="s">
        <v>130</v>
      </c>
      <c r="U11" s="235">
        <v>13.006</v>
      </c>
      <c r="V11" s="235">
        <f>ROUND(E11*U11,2)</f>
        <v>13.01</v>
      </c>
      <c r="W11" s="235"/>
      <c r="X11" s="235" t="s">
        <v>131</v>
      </c>
      <c r="Y11" s="235" t="s">
        <v>132</v>
      </c>
      <c r="Z11" s="214"/>
      <c r="AA11" s="214"/>
      <c r="AB11" s="214"/>
      <c r="AC11" s="214"/>
      <c r="AD11" s="214"/>
      <c r="AE11" s="214"/>
      <c r="AF11" s="214"/>
      <c r="AG11" s="214" t="s">
        <v>133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8">
        <v>3</v>
      </c>
      <c r="B12" s="249" t="s">
        <v>137</v>
      </c>
      <c r="C12" s="262" t="s">
        <v>138</v>
      </c>
      <c r="D12" s="250" t="s">
        <v>139</v>
      </c>
      <c r="E12" s="251">
        <v>2</v>
      </c>
      <c r="F12" s="252"/>
      <c r="G12" s="253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21</v>
      </c>
      <c r="M12" s="235">
        <f>G12*(1+L12/100)</f>
        <v>0</v>
      </c>
      <c r="N12" s="234">
        <v>2.478E-2</v>
      </c>
      <c r="O12" s="234">
        <f>ROUND(E12*N12,2)</f>
        <v>0.05</v>
      </c>
      <c r="P12" s="234">
        <v>0</v>
      </c>
      <c r="Q12" s="234">
        <f>ROUND(E12*P12,2)</f>
        <v>0</v>
      </c>
      <c r="R12" s="235"/>
      <c r="S12" s="235" t="s">
        <v>130</v>
      </c>
      <c r="T12" s="235" t="s">
        <v>130</v>
      </c>
      <c r="U12" s="235">
        <v>0.54700000000000004</v>
      </c>
      <c r="V12" s="235">
        <f>ROUND(E12*U12,2)</f>
        <v>1.0900000000000001</v>
      </c>
      <c r="W12" s="235"/>
      <c r="X12" s="235" t="s">
        <v>131</v>
      </c>
      <c r="Y12" s="235" t="s">
        <v>132</v>
      </c>
      <c r="Z12" s="214"/>
      <c r="AA12" s="214"/>
      <c r="AB12" s="214"/>
      <c r="AC12" s="214"/>
      <c r="AD12" s="214"/>
      <c r="AE12" s="214"/>
      <c r="AF12" s="214"/>
      <c r="AG12" s="214" t="s">
        <v>133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3" t="s">
        <v>140</v>
      </c>
      <c r="D13" s="237"/>
      <c r="E13" s="238">
        <v>2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4"/>
      <c r="AA13" s="214"/>
      <c r="AB13" s="214"/>
      <c r="AC13" s="214"/>
      <c r="AD13" s="214"/>
      <c r="AE13" s="214"/>
      <c r="AF13" s="214"/>
      <c r="AG13" s="214" t="s">
        <v>134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8">
        <v>4</v>
      </c>
      <c r="B14" s="249" t="s">
        <v>141</v>
      </c>
      <c r="C14" s="262" t="s">
        <v>142</v>
      </c>
      <c r="D14" s="250" t="s">
        <v>143</v>
      </c>
      <c r="E14" s="251">
        <v>5.84</v>
      </c>
      <c r="F14" s="252"/>
      <c r="G14" s="253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21</v>
      </c>
      <c r="M14" s="235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5"/>
      <c r="S14" s="235" t="s">
        <v>130</v>
      </c>
      <c r="T14" s="235" t="s">
        <v>130</v>
      </c>
      <c r="U14" s="235">
        <v>0.36799999999999999</v>
      </c>
      <c r="V14" s="235">
        <f>ROUND(E14*U14,2)</f>
        <v>2.15</v>
      </c>
      <c r="W14" s="235"/>
      <c r="X14" s="235" t="s">
        <v>131</v>
      </c>
      <c r="Y14" s="235" t="s">
        <v>132</v>
      </c>
      <c r="Z14" s="214"/>
      <c r="AA14" s="214"/>
      <c r="AB14" s="214"/>
      <c r="AC14" s="214"/>
      <c r="AD14" s="214"/>
      <c r="AE14" s="214"/>
      <c r="AF14" s="214"/>
      <c r="AG14" s="214" t="s">
        <v>133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31"/>
      <c r="B15" s="232"/>
      <c r="C15" s="263" t="s">
        <v>144</v>
      </c>
      <c r="D15" s="237"/>
      <c r="E15" s="238">
        <v>5.84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4"/>
      <c r="AA15" s="214"/>
      <c r="AB15" s="214"/>
      <c r="AC15" s="214"/>
      <c r="AD15" s="214"/>
      <c r="AE15" s="214"/>
      <c r="AF15" s="214"/>
      <c r="AG15" s="214" t="s">
        <v>134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48">
        <v>5</v>
      </c>
      <c r="B16" s="249" t="s">
        <v>145</v>
      </c>
      <c r="C16" s="262" t="s">
        <v>146</v>
      </c>
      <c r="D16" s="250" t="s">
        <v>147</v>
      </c>
      <c r="E16" s="251">
        <v>11.2</v>
      </c>
      <c r="F16" s="252"/>
      <c r="G16" s="253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6.9999999999999999E-4</v>
      </c>
      <c r="O16" s="234">
        <f>ROUND(E16*N16,2)</f>
        <v>0.01</v>
      </c>
      <c r="P16" s="234">
        <v>0</v>
      </c>
      <c r="Q16" s="234">
        <f>ROUND(E16*P16,2)</f>
        <v>0</v>
      </c>
      <c r="R16" s="235"/>
      <c r="S16" s="235" t="s">
        <v>130</v>
      </c>
      <c r="T16" s="235" t="s">
        <v>130</v>
      </c>
      <c r="U16" s="235">
        <v>0.156</v>
      </c>
      <c r="V16" s="235">
        <f>ROUND(E16*U16,2)</f>
        <v>1.75</v>
      </c>
      <c r="W16" s="235"/>
      <c r="X16" s="235" t="s">
        <v>131</v>
      </c>
      <c r="Y16" s="235" t="s">
        <v>132</v>
      </c>
      <c r="Z16" s="214"/>
      <c r="AA16" s="214"/>
      <c r="AB16" s="214"/>
      <c r="AC16" s="214"/>
      <c r="AD16" s="214"/>
      <c r="AE16" s="214"/>
      <c r="AF16" s="214"/>
      <c r="AG16" s="214" t="s">
        <v>133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31"/>
      <c r="B17" s="232"/>
      <c r="C17" s="263" t="s">
        <v>148</v>
      </c>
      <c r="D17" s="237"/>
      <c r="E17" s="238">
        <v>11.2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4"/>
      <c r="AA17" s="214"/>
      <c r="AB17" s="214"/>
      <c r="AC17" s="214"/>
      <c r="AD17" s="214"/>
      <c r="AE17" s="214"/>
      <c r="AF17" s="214"/>
      <c r="AG17" s="214" t="s">
        <v>134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8">
        <v>6</v>
      </c>
      <c r="B18" s="249" t="s">
        <v>149</v>
      </c>
      <c r="C18" s="262" t="s">
        <v>150</v>
      </c>
      <c r="D18" s="250" t="s">
        <v>147</v>
      </c>
      <c r="E18" s="251">
        <v>11.2</v>
      </c>
      <c r="F18" s="252"/>
      <c r="G18" s="253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130</v>
      </c>
      <c r="T18" s="235" t="s">
        <v>130</v>
      </c>
      <c r="U18" s="235">
        <v>9.5000000000000001E-2</v>
      </c>
      <c r="V18" s="235">
        <f>ROUND(E18*U18,2)</f>
        <v>1.06</v>
      </c>
      <c r="W18" s="235"/>
      <c r="X18" s="235" t="s">
        <v>131</v>
      </c>
      <c r="Y18" s="235" t="s">
        <v>132</v>
      </c>
      <c r="Z18" s="214"/>
      <c r="AA18" s="214"/>
      <c r="AB18" s="214"/>
      <c r="AC18" s="214"/>
      <c r="AD18" s="214"/>
      <c r="AE18" s="214"/>
      <c r="AF18" s="214"/>
      <c r="AG18" s="214" t="s">
        <v>133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31"/>
      <c r="B19" s="232"/>
      <c r="C19" s="263" t="s">
        <v>151</v>
      </c>
      <c r="D19" s="237"/>
      <c r="E19" s="238">
        <v>11.2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4"/>
      <c r="AA19" s="214"/>
      <c r="AB19" s="214"/>
      <c r="AC19" s="214"/>
      <c r="AD19" s="214"/>
      <c r="AE19" s="214"/>
      <c r="AF19" s="214"/>
      <c r="AG19" s="214" t="s">
        <v>134</v>
      </c>
      <c r="AH19" s="214">
        <v>5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8">
        <v>7</v>
      </c>
      <c r="B20" s="249" t="s">
        <v>152</v>
      </c>
      <c r="C20" s="262" t="s">
        <v>153</v>
      </c>
      <c r="D20" s="250" t="s">
        <v>147</v>
      </c>
      <c r="E20" s="251">
        <v>11.2</v>
      </c>
      <c r="F20" s="252"/>
      <c r="G20" s="253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8.0000000000000004E-4</v>
      </c>
      <c r="O20" s="234">
        <f>ROUND(E20*N20,2)</f>
        <v>0.01</v>
      </c>
      <c r="P20" s="234">
        <v>0</v>
      </c>
      <c r="Q20" s="234">
        <f>ROUND(E20*P20,2)</f>
        <v>0</v>
      </c>
      <c r="R20" s="235"/>
      <c r="S20" s="235" t="s">
        <v>130</v>
      </c>
      <c r="T20" s="235" t="s">
        <v>130</v>
      </c>
      <c r="U20" s="235">
        <v>0.28299999999999997</v>
      </c>
      <c r="V20" s="235">
        <f>ROUND(E20*U20,2)</f>
        <v>3.17</v>
      </c>
      <c r="W20" s="235"/>
      <c r="X20" s="235" t="s">
        <v>131</v>
      </c>
      <c r="Y20" s="235" t="s">
        <v>132</v>
      </c>
      <c r="Z20" s="214"/>
      <c r="AA20" s="214"/>
      <c r="AB20" s="214"/>
      <c r="AC20" s="214"/>
      <c r="AD20" s="214"/>
      <c r="AE20" s="214"/>
      <c r="AF20" s="214"/>
      <c r="AG20" s="214" t="s">
        <v>133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31"/>
      <c r="B21" s="232"/>
      <c r="C21" s="263" t="s">
        <v>154</v>
      </c>
      <c r="D21" s="237"/>
      <c r="E21" s="238">
        <v>11.2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35"/>
      <c r="Z21" s="214"/>
      <c r="AA21" s="214"/>
      <c r="AB21" s="214"/>
      <c r="AC21" s="214"/>
      <c r="AD21" s="214"/>
      <c r="AE21" s="214"/>
      <c r="AF21" s="214"/>
      <c r="AG21" s="214" t="s">
        <v>134</v>
      </c>
      <c r="AH21" s="214">
        <v>5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48">
        <v>8</v>
      </c>
      <c r="B22" s="249" t="s">
        <v>155</v>
      </c>
      <c r="C22" s="262" t="s">
        <v>156</v>
      </c>
      <c r="D22" s="250" t="s">
        <v>147</v>
      </c>
      <c r="E22" s="251">
        <v>11.2</v>
      </c>
      <c r="F22" s="252"/>
      <c r="G22" s="253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/>
      <c r="S22" s="235" t="s">
        <v>130</v>
      </c>
      <c r="T22" s="235" t="s">
        <v>130</v>
      </c>
      <c r="U22" s="235">
        <v>0.08</v>
      </c>
      <c r="V22" s="235">
        <f>ROUND(E22*U22,2)</f>
        <v>0.9</v>
      </c>
      <c r="W22" s="235"/>
      <c r="X22" s="235" t="s">
        <v>131</v>
      </c>
      <c r="Y22" s="235" t="s">
        <v>132</v>
      </c>
      <c r="Z22" s="214"/>
      <c r="AA22" s="214"/>
      <c r="AB22" s="214"/>
      <c r="AC22" s="214"/>
      <c r="AD22" s="214"/>
      <c r="AE22" s="214"/>
      <c r="AF22" s="214"/>
      <c r="AG22" s="214" t="s">
        <v>133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31"/>
      <c r="B23" s="232"/>
      <c r="C23" s="263" t="s">
        <v>157</v>
      </c>
      <c r="D23" s="237"/>
      <c r="E23" s="238">
        <v>11.2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4"/>
      <c r="AA23" s="214"/>
      <c r="AB23" s="214"/>
      <c r="AC23" s="214"/>
      <c r="AD23" s="214"/>
      <c r="AE23" s="214"/>
      <c r="AF23" s="214"/>
      <c r="AG23" s="214" t="s">
        <v>134</v>
      </c>
      <c r="AH23" s="214">
        <v>5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8">
        <v>9</v>
      </c>
      <c r="B24" s="249" t="s">
        <v>158</v>
      </c>
      <c r="C24" s="262" t="s">
        <v>159</v>
      </c>
      <c r="D24" s="250" t="s">
        <v>143</v>
      </c>
      <c r="E24" s="251">
        <v>5.84</v>
      </c>
      <c r="F24" s="252"/>
      <c r="G24" s="253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130</v>
      </c>
      <c r="T24" s="235" t="s">
        <v>130</v>
      </c>
      <c r="U24" s="235">
        <v>1.1499999999999999</v>
      </c>
      <c r="V24" s="235">
        <f>ROUND(E24*U24,2)</f>
        <v>6.72</v>
      </c>
      <c r="W24" s="235"/>
      <c r="X24" s="235" t="s">
        <v>131</v>
      </c>
      <c r="Y24" s="235" t="s">
        <v>132</v>
      </c>
      <c r="Z24" s="214"/>
      <c r="AA24" s="214"/>
      <c r="AB24" s="214"/>
      <c r="AC24" s="214"/>
      <c r="AD24" s="214"/>
      <c r="AE24" s="214"/>
      <c r="AF24" s="214"/>
      <c r="AG24" s="214" t="s">
        <v>133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31"/>
      <c r="B25" s="232"/>
      <c r="C25" s="263" t="s">
        <v>160</v>
      </c>
      <c r="D25" s="237"/>
      <c r="E25" s="238">
        <v>5.84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4"/>
      <c r="AA25" s="214"/>
      <c r="AB25" s="214"/>
      <c r="AC25" s="214"/>
      <c r="AD25" s="214"/>
      <c r="AE25" s="214"/>
      <c r="AF25" s="214"/>
      <c r="AG25" s="214" t="s">
        <v>134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8">
        <v>10</v>
      </c>
      <c r="B26" s="249" t="s">
        <v>161</v>
      </c>
      <c r="C26" s="262" t="s">
        <v>162</v>
      </c>
      <c r="D26" s="250" t="s">
        <v>147</v>
      </c>
      <c r="E26" s="251">
        <v>12</v>
      </c>
      <c r="F26" s="252"/>
      <c r="G26" s="253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3.0000000000000001E-5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130</v>
      </c>
      <c r="T26" s="235" t="s">
        <v>130</v>
      </c>
      <c r="U26" s="235">
        <v>0</v>
      </c>
      <c r="V26" s="235">
        <f>ROUND(E26*U26,2)</f>
        <v>0</v>
      </c>
      <c r="W26" s="235"/>
      <c r="X26" s="235" t="s">
        <v>163</v>
      </c>
      <c r="Y26" s="235" t="s">
        <v>132</v>
      </c>
      <c r="Z26" s="214"/>
      <c r="AA26" s="214"/>
      <c r="AB26" s="214"/>
      <c r="AC26" s="214"/>
      <c r="AD26" s="214"/>
      <c r="AE26" s="214"/>
      <c r="AF26" s="214"/>
      <c r="AG26" s="214" t="s">
        <v>164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31"/>
      <c r="B27" s="232"/>
      <c r="C27" s="263" t="s">
        <v>165</v>
      </c>
      <c r="D27" s="237"/>
      <c r="E27" s="238">
        <v>12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4"/>
      <c r="AA27" s="214"/>
      <c r="AB27" s="214"/>
      <c r="AC27" s="214"/>
      <c r="AD27" s="214"/>
      <c r="AE27" s="214"/>
      <c r="AF27" s="214"/>
      <c r="AG27" s="214" t="s">
        <v>134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48">
        <v>11</v>
      </c>
      <c r="B28" s="249" t="s">
        <v>166</v>
      </c>
      <c r="C28" s="262" t="s">
        <v>167</v>
      </c>
      <c r="D28" s="250" t="s">
        <v>168</v>
      </c>
      <c r="E28" s="251">
        <v>10</v>
      </c>
      <c r="F28" s="252"/>
      <c r="G28" s="253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21</v>
      </c>
      <c r="M28" s="235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5" t="s">
        <v>169</v>
      </c>
      <c r="S28" s="235" t="s">
        <v>130</v>
      </c>
      <c r="T28" s="235" t="s">
        <v>130</v>
      </c>
      <c r="U28" s="235">
        <v>1</v>
      </c>
      <c r="V28" s="235">
        <f>ROUND(E28*U28,2)</f>
        <v>10</v>
      </c>
      <c r="W28" s="235"/>
      <c r="X28" s="235" t="s">
        <v>170</v>
      </c>
      <c r="Y28" s="235" t="s">
        <v>132</v>
      </c>
      <c r="Z28" s="214"/>
      <c r="AA28" s="214"/>
      <c r="AB28" s="214"/>
      <c r="AC28" s="214"/>
      <c r="AD28" s="214"/>
      <c r="AE28" s="214"/>
      <c r="AF28" s="214"/>
      <c r="AG28" s="214" t="s">
        <v>171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31"/>
      <c r="B29" s="232"/>
      <c r="C29" s="263" t="s">
        <v>172</v>
      </c>
      <c r="D29" s="237"/>
      <c r="E29" s="238">
        <v>10</v>
      </c>
      <c r="F29" s="235"/>
      <c r="G29" s="235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35"/>
      <c r="Z29" s="214"/>
      <c r="AA29" s="214"/>
      <c r="AB29" s="214"/>
      <c r="AC29" s="214"/>
      <c r="AD29" s="214"/>
      <c r="AE29" s="214"/>
      <c r="AF29" s="214"/>
      <c r="AG29" s="214" t="s">
        <v>134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41" t="s">
        <v>125</v>
      </c>
      <c r="B30" s="242" t="s">
        <v>70</v>
      </c>
      <c r="C30" s="261" t="s">
        <v>71</v>
      </c>
      <c r="D30" s="243"/>
      <c r="E30" s="244"/>
      <c r="F30" s="245"/>
      <c r="G30" s="246">
        <f>SUMIF(AG31:AG44,"&lt;&gt;NOR",G31:G44)</f>
        <v>0</v>
      </c>
      <c r="H30" s="240"/>
      <c r="I30" s="240">
        <f>SUM(I31:I44)</f>
        <v>0</v>
      </c>
      <c r="J30" s="240"/>
      <c r="K30" s="240">
        <f>SUM(K31:K44)</f>
        <v>0</v>
      </c>
      <c r="L30" s="240"/>
      <c r="M30" s="240">
        <f>SUM(M31:M44)</f>
        <v>0</v>
      </c>
      <c r="N30" s="239"/>
      <c r="O30" s="239">
        <f>SUM(O31:O44)</f>
        <v>30.189999999999994</v>
      </c>
      <c r="P30" s="239"/>
      <c r="Q30" s="239">
        <f>SUM(Q31:Q44)</f>
        <v>0</v>
      </c>
      <c r="R30" s="240"/>
      <c r="S30" s="240"/>
      <c r="T30" s="240"/>
      <c r="U30" s="240"/>
      <c r="V30" s="240">
        <f>SUM(V31:V44)</f>
        <v>22.36</v>
      </c>
      <c r="W30" s="240"/>
      <c r="X30" s="240"/>
      <c r="Y30" s="240"/>
      <c r="AG30" t="s">
        <v>126</v>
      </c>
    </row>
    <row r="31" spans="1:60" ht="22.5" outlineLevel="1" x14ac:dyDescent="0.2">
      <c r="A31" s="248">
        <v>12</v>
      </c>
      <c r="B31" s="249" t="s">
        <v>173</v>
      </c>
      <c r="C31" s="262" t="s">
        <v>174</v>
      </c>
      <c r="D31" s="250" t="s">
        <v>147</v>
      </c>
      <c r="E31" s="251">
        <v>9.6</v>
      </c>
      <c r="F31" s="252"/>
      <c r="G31" s="253">
        <f>ROUND(E31*F31,2)</f>
        <v>0</v>
      </c>
      <c r="H31" s="236"/>
      <c r="I31" s="235">
        <f>ROUND(E31*H31,2)</f>
        <v>0</v>
      </c>
      <c r="J31" s="236"/>
      <c r="K31" s="235">
        <f>ROUND(E31*J31,2)</f>
        <v>0</v>
      </c>
      <c r="L31" s="235">
        <v>21</v>
      </c>
      <c r="M31" s="235">
        <f>G31*(1+L31/100)</f>
        <v>0</v>
      </c>
      <c r="N31" s="234">
        <v>1.175</v>
      </c>
      <c r="O31" s="234">
        <f>ROUND(E31*N31,2)</f>
        <v>11.28</v>
      </c>
      <c r="P31" s="234">
        <v>0</v>
      </c>
      <c r="Q31" s="234">
        <f>ROUND(E31*P31,2)</f>
        <v>0</v>
      </c>
      <c r="R31" s="235"/>
      <c r="S31" s="235" t="s">
        <v>130</v>
      </c>
      <c r="T31" s="235" t="s">
        <v>130</v>
      </c>
      <c r="U31" s="235">
        <v>1.23</v>
      </c>
      <c r="V31" s="235">
        <f>ROUND(E31*U31,2)</f>
        <v>11.81</v>
      </c>
      <c r="W31" s="235"/>
      <c r="X31" s="235" t="s">
        <v>131</v>
      </c>
      <c r="Y31" s="235" t="s">
        <v>132</v>
      </c>
      <c r="Z31" s="214"/>
      <c r="AA31" s="214"/>
      <c r="AB31" s="214"/>
      <c r="AC31" s="214"/>
      <c r="AD31" s="214"/>
      <c r="AE31" s="214"/>
      <c r="AF31" s="214"/>
      <c r="AG31" s="214" t="s">
        <v>133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31"/>
      <c r="B32" s="232"/>
      <c r="C32" s="263" t="s">
        <v>175</v>
      </c>
      <c r="D32" s="237"/>
      <c r="E32" s="238">
        <v>9.6</v>
      </c>
      <c r="F32" s="235"/>
      <c r="G32" s="235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35"/>
      <c r="Z32" s="214"/>
      <c r="AA32" s="214"/>
      <c r="AB32" s="214"/>
      <c r="AC32" s="214"/>
      <c r="AD32" s="214"/>
      <c r="AE32" s="214"/>
      <c r="AF32" s="214"/>
      <c r="AG32" s="214" t="s">
        <v>134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8">
        <v>13</v>
      </c>
      <c r="B33" s="249" t="s">
        <v>176</v>
      </c>
      <c r="C33" s="262" t="s">
        <v>177</v>
      </c>
      <c r="D33" s="250" t="s">
        <v>143</v>
      </c>
      <c r="E33" s="251">
        <v>6.8555000000000001</v>
      </c>
      <c r="F33" s="252"/>
      <c r="G33" s="253">
        <f>ROUND(E33*F33,2)</f>
        <v>0</v>
      </c>
      <c r="H33" s="236"/>
      <c r="I33" s="235">
        <f>ROUND(E33*H33,2)</f>
        <v>0</v>
      </c>
      <c r="J33" s="236"/>
      <c r="K33" s="235">
        <f>ROUND(E33*J33,2)</f>
        <v>0</v>
      </c>
      <c r="L33" s="235">
        <v>21</v>
      </c>
      <c r="M33" s="235">
        <f>G33*(1+L33/100)</f>
        <v>0</v>
      </c>
      <c r="N33" s="234">
        <v>2.5249999999999999</v>
      </c>
      <c r="O33" s="234">
        <f>ROUND(E33*N33,2)</f>
        <v>17.309999999999999</v>
      </c>
      <c r="P33" s="234">
        <v>0</v>
      </c>
      <c r="Q33" s="234">
        <f>ROUND(E33*P33,2)</f>
        <v>0</v>
      </c>
      <c r="R33" s="235"/>
      <c r="S33" s="235" t="s">
        <v>130</v>
      </c>
      <c r="T33" s="235" t="s">
        <v>130</v>
      </c>
      <c r="U33" s="235">
        <v>0.47699999999999998</v>
      </c>
      <c r="V33" s="235">
        <f>ROUND(E33*U33,2)</f>
        <v>3.27</v>
      </c>
      <c r="W33" s="235"/>
      <c r="X33" s="235" t="s">
        <v>131</v>
      </c>
      <c r="Y33" s="235" t="s">
        <v>132</v>
      </c>
      <c r="Z33" s="214"/>
      <c r="AA33" s="214"/>
      <c r="AB33" s="214"/>
      <c r="AC33" s="214"/>
      <c r="AD33" s="214"/>
      <c r="AE33" s="214"/>
      <c r="AF33" s="214"/>
      <c r="AG33" s="214" t="s">
        <v>133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31"/>
      <c r="B34" s="232"/>
      <c r="C34" s="263" t="s">
        <v>178</v>
      </c>
      <c r="D34" s="237"/>
      <c r="E34" s="238">
        <v>2.97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4"/>
      <c r="AA34" s="214"/>
      <c r="AB34" s="214"/>
      <c r="AC34" s="214"/>
      <c r="AD34" s="214"/>
      <c r="AE34" s="214"/>
      <c r="AF34" s="214"/>
      <c r="AG34" s="214" t="s">
        <v>134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31"/>
      <c r="B35" s="232"/>
      <c r="C35" s="263" t="s">
        <v>179</v>
      </c>
      <c r="D35" s="237"/>
      <c r="E35" s="238">
        <v>3.8855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35"/>
      <c r="Z35" s="214"/>
      <c r="AA35" s="214"/>
      <c r="AB35" s="214"/>
      <c r="AC35" s="214"/>
      <c r="AD35" s="214"/>
      <c r="AE35" s="214"/>
      <c r="AF35" s="214"/>
      <c r="AG35" s="214" t="s">
        <v>134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48">
        <v>14</v>
      </c>
      <c r="B36" s="249" t="s">
        <v>180</v>
      </c>
      <c r="C36" s="262" t="s">
        <v>181</v>
      </c>
      <c r="D36" s="250" t="s">
        <v>182</v>
      </c>
      <c r="E36" s="251">
        <v>6.0359999999999997E-2</v>
      </c>
      <c r="F36" s="252"/>
      <c r="G36" s="253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1.0211600000000001</v>
      </c>
      <c r="O36" s="234">
        <f>ROUND(E36*N36,2)</f>
        <v>0.06</v>
      </c>
      <c r="P36" s="234">
        <v>0</v>
      </c>
      <c r="Q36" s="234">
        <f>ROUND(E36*P36,2)</f>
        <v>0</v>
      </c>
      <c r="R36" s="235"/>
      <c r="S36" s="235" t="s">
        <v>130</v>
      </c>
      <c r="T36" s="235" t="s">
        <v>130</v>
      </c>
      <c r="U36" s="235">
        <v>23.530999999999999</v>
      </c>
      <c r="V36" s="235">
        <f>ROUND(E36*U36,2)</f>
        <v>1.42</v>
      </c>
      <c r="W36" s="235"/>
      <c r="X36" s="235" t="s">
        <v>131</v>
      </c>
      <c r="Y36" s="235" t="s">
        <v>132</v>
      </c>
      <c r="Z36" s="214"/>
      <c r="AA36" s="214"/>
      <c r="AB36" s="214"/>
      <c r="AC36" s="214"/>
      <c r="AD36" s="214"/>
      <c r="AE36" s="214"/>
      <c r="AF36" s="214"/>
      <c r="AG36" s="214" t="s">
        <v>133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2" x14ac:dyDescent="0.2">
      <c r="A37" s="231"/>
      <c r="B37" s="232"/>
      <c r="C37" s="263" t="s">
        <v>183</v>
      </c>
      <c r="D37" s="237"/>
      <c r="E37" s="238">
        <v>6.0359999999999997E-2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35"/>
      <c r="Z37" s="214"/>
      <c r="AA37" s="214"/>
      <c r="AB37" s="214"/>
      <c r="AC37" s="214"/>
      <c r="AD37" s="214"/>
      <c r="AE37" s="214"/>
      <c r="AF37" s="214"/>
      <c r="AG37" s="214" t="s">
        <v>134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48">
        <v>15</v>
      </c>
      <c r="B38" s="249" t="s">
        <v>184</v>
      </c>
      <c r="C38" s="262" t="s">
        <v>185</v>
      </c>
      <c r="D38" s="250" t="s">
        <v>182</v>
      </c>
      <c r="E38" s="251">
        <v>2.8400000000000002E-2</v>
      </c>
      <c r="F38" s="252"/>
      <c r="G38" s="253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21</v>
      </c>
      <c r="M38" s="235">
        <f>G38*(1+L38/100)</f>
        <v>0</v>
      </c>
      <c r="N38" s="234">
        <v>1.0543899999999999</v>
      </c>
      <c r="O38" s="234">
        <f>ROUND(E38*N38,2)</f>
        <v>0.03</v>
      </c>
      <c r="P38" s="234">
        <v>0</v>
      </c>
      <c r="Q38" s="234">
        <f>ROUND(E38*P38,2)</f>
        <v>0</v>
      </c>
      <c r="R38" s="235"/>
      <c r="S38" s="235" t="s">
        <v>130</v>
      </c>
      <c r="T38" s="235" t="s">
        <v>130</v>
      </c>
      <c r="U38" s="235">
        <v>15.231</v>
      </c>
      <c r="V38" s="235">
        <f>ROUND(E38*U38,2)</f>
        <v>0.43</v>
      </c>
      <c r="W38" s="235"/>
      <c r="X38" s="235" t="s">
        <v>131</v>
      </c>
      <c r="Y38" s="235" t="s">
        <v>132</v>
      </c>
      <c r="Z38" s="214"/>
      <c r="AA38" s="214"/>
      <c r="AB38" s="214"/>
      <c r="AC38" s="214"/>
      <c r="AD38" s="214"/>
      <c r="AE38" s="214"/>
      <c r="AF38" s="214"/>
      <c r="AG38" s="214" t="s">
        <v>133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31"/>
      <c r="B39" s="232"/>
      <c r="C39" s="263" t="s">
        <v>186</v>
      </c>
      <c r="D39" s="237"/>
      <c r="E39" s="238">
        <v>2.8400000000000002E-2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4"/>
      <c r="AA39" s="214"/>
      <c r="AB39" s="214"/>
      <c r="AC39" s="214"/>
      <c r="AD39" s="214"/>
      <c r="AE39" s="214"/>
      <c r="AF39" s="214"/>
      <c r="AG39" s="214" t="s">
        <v>134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48">
        <v>16</v>
      </c>
      <c r="B40" s="249" t="s">
        <v>187</v>
      </c>
      <c r="C40" s="262" t="s">
        <v>188</v>
      </c>
      <c r="D40" s="250" t="s">
        <v>147</v>
      </c>
      <c r="E40" s="251">
        <v>9.6</v>
      </c>
      <c r="F40" s="252"/>
      <c r="G40" s="253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21</v>
      </c>
      <c r="M40" s="235">
        <f>G40*(1+L40/100)</f>
        <v>0</v>
      </c>
      <c r="N40" s="234">
        <v>1.1469999999999999E-2</v>
      </c>
      <c r="O40" s="234">
        <f>ROUND(E40*N40,2)</f>
        <v>0.11</v>
      </c>
      <c r="P40" s="234">
        <v>0</v>
      </c>
      <c r="Q40" s="234">
        <f>ROUND(E40*P40,2)</f>
        <v>0</v>
      </c>
      <c r="R40" s="235"/>
      <c r="S40" s="235" t="s">
        <v>130</v>
      </c>
      <c r="T40" s="235" t="s">
        <v>130</v>
      </c>
      <c r="U40" s="235">
        <v>0.26379999999999998</v>
      </c>
      <c r="V40" s="235">
        <f>ROUND(E40*U40,2)</f>
        <v>2.5299999999999998</v>
      </c>
      <c r="W40" s="235"/>
      <c r="X40" s="235" t="s">
        <v>131</v>
      </c>
      <c r="Y40" s="235" t="s">
        <v>132</v>
      </c>
      <c r="Z40" s="214"/>
      <c r="AA40" s="214"/>
      <c r="AB40" s="214"/>
      <c r="AC40" s="214"/>
      <c r="AD40" s="214"/>
      <c r="AE40" s="214"/>
      <c r="AF40" s="214"/>
      <c r="AG40" s="214" t="s">
        <v>133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31"/>
      <c r="B41" s="232"/>
      <c r="C41" s="263" t="s">
        <v>175</v>
      </c>
      <c r="D41" s="237"/>
      <c r="E41" s="238">
        <v>9.6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4"/>
      <c r="AA41" s="214"/>
      <c r="AB41" s="214"/>
      <c r="AC41" s="214"/>
      <c r="AD41" s="214"/>
      <c r="AE41" s="214"/>
      <c r="AF41" s="214"/>
      <c r="AG41" s="214" t="s">
        <v>134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48">
        <v>17</v>
      </c>
      <c r="B42" s="249" t="s">
        <v>189</v>
      </c>
      <c r="C42" s="262" t="s">
        <v>190</v>
      </c>
      <c r="D42" s="250" t="s">
        <v>147</v>
      </c>
      <c r="E42" s="251">
        <v>3.625</v>
      </c>
      <c r="F42" s="252"/>
      <c r="G42" s="253">
        <f>ROUND(E42*F42,2)</f>
        <v>0</v>
      </c>
      <c r="H42" s="236"/>
      <c r="I42" s="235">
        <f>ROUND(E42*H42,2)</f>
        <v>0</v>
      </c>
      <c r="J42" s="236"/>
      <c r="K42" s="235">
        <f>ROUND(E42*J42,2)</f>
        <v>0</v>
      </c>
      <c r="L42" s="235">
        <v>21</v>
      </c>
      <c r="M42" s="235">
        <f>G42*(1+L42/100)</f>
        <v>0</v>
      </c>
      <c r="N42" s="234">
        <v>0.38500000000000001</v>
      </c>
      <c r="O42" s="234">
        <f>ROUND(E42*N42,2)</f>
        <v>1.4</v>
      </c>
      <c r="P42" s="234">
        <v>0</v>
      </c>
      <c r="Q42" s="234">
        <f>ROUND(E42*P42,2)</f>
        <v>0</v>
      </c>
      <c r="R42" s="235"/>
      <c r="S42" s="235" t="s">
        <v>191</v>
      </c>
      <c r="T42" s="235" t="s">
        <v>192</v>
      </c>
      <c r="U42" s="235">
        <v>0.8</v>
      </c>
      <c r="V42" s="235">
        <f>ROUND(E42*U42,2)</f>
        <v>2.9</v>
      </c>
      <c r="W42" s="235"/>
      <c r="X42" s="235" t="s">
        <v>131</v>
      </c>
      <c r="Y42" s="235" t="s">
        <v>132</v>
      </c>
      <c r="Z42" s="214"/>
      <c r="AA42" s="214"/>
      <c r="AB42" s="214"/>
      <c r="AC42" s="214"/>
      <c r="AD42" s="214"/>
      <c r="AE42" s="214"/>
      <c r="AF42" s="214"/>
      <c r="AG42" s="214" t="s">
        <v>133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31"/>
      <c r="B43" s="232"/>
      <c r="C43" s="263" t="s">
        <v>193</v>
      </c>
      <c r="D43" s="237"/>
      <c r="E43" s="238">
        <v>2.625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4"/>
      <c r="AA43" s="214"/>
      <c r="AB43" s="214"/>
      <c r="AC43" s="214"/>
      <c r="AD43" s="214"/>
      <c r="AE43" s="214"/>
      <c r="AF43" s="214"/>
      <c r="AG43" s="214" t="s">
        <v>134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 x14ac:dyDescent="0.2">
      <c r="A44" s="231"/>
      <c r="B44" s="232"/>
      <c r="C44" s="263" t="s">
        <v>194</v>
      </c>
      <c r="D44" s="237"/>
      <c r="E44" s="238">
        <v>1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4"/>
      <c r="AA44" s="214"/>
      <c r="AB44" s="214"/>
      <c r="AC44" s="214"/>
      <c r="AD44" s="214"/>
      <c r="AE44" s="214"/>
      <c r="AF44" s="214"/>
      <c r="AG44" s="214" t="s">
        <v>134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1" t="s">
        <v>125</v>
      </c>
      <c r="B45" s="242" t="s">
        <v>72</v>
      </c>
      <c r="C45" s="261" t="s">
        <v>73</v>
      </c>
      <c r="D45" s="243"/>
      <c r="E45" s="244"/>
      <c r="F45" s="245"/>
      <c r="G45" s="246">
        <f>SUMIF(AG46:AG86,"&lt;&gt;NOR",G46:G86)</f>
        <v>0</v>
      </c>
      <c r="H45" s="240"/>
      <c r="I45" s="240">
        <f>SUM(I46:I86)</f>
        <v>0</v>
      </c>
      <c r="J45" s="240"/>
      <c r="K45" s="240">
        <f>SUM(K46:K86)</f>
        <v>0</v>
      </c>
      <c r="L45" s="240"/>
      <c r="M45" s="240">
        <f>SUM(M46:M86)</f>
        <v>0</v>
      </c>
      <c r="N45" s="239"/>
      <c r="O45" s="239">
        <f>SUM(O46:O86)</f>
        <v>8.620000000000001</v>
      </c>
      <c r="P45" s="239"/>
      <c r="Q45" s="239">
        <f>SUM(Q46:Q86)</f>
        <v>0</v>
      </c>
      <c r="R45" s="240"/>
      <c r="S45" s="240"/>
      <c r="T45" s="240"/>
      <c r="U45" s="240"/>
      <c r="V45" s="240">
        <f>SUM(V46:V86)</f>
        <v>35.020000000000003</v>
      </c>
      <c r="W45" s="240"/>
      <c r="X45" s="240"/>
      <c r="Y45" s="240"/>
      <c r="AG45" t="s">
        <v>126</v>
      </c>
    </row>
    <row r="46" spans="1:60" ht="22.5" outlineLevel="1" x14ac:dyDescent="0.2">
      <c r="A46" s="248">
        <v>18</v>
      </c>
      <c r="B46" s="249" t="s">
        <v>195</v>
      </c>
      <c r="C46" s="262" t="s">
        <v>196</v>
      </c>
      <c r="D46" s="250" t="s">
        <v>143</v>
      </c>
      <c r="E46" s="251">
        <v>1.089</v>
      </c>
      <c r="F46" s="252"/>
      <c r="G46" s="253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1.72662</v>
      </c>
      <c r="O46" s="234">
        <f>ROUND(E46*N46,2)</f>
        <v>1.88</v>
      </c>
      <c r="P46" s="234">
        <v>0</v>
      </c>
      <c r="Q46" s="234">
        <f>ROUND(E46*P46,2)</f>
        <v>0</v>
      </c>
      <c r="R46" s="235"/>
      <c r="S46" s="235" t="s">
        <v>130</v>
      </c>
      <c r="T46" s="235" t="s">
        <v>130</v>
      </c>
      <c r="U46" s="235">
        <v>3.7650000000000001</v>
      </c>
      <c r="V46" s="235">
        <f>ROUND(E46*U46,2)</f>
        <v>4.0999999999999996</v>
      </c>
      <c r="W46" s="235"/>
      <c r="X46" s="235" t="s">
        <v>131</v>
      </c>
      <c r="Y46" s="235" t="s">
        <v>132</v>
      </c>
      <c r="Z46" s="214"/>
      <c r="AA46" s="214"/>
      <c r="AB46" s="214"/>
      <c r="AC46" s="214"/>
      <c r="AD46" s="214"/>
      <c r="AE46" s="214"/>
      <c r="AF46" s="214"/>
      <c r="AG46" s="214" t="s">
        <v>133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31"/>
      <c r="B47" s="232"/>
      <c r="C47" s="263" t="s">
        <v>197</v>
      </c>
      <c r="D47" s="237"/>
      <c r="E47" s="238">
        <v>1.089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4"/>
      <c r="AA47" s="214"/>
      <c r="AB47" s="214"/>
      <c r="AC47" s="214"/>
      <c r="AD47" s="214"/>
      <c r="AE47" s="214"/>
      <c r="AF47" s="214"/>
      <c r="AG47" s="214" t="s">
        <v>134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8">
        <v>19</v>
      </c>
      <c r="B48" s="249" t="s">
        <v>198</v>
      </c>
      <c r="C48" s="262" t="s">
        <v>199</v>
      </c>
      <c r="D48" s="250" t="s">
        <v>147</v>
      </c>
      <c r="E48" s="251">
        <v>2.64</v>
      </c>
      <c r="F48" s="252"/>
      <c r="G48" s="253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4.7120000000000002E-2</v>
      </c>
      <c r="O48" s="234">
        <f>ROUND(E48*N48,2)</f>
        <v>0.12</v>
      </c>
      <c r="P48" s="234">
        <v>0</v>
      </c>
      <c r="Q48" s="234">
        <f>ROUND(E48*P48,2)</f>
        <v>0</v>
      </c>
      <c r="R48" s="235"/>
      <c r="S48" s="235" t="s">
        <v>130</v>
      </c>
      <c r="T48" s="235" t="s">
        <v>130</v>
      </c>
      <c r="U48" s="235">
        <v>1.4119999999999999</v>
      </c>
      <c r="V48" s="235">
        <f>ROUND(E48*U48,2)</f>
        <v>3.73</v>
      </c>
      <c r="W48" s="235"/>
      <c r="X48" s="235" t="s">
        <v>131</v>
      </c>
      <c r="Y48" s="235" t="s">
        <v>132</v>
      </c>
      <c r="Z48" s="214"/>
      <c r="AA48" s="214"/>
      <c r="AB48" s="214"/>
      <c r="AC48" s="214"/>
      <c r="AD48" s="214"/>
      <c r="AE48" s="214"/>
      <c r="AF48" s="214"/>
      <c r="AG48" s="214" t="s">
        <v>133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31"/>
      <c r="B49" s="232"/>
      <c r="C49" s="263" t="s">
        <v>200</v>
      </c>
      <c r="D49" s="237"/>
      <c r="E49" s="238">
        <v>2.64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4"/>
      <c r="AA49" s="214"/>
      <c r="AB49" s="214"/>
      <c r="AC49" s="214"/>
      <c r="AD49" s="214"/>
      <c r="AE49" s="214"/>
      <c r="AF49" s="214"/>
      <c r="AG49" s="214" t="s">
        <v>134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8">
        <v>20</v>
      </c>
      <c r="B50" s="249" t="s">
        <v>201</v>
      </c>
      <c r="C50" s="262" t="s">
        <v>202</v>
      </c>
      <c r="D50" s="250" t="s">
        <v>147</v>
      </c>
      <c r="E50" s="251">
        <v>2.6027999999999998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21</v>
      </c>
      <c r="M50" s="235">
        <f>G50*(1+L50/100)</f>
        <v>0</v>
      </c>
      <c r="N50" s="234">
        <v>4.7120000000000002E-2</v>
      </c>
      <c r="O50" s="234">
        <f>ROUND(E50*N50,2)</f>
        <v>0.12</v>
      </c>
      <c r="P50" s="234">
        <v>0</v>
      </c>
      <c r="Q50" s="234">
        <f>ROUND(E50*P50,2)</f>
        <v>0</v>
      </c>
      <c r="R50" s="235"/>
      <c r="S50" s="235" t="s">
        <v>130</v>
      </c>
      <c r="T50" s="235" t="s">
        <v>130</v>
      </c>
      <c r="U50" s="235">
        <v>1.6879999999999999</v>
      </c>
      <c r="V50" s="235">
        <f>ROUND(E50*U50,2)</f>
        <v>4.3899999999999997</v>
      </c>
      <c r="W50" s="235"/>
      <c r="X50" s="235" t="s">
        <v>131</v>
      </c>
      <c r="Y50" s="235" t="s">
        <v>132</v>
      </c>
      <c r="Z50" s="214"/>
      <c r="AA50" s="214"/>
      <c r="AB50" s="214"/>
      <c r="AC50" s="214"/>
      <c r="AD50" s="214"/>
      <c r="AE50" s="214"/>
      <c r="AF50" s="214"/>
      <c r="AG50" s="214" t="s">
        <v>133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31"/>
      <c r="B51" s="232"/>
      <c r="C51" s="263" t="s">
        <v>203</v>
      </c>
      <c r="D51" s="237"/>
      <c r="E51" s="238">
        <v>2.6027999999999998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4"/>
      <c r="AA51" s="214"/>
      <c r="AB51" s="214"/>
      <c r="AC51" s="214"/>
      <c r="AD51" s="214"/>
      <c r="AE51" s="214"/>
      <c r="AF51" s="214"/>
      <c r="AG51" s="214" t="s">
        <v>134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48">
        <v>21</v>
      </c>
      <c r="B52" s="249" t="s">
        <v>204</v>
      </c>
      <c r="C52" s="262" t="s">
        <v>205</v>
      </c>
      <c r="D52" s="250" t="s">
        <v>143</v>
      </c>
      <c r="E52" s="251">
        <v>0.2475</v>
      </c>
      <c r="F52" s="252"/>
      <c r="G52" s="253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21</v>
      </c>
      <c r="M52" s="235">
        <f>G52*(1+L52/100)</f>
        <v>0</v>
      </c>
      <c r="N52" s="234">
        <v>2.53999</v>
      </c>
      <c r="O52" s="234">
        <f>ROUND(E52*N52,2)</f>
        <v>0.63</v>
      </c>
      <c r="P52" s="234">
        <v>0</v>
      </c>
      <c r="Q52" s="234">
        <f>ROUND(E52*P52,2)</f>
        <v>0</v>
      </c>
      <c r="R52" s="235"/>
      <c r="S52" s="235" t="s">
        <v>130</v>
      </c>
      <c r="T52" s="235" t="s">
        <v>130</v>
      </c>
      <c r="U52" s="235">
        <v>2.3039999999999998</v>
      </c>
      <c r="V52" s="235">
        <f>ROUND(E52*U52,2)</f>
        <v>0.56999999999999995</v>
      </c>
      <c r="W52" s="235"/>
      <c r="X52" s="235" t="s">
        <v>131</v>
      </c>
      <c r="Y52" s="235" t="s">
        <v>132</v>
      </c>
      <c r="Z52" s="214"/>
      <c r="AA52" s="214"/>
      <c r="AB52" s="214"/>
      <c r="AC52" s="214"/>
      <c r="AD52" s="214"/>
      <c r="AE52" s="214"/>
      <c r="AF52" s="214"/>
      <c r="AG52" s="214" t="s">
        <v>133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31"/>
      <c r="B53" s="232"/>
      <c r="C53" s="263" t="s">
        <v>206</v>
      </c>
      <c r="D53" s="237"/>
      <c r="E53" s="238">
        <v>0.2475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4"/>
      <c r="AA53" s="214"/>
      <c r="AB53" s="214"/>
      <c r="AC53" s="214"/>
      <c r="AD53" s="214"/>
      <c r="AE53" s="214"/>
      <c r="AF53" s="214"/>
      <c r="AG53" s="214" t="s">
        <v>134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48">
        <v>22</v>
      </c>
      <c r="B54" s="249" t="s">
        <v>204</v>
      </c>
      <c r="C54" s="262" t="s">
        <v>205</v>
      </c>
      <c r="D54" s="250" t="s">
        <v>143</v>
      </c>
      <c r="E54" s="251">
        <v>0.52800000000000002</v>
      </c>
      <c r="F54" s="252"/>
      <c r="G54" s="253">
        <f>ROUND(E54*F54,2)</f>
        <v>0</v>
      </c>
      <c r="H54" s="236"/>
      <c r="I54" s="235">
        <f>ROUND(E54*H54,2)</f>
        <v>0</v>
      </c>
      <c r="J54" s="236"/>
      <c r="K54" s="235">
        <f>ROUND(E54*J54,2)</f>
        <v>0</v>
      </c>
      <c r="L54" s="235">
        <v>21</v>
      </c>
      <c r="M54" s="235">
        <f>G54*(1+L54/100)</f>
        <v>0</v>
      </c>
      <c r="N54" s="234">
        <v>2.53999</v>
      </c>
      <c r="O54" s="234">
        <f>ROUND(E54*N54,2)</f>
        <v>1.34</v>
      </c>
      <c r="P54" s="234">
        <v>0</v>
      </c>
      <c r="Q54" s="234">
        <f>ROUND(E54*P54,2)</f>
        <v>0</v>
      </c>
      <c r="R54" s="235"/>
      <c r="S54" s="235" t="s">
        <v>130</v>
      </c>
      <c r="T54" s="235" t="s">
        <v>130</v>
      </c>
      <c r="U54" s="235">
        <v>2.3039999999999998</v>
      </c>
      <c r="V54" s="235">
        <f>ROUND(E54*U54,2)</f>
        <v>1.22</v>
      </c>
      <c r="W54" s="235"/>
      <c r="X54" s="235" t="s">
        <v>131</v>
      </c>
      <c r="Y54" s="235" t="s">
        <v>132</v>
      </c>
      <c r="Z54" s="214"/>
      <c r="AA54" s="214"/>
      <c r="AB54" s="214"/>
      <c r="AC54" s="214"/>
      <c r="AD54" s="214"/>
      <c r="AE54" s="214"/>
      <c r="AF54" s="214"/>
      <c r="AG54" s="214" t="s">
        <v>133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31"/>
      <c r="B55" s="232"/>
      <c r="C55" s="263" t="s">
        <v>207</v>
      </c>
      <c r="D55" s="237"/>
      <c r="E55" s="238">
        <v>0.16500000000000001</v>
      </c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4"/>
      <c r="AA55" s="214"/>
      <c r="AB55" s="214"/>
      <c r="AC55" s="214"/>
      <c r="AD55" s="214"/>
      <c r="AE55" s="214"/>
      <c r="AF55" s="214"/>
      <c r="AG55" s="214" t="s">
        <v>134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31"/>
      <c r="B56" s="232"/>
      <c r="C56" s="263" t="s">
        <v>208</v>
      </c>
      <c r="D56" s="237"/>
      <c r="E56" s="238">
        <v>0.36299999999999999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4"/>
      <c r="AA56" s="214"/>
      <c r="AB56" s="214"/>
      <c r="AC56" s="214"/>
      <c r="AD56" s="214"/>
      <c r="AE56" s="214"/>
      <c r="AF56" s="214"/>
      <c r="AG56" s="214" t="s">
        <v>134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33.75" outlineLevel="1" x14ac:dyDescent="0.2">
      <c r="A57" s="248">
        <v>23</v>
      </c>
      <c r="B57" s="249" t="s">
        <v>209</v>
      </c>
      <c r="C57" s="262" t="s">
        <v>210</v>
      </c>
      <c r="D57" s="250" t="s">
        <v>143</v>
      </c>
      <c r="E57" s="251">
        <v>2.5189900000000001</v>
      </c>
      <c r="F57" s="252"/>
      <c r="G57" s="253">
        <f>ROUND(E57*F57,2)</f>
        <v>0</v>
      </c>
      <c r="H57" s="236"/>
      <c r="I57" s="235">
        <f>ROUND(E57*H57,2)</f>
        <v>0</v>
      </c>
      <c r="J57" s="236"/>
      <c r="K57" s="235">
        <f>ROUND(E57*J57,2)</f>
        <v>0</v>
      </c>
      <c r="L57" s="235">
        <v>21</v>
      </c>
      <c r="M57" s="235">
        <f>G57*(1+L57/100)</f>
        <v>0</v>
      </c>
      <c r="N57" s="234">
        <v>1.6865000000000001</v>
      </c>
      <c r="O57" s="234">
        <f>ROUND(E57*N57,2)</f>
        <v>4.25</v>
      </c>
      <c r="P57" s="234">
        <v>0</v>
      </c>
      <c r="Q57" s="234">
        <f>ROUND(E57*P57,2)</f>
        <v>0</v>
      </c>
      <c r="R57" s="235"/>
      <c r="S57" s="235" t="s">
        <v>130</v>
      </c>
      <c r="T57" s="235" t="s">
        <v>130</v>
      </c>
      <c r="U57" s="235">
        <v>5.5860000000000003</v>
      </c>
      <c r="V57" s="235">
        <f>ROUND(E57*U57,2)</f>
        <v>14.07</v>
      </c>
      <c r="W57" s="235"/>
      <c r="X57" s="235" t="s">
        <v>131</v>
      </c>
      <c r="Y57" s="235" t="s">
        <v>132</v>
      </c>
      <c r="Z57" s="214"/>
      <c r="AA57" s="214"/>
      <c r="AB57" s="214"/>
      <c r="AC57" s="214"/>
      <c r="AD57" s="214"/>
      <c r="AE57" s="214"/>
      <c r="AF57" s="214"/>
      <c r="AG57" s="214" t="s">
        <v>133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31"/>
      <c r="B58" s="232"/>
      <c r="C58" s="263" t="s">
        <v>211</v>
      </c>
      <c r="D58" s="237"/>
      <c r="E58" s="238"/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4"/>
      <c r="AA58" s="214"/>
      <c r="AB58" s="214"/>
      <c r="AC58" s="214"/>
      <c r="AD58" s="214"/>
      <c r="AE58" s="214"/>
      <c r="AF58" s="214"/>
      <c r="AG58" s="214" t="s">
        <v>134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31"/>
      <c r="B59" s="232"/>
      <c r="C59" s="263" t="s">
        <v>212</v>
      </c>
      <c r="D59" s="237"/>
      <c r="E59" s="238">
        <v>0.55688000000000004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4"/>
      <c r="AA59" s="214"/>
      <c r="AB59" s="214"/>
      <c r="AC59" s="214"/>
      <c r="AD59" s="214"/>
      <c r="AE59" s="214"/>
      <c r="AF59" s="214"/>
      <c r="AG59" s="214" t="s">
        <v>134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31"/>
      <c r="B60" s="232"/>
      <c r="C60" s="263" t="s">
        <v>213</v>
      </c>
      <c r="D60" s="237"/>
      <c r="E60" s="238">
        <v>0.89100000000000001</v>
      </c>
      <c r="F60" s="235"/>
      <c r="G60" s="235"/>
      <c r="H60" s="235"/>
      <c r="I60" s="235"/>
      <c r="J60" s="235"/>
      <c r="K60" s="235"/>
      <c r="L60" s="235"/>
      <c r="M60" s="235"/>
      <c r="N60" s="234"/>
      <c r="O60" s="234"/>
      <c r="P60" s="234"/>
      <c r="Q60" s="234"/>
      <c r="R60" s="235"/>
      <c r="S60" s="235"/>
      <c r="T60" s="235"/>
      <c r="U60" s="235"/>
      <c r="V60" s="235"/>
      <c r="W60" s="235"/>
      <c r="X60" s="235"/>
      <c r="Y60" s="235"/>
      <c r="Z60" s="214"/>
      <c r="AA60" s="214"/>
      <c r="AB60" s="214"/>
      <c r="AC60" s="214"/>
      <c r="AD60" s="214"/>
      <c r="AE60" s="214"/>
      <c r="AF60" s="214"/>
      <c r="AG60" s="214" t="s">
        <v>134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31"/>
      <c r="B61" s="232"/>
      <c r="C61" s="263" t="s">
        <v>214</v>
      </c>
      <c r="D61" s="237"/>
      <c r="E61" s="238"/>
      <c r="F61" s="235"/>
      <c r="G61" s="235"/>
      <c r="H61" s="235"/>
      <c r="I61" s="235"/>
      <c r="J61" s="235"/>
      <c r="K61" s="235"/>
      <c r="L61" s="235"/>
      <c r="M61" s="235"/>
      <c r="N61" s="234"/>
      <c r="O61" s="234"/>
      <c r="P61" s="234"/>
      <c r="Q61" s="234"/>
      <c r="R61" s="235"/>
      <c r="S61" s="235"/>
      <c r="T61" s="235"/>
      <c r="U61" s="235"/>
      <c r="V61" s="235"/>
      <c r="W61" s="235"/>
      <c r="X61" s="235"/>
      <c r="Y61" s="235"/>
      <c r="Z61" s="214"/>
      <c r="AA61" s="214"/>
      <c r="AB61" s="214"/>
      <c r="AC61" s="214"/>
      <c r="AD61" s="214"/>
      <c r="AE61" s="214"/>
      <c r="AF61" s="214"/>
      <c r="AG61" s="214" t="s">
        <v>134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31"/>
      <c r="B62" s="232"/>
      <c r="C62" s="263" t="s">
        <v>215</v>
      </c>
      <c r="D62" s="237"/>
      <c r="E62" s="238">
        <v>0.21656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4"/>
      <c r="AA62" s="214"/>
      <c r="AB62" s="214"/>
      <c r="AC62" s="214"/>
      <c r="AD62" s="214"/>
      <c r="AE62" s="214"/>
      <c r="AF62" s="214"/>
      <c r="AG62" s="214" t="s">
        <v>134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31"/>
      <c r="B63" s="232"/>
      <c r="C63" s="263" t="s">
        <v>216</v>
      </c>
      <c r="D63" s="237"/>
      <c r="E63" s="238">
        <v>0.44550000000000001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4"/>
      <c r="AA63" s="214"/>
      <c r="AB63" s="214"/>
      <c r="AC63" s="214"/>
      <c r="AD63" s="214"/>
      <c r="AE63" s="214"/>
      <c r="AF63" s="214"/>
      <c r="AG63" s="214" t="s">
        <v>134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31"/>
      <c r="B64" s="232"/>
      <c r="C64" s="263" t="s">
        <v>217</v>
      </c>
      <c r="D64" s="237"/>
      <c r="E64" s="238"/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35"/>
      <c r="Z64" s="214"/>
      <c r="AA64" s="214"/>
      <c r="AB64" s="214"/>
      <c r="AC64" s="214"/>
      <c r="AD64" s="214"/>
      <c r="AE64" s="214"/>
      <c r="AF64" s="214"/>
      <c r="AG64" s="214" t="s">
        <v>134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31"/>
      <c r="B65" s="232"/>
      <c r="C65" s="263" t="s">
        <v>218</v>
      </c>
      <c r="D65" s="237"/>
      <c r="E65" s="238">
        <v>0.40905000000000002</v>
      </c>
      <c r="F65" s="235"/>
      <c r="G65" s="235"/>
      <c r="H65" s="235"/>
      <c r="I65" s="235"/>
      <c r="J65" s="235"/>
      <c r="K65" s="235"/>
      <c r="L65" s="235"/>
      <c r="M65" s="235"/>
      <c r="N65" s="234"/>
      <c r="O65" s="234"/>
      <c r="P65" s="234"/>
      <c r="Q65" s="234"/>
      <c r="R65" s="235"/>
      <c r="S65" s="235"/>
      <c r="T65" s="235"/>
      <c r="U65" s="235"/>
      <c r="V65" s="235"/>
      <c r="W65" s="235"/>
      <c r="X65" s="235"/>
      <c r="Y65" s="235"/>
      <c r="Z65" s="214"/>
      <c r="AA65" s="214"/>
      <c r="AB65" s="214"/>
      <c r="AC65" s="214"/>
      <c r="AD65" s="214"/>
      <c r="AE65" s="214"/>
      <c r="AF65" s="214"/>
      <c r="AG65" s="214" t="s">
        <v>134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8">
        <v>24</v>
      </c>
      <c r="B66" s="249" t="s">
        <v>219</v>
      </c>
      <c r="C66" s="262" t="s">
        <v>220</v>
      </c>
      <c r="D66" s="250" t="s">
        <v>147</v>
      </c>
      <c r="E66" s="251">
        <v>3.6575000000000002</v>
      </c>
      <c r="F66" s="252"/>
      <c r="G66" s="253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21</v>
      </c>
      <c r="M66" s="235">
        <f>G66*(1+L66/100)</f>
        <v>0</v>
      </c>
      <c r="N66" s="234">
        <v>3.8080000000000003E-2</v>
      </c>
      <c r="O66" s="234">
        <f>ROUND(E66*N66,2)</f>
        <v>0.14000000000000001</v>
      </c>
      <c r="P66" s="234">
        <v>0</v>
      </c>
      <c r="Q66" s="234">
        <f>ROUND(E66*P66,2)</f>
        <v>0</v>
      </c>
      <c r="R66" s="235"/>
      <c r="S66" s="235" t="s">
        <v>130</v>
      </c>
      <c r="T66" s="235" t="s">
        <v>130</v>
      </c>
      <c r="U66" s="235">
        <v>0.7</v>
      </c>
      <c r="V66" s="235">
        <f>ROUND(E66*U66,2)</f>
        <v>2.56</v>
      </c>
      <c r="W66" s="235"/>
      <c r="X66" s="235" t="s">
        <v>131</v>
      </c>
      <c r="Y66" s="235" t="s">
        <v>132</v>
      </c>
      <c r="Z66" s="214"/>
      <c r="AA66" s="214"/>
      <c r="AB66" s="214"/>
      <c r="AC66" s="214"/>
      <c r="AD66" s="214"/>
      <c r="AE66" s="214"/>
      <c r="AF66" s="214"/>
      <c r="AG66" s="214" t="s">
        <v>133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31"/>
      <c r="B67" s="232"/>
      <c r="C67" s="263" t="s">
        <v>221</v>
      </c>
      <c r="D67" s="237"/>
      <c r="E67" s="238">
        <v>1.034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4"/>
      <c r="AA67" s="214"/>
      <c r="AB67" s="214"/>
      <c r="AC67" s="214"/>
      <c r="AD67" s="214"/>
      <c r="AE67" s="214"/>
      <c r="AF67" s="214"/>
      <c r="AG67" s="214" t="s">
        <v>134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31"/>
      <c r="B68" s="232"/>
      <c r="C68" s="263" t="s">
        <v>222</v>
      </c>
      <c r="D68" s="237"/>
      <c r="E68" s="238">
        <v>2.6234999999999999</v>
      </c>
      <c r="F68" s="235"/>
      <c r="G68" s="235"/>
      <c r="H68" s="235"/>
      <c r="I68" s="235"/>
      <c r="J68" s="235"/>
      <c r="K68" s="235"/>
      <c r="L68" s="235"/>
      <c r="M68" s="235"/>
      <c r="N68" s="234"/>
      <c r="O68" s="234"/>
      <c r="P68" s="234"/>
      <c r="Q68" s="234"/>
      <c r="R68" s="235"/>
      <c r="S68" s="235"/>
      <c r="T68" s="235"/>
      <c r="U68" s="235"/>
      <c r="V68" s="235"/>
      <c r="W68" s="235"/>
      <c r="X68" s="235"/>
      <c r="Y68" s="235"/>
      <c r="Z68" s="214"/>
      <c r="AA68" s="214"/>
      <c r="AB68" s="214"/>
      <c r="AC68" s="214"/>
      <c r="AD68" s="214"/>
      <c r="AE68" s="214"/>
      <c r="AF68" s="214"/>
      <c r="AG68" s="214" t="s">
        <v>134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48">
        <v>25</v>
      </c>
      <c r="B69" s="249" t="s">
        <v>223</v>
      </c>
      <c r="C69" s="262" t="s">
        <v>224</v>
      </c>
      <c r="D69" s="250" t="s">
        <v>147</v>
      </c>
      <c r="E69" s="251">
        <v>3.6575000000000002</v>
      </c>
      <c r="F69" s="252"/>
      <c r="G69" s="253">
        <f>ROUND(E69*F69,2)</f>
        <v>0</v>
      </c>
      <c r="H69" s="236"/>
      <c r="I69" s="235">
        <f>ROUND(E69*H69,2)</f>
        <v>0</v>
      </c>
      <c r="J69" s="236"/>
      <c r="K69" s="235">
        <f>ROUND(E69*J69,2)</f>
        <v>0</v>
      </c>
      <c r="L69" s="235">
        <v>21</v>
      </c>
      <c r="M69" s="235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5"/>
      <c r="S69" s="235" t="s">
        <v>130</v>
      </c>
      <c r="T69" s="235" t="s">
        <v>130</v>
      </c>
      <c r="U69" s="235">
        <v>0.3</v>
      </c>
      <c r="V69" s="235">
        <f>ROUND(E69*U69,2)</f>
        <v>1.1000000000000001</v>
      </c>
      <c r="W69" s="235"/>
      <c r="X69" s="235" t="s">
        <v>131</v>
      </c>
      <c r="Y69" s="235" t="s">
        <v>132</v>
      </c>
      <c r="Z69" s="214"/>
      <c r="AA69" s="214"/>
      <c r="AB69" s="214"/>
      <c r="AC69" s="214"/>
      <c r="AD69" s="214"/>
      <c r="AE69" s="214"/>
      <c r="AF69" s="214"/>
      <c r="AG69" s="214" t="s">
        <v>133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31"/>
      <c r="B70" s="232"/>
      <c r="C70" s="263" t="s">
        <v>225</v>
      </c>
      <c r="D70" s="237"/>
      <c r="E70" s="238">
        <v>3.6575000000000002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35"/>
      <c r="Z70" s="214"/>
      <c r="AA70" s="214"/>
      <c r="AB70" s="214"/>
      <c r="AC70" s="214"/>
      <c r="AD70" s="214"/>
      <c r="AE70" s="214"/>
      <c r="AF70" s="214"/>
      <c r="AG70" s="214" t="s">
        <v>134</v>
      </c>
      <c r="AH70" s="214">
        <v>5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48">
        <v>26</v>
      </c>
      <c r="B71" s="249" t="s">
        <v>226</v>
      </c>
      <c r="C71" s="262" t="s">
        <v>227</v>
      </c>
      <c r="D71" s="250" t="s">
        <v>182</v>
      </c>
      <c r="E71" s="251">
        <v>7.9719999999999999E-2</v>
      </c>
      <c r="F71" s="252"/>
      <c r="G71" s="253">
        <f>ROUND(E71*F71,2)</f>
        <v>0</v>
      </c>
      <c r="H71" s="236"/>
      <c r="I71" s="235">
        <f>ROUND(E71*H71,2)</f>
        <v>0</v>
      </c>
      <c r="J71" s="236"/>
      <c r="K71" s="235">
        <f>ROUND(E71*J71,2)</f>
        <v>0</v>
      </c>
      <c r="L71" s="235">
        <v>21</v>
      </c>
      <c r="M71" s="235">
        <f>G71*(1+L71/100)</f>
        <v>0</v>
      </c>
      <c r="N71" s="234">
        <v>1.02396</v>
      </c>
      <c r="O71" s="234">
        <f>ROUND(E71*N71,2)</f>
        <v>0.08</v>
      </c>
      <c r="P71" s="234">
        <v>0</v>
      </c>
      <c r="Q71" s="234">
        <f>ROUND(E71*P71,2)</f>
        <v>0</v>
      </c>
      <c r="R71" s="235"/>
      <c r="S71" s="235" t="s">
        <v>130</v>
      </c>
      <c r="T71" s="235" t="s">
        <v>130</v>
      </c>
      <c r="U71" s="235">
        <v>29.568000000000001</v>
      </c>
      <c r="V71" s="235">
        <f>ROUND(E71*U71,2)</f>
        <v>2.36</v>
      </c>
      <c r="W71" s="235"/>
      <c r="X71" s="235" t="s">
        <v>131</v>
      </c>
      <c r="Y71" s="235" t="s">
        <v>132</v>
      </c>
      <c r="Z71" s="214"/>
      <c r="AA71" s="214"/>
      <c r="AB71" s="214"/>
      <c r="AC71" s="214"/>
      <c r="AD71" s="214"/>
      <c r="AE71" s="214"/>
      <c r="AF71" s="214"/>
      <c r="AG71" s="214" t="s">
        <v>133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31"/>
      <c r="B72" s="232"/>
      <c r="C72" s="263" t="s">
        <v>228</v>
      </c>
      <c r="D72" s="237"/>
      <c r="E72" s="238">
        <v>2.3990000000000001E-2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4"/>
      <c r="AA72" s="214"/>
      <c r="AB72" s="214"/>
      <c r="AC72" s="214"/>
      <c r="AD72" s="214"/>
      <c r="AE72" s="214"/>
      <c r="AF72" s="214"/>
      <c r="AG72" s="214" t="s">
        <v>134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31"/>
      <c r="B73" s="232"/>
      <c r="C73" s="263" t="s">
        <v>229</v>
      </c>
      <c r="D73" s="237"/>
      <c r="E73" s="238">
        <v>1.2E-2</v>
      </c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4"/>
      <c r="AA73" s="214"/>
      <c r="AB73" s="214"/>
      <c r="AC73" s="214"/>
      <c r="AD73" s="214"/>
      <c r="AE73" s="214"/>
      <c r="AF73" s="214"/>
      <c r="AG73" s="214" t="s">
        <v>134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3" x14ac:dyDescent="0.2">
      <c r="A74" s="231"/>
      <c r="B74" s="232"/>
      <c r="C74" s="263" t="s">
        <v>230</v>
      </c>
      <c r="D74" s="237"/>
      <c r="E74" s="238">
        <v>3.0949999999999998E-2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4"/>
      <c r="AA74" s="214"/>
      <c r="AB74" s="214"/>
      <c r="AC74" s="214"/>
      <c r="AD74" s="214"/>
      <c r="AE74" s="214"/>
      <c r="AF74" s="214"/>
      <c r="AG74" s="214" t="s">
        <v>134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31"/>
      <c r="B75" s="232"/>
      <c r="C75" s="263" t="s">
        <v>217</v>
      </c>
      <c r="D75" s="237"/>
      <c r="E75" s="238"/>
      <c r="F75" s="235"/>
      <c r="G75" s="235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4"/>
      <c r="AA75" s="214"/>
      <c r="AB75" s="214"/>
      <c r="AC75" s="214"/>
      <c r="AD75" s="214"/>
      <c r="AE75" s="214"/>
      <c r="AF75" s="214"/>
      <c r="AG75" s="214" t="s">
        <v>134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31"/>
      <c r="B76" s="232"/>
      <c r="C76" s="263" t="s">
        <v>231</v>
      </c>
      <c r="D76" s="237"/>
      <c r="E76" s="238">
        <v>1.278E-2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4"/>
      <c r="AA76" s="214"/>
      <c r="AB76" s="214"/>
      <c r="AC76" s="214"/>
      <c r="AD76" s="214"/>
      <c r="AE76" s="214"/>
      <c r="AF76" s="214"/>
      <c r="AG76" s="214" t="s">
        <v>134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48">
        <v>27</v>
      </c>
      <c r="B77" s="249" t="s">
        <v>232</v>
      </c>
      <c r="C77" s="262" t="s">
        <v>233</v>
      </c>
      <c r="D77" s="250" t="s">
        <v>129</v>
      </c>
      <c r="E77" s="251">
        <v>3</v>
      </c>
      <c r="F77" s="252"/>
      <c r="G77" s="253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5"/>
      <c r="S77" s="235" t="s">
        <v>191</v>
      </c>
      <c r="T77" s="235" t="s">
        <v>234</v>
      </c>
      <c r="U77" s="235">
        <v>0</v>
      </c>
      <c r="V77" s="235">
        <f>ROUND(E77*U77,2)</f>
        <v>0</v>
      </c>
      <c r="W77" s="235"/>
      <c r="X77" s="235" t="s">
        <v>131</v>
      </c>
      <c r="Y77" s="235" t="s">
        <v>132</v>
      </c>
      <c r="Z77" s="214"/>
      <c r="AA77" s="214"/>
      <c r="AB77" s="214"/>
      <c r="AC77" s="214"/>
      <c r="AD77" s="214"/>
      <c r="AE77" s="214"/>
      <c r="AF77" s="214"/>
      <c r="AG77" s="214" t="s">
        <v>133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31"/>
      <c r="B78" s="232"/>
      <c r="C78" s="263" t="s">
        <v>235</v>
      </c>
      <c r="D78" s="237"/>
      <c r="E78" s="238">
        <v>3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4"/>
      <c r="AA78" s="214"/>
      <c r="AB78" s="214"/>
      <c r="AC78" s="214"/>
      <c r="AD78" s="214"/>
      <c r="AE78" s="214"/>
      <c r="AF78" s="214"/>
      <c r="AG78" s="214" t="s">
        <v>134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48">
        <v>28</v>
      </c>
      <c r="B79" s="249" t="s">
        <v>236</v>
      </c>
      <c r="C79" s="262" t="s">
        <v>237</v>
      </c>
      <c r="D79" s="250" t="s">
        <v>129</v>
      </c>
      <c r="E79" s="251">
        <v>1</v>
      </c>
      <c r="F79" s="252"/>
      <c r="G79" s="253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21</v>
      </c>
      <c r="M79" s="235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5"/>
      <c r="S79" s="235" t="s">
        <v>191</v>
      </c>
      <c r="T79" s="235" t="s">
        <v>234</v>
      </c>
      <c r="U79" s="235">
        <v>0</v>
      </c>
      <c r="V79" s="235">
        <f>ROUND(E79*U79,2)</f>
        <v>0</v>
      </c>
      <c r="W79" s="235"/>
      <c r="X79" s="235" t="s">
        <v>131</v>
      </c>
      <c r="Y79" s="235" t="s">
        <v>132</v>
      </c>
      <c r="Z79" s="214"/>
      <c r="AA79" s="214"/>
      <c r="AB79" s="214"/>
      <c r="AC79" s="214"/>
      <c r="AD79" s="214"/>
      <c r="AE79" s="214"/>
      <c r="AF79" s="214"/>
      <c r="AG79" s="214" t="s">
        <v>133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31"/>
      <c r="B80" s="232"/>
      <c r="C80" s="263" t="s">
        <v>238</v>
      </c>
      <c r="D80" s="237"/>
      <c r="E80" s="238">
        <v>1</v>
      </c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35"/>
      <c r="Z80" s="214"/>
      <c r="AA80" s="214"/>
      <c r="AB80" s="214"/>
      <c r="AC80" s="214"/>
      <c r="AD80" s="214"/>
      <c r="AE80" s="214"/>
      <c r="AF80" s="214"/>
      <c r="AG80" s="214" t="s">
        <v>134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33.75" outlineLevel="1" x14ac:dyDescent="0.2">
      <c r="A81" s="248">
        <v>29</v>
      </c>
      <c r="B81" s="249" t="s">
        <v>239</v>
      </c>
      <c r="C81" s="262" t="s">
        <v>240</v>
      </c>
      <c r="D81" s="250" t="s">
        <v>129</v>
      </c>
      <c r="E81" s="251">
        <v>1</v>
      </c>
      <c r="F81" s="252"/>
      <c r="G81" s="253">
        <f>ROUND(E81*F81,2)</f>
        <v>0</v>
      </c>
      <c r="H81" s="236"/>
      <c r="I81" s="235">
        <f>ROUND(E81*H81,2)</f>
        <v>0</v>
      </c>
      <c r="J81" s="236"/>
      <c r="K81" s="235">
        <f>ROUND(E81*J81,2)</f>
        <v>0</v>
      </c>
      <c r="L81" s="235">
        <v>21</v>
      </c>
      <c r="M81" s="235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5"/>
      <c r="S81" s="235" t="s">
        <v>191</v>
      </c>
      <c r="T81" s="235" t="s">
        <v>234</v>
      </c>
      <c r="U81" s="235">
        <v>0</v>
      </c>
      <c r="V81" s="235">
        <f>ROUND(E81*U81,2)</f>
        <v>0</v>
      </c>
      <c r="W81" s="235"/>
      <c r="X81" s="235" t="s">
        <v>131</v>
      </c>
      <c r="Y81" s="235" t="s">
        <v>132</v>
      </c>
      <c r="Z81" s="214"/>
      <c r="AA81" s="214"/>
      <c r="AB81" s="214"/>
      <c r="AC81" s="214"/>
      <c r="AD81" s="214"/>
      <c r="AE81" s="214"/>
      <c r="AF81" s="214"/>
      <c r="AG81" s="214" t="s">
        <v>133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31"/>
      <c r="B82" s="232"/>
      <c r="C82" s="263" t="s">
        <v>241</v>
      </c>
      <c r="D82" s="237"/>
      <c r="E82" s="238">
        <v>1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4"/>
      <c r="AA82" s="214"/>
      <c r="AB82" s="214"/>
      <c r="AC82" s="214"/>
      <c r="AD82" s="214"/>
      <c r="AE82" s="214"/>
      <c r="AF82" s="214"/>
      <c r="AG82" s="214" t="s">
        <v>134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48">
        <v>30</v>
      </c>
      <c r="B83" s="249" t="s">
        <v>242</v>
      </c>
      <c r="C83" s="262" t="s">
        <v>243</v>
      </c>
      <c r="D83" s="250" t="s">
        <v>139</v>
      </c>
      <c r="E83" s="251">
        <v>6.6</v>
      </c>
      <c r="F83" s="252"/>
      <c r="G83" s="253">
        <f>ROUND(E83*F83,2)</f>
        <v>0</v>
      </c>
      <c r="H83" s="236"/>
      <c r="I83" s="235">
        <f>ROUND(E83*H83,2)</f>
        <v>0</v>
      </c>
      <c r="J83" s="236"/>
      <c r="K83" s="235">
        <f>ROUND(E83*J83,2)</f>
        <v>0</v>
      </c>
      <c r="L83" s="235">
        <v>21</v>
      </c>
      <c r="M83" s="235">
        <f>G83*(1+L83/100)</f>
        <v>0</v>
      </c>
      <c r="N83" s="234">
        <v>0</v>
      </c>
      <c r="O83" s="234">
        <f>ROUND(E83*N83,2)</f>
        <v>0</v>
      </c>
      <c r="P83" s="234">
        <v>0</v>
      </c>
      <c r="Q83" s="234">
        <f>ROUND(E83*P83,2)</f>
        <v>0</v>
      </c>
      <c r="R83" s="235"/>
      <c r="S83" s="235" t="s">
        <v>191</v>
      </c>
      <c r="T83" s="235" t="s">
        <v>234</v>
      </c>
      <c r="U83" s="235">
        <v>0</v>
      </c>
      <c r="V83" s="235">
        <f>ROUND(E83*U83,2)</f>
        <v>0</v>
      </c>
      <c r="W83" s="235"/>
      <c r="X83" s="235" t="s">
        <v>131</v>
      </c>
      <c r="Y83" s="235" t="s">
        <v>132</v>
      </c>
      <c r="Z83" s="214"/>
      <c r="AA83" s="214"/>
      <c r="AB83" s="214"/>
      <c r="AC83" s="214"/>
      <c r="AD83" s="214"/>
      <c r="AE83" s="214"/>
      <c r="AF83" s="214"/>
      <c r="AG83" s="214" t="s">
        <v>133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31"/>
      <c r="B84" s="232"/>
      <c r="C84" s="263" t="s">
        <v>244</v>
      </c>
      <c r="D84" s="237"/>
      <c r="E84" s="238">
        <v>6.6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4"/>
      <c r="AA84" s="214"/>
      <c r="AB84" s="214"/>
      <c r="AC84" s="214"/>
      <c r="AD84" s="214"/>
      <c r="AE84" s="214"/>
      <c r="AF84" s="214"/>
      <c r="AG84" s="214" t="s">
        <v>134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8">
        <v>31</v>
      </c>
      <c r="B85" s="249" t="s">
        <v>245</v>
      </c>
      <c r="C85" s="262" t="s">
        <v>246</v>
      </c>
      <c r="D85" s="250" t="s">
        <v>147</v>
      </c>
      <c r="E85" s="251">
        <v>0.25</v>
      </c>
      <c r="F85" s="252"/>
      <c r="G85" s="253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21</v>
      </c>
      <c r="M85" s="235">
        <f>G85*(1+L85/100)</f>
        <v>0</v>
      </c>
      <c r="N85" s="234">
        <v>0.23415</v>
      </c>
      <c r="O85" s="234">
        <f>ROUND(E85*N85,2)</f>
        <v>0.06</v>
      </c>
      <c r="P85" s="234">
        <v>0</v>
      </c>
      <c r="Q85" s="234">
        <f>ROUND(E85*P85,2)</f>
        <v>0</v>
      </c>
      <c r="R85" s="235"/>
      <c r="S85" s="235" t="s">
        <v>191</v>
      </c>
      <c r="T85" s="235" t="s">
        <v>192</v>
      </c>
      <c r="U85" s="235">
        <v>3.6680000000000001</v>
      </c>
      <c r="V85" s="235">
        <f>ROUND(E85*U85,2)</f>
        <v>0.92</v>
      </c>
      <c r="W85" s="235"/>
      <c r="X85" s="235" t="s">
        <v>131</v>
      </c>
      <c r="Y85" s="235" t="s">
        <v>132</v>
      </c>
      <c r="Z85" s="214"/>
      <c r="AA85" s="214"/>
      <c r="AB85" s="214"/>
      <c r="AC85" s="214"/>
      <c r="AD85" s="214"/>
      <c r="AE85" s="214"/>
      <c r="AF85" s="214"/>
      <c r="AG85" s="214" t="s">
        <v>133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31"/>
      <c r="B86" s="232"/>
      <c r="C86" s="263" t="s">
        <v>247</v>
      </c>
      <c r="D86" s="237"/>
      <c r="E86" s="238">
        <v>0.25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35"/>
      <c r="Z86" s="214"/>
      <c r="AA86" s="214"/>
      <c r="AB86" s="214"/>
      <c r="AC86" s="214"/>
      <c r="AD86" s="214"/>
      <c r="AE86" s="214"/>
      <c r="AF86" s="214"/>
      <c r="AG86" s="214" t="s">
        <v>134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41" t="s">
        <v>125</v>
      </c>
      <c r="B87" s="242" t="s">
        <v>74</v>
      </c>
      <c r="C87" s="261" t="s">
        <v>75</v>
      </c>
      <c r="D87" s="243"/>
      <c r="E87" s="244"/>
      <c r="F87" s="245"/>
      <c r="G87" s="246">
        <f>SUMIF(AG88:AG92,"&lt;&gt;NOR",G88:G92)</f>
        <v>0</v>
      </c>
      <c r="H87" s="240"/>
      <c r="I87" s="240">
        <f>SUM(I88:I92)</f>
        <v>0</v>
      </c>
      <c r="J87" s="240"/>
      <c r="K87" s="240">
        <f>SUM(K88:K92)</f>
        <v>0</v>
      </c>
      <c r="L87" s="240"/>
      <c r="M87" s="240">
        <f>SUM(M88:M92)</f>
        <v>0</v>
      </c>
      <c r="N87" s="239"/>
      <c r="O87" s="239">
        <f>SUM(O88:O92)</f>
        <v>0.01</v>
      </c>
      <c r="P87" s="239"/>
      <c r="Q87" s="239">
        <f>SUM(Q88:Q92)</f>
        <v>0</v>
      </c>
      <c r="R87" s="240"/>
      <c r="S87" s="240"/>
      <c r="T87" s="240"/>
      <c r="U87" s="240"/>
      <c r="V87" s="240">
        <f>SUM(V88:V92)</f>
        <v>1.3800000000000001</v>
      </c>
      <c r="W87" s="240"/>
      <c r="X87" s="240"/>
      <c r="Y87" s="240"/>
      <c r="AG87" t="s">
        <v>126</v>
      </c>
    </row>
    <row r="88" spans="1:60" outlineLevel="1" x14ac:dyDescent="0.2">
      <c r="A88" s="248">
        <v>32</v>
      </c>
      <c r="B88" s="249" t="s">
        <v>248</v>
      </c>
      <c r="C88" s="262" t="s">
        <v>249</v>
      </c>
      <c r="D88" s="250" t="s">
        <v>147</v>
      </c>
      <c r="E88" s="251">
        <v>1.3445</v>
      </c>
      <c r="F88" s="252"/>
      <c r="G88" s="253">
        <f>ROUND(E88*F88,2)</f>
        <v>0</v>
      </c>
      <c r="H88" s="236"/>
      <c r="I88" s="235">
        <f>ROUND(E88*H88,2)</f>
        <v>0</v>
      </c>
      <c r="J88" s="236"/>
      <c r="K88" s="235">
        <f>ROUND(E88*J88,2)</f>
        <v>0</v>
      </c>
      <c r="L88" s="235">
        <v>21</v>
      </c>
      <c r="M88" s="235">
        <f>G88*(1+L88/100)</f>
        <v>0</v>
      </c>
      <c r="N88" s="234">
        <v>7.8200000000000006E-3</v>
      </c>
      <c r="O88" s="234">
        <f>ROUND(E88*N88,2)</f>
        <v>0.01</v>
      </c>
      <c r="P88" s="234">
        <v>0</v>
      </c>
      <c r="Q88" s="234">
        <f>ROUND(E88*P88,2)</f>
        <v>0</v>
      </c>
      <c r="R88" s="235"/>
      <c r="S88" s="235" t="s">
        <v>130</v>
      </c>
      <c r="T88" s="235" t="s">
        <v>130</v>
      </c>
      <c r="U88" s="235">
        <v>0.79</v>
      </c>
      <c r="V88" s="235">
        <f>ROUND(E88*U88,2)</f>
        <v>1.06</v>
      </c>
      <c r="W88" s="235"/>
      <c r="X88" s="235" t="s">
        <v>131</v>
      </c>
      <c r="Y88" s="235" t="s">
        <v>132</v>
      </c>
      <c r="Z88" s="214"/>
      <c r="AA88" s="214"/>
      <c r="AB88" s="214"/>
      <c r="AC88" s="214"/>
      <c r="AD88" s="214"/>
      <c r="AE88" s="214"/>
      <c r="AF88" s="214"/>
      <c r="AG88" s="214" t="s">
        <v>133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31"/>
      <c r="B89" s="232"/>
      <c r="C89" s="263" t="s">
        <v>250</v>
      </c>
      <c r="D89" s="237"/>
      <c r="E89" s="238">
        <v>1.25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4"/>
      <c r="AA89" s="214"/>
      <c r="AB89" s="214"/>
      <c r="AC89" s="214"/>
      <c r="AD89" s="214"/>
      <c r="AE89" s="214"/>
      <c r="AF89" s="214"/>
      <c r="AG89" s="214" t="s">
        <v>134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31"/>
      <c r="B90" s="232"/>
      <c r="C90" s="263" t="s">
        <v>251</v>
      </c>
      <c r="D90" s="237"/>
      <c r="E90" s="238">
        <v>9.4500000000000001E-2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35"/>
      <c r="Z90" s="214"/>
      <c r="AA90" s="214"/>
      <c r="AB90" s="214"/>
      <c r="AC90" s="214"/>
      <c r="AD90" s="214"/>
      <c r="AE90" s="214"/>
      <c r="AF90" s="214"/>
      <c r="AG90" s="214" t="s">
        <v>134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8">
        <v>33</v>
      </c>
      <c r="B91" s="249" t="s">
        <v>252</v>
      </c>
      <c r="C91" s="262" t="s">
        <v>253</v>
      </c>
      <c r="D91" s="250" t="s">
        <v>147</v>
      </c>
      <c r="E91" s="251">
        <v>1.3445</v>
      </c>
      <c r="F91" s="252"/>
      <c r="G91" s="253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21</v>
      </c>
      <c r="M91" s="235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5"/>
      <c r="S91" s="235" t="s">
        <v>130</v>
      </c>
      <c r="T91" s="235" t="s">
        <v>130</v>
      </c>
      <c r="U91" s="235">
        <v>0.24</v>
      </c>
      <c r="V91" s="235">
        <f>ROUND(E91*U91,2)</f>
        <v>0.32</v>
      </c>
      <c r="W91" s="235"/>
      <c r="X91" s="235" t="s">
        <v>131</v>
      </c>
      <c r="Y91" s="235" t="s">
        <v>132</v>
      </c>
      <c r="Z91" s="214"/>
      <c r="AA91" s="214"/>
      <c r="AB91" s="214"/>
      <c r="AC91" s="214"/>
      <c r="AD91" s="214"/>
      <c r="AE91" s="214"/>
      <c r="AF91" s="214"/>
      <c r="AG91" s="214" t="s">
        <v>133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31"/>
      <c r="B92" s="232"/>
      <c r="C92" s="263" t="s">
        <v>254</v>
      </c>
      <c r="D92" s="237"/>
      <c r="E92" s="238">
        <v>1.3445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4"/>
      <c r="AA92" s="214"/>
      <c r="AB92" s="214"/>
      <c r="AC92" s="214"/>
      <c r="AD92" s="214"/>
      <c r="AE92" s="214"/>
      <c r="AF92" s="214"/>
      <c r="AG92" s="214" t="s">
        <v>134</v>
      </c>
      <c r="AH92" s="214">
        <v>5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x14ac:dyDescent="0.2">
      <c r="A93" s="241" t="s">
        <v>125</v>
      </c>
      <c r="B93" s="242" t="s">
        <v>76</v>
      </c>
      <c r="C93" s="261" t="s">
        <v>77</v>
      </c>
      <c r="D93" s="243"/>
      <c r="E93" s="244"/>
      <c r="F93" s="245"/>
      <c r="G93" s="246">
        <f>SUMIF(AG94:AG111,"&lt;&gt;NOR",G94:G111)</f>
        <v>0</v>
      </c>
      <c r="H93" s="240"/>
      <c r="I93" s="240">
        <f>SUM(I94:I111)</f>
        <v>0</v>
      </c>
      <c r="J93" s="240"/>
      <c r="K93" s="240">
        <f>SUM(K94:K111)</f>
        <v>0</v>
      </c>
      <c r="L93" s="240"/>
      <c r="M93" s="240">
        <f>SUM(M94:M111)</f>
        <v>0</v>
      </c>
      <c r="N93" s="239"/>
      <c r="O93" s="239">
        <f>SUM(O94:O111)</f>
        <v>0.99</v>
      </c>
      <c r="P93" s="239"/>
      <c r="Q93" s="239">
        <f>SUM(Q94:Q111)</f>
        <v>0</v>
      </c>
      <c r="R93" s="240"/>
      <c r="S93" s="240"/>
      <c r="T93" s="240"/>
      <c r="U93" s="240"/>
      <c r="V93" s="240">
        <f>SUM(V94:V111)</f>
        <v>25.64</v>
      </c>
      <c r="W93" s="240"/>
      <c r="X93" s="240"/>
      <c r="Y93" s="240"/>
      <c r="AG93" t="s">
        <v>126</v>
      </c>
    </row>
    <row r="94" spans="1:60" outlineLevel="1" x14ac:dyDescent="0.2">
      <c r="A94" s="248">
        <v>34</v>
      </c>
      <c r="B94" s="249" t="s">
        <v>255</v>
      </c>
      <c r="C94" s="262" t="s">
        <v>256</v>
      </c>
      <c r="D94" s="250" t="s">
        <v>147</v>
      </c>
      <c r="E94" s="251">
        <v>35.561999999999998</v>
      </c>
      <c r="F94" s="252"/>
      <c r="G94" s="253">
        <f>ROUND(E94*F94,2)</f>
        <v>0</v>
      </c>
      <c r="H94" s="236"/>
      <c r="I94" s="235">
        <f>ROUND(E94*H94,2)</f>
        <v>0</v>
      </c>
      <c r="J94" s="236"/>
      <c r="K94" s="235">
        <f>ROUND(E94*J94,2)</f>
        <v>0</v>
      </c>
      <c r="L94" s="235">
        <v>21</v>
      </c>
      <c r="M94" s="235">
        <f>G94*(1+L94/100)</f>
        <v>0</v>
      </c>
      <c r="N94" s="234">
        <v>5.0000000000000001E-3</v>
      </c>
      <c r="O94" s="234">
        <f>ROUND(E94*N94,2)</f>
        <v>0.18</v>
      </c>
      <c r="P94" s="234">
        <v>0</v>
      </c>
      <c r="Q94" s="234">
        <f>ROUND(E94*P94,2)</f>
        <v>0</v>
      </c>
      <c r="R94" s="235"/>
      <c r="S94" s="235" t="s">
        <v>130</v>
      </c>
      <c r="T94" s="235" t="s">
        <v>130</v>
      </c>
      <c r="U94" s="235">
        <v>8.1000000000000003E-2</v>
      </c>
      <c r="V94" s="235">
        <f>ROUND(E94*U94,2)</f>
        <v>2.88</v>
      </c>
      <c r="W94" s="235"/>
      <c r="X94" s="235" t="s">
        <v>131</v>
      </c>
      <c r="Y94" s="235" t="s">
        <v>132</v>
      </c>
      <c r="Z94" s="214"/>
      <c r="AA94" s="214"/>
      <c r="AB94" s="214"/>
      <c r="AC94" s="214"/>
      <c r="AD94" s="214"/>
      <c r="AE94" s="214"/>
      <c r="AF94" s="214"/>
      <c r="AG94" s="214" t="s">
        <v>133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2" x14ac:dyDescent="0.2">
      <c r="A95" s="231"/>
      <c r="B95" s="232"/>
      <c r="C95" s="263" t="s">
        <v>257</v>
      </c>
      <c r="D95" s="237"/>
      <c r="E95" s="238">
        <v>4.6900000000000004</v>
      </c>
      <c r="F95" s="235"/>
      <c r="G95" s="235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35"/>
      <c r="Z95" s="214"/>
      <c r="AA95" s="214"/>
      <c r="AB95" s="214"/>
      <c r="AC95" s="214"/>
      <c r="AD95" s="214"/>
      <c r="AE95" s="214"/>
      <c r="AF95" s="214"/>
      <c r="AG95" s="214" t="s">
        <v>134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3" x14ac:dyDescent="0.2">
      <c r="A96" s="231"/>
      <c r="B96" s="232"/>
      <c r="C96" s="263" t="s">
        <v>258</v>
      </c>
      <c r="D96" s="237"/>
      <c r="E96" s="238">
        <v>12.221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4"/>
      <c r="AA96" s="214"/>
      <c r="AB96" s="214"/>
      <c r="AC96" s="214"/>
      <c r="AD96" s="214"/>
      <c r="AE96" s="214"/>
      <c r="AF96" s="214"/>
      <c r="AG96" s="214" t="s">
        <v>134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31"/>
      <c r="B97" s="232"/>
      <c r="C97" s="263" t="s">
        <v>259</v>
      </c>
      <c r="D97" s="237"/>
      <c r="E97" s="238">
        <v>8.91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4"/>
      <c r="AA97" s="214"/>
      <c r="AB97" s="214"/>
      <c r="AC97" s="214"/>
      <c r="AD97" s="214"/>
      <c r="AE97" s="214"/>
      <c r="AF97" s="214"/>
      <c r="AG97" s="214" t="s">
        <v>134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31"/>
      <c r="B98" s="232"/>
      <c r="C98" s="263" t="s">
        <v>260</v>
      </c>
      <c r="D98" s="237"/>
      <c r="E98" s="238">
        <v>3.4649999999999999</v>
      </c>
      <c r="F98" s="235"/>
      <c r="G98" s="235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35"/>
      <c r="Z98" s="214"/>
      <c r="AA98" s="214"/>
      <c r="AB98" s="214"/>
      <c r="AC98" s="214"/>
      <c r="AD98" s="214"/>
      <c r="AE98" s="214"/>
      <c r="AF98" s="214"/>
      <c r="AG98" s="214" t="s">
        <v>134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31"/>
      <c r="B99" s="232"/>
      <c r="C99" s="263" t="s">
        <v>261</v>
      </c>
      <c r="D99" s="237"/>
      <c r="E99" s="238">
        <v>2.64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4"/>
      <c r="AA99" s="214"/>
      <c r="AB99" s="214"/>
      <c r="AC99" s="214"/>
      <c r="AD99" s="214"/>
      <c r="AE99" s="214"/>
      <c r="AF99" s="214"/>
      <c r="AG99" s="214" t="s">
        <v>134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 x14ac:dyDescent="0.2">
      <c r="A100" s="231"/>
      <c r="B100" s="232"/>
      <c r="C100" s="263" t="s">
        <v>217</v>
      </c>
      <c r="D100" s="237"/>
      <c r="E100" s="238"/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4"/>
      <c r="AA100" s="214"/>
      <c r="AB100" s="214"/>
      <c r="AC100" s="214"/>
      <c r="AD100" s="214"/>
      <c r="AE100" s="214"/>
      <c r="AF100" s="214"/>
      <c r="AG100" s="214" t="s">
        <v>134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31"/>
      <c r="B101" s="232"/>
      <c r="C101" s="263" t="s">
        <v>262</v>
      </c>
      <c r="D101" s="237"/>
      <c r="E101" s="238">
        <v>3.6360000000000001</v>
      </c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4"/>
      <c r="AA101" s="214"/>
      <c r="AB101" s="214"/>
      <c r="AC101" s="214"/>
      <c r="AD101" s="214"/>
      <c r="AE101" s="214"/>
      <c r="AF101" s="214"/>
      <c r="AG101" s="214" t="s">
        <v>134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48">
        <v>35</v>
      </c>
      <c r="B102" s="249" t="s">
        <v>263</v>
      </c>
      <c r="C102" s="262" t="s">
        <v>264</v>
      </c>
      <c r="D102" s="250" t="s">
        <v>147</v>
      </c>
      <c r="E102" s="251">
        <v>35.561999999999998</v>
      </c>
      <c r="F102" s="252"/>
      <c r="G102" s="253">
        <f>ROUND(E102*F102,2)</f>
        <v>0</v>
      </c>
      <c r="H102" s="236"/>
      <c r="I102" s="235">
        <f>ROUND(E102*H102,2)</f>
        <v>0</v>
      </c>
      <c r="J102" s="236"/>
      <c r="K102" s="235">
        <f>ROUND(E102*J102,2)</f>
        <v>0</v>
      </c>
      <c r="L102" s="235">
        <v>21</v>
      </c>
      <c r="M102" s="235">
        <f>G102*(1+L102/100)</f>
        <v>0</v>
      </c>
      <c r="N102" s="234">
        <v>4.0000000000000001E-3</v>
      </c>
      <c r="O102" s="234">
        <f>ROUND(E102*N102,2)</f>
        <v>0.14000000000000001</v>
      </c>
      <c r="P102" s="234">
        <v>0</v>
      </c>
      <c r="Q102" s="234">
        <f>ROUND(E102*P102,2)</f>
        <v>0</v>
      </c>
      <c r="R102" s="235"/>
      <c r="S102" s="235" t="s">
        <v>130</v>
      </c>
      <c r="T102" s="235" t="s">
        <v>130</v>
      </c>
      <c r="U102" s="235">
        <v>0.28000000000000003</v>
      </c>
      <c r="V102" s="235">
        <f>ROUND(E102*U102,2)</f>
        <v>9.9600000000000009</v>
      </c>
      <c r="W102" s="235"/>
      <c r="X102" s="235" t="s">
        <v>131</v>
      </c>
      <c r="Y102" s="235" t="s">
        <v>132</v>
      </c>
      <c r="Z102" s="214"/>
      <c r="AA102" s="214"/>
      <c r="AB102" s="214"/>
      <c r="AC102" s="214"/>
      <c r="AD102" s="214"/>
      <c r="AE102" s="214"/>
      <c r="AF102" s="214"/>
      <c r="AG102" s="214" t="s">
        <v>133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31"/>
      <c r="B103" s="232"/>
      <c r="C103" s="263" t="s">
        <v>265</v>
      </c>
      <c r="D103" s="237"/>
      <c r="E103" s="238">
        <v>35.561999999999998</v>
      </c>
      <c r="F103" s="235"/>
      <c r="G103" s="235"/>
      <c r="H103" s="235"/>
      <c r="I103" s="235"/>
      <c r="J103" s="235"/>
      <c r="K103" s="235"/>
      <c r="L103" s="235"/>
      <c r="M103" s="235"/>
      <c r="N103" s="234"/>
      <c r="O103" s="234"/>
      <c r="P103" s="234"/>
      <c r="Q103" s="234"/>
      <c r="R103" s="235"/>
      <c r="S103" s="235"/>
      <c r="T103" s="235"/>
      <c r="U103" s="235"/>
      <c r="V103" s="235"/>
      <c r="W103" s="235"/>
      <c r="X103" s="235"/>
      <c r="Y103" s="235"/>
      <c r="Z103" s="214"/>
      <c r="AA103" s="214"/>
      <c r="AB103" s="214"/>
      <c r="AC103" s="214"/>
      <c r="AD103" s="214"/>
      <c r="AE103" s="214"/>
      <c r="AF103" s="214"/>
      <c r="AG103" s="214" t="s">
        <v>134</v>
      </c>
      <c r="AH103" s="214">
        <v>5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 x14ac:dyDescent="0.2">
      <c r="A104" s="248">
        <v>36</v>
      </c>
      <c r="B104" s="249" t="s">
        <v>266</v>
      </c>
      <c r="C104" s="262" t="s">
        <v>267</v>
      </c>
      <c r="D104" s="250" t="s">
        <v>147</v>
      </c>
      <c r="E104" s="251">
        <v>35.561999999999998</v>
      </c>
      <c r="F104" s="252"/>
      <c r="G104" s="253">
        <f>ROUND(E104*F104,2)</f>
        <v>0</v>
      </c>
      <c r="H104" s="236"/>
      <c r="I104" s="235">
        <f>ROUND(E104*H104,2)</f>
        <v>0</v>
      </c>
      <c r="J104" s="236"/>
      <c r="K104" s="235">
        <f>ROUND(E104*J104,2)</f>
        <v>0</v>
      </c>
      <c r="L104" s="235">
        <v>21</v>
      </c>
      <c r="M104" s="235">
        <f>G104*(1+L104/100)</f>
        <v>0</v>
      </c>
      <c r="N104" s="234">
        <v>1.89E-2</v>
      </c>
      <c r="O104" s="234">
        <f>ROUND(E104*N104,2)</f>
        <v>0.67</v>
      </c>
      <c r="P104" s="234">
        <v>0</v>
      </c>
      <c r="Q104" s="234">
        <f>ROUND(E104*P104,2)</f>
        <v>0</v>
      </c>
      <c r="R104" s="235"/>
      <c r="S104" s="235" t="s">
        <v>191</v>
      </c>
      <c r="T104" s="235" t="s">
        <v>234</v>
      </c>
      <c r="U104" s="235">
        <v>0.36</v>
      </c>
      <c r="V104" s="235">
        <f>ROUND(E104*U104,2)</f>
        <v>12.8</v>
      </c>
      <c r="W104" s="235"/>
      <c r="X104" s="235" t="s">
        <v>131</v>
      </c>
      <c r="Y104" s="235" t="s">
        <v>132</v>
      </c>
      <c r="Z104" s="214"/>
      <c r="AA104" s="214"/>
      <c r="AB104" s="214"/>
      <c r="AC104" s="214"/>
      <c r="AD104" s="214"/>
      <c r="AE104" s="214"/>
      <c r="AF104" s="214"/>
      <c r="AG104" s="214" t="s">
        <v>133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31"/>
      <c r="B105" s="232"/>
      <c r="C105" s="263" t="s">
        <v>257</v>
      </c>
      <c r="D105" s="237"/>
      <c r="E105" s="238">
        <v>4.6900000000000004</v>
      </c>
      <c r="F105" s="235"/>
      <c r="G105" s="235"/>
      <c r="H105" s="235"/>
      <c r="I105" s="235"/>
      <c r="J105" s="235"/>
      <c r="K105" s="235"/>
      <c r="L105" s="235"/>
      <c r="M105" s="235"/>
      <c r="N105" s="234"/>
      <c r="O105" s="234"/>
      <c r="P105" s="234"/>
      <c r="Q105" s="234"/>
      <c r="R105" s="235"/>
      <c r="S105" s="235"/>
      <c r="T105" s="235"/>
      <c r="U105" s="235"/>
      <c r="V105" s="235"/>
      <c r="W105" s="235"/>
      <c r="X105" s="235"/>
      <c r="Y105" s="235"/>
      <c r="Z105" s="214"/>
      <c r="AA105" s="214"/>
      <c r="AB105" s="214"/>
      <c r="AC105" s="214"/>
      <c r="AD105" s="214"/>
      <c r="AE105" s="214"/>
      <c r="AF105" s="214"/>
      <c r="AG105" s="214" t="s">
        <v>134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3" x14ac:dyDescent="0.2">
      <c r="A106" s="231"/>
      <c r="B106" s="232"/>
      <c r="C106" s="263" t="s">
        <v>258</v>
      </c>
      <c r="D106" s="237"/>
      <c r="E106" s="238">
        <v>12.221</v>
      </c>
      <c r="F106" s="235"/>
      <c r="G106" s="235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35"/>
      <c r="Z106" s="214"/>
      <c r="AA106" s="214"/>
      <c r="AB106" s="214"/>
      <c r="AC106" s="214"/>
      <c r="AD106" s="214"/>
      <c r="AE106" s="214"/>
      <c r="AF106" s="214"/>
      <c r="AG106" s="214" t="s">
        <v>134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31"/>
      <c r="B107" s="232"/>
      <c r="C107" s="263" t="s">
        <v>259</v>
      </c>
      <c r="D107" s="237"/>
      <c r="E107" s="238">
        <v>8.91</v>
      </c>
      <c r="F107" s="235"/>
      <c r="G107" s="235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4"/>
      <c r="AA107" s="214"/>
      <c r="AB107" s="214"/>
      <c r="AC107" s="214"/>
      <c r="AD107" s="214"/>
      <c r="AE107" s="214"/>
      <c r="AF107" s="214"/>
      <c r="AG107" s="214" t="s">
        <v>134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31"/>
      <c r="B108" s="232"/>
      <c r="C108" s="263" t="s">
        <v>260</v>
      </c>
      <c r="D108" s="237"/>
      <c r="E108" s="238">
        <v>3.4649999999999999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4"/>
      <c r="AA108" s="214"/>
      <c r="AB108" s="214"/>
      <c r="AC108" s="214"/>
      <c r="AD108" s="214"/>
      <c r="AE108" s="214"/>
      <c r="AF108" s="214"/>
      <c r="AG108" s="214" t="s">
        <v>134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 x14ac:dyDescent="0.2">
      <c r="A109" s="231"/>
      <c r="B109" s="232"/>
      <c r="C109" s="263" t="s">
        <v>261</v>
      </c>
      <c r="D109" s="237"/>
      <c r="E109" s="238">
        <v>2.64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4"/>
      <c r="AA109" s="214"/>
      <c r="AB109" s="214"/>
      <c r="AC109" s="214"/>
      <c r="AD109" s="214"/>
      <c r="AE109" s="214"/>
      <c r="AF109" s="214"/>
      <c r="AG109" s="214" t="s">
        <v>134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 x14ac:dyDescent="0.2">
      <c r="A110" s="231"/>
      <c r="B110" s="232"/>
      <c r="C110" s="263" t="s">
        <v>217</v>
      </c>
      <c r="D110" s="237"/>
      <c r="E110" s="238"/>
      <c r="F110" s="235"/>
      <c r="G110" s="235"/>
      <c r="H110" s="235"/>
      <c r="I110" s="235"/>
      <c r="J110" s="235"/>
      <c r="K110" s="235"/>
      <c r="L110" s="235"/>
      <c r="M110" s="235"/>
      <c r="N110" s="234"/>
      <c r="O110" s="234"/>
      <c r="P110" s="234"/>
      <c r="Q110" s="234"/>
      <c r="R110" s="235"/>
      <c r="S110" s="235"/>
      <c r="T110" s="235"/>
      <c r="U110" s="235"/>
      <c r="V110" s="235"/>
      <c r="W110" s="235"/>
      <c r="X110" s="235"/>
      <c r="Y110" s="235"/>
      <c r="Z110" s="214"/>
      <c r="AA110" s="214"/>
      <c r="AB110" s="214"/>
      <c r="AC110" s="214"/>
      <c r="AD110" s="214"/>
      <c r="AE110" s="214"/>
      <c r="AF110" s="214"/>
      <c r="AG110" s="214" t="s">
        <v>134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31"/>
      <c r="B111" s="232"/>
      <c r="C111" s="263" t="s">
        <v>262</v>
      </c>
      <c r="D111" s="237"/>
      <c r="E111" s="238">
        <v>3.6360000000000001</v>
      </c>
      <c r="F111" s="235"/>
      <c r="G111" s="235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35"/>
      <c r="Z111" s="214"/>
      <c r="AA111" s="214"/>
      <c r="AB111" s="214"/>
      <c r="AC111" s="214"/>
      <c r="AD111" s="214"/>
      <c r="AE111" s="214"/>
      <c r="AF111" s="214"/>
      <c r="AG111" s="214" t="s">
        <v>134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x14ac:dyDescent="0.2">
      <c r="A112" s="241" t="s">
        <v>125</v>
      </c>
      <c r="B112" s="242" t="s">
        <v>78</v>
      </c>
      <c r="C112" s="261" t="s">
        <v>79</v>
      </c>
      <c r="D112" s="243"/>
      <c r="E112" s="244"/>
      <c r="F112" s="245"/>
      <c r="G112" s="246">
        <f>SUMIF(AG113:AG114,"&lt;&gt;NOR",G113:G114)</f>
        <v>0</v>
      </c>
      <c r="H112" s="240"/>
      <c r="I112" s="240">
        <f>SUM(I113:I114)</f>
        <v>0</v>
      </c>
      <c r="J112" s="240"/>
      <c r="K112" s="240">
        <f>SUM(K113:K114)</f>
        <v>0</v>
      </c>
      <c r="L112" s="240"/>
      <c r="M112" s="240">
        <f>SUM(M113:M114)</f>
        <v>0</v>
      </c>
      <c r="N112" s="239"/>
      <c r="O112" s="239">
        <f>SUM(O113:O114)</f>
        <v>0.02</v>
      </c>
      <c r="P112" s="239"/>
      <c r="Q112" s="239">
        <f>SUM(Q113:Q114)</f>
        <v>0</v>
      </c>
      <c r="R112" s="240"/>
      <c r="S112" s="240"/>
      <c r="T112" s="240"/>
      <c r="U112" s="240"/>
      <c r="V112" s="240">
        <f>SUM(V113:V114)</f>
        <v>8.18</v>
      </c>
      <c r="W112" s="240"/>
      <c r="X112" s="240"/>
      <c r="Y112" s="240"/>
      <c r="AG112" t="s">
        <v>126</v>
      </c>
    </row>
    <row r="113" spans="1:60" ht="22.5" outlineLevel="1" x14ac:dyDescent="0.2">
      <c r="A113" s="248">
        <v>37</v>
      </c>
      <c r="B113" s="249" t="s">
        <v>268</v>
      </c>
      <c r="C113" s="262" t="s">
        <v>269</v>
      </c>
      <c r="D113" s="250" t="s">
        <v>147</v>
      </c>
      <c r="E113" s="251">
        <v>35.561999999999998</v>
      </c>
      <c r="F113" s="252"/>
      <c r="G113" s="253">
        <f>ROUND(E113*F113,2)</f>
        <v>0</v>
      </c>
      <c r="H113" s="236"/>
      <c r="I113" s="235">
        <f>ROUND(E113*H113,2)</f>
        <v>0</v>
      </c>
      <c r="J113" s="236"/>
      <c r="K113" s="235">
        <f>ROUND(E113*J113,2)</f>
        <v>0</v>
      </c>
      <c r="L113" s="235">
        <v>21</v>
      </c>
      <c r="M113" s="235">
        <f>G113*(1+L113/100)</f>
        <v>0</v>
      </c>
      <c r="N113" s="234">
        <v>6.3000000000000003E-4</v>
      </c>
      <c r="O113" s="234">
        <f>ROUND(E113*N113,2)</f>
        <v>0.02</v>
      </c>
      <c r="P113" s="234">
        <v>0</v>
      </c>
      <c r="Q113" s="234">
        <f>ROUND(E113*P113,2)</f>
        <v>0</v>
      </c>
      <c r="R113" s="235"/>
      <c r="S113" s="235" t="s">
        <v>130</v>
      </c>
      <c r="T113" s="235" t="s">
        <v>130</v>
      </c>
      <c r="U113" s="235">
        <v>0.23</v>
      </c>
      <c r="V113" s="235">
        <f>ROUND(E113*U113,2)</f>
        <v>8.18</v>
      </c>
      <c r="W113" s="235"/>
      <c r="X113" s="235" t="s">
        <v>131</v>
      </c>
      <c r="Y113" s="235" t="s">
        <v>132</v>
      </c>
      <c r="Z113" s="214"/>
      <c r="AA113" s="214"/>
      <c r="AB113" s="214"/>
      <c r="AC113" s="214"/>
      <c r="AD113" s="214"/>
      <c r="AE113" s="214"/>
      <c r="AF113" s="214"/>
      <c r="AG113" s="214" t="s">
        <v>133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2">
      <c r="A114" s="231"/>
      <c r="B114" s="232"/>
      <c r="C114" s="263" t="s">
        <v>270</v>
      </c>
      <c r="D114" s="237"/>
      <c r="E114" s="238">
        <v>35.561999999999998</v>
      </c>
      <c r="F114" s="235"/>
      <c r="G114" s="235"/>
      <c r="H114" s="235"/>
      <c r="I114" s="235"/>
      <c r="J114" s="235"/>
      <c r="K114" s="235"/>
      <c r="L114" s="235"/>
      <c r="M114" s="235"/>
      <c r="N114" s="234"/>
      <c r="O114" s="234"/>
      <c r="P114" s="234"/>
      <c r="Q114" s="234"/>
      <c r="R114" s="235"/>
      <c r="S114" s="235"/>
      <c r="T114" s="235"/>
      <c r="U114" s="235"/>
      <c r="V114" s="235"/>
      <c r="W114" s="235"/>
      <c r="X114" s="235"/>
      <c r="Y114" s="235"/>
      <c r="Z114" s="214"/>
      <c r="AA114" s="214"/>
      <c r="AB114" s="214"/>
      <c r="AC114" s="214"/>
      <c r="AD114" s="214"/>
      <c r="AE114" s="214"/>
      <c r="AF114" s="214"/>
      <c r="AG114" s="214" t="s">
        <v>134</v>
      </c>
      <c r="AH114" s="214">
        <v>5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5.5" x14ac:dyDescent="0.2">
      <c r="A115" s="241" t="s">
        <v>125</v>
      </c>
      <c r="B115" s="242" t="s">
        <v>80</v>
      </c>
      <c r="C115" s="261" t="s">
        <v>81</v>
      </c>
      <c r="D115" s="243"/>
      <c r="E115" s="244"/>
      <c r="F115" s="245"/>
      <c r="G115" s="246">
        <f>SUMIF(AG116:AG118,"&lt;&gt;NOR",G116:G118)</f>
        <v>0</v>
      </c>
      <c r="H115" s="240"/>
      <c r="I115" s="240">
        <f>SUM(I116:I118)</f>
        <v>0</v>
      </c>
      <c r="J115" s="240"/>
      <c r="K115" s="240">
        <f>SUM(K116:K118)</f>
        <v>0</v>
      </c>
      <c r="L115" s="240"/>
      <c r="M115" s="240">
        <f>SUM(M116:M118)</f>
        <v>0</v>
      </c>
      <c r="N115" s="239"/>
      <c r="O115" s="239">
        <f>SUM(O116:O118)</f>
        <v>0.19</v>
      </c>
      <c r="P115" s="239"/>
      <c r="Q115" s="239">
        <f>SUM(Q116:Q118)</f>
        <v>0</v>
      </c>
      <c r="R115" s="240"/>
      <c r="S115" s="240"/>
      <c r="T115" s="240"/>
      <c r="U115" s="240"/>
      <c r="V115" s="240">
        <f>SUM(V116:V118)</f>
        <v>4.6399999999999997</v>
      </c>
      <c r="W115" s="240"/>
      <c r="X115" s="240"/>
      <c r="Y115" s="240"/>
      <c r="AG115" t="s">
        <v>126</v>
      </c>
    </row>
    <row r="116" spans="1:60" outlineLevel="1" x14ac:dyDescent="0.2">
      <c r="A116" s="248">
        <v>38</v>
      </c>
      <c r="B116" s="249" t="s">
        <v>271</v>
      </c>
      <c r="C116" s="262" t="s">
        <v>272</v>
      </c>
      <c r="D116" s="250" t="s">
        <v>129</v>
      </c>
      <c r="E116" s="251">
        <v>16</v>
      </c>
      <c r="F116" s="252"/>
      <c r="G116" s="253">
        <f>ROUND(E116*F116,2)</f>
        <v>0</v>
      </c>
      <c r="H116" s="236"/>
      <c r="I116" s="235">
        <f>ROUND(E116*H116,2)</f>
        <v>0</v>
      </c>
      <c r="J116" s="236"/>
      <c r="K116" s="235">
        <f>ROUND(E116*J116,2)</f>
        <v>0</v>
      </c>
      <c r="L116" s="235">
        <v>21</v>
      </c>
      <c r="M116" s="235">
        <f>G116*(1+L116/100)</f>
        <v>0</v>
      </c>
      <c r="N116" s="234">
        <v>1.17E-2</v>
      </c>
      <c r="O116" s="234">
        <f>ROUND(E116*N116,2)</f>
        <v>0.19</v>
      </c>
      <c r="P116" s="234">
        <v>0</v>
      </c>
      <c r="Q116" s="234">
        <f>ROUND(E116*P116,2)</f>
        <v>0</v>
      </c>
      <c r="R116" s="235"/>
      <c r="S116" s="235" t="s">
        <v>130</v>
      </c>
      <c r="T116" s="235" t="s">
        <v>130</v>
      </c>
      <c r="U116" s="235">
        <v>0.28999999999999998</v>
      </c>
      <c r="V116" s="235">
        <f>ROUND(E116*U116,2)</f>
        <v>4.6399999999999997</v>
      </c>
      <c r="W116" s="235"/>
      <c r="X116" s="235" t="s">
        <v>131</v>
      </c>
      <c r="Y116" s="235" t="s">
        <v>132</v>
      </c>
      <c r="Z116" s="214"/>
      <c r="AA116" s="214"/>
      <c r="AB116" s="214"/>
      <c r="AC116" s="214"/>
      <c r="AD116" s="214"/>
      <c r="AE116" s="214"/>
      <c r="AF116" s="214"/>
      <c r="AG116" s="214" t="s">
        <v>133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2" x14ac:dyDescent="0.2">
      <c r="A117" s="231"/>
      <c r="B117" s="232"/>
      <c r="C117" s="263" t="s">
        <v>273</v>
      </c>
      <c r="D117" s="237"/>
      <c r="E117" s="238">
        <v>12</v>
      </c>
      <c r="F117" s="235"/>
      <c r="G117" s="235"/>
      <c r="H117" s="235"/>
      <c r="I117" s="235"/>
      <c r="J117" s="235"/>
      <c r="K117" s="235"/>
      <c r="L117" s="235"/>
      <c r="M117" s="235"/>
      <c r="N117" s="234"/>
      <c r="O117" s="234"/>
      <c r="P117" s="234"/>
      <c r="Q117" s="234"/>
      <c r="R117" s="235"/>
      <c r="S117" s="235"/>
      <c r="T117" s="235"/>
      <c r="U117" s="235"/>
      <c r="V117" s="235"/>
      <c r="W117" s="235"/>
      <c r="X117" s="235"/>
      <c r="Y117" s="235"/>
      <c r="Z117" s="214"/>
      <c r="AA117" s="214"/>
      <c r="AB117" s="214"/>
      <c r="AC117" s="214"/>
      <c r="AD117" s="214"/>
      <c r="AE117" s="214"/>
      <c r="AF117" s="214"/>
      <c r="AG117" s="214" t="s">
        <v>134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2">
      <c r="A118" s="231"/>
      <c r="B118" s="232"/>
      <c r="C118" s="263" t="s">
        <v>274</v>
      </c>
      <c r="D118" s="237"/>
      <c r="E118" s="238">
        <v>4</v>
      </c>
      <c r="F118" s="235"/>
      <c r="G118" s="235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35"/>
      <c r="Z118" s="214"/>
      <c r="AA118" s="214"/>
      <c r="AB118" s="214"/>
      <c r="AC118" s="214"/>
      <c r="AD118" s="214"/>
      <c r="AE118" s="214"/>
      <c r="AF118" s="214"/>
      <c r="AG118" s="214" t="s">
        <v>134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41" t="s">
        <v>125</v>
      </c>
      <c r="B119" s="242" t="s">
        <v>82</v>
      </c>
      <c r="C119" s="261" t="s">
        <v>83</v>
      </c>
      <c r="D119" s="243"/>
      <c r="E119" s="244"/>
      <c r="F119" s="245"/>
      <c r="G119" s="246">
        <f>SUMIF(AG120:AG140,"&lt;&gt;NOR",G120:G140)</f>
        <v>0</v>
      </c>
      <c r="H119" s="240"/>
      <c r="I119" s="240">
        <f>SUM(I120:I140)</f>
        <v>0</v>
      </c>
      <c r="J119" s="240"/>
      <c r="K119" s="240">
        <f>SUM(K120:K140)</f>
        <v>0</v>
      </c>
      <c r="L119" s="240"/>
      <c r="M119" s="240">
        <f>SUM(M120:M140)</f>
        <v>0</v>
      </c>
      <c r="N119" s="239"/>
      <c r="O119" s="239">
        <f>SUM(O120:O140)</f>
        <v>6.0000000000000005E-2</v>
      </c>
      <c r="P119" s="239"/>
      <c r="Q119" s="239">
        <f>SUM(Q120:Q140)</f>
        <v>38.550000000000004</v>
      </c>
      <c r="R119" s="240"/>
      <c r="S119" s="240"/>
      <c r="T119" s="240"/>
      <c r="U119" s="240"/>
      <c r="V119" s="240">
        <f>SUM(V120:V140)</f>
        <v>101.75</v>
      </c>
      <c r="W119" s="240"/>
      <c r="X119" s="240"/>
      <c r="Y119" s="240"/>
      <c r="AG119" t="s">
        <v>126</v>
      </c>
    </row>
    <row r="120" spans="1:60" outlineLevel="1" x14ac:dyDescent="0.2">
      <c r="A120" s="248">
        <v>39</v>
      </c>
      <c r="B120" s="249" t="s">
        <v>275</v>
      </c>
      <c r="C120" s="262" t="s">
        <v>276</v>
      </c>
      <c r="D120" s="250" t="s">
        <v>143</v>
      </c>
      <c r="E120" s="251">
        <v>5.4960000000000004</v>
      </c>
      <c r="F120" s="252"/>
      <c r="G120" s="253">
        <f>ROUND(E120*F120,2)</f>
        <v>0</v>
      </c>
      <c r="H120" s="236"/>
      <c r="I120" s="235">
        <f>ROUND(E120*H120,2)</f>
        <v>0</v>
      </c>
      <c r="J120" s="236"/>
      <c r="K120" s="235">
        <f>ROUND(E120*J120,2)</f>
        <v>0</v>
      </c>
      <c r="L120" s="235">
        <v>21</v>
      </c>
      <c r="M120" s="235">
        <f>G120*(1+L120/100)</f>
        <v>0</v>
      </c>
      <c r="N120" s="234">
        <v>0</v>
      </c>
      <c r="O120" s="234">
        <f>ROUND(E120*N120,2)</f>
        <v>0</v>
      </c>
      <c r="P120" s="234">
        <v>2.2000000000000002</v>
      </c>
      <c r="Q120" s="234">
        <f>ROUND(E120*P120,2)</f>
        <v>12.09</v>
      </c>
      <c r="R120" s="235"/>
      <c r="S120" s="235" t="s">
        <v>130</v>
      </c>
      <c r="T120" s="235" t="s">
        <v>130</v>
      </c>
      <c r="U120" s="235">
        <v>3.8580000000000001</v>
      </c>
      <c r="V120" s="235">
        <f>ROUND(E120*U120,2)</f>
        <v>21.2</v>
      </c>
      <c r="W120" s="235"/>
      <c r="X120" s="235" t="s">
        <v>131</v>
      </c>
      <c r="Y120" s="235" t="s">
        <v>132</v>
      </c>
      <c r="Z120" s="214"/>
      <c r="AA120" s="214"/>
      <c r="AB120" s="214"/>
      <c r="AC120" s="214"/>
      <c r="AD120" s="214"/>
      <c r="AE120" s="214"/>
      <c r="AF120" s="214"/>
      <c r="AG120" s="214" t="s">
        <v>133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31"/>
      <c r="B121" s="232"/>
      <c r="C121" s="263" t="s">
        <v>277</v>
      </c>
      <c r="D121" s="237"/>
      <c r="E121" s="238">
        <v>5.4960000000000004</v>
      </c>
      <c r="F121" s="235"/>
      <c r="G121" s="235"/>
      <c r="H121" s="235"/>
      <c r="I121" s="235"/>
      <c r="J121" s="235"/>
      <c r="K121" s="235"/>
      <c r="L121" s="235"/>
      <c r="M121" s="235"/>
      <c r="N121" s="234"/>
      <c r="O121" s="234"/>
      <c r="P121" s="234"/>
      <c r="Q121" s="234"/>
      <c r="R121" s="235"/>
      <c r="S121" s="235"/>
      <c r="T121" s="235"/>
      <c r="U121" s="235"/>
      <c r="V121" s="235"/>
      <c r="W121" s="235"/>
      <c r="X121" s="235"/>
      <c r="Y121" s="235"/>
      <c r="Z121" s="214"/>
      <c r="AA121" s="214"/>
      <c r="AB121" s="214"/>
      <c r="AC121" s="214"/>
      <c r="AD121" s="214"/>
      <c r="AE121" s="214"/>
      <c r="AF121" s="214"/>
      <c r="AG121" s="214" t="s">
        <v>134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48">
        <v>40</v>
      </c>
      <c r="B122" s="249" t="s">
        <v>278</v>
      </c>
      <c r="C122" s="262" t="s">
        <v>279</v>
      </c>
      <c r="D122" s="250" t="s">
        <v>143</v>
      </c>
      <c r="E122" s="251">
        <v>5.76</v>
      </c>
      <c r="F122" s="252"/>
      <c r="G122" s="253">
        <f>ROUND(E122*F122,2)</f>
        <v>0</v>
      </c>
      <c r="H122" s="236"/>
      <c r="I122" s="235">
        <f>ROUND(E122*H122,2)</f>
        <v>0</v>
      </c>
      <c r="J122" s="236"/>
      <c r="K122" s="235">
        <f>ROUND(E122*J122,2)</f>
        <v>0</v>
      </c>
      <c r="L122" s="235">
        <v>21</v>
      </c>
      <c r="M122" s="235">
        <f>G122*(1+L122/100)</f>
        <v>0</v>
      </c>
      <c r="N122" s="234">
        <v>1.1199999999999999E-3</v>
      </c>
      <c r="O122" s="234">
        <f>ROUND(E122*N122,2)</f>
        <v>0.01</v>
      </c>
      <c r="P122" s="234">
        <v>2.5</v>
      </c>
      <c r="Q122" s="234">
        <f>ROUND(E122*P122,2)</f>
        <v>14.4</v>
      </c>
      <c r="R122" s="235"/>
      <c r="S122" s="235" t="s">
        <v>130</v>
      </c>
      <c r="T122" s="235" t="s">
        <v>130</v>
      </c>
      <c r="U122" s="235">
        <v>2.605</v>
      </c>
      <c r="V122" s="235">
        <f>ROUND(E122*U122,2)</f>
        <v>15</v>
      </c>
      <c r="W122" s="235"/>
      <c r="X122" s="235" t="s">
        <v>131</v>
      </c>
      <c r="Y122" s="235" t="s">
        <v>132</v>
      </c>
      <c r="Z122" s="214"/>
      <c r="AA122" s="214"/>
      <c r="AB122" s="214"/>
      <c r="AC122" s="214"/>
      <c r="AD122" s="214"/>
      <c r="AE122" s="214"/>
      <c r="AF122" s="214"/>
      <c r="AG122" s="214" t="s">
        <v>133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2" x14ac:dyDescent="0.2">
      <c r="A123" s="231"/>
      <c r="B123" s="232"/>
      <c r="C123" s="263" t="s">
        <v>280</v>
      </c>
      <c r="D123" s="237"/>
      <c r="E123" s="238">
        <v>5.76</v>
      </c>
      <c r="F123" s="235"/>
      <c r="G123" s="235"/>
      <c r="H123" s="235"/>
      <c r="I123" s="235"/>
      <c r="J123" s="235"/>
      <c r="K123" s="235"/>
      <c r="L123" s="235"/>
      <c r="M123" s="235"/>
      <c r="N123" s="234"/>
      <c r="O123" s="234"/>
      <c r="P123" s="234"/>
      <c r="Q123" s="234"/>
      <c r="R123" s="235"/>
      <c r="S123" s="235"/>
      <c r="T123" s="235"/>
      <c r="U123" s="235"/>
      <c r="V123" s="235"/>
      <c r="W123" s="235"/>
      <c r="X123" s="235"/>
      <c r="Y123" s="235"/>
      <c r="Z123" s="214"/>
      <c r="AA123" s="214"/>
      <c r="AB123" s="214"/>
      <c r="AC123" s="214"/>
      <c r="AD123" s="214"/>
      <c r="AE123" s="214"/>
      <c r="AF123" s="214"/>
      <c r="AG123" s="214" t="s">
        <v>134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48">
        <v>41</v>
      </c>
      <c r="B124" s="249" t="s">
        <v>281</v>
      </c>
      <c r="C124" s="262" t="s">
        <v>282</v>
      </c>
      <c r="D124" s="250" t="s">
        <v>143</v>
      </c>
      <c r="E124" s="251">
        <v>0.96750000000000003</v>
      </c>
      <c r="F124" s="252"/>
      <c r="G124" s="253">
        <f>ROUND(E124*F124,2)</f>
        <v>0</v>
      </c>
      <c r="H124" s="236"/>
      <c r="I124" s="235">
        <f>ROUND(E124*H124,2)</f>
        <v>0</v>
      </c>
      <c r="J124" s="236"/>
      <c r="K124" s="235">
        <f>ROUND(E124*J124,2)</f>
        <v>0</v>
      </c>
      <c r="L124" s="235">
        <v>21</v>
      </c>
      <c r="M124" s="235">
        <f>G124*(1+L124/100)</f>
        <v>0</v>
      </c>
      <c r="N124" s="234">
        <v>1.2800000000000001E-3</v>
      </c>
      <c r="O124" s="234">
        <f>ROUND(E124*N124,2)</f>
        <v>0</v>
      </c>
      <c r="P124" s="234">
        <v>1.8</v>
      </c>
      <c r="Q124" s="234">
        <f>ROUND(E124*P124,2)</f>
        <v>1.74</v>
      </c>
      <c r="R124" s="235"/>
      <c r="S124" s="235" t="s">
        <v>130</v>
      </c>
      <c r="T124" s="235" t="s">
        <v>130</v>
      </c>
      <c r="U124" s="235">
        <v>1.52</v>
      </c>
      <c r="V124" s="235">
        <f>ROUND(E124*U124,2)</f>
        <v>1.47</v>
      </c>
      <c r="W124" s="235"/>
      <c r="X124" s="235" t="s">
        <v>131</v>
      </c>
      <c r="Y124" s="235" t="s">
        <v>132</v>
      </c>
      <c r="Z124" s="214"/>
      <c r="AA124" s="214"/>
      <c r="AB124" s="214"/>
      <c r="AC124" s="214"/>
      <c r="AD124" s="214"/>
      <c r="AE124" s="214"/>
      <c r="AF124" s="214"/>
      <c r="AG124" s="214" t="s">
        <v>133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2" x14ac:dyDescent="0.2">
      <c r="A125" s="231"/>
      <c r="B125" s="232"/>
      <c r="C125" s="263" t="s">
        <v>283</v>
      </c>
      <c r="D125" s="237"/>
      <c r="E125" s="238">
        <v>0.96750000000000003</v>
      </c>
      <c r="F125" s="235"/>
      <c r="G125" s="235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35"/>
      <c r="Z125" s="214"/>
      <c r="AA125" s="214"/>
      <c r="AB125" s="214"/>
      <c r="AC125" s="214"/>
      <c r="AD125" s="214"/>
      <c r="AE125" s="214"/>
      <c r="AF125" s="214"/>
      <c r="AG125" s="214" t="s">
        <v>134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48">
        <v>42</v>
      </c>
      <c r="B126" s="249" t="s">
        <v>284</v>
      </c>
      <c r="C126" s="262" t="s">
        <v>285</v>
      </c>
      <c r="D126" s="250" t="s">
        <v>143</v>
      </c>
      <c r="E126" s="251">
        <v>4.1545500000000004</v>
      </c>
      <c r="F126" s="252"/>
      <c r="G126" s="253">
        <f>ROUND(E126*F126,2)</f>
        <v>0</v>
      </c>
      <c r="H126" s="236"/>
      <c r="I126" s="235">
        <f>ROUND(E126*H126,2)</f>
        <v>0</v>
      </c>
      <c r="J126" s="236"/>
      <c r="K126" s="235">
        <f>ROUND(E126*J126,2)</f>
        <v>0</v>
      </c>
      <c r="L126" s="235">
        <v>21</v>
      </c>
      <c r="M126" s="235">
        <f>G126*(1+L126/100)</f>
        <v>0</v>
      </c>
      <c r="N126" s="234">
        <v>1.2489999999999999E-2</v>
      </c>
      <c r="O126" s="234">
        <f>ROUND(E126*N126,2)</f>
        <v>0.05</v>
      </c>
      <c r="P126" s="234">
        <v>1.8</v>
      </c>
      <c r="Q126" s="234">
        <f>ROUND(E126*P126,2)</f>
        <v>7.48</v>
      </c>
      <c r="R126" s="235"/>
      <c r="S126" s="235" t="s">
        <v>130</v>
      </c>
      <c r="T126" s="235" t="s">
        <v>130</v>
      </c>
      <c r="U126" s="235">
        <v>3.3149999999999999</v>
      </c>
      <c r="V126" s="235">
        <f>ROUND(E126*U126,2)</f>
        <v>13.77</v>
      </c>
      <c r="W126" s="235"/>
      <c r="X126" s="235" t="s">
        <v>131</v>
      </c>
      <c r="Y126" s="235" t="s">
        <v>132</v>
      </c>
      <c r="Z126" s="214"/>
      <c r="AA126" s="214"/>
      <c r="AB126" s="214"/>
      <c r="AC126" s="214"/>
      <c r="AD126" s="214"/>
      <c r="AE126" s="214"/>
      <c r="AF126" s="214"/>
      <c r="AG126" s="214" t="s">
        <v>133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2.5" outlineLevel="2" x14ac:dyDescent="0.2">
      <c r="A127" s="231"/>
      <c r="B127" s="232"/>
      <c r="C127" s="263" t="s">
        <v>286</v>
      </c>
      <c r="D127" s="237"/>
      <c r="E127" s="238">
        <v>1.089</v>
      </c>
      <c r="F127" s="235"/>
      <c r="G127" s="235"/>
      <c r="H127" s="235"/>
      <c r="I127" s="235"/>
      <c r="J127" s="235"/>
      <c r="K127" s="235"/>
      <c r="L127" s="235"/>
      <c r="M127" s="235"/>
      <c r="N127" s="234"/>
      <c r="O127" s="234"/>
      <c r="P127" s="234"/>
      <c r="Q127" s="234"/>
      <c r="R127" s="235"/>
      <c r="S127" s="235"/>
      <c r="T127" s="235"/>
      <c r="U127" s="235"/>
      <c r="V127" s="235"/>
      <c r="W127" s="235"/>
      <c r="X127" s="235"/>
      <c r="Y127" s="235"/>
      <c r="Z127" s="214"/>
      <c r="AA127" s="214"/>
      <c r="AB127" s="214"/>
      <c r="AC127" s="214"/>
      <c r="AD127" s="214"/>
      <c r="AE127" s="214"/>
      <c r="AF127" s="214"/>
      <c r="AG127" s="214" t="s">
        <v>134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3" x14ac:dyDescent="0.2">
      <c r="A128" s="231"/>
      <c r="B128" s="232"/>
      <c r="C128" s="263" t="s">
        <v>287</v>
      </c>
      <c r="D128" s="237"/>
      <c r="E128" s="238">
        <v>2.6564999999999999</v>
      </c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4"/>
      <c r="AA128" s="214"/>
      <c r="AB128" s="214"/>
      <c r="AC128" s="214"/>
      <c r="AD128" s="214"/>
      <c r="AE128" s="214"/>
      <c r="AF128" s="214"/>
      <c r="AG128" s="214" t="s">
        <v>134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31"/>
      <c r="B129" s="232"/>
      <c r="C129" s="263" t="s">
        <v>218</v>
      </c>
      <c r="D129" s="237"/>
      <c r="E129" s="238">
        <v>0.40905000000000002</v>
      </c>
      <c r="F129" s="235"/>
      <c r="G129" s="235"/>
      <c r="H129" s="235"/>
      <c r="I129" s="235"/>
      <c r="J129" s="235"/>
      <c r="K129" s="235"/>
      <c r="L129" s="235"/>
      <c r="M129" s="235"/>
      <c r="N129" s="234"/>
      <c r="O129" s="234"/>
      <c r="P129" s="234"/>
      <c r="Q129" s="234"/>
      <c r="R129" s="235"/>
      <c r="S129" s="235"/>
      <c r="T129" s="235"/>
      <c r="U129" s="235"/>
      <c r="V129" s="235"/>
      <c r="W129" s="235"/>
      <c r="X129" s="235"/>
      <c r="Y129" s="235"/>
      <c r="Z129" s="214"/>
      <c r="AA129" s="214"/>
      <c r="AB129" s="214"/>
      <c r="AC129" s="214"/>
      <c r="AD129" s="214"/>
      <c r="AE129" s="214"/>
      <c r="AF129" s="214"/>
      <c r="AG129" s="214" t="s">
        <v>134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48">
        <v>43</v>
      </c>
      <c r="B130" s="249" t="s">
        <v>288</v>
      </c>
      <c r="C130" s="262" t="s">
        <v>289</v>
      </c>
      <c r="D130" s="250" t="s">
        <v>139</v>
      </c>
      <c r="E130" s="251">
        <v>6.45</v>
      </c>
      <c r="F130" s="252"/>
      <c r="G130" s="253">
        <f>ROUND(E130*F130,2)</f>
        <v>0</v>
      </c>
      <c r="H130" s="236"/>
      <c r="I130" s="235">
        <f>ROUND(E130*H130,2)</f>
        <v>0</v>
      </c>
      <c r="J130" s="236"/>
      <c r="K130" s="235">
        <f>ROUND(E130*J130,2)</f>
        <v>0</v>
      </c>
      <c r="L130" s="235">
        <v>21</v>
      </c>
      <c r="M130" s="235">
        <f>G130*(1+L130/100)</f>
        <v>0</v>
      </c>
      <c r="N130" s="234">
        <v>0</v>
      </c>
      <c r="O130" s="234">
        <f>ROUND(E130*N130,2)</f>
        <v>0</v>
      </c>
      <c r="P130" s="234">
        <v>0.17599999999999999</v>
      </c>
      <c r="Q130" s="234">
        <f>ROUND(E130*P130,2)</f>
        <v>1.1399999999999999</v>
      </c>
      <c r="R130" s="235"/>
      <c r="S130" s="235" t="s">
        <v>130</v>
      </c>
      <c r="T130" s="235" t="s">
        <v>130</v>
      </c>
      <c r="U130" s="235">
        <v>0.52800000000000002</v>
      </c>
      <c r="V130" s="235">
        <f>ROUND(E130*U130,2)</f>
        <v>3.41</v>
      </c>
      <c r="W130" s="235"/>
      <c r="X130" s="235" t="s">
        <v>131</v>
      </c>
      <c r="Y130" s="235" t="s">
        <v>132</v>
      </c>
      <c r="Z130" s="214"/>
      <c r="AA130" s="214"/>
      <c r="AB130" s="214"/>
      <c r="AC130" s="214"/>
      <c r="AD130" s="214"/>
      <c r="AE130" s="214"/>
      <c r="AF130" s="214"/>
      <c r="AG130" s="214" t="s">
        <v>133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 x14ac:dyDescent="0.2">
      <c r="A131" s="231"/>
      <c r="B131" s="232"/>
      <c r="C131" s="263" t="s">
        <v>290</v>
      </c>
      <c r="D131" s="237"/>
      <c r="E131" s="238">
        <v>6.45</v>
      </c>
      <c r="F131" s="235"/>
      <c r="G131" s="23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35"/>
      <c r="Z131" s="214"/>
      <c r="AA131" s="214"/>
      <c r="AB131" s="214"/>
      <c r="AC131" s="214"/>
      <c r="AD131" s="214"/>
      <c r="AE131" s="214"/>
      <c r="AF131" s="214"/>
      <c r="AG131" s="214" t="s">
        <v>134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48">
        <v>44</v>
      </c>
      <c r="B132" s="249" t="s">
        <v>291</v>
      </c>
      <c r="C132" s="262" t="s">
        <v>292</v>
      </c>
      <c r="D132" s="250" t="s">
        <v>139</v>
      </c>
      <c r="E132" s="251">
        <v>3.2</v>
      </c>
      <c r="F132" s="252"/>
      <c r="G132" s="253">
        <f>ROUND(E132*F132,2)</f>
        <v>0</v>
      </c>
      <c r="H132" s="236"/>
      <c r="I132" s="235">
        <f>ROUND(E132*H132,2)</f>
        <v>0</v>
      </c>
      <c r="J132" s="236"/>
      <c r="K132" s="235">
        <f>ROUND(E132*J132,2)</f>
        <v>0</v>
      </c>
      <c r="L132" s="235">
        <v>21</v>
      </c>
      <c r="M132" s="235">
        <f>G132*(1+L132/100)</f>
        <v>0</v>
      </c>
      <c r="N132" s="234">
        <v>0</v>
      </c>
      <c r="O132" s="234">
        <f>ROUND(E132*N132,2)</f>
        <v>0</v>
      </c>
      <c r="P132" s="234">
        <v>0.33</v>
      </c>
      <c r="Q132" s="234">
        <f>ROUND(E132*P132,2)</f>
        <v>1.06</v>
      </c>
      <c r="R132" s="235"/>
      <c r="S132" s="235" t="s">
        <v>130</v>
      </c>
      <c r="T132" s="235" t="s">
        <v>130</v>
      </c>
      <c r="U132" s="235">
        <v>0.73499999999999999</v>
      </c>
      <c r="V132" s="235">
        <f>ROUND(E132*U132,2)</f>
        <v>2.35</v>
      </c>
      <c r="W132" s="235"/>
      <c r="X132" s="235" t="s">
        <v>131</v>
      </c>
      <c r="Y132" s="235" t="s">
        <v>132</v>
      </c>
      <c r="Z132" s="214"/>
      <c r="AA132" s="214"/>
      <c r="AB132" s="214"/>
      <c r="AC132" s="214"/>
      <c r="AD132" s="214"/>
      <c r="AE132" s="214"/>
      <c r="AF132" s="214"/>
      <c r="AG132" s="214" t="s">
        <v>133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2">
      <c r="A133" s="231"/>
      <c r="B133" s="232"/>
      <c r="C133" s="263" t="s">
        <v>293</v>
      </c>
      <c r="D133" s="237"/>
      <c r="E133" s="238">
        <v>3.2</v>
      </c>
      <c r="F133" s="235"/>
      <c r="G133" s="235"/>
      <c r="H133" s="235"/>
      <c r="I133" s="235"/>
      <c r="J133" s="235"/>
      <c r="K133" s="235"/>
      <c r="L133" s="235"/>
      <c r="M133" s="235"/>
      <c r="N133" s="234"/>
      <c r="O133" s="234"/>
      <c r="P133" s="234"/>
      <c r="Q133" s="234"/>
      <c r="R133" s="235"/>
      <c r="S133" s="235"/>
      <c r="T133" s="235"/>
      <c r="U133" s="235"/>
      <c r="V133" s="235"/>
      <c r="W133" s="235"/>
      <c r="X133" s="235"/>
      <c r="Y133" s="235"/>
      <c r="Z133" s="214"/>
      <c r="AA133" s="214"/>
      <c r="AB133" s="214"/>
      <c r="AC133" s="214"/>
      <c r="AD133" s="214"/>
      <c r="AE133" s="214"/>
      <c r="AF133" s="214"/>
      <c r="AG133" s="214" t="s">
        <v>134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48">
        <v>45</v>
      </c>
      <c r="B134" s="249" t="s">
        <v>294</v>
      </c>
      <c r="C134" s="262" t="s">
        <v>295</v>
      </c>
      <c r="D134" s="250" t="s">
        <v>129</v>
      </c>
      <c r="E134" s="251">
        <v>12</v>
      </c>
      <c r="F134" s="252"/>
      <c r="G134" s="253">
        <f>ROUND(E134*F134,2)</f>
        <v>0</v>
      </c>
      <c r="H134" s="236"/>
      <c r="I134" s="235">
        <f>ROUND(E134*H134,2)</f>
        <v>0</v>
      </c>
      <c r="J134" s="236"/>
      <c r="K134" s="235">
        <f>ROUND(E134*J134,2)</f>
        <v>0</v>
      </c>
      <c r="L134" s="235">
        <v>21</v>
      </c>
      <c r="M134" s="235">
        <f>G134*(1+L134/100)</f>
        <v>0</v>
      </c>
      <c r="N134" s="234">
        <v>0</v>
      </c>
      <c r="O134" s="234">
        <f>ROUND(E134*N134,2)</f>
        <v>0</v>
      </c>
      <c r="P134" s="234">
        <v>1E-3</v>
      </c>
      <c r="Q134" s="234">
        <f>ROUND(E134*P134,2)</f>
        <v>0.01</v>
      </c>
      <c r="R134" s="235"/>
      <c r="S134" s="235" t="s">
        <v>130</v>
      </c>
      <c r="T134" s="235" t="s">
        <v>130</v>
      </c>
      <c r="U134" s="235">
        <v>0.15</v>
      </c>
      <c r="V134" s="235">
        <f>ROUND(E134*U134,2)</f>
        <v>1.8</v>
      </c>
      <c r="W134" s="235"/>
      <c r="X134" s="235" t="s">
        <v>131</v>
      </c>
      <c r="Y134" s="235" t="s">
        <v>132</v>
      </c>
      <c r="Z134" s="214"/>
      <c r="AA134" s="214"/>
      <c r="AB134" s="214"/>
      <c r="AC134" s="214"/>
      <c r="AD134" s="214"/>
      <c r="AE134" s="214"/>
      <c r="AF134" s="214"/>
      <c r="AG134" s="214" t="s">
        <v>133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2" x14ac:dyDescent="0.2">
      <c r="A135" s="231"/>
      <c r="B135" s="232"/>
      <c r="C135" s="263" t="s">
        <v>296</v>
      </c>
      <c r="D135" s="237"/>
      <c r="E135" s="238">
        <v>12</v>
      </c>
      <c r="F135" s="235"/>
      <c r="G135" s="235"/>
      <c r="H135" s="235"/>
      <c r="I135" s="235"/>
      <c r="J135" s="235"/>
      <c r="K135" s="235"/>
      <c r="L135" s="235"/>
      <c r="M135" s="235"/>
      <c r="N135" s="234"/>
      <c r="O135" s="234"/>
      <c r="P135" s="234"/>
      <c r="Q135" s="234"/>
      <c r="R135" s="235"/>
      <c r="S135" s="235"/>
      <c r="T135" s="235"/>
      <c r="U135" s="235"/>
      <c r="V135" s="235"/>
      <c r="W135" s="235"/>
      <c r="X135" s="235"/>
      <c r="Y135" s="235"/>
      <c r="Z135" s="214"/>
      <c r="AA135" s="214"/>
      <c r="AB135" s="214"/>
      <c r="AC135" s="214"/>
      <c r="AD135" s="214"/>
      <c r="AE135" s="214"/>
      <c r="AF135" s="214"/>
      <c r="AG135" s="214" t="s">
        <v>134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48">
        <v>46</v>
      </c>
      <c r="B136" s="249" t="s">
        <v>297</v>
      </c>
      <c r="C136" s="262" t="s">
        <v>298</v>
      </c>
      <c r="D136" s="250" t="s">
        <v>143</v>
      </c>
      <c r="E136" s="251">
        <v>4.7130000000000001</v>
      </c>
      <c r="F136" s="252"/>
      <c r="G136" s="253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21</v>
      </c>
      <c r="M136" s="235">
        <f>G136*(1+L136/100)</f>
        <v>0</v>
      </c>
      <c r="N136" s="234">
        <v>0</v>
      </c>
      <c r="O136" s="234">
        <f>ROUND(E136*N136,2)</f>
        <v>0</v>
      </c>
      <c r="P136" s="234">
        <v>0.13333</v>
      </c>
      <c r="Q136" s="234">
        <f>ROUND(E136*P136,2)</f>
        <v>0.63</v>
      </c>
      <c r="R136" s="235"/>
      <c r="S136" s="235" t="s">
        <v>130</v>
      </c>
      <c r="T136" s="235" t="s">
        <v>130</v>
      </c>
      <c r="U136" s="235">
        <v>9.07</v>
      </c>
      <c r="V136" s="235">
        <f>ROUND(E136*U136,2)</f>
        <v>42.75</v>
      </c>
      <c r="W136" s="235"/>
      <c r="X136" s="235" t="s">
        <v>131</v>
      </c>
      <c r="Y136" s="235" t="s">
        <v>132</v>
      </c>
      <c r="Z136" s="214"/>
      <c r="AA136" s="214"/>
      <c r="AB136" s="214"/>
      <c r="AC136" s="214"/>
      <c r="AD136" s="214"/>
      <c r="AE136" s="214"/>
      <c r="AF136" s="214"/>
      <c r="AG136" s="214" t="s">
        <v>133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31"/>
      <c r="B137" s="232"/>
      <c r="C137" s="263" t="s">
        <v>299</v>
      </c>
      <c r="D137" s="237"/>
      <c r="E137" s="238"/>
      <c r="F137" s="235"/>
      <c r="G137" s="235"/>
      <c r="H137" s="235"/>
      <c r="I137" s="235"/>
      <c r="J137" s="235"/>
      <c r="K137" s="235"/>
      <c r="L137" s="235"/>
      <c r="M137" s="235"/>
      <c r="N137" s="234"/>
      <c r="O137" s="234"/>
      <c r="P137" s="234"/>
      <c r="Q137" s="234"/>
      <c r="R137" s="235"/>
      <c r="S137" s="235"/>
      <c r="T137" s="235"/>
      <c r="U137" s="235"/>
      <c r="V137" s="235"/>
      <c r="W137" s="235"/>
      <c r="X137" s="235"/>
      <c r="Y137" s="235"/>
      <c r="Z137" s="214"/>
      <c r="AA137" s="214"/>
      <c r="AB137" s="214"/>
      <c r="AC137" s="214"/>
      <c r="AD137" s="214"/>
      <c r="AE137" s="214"/>
      <c r="AF137" s="214"/>
      <c r="AG137" s="214" t="s">
        <v>134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31"/>
      <c r="B138" s="232"/>
      <c r="C138" s="263" t="s">
        <v>283</v>
      </c>
      <c r="D138" s="237"/>
      <c r="E138" s="238">
        <v>0.96750000000000003</v>
      </c>
      <c r="F138" s="235"/>
      <c r="G138" s="235"/>
      <c r="H138" s="235"/>
      <c r="I138" s="235"/>
      <c r="J138" s="235"/>
      <c r="K138" s="235"/>
      <c r="L138" s="235"/>
      <c r="M138" s="235"/>
      <c r="N138" s="234"/>
      <c r="O138" s="234"/>
      <c r="P138" s="234"/>
      <c r="Q138" s="234"/>
      <c r="R138" s="235"/>
      <c r="S138" s="235"/>
      <c r="T138" s="235"/>
      <c r="U138" s="235"/>
      <c r="V138" s="235"/>
      <c r="W138" s="235"/>
      <c r="X138" s="235"/>
      <c r="Y138" s="235"/>
      <c r="Z138" s="214"/>
      <c r="AA138" s="214"/>
      <c r="AB138" s="214"/>
      <c r="AC138" s="214"/>
      <c r="AD138" s="214"/>
      <c r="AE138" s="214"/>
      <c r="AF138" s="214"/>
      <c r="AG138" s="214" t="s">
        <v>134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3" x14ac:dyDescent="0.2">
      <c r="A139" s="231"/>
      <c r="B139" s="232"/>
      <c r="C139" s="263" t="s">
        <v>286</v>
      </c>
      <c r="D139" s="237"/>
      <c r="E139" s="238">
        <v>1.089</v>
      </c>
      <c r="F139" s="235"/>
      <c r="G139" s="235"/>
      <c r="H139" s="235"/>
      <c r="I139" s="235"/>
      <c r="J139" s="235"/>
      <c r="K139" s="235"/>
      <c r="L139" s="235"/>
      <c r="M139" s="235"/>
      <c r="N139" s="234"/>
      <c r="O139" s="234"/>
      <c r="P139" s="234"/>
      <c r="Q139" s="234"/>
      <c r="R139" s="235"/>
      <c r="S139" s="235"/>
      <c r="T139" s="235"/>
      <c r="U139" s="235"/>
      <c r="V139" s="235"/>
      <c r="W139" s="235"/>
      <c r="X139" s="235"/>
      <c r="Y139" s="235"/>
      <c r="Z139" s="214"/>
      <c r="AA139" s="214"/>
      <c r="AB139" s="214"/>
      <c r="AC139" s="214"/>
      <c r="AD139" s="214"/>
      <c r="AE139" s="214"/>
      <c r="AF139" s="214"/>
      <c r="AG139" s="214" t="s">
        <v>134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3" x14ac:dyDescent="0.2">
      <c r="A140" s="231"/>
      <c r="B140" s="232"/>
      <c r="C140" s="263" t="s">
        <v>287</v>
      </c>
      <c r="D140" s="237"/>
      <c r="E140" s="238">
        <v>2.6564999999999999</v>
      </c>
      <c r="F140" s="235"/>
      <c r="G140" s="235"/>
      <c r="H140" s="235"/>
      <c r="I140" s="235"/>
      <c r="J140" s="235"/>
      <c r="K140" s="235"/>
      <c r="L140" s="235"/>
      <c r="M140" s="235"/>
      <c r="N140" s="234"/>
      <c r="O140" s="234"/>
      <c r="P140" s="234"/>
      <c r="Q140" s="234"/>
      <c r="R140" s="235"/>
      <c r="S140" s="235"/>
      <c r="T140" s="235"/>
      <c r="U140" s="235"/>
      <c r="V140" s="235"/>
      <c r="W140" s="235"/>
      <c r="X140" s="235"/>
      <c r="Y140" s="235"/>
      <c r="Z140" s="214"/>
      <c r="AA140" s="214"/>
      <c r="AB140" s="214"/>
      <c r="AC140" s="214"/>
      <c r="AD140" s="214"/>
      <c r="AE140" s="214"/>
      <c r="AF140" s="214"/>
      <c r="AG140" s="214" t="s">
        <v>134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241" t="s">
        <v>125</v>
      </c>
      <c r="B141" s="242" t="s">
        <v>84</v>
      </c>
      <c r="C141" s="261" t="s">
        <v>85</v>
      </c>
      <c r="D141" s="243"/>
      <c r="E141" s="244"/>
      <c r="F141" s="245"/>
      <c r="G141" s="246">
        <f>SUMIF(AG142:AG142,"&lt;&gt;NOR",G142:G142)</f>
        <v>0</v>
      </c>
      <c r="H141" s="240"/>
      <c r="I141" s="240">
        <f>SUM(I142:I142)</f>
        <v>0</v>
      </c>
      <c r="J141" s="240"/>
      <c r="K141" s="240">
        <f>SUM(K142:K142)</f>
        <v>0</v>
      </c>
      <c r="L141" s="240"/>
      <c r="M141" s="240">
        <f>SUM(M142:M142)</f>
        <v>0</v>
      </c>
      <c r="N141" s="239"/>
      <c r="O141" s="239">
        <f>SUM(O142:O142)</f>
        <v>0</v>
      </c>
      <c r="P141" s="239"/>
      <c r="Q141" s="239">
        <f>SUM(Q142:Q142)</f>
        <v>0</v>
      </c>
      <c r="R141" s="240"/>
      <c r="S141" s="240"/>
      <c r="T141" s="240"/>
      <c r="U141" s="240"/>
      <c r="V141" s="240">
        <f>SUM(V142:V142)</f>
        <v>34.21</v>
      </c>
      <c r="W141" s="240"/>
      <c r="X141" s="240"/>
      <c r="Y141" s="240"/>
      <c r="AG141" t="s">
        <v>126</v>
      </c>
    </row>
    <row r="142" spans="1:60" outlineLevel="1" x14ac:dyDescent="0.2">
      <c r="A142" s="254">
        <v>47</v>
      </c>
      <c r="B142" s="255" t="s">
        <v>300</v>
      </c>
      <c r="C142" s="264" t="s">
        <v>301</v>
      </c>
      <c r="D142" s="256" t="s">
        <v>182</v>
      </c>
      <c r="E142" s="257">
        <v>40.150509999999997</v>
      </c>
      <c r="F142" s="258"/>
      <c r="G142" s="259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21</v>
      </c>
      <c r="M142" s="235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130</v>
      </c>
      <c r="T142" s="235" t="s">
        <v>130</v>
      </c>
      <c r="U142" s="235">
        <v>0.85199999999999998</v>
      </c>
      <c r="V142" s="235">
        <f>ROUND(E142*U142,2)</f>
        <v>34.21</v>
      </c>
      <c r="W142" s="235"/>
      <c r="X142" s="235" t="s">
        <v>302</v>
      </c>
      <c r="Y142" s="235" t="s">
        <v>132</v>
      </c>
      <c r="Z142" s="214"/>
      <c r="AA142" s="214"/>
      <c r="AB142" s="214"/>
      <c r="AC142" s="214"/>
      <c r="AD142" s="214"/>
      <c r="AE142" s="214"/>
      <c r="AF142" s="214"/>
      <c r="AG142" s="214" t="s">
        <v>303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x14ac:dyDescent="0.2">
      <c r="A143" s="241" t="s">
        <v>125</v>
      </c>
      <c r="B143" s="242" t="s">
        <v>86</v>
      </c>
      <c r="C143" s="261" t="s">
        <v>87</v>
      </c>
      <c r="D143" s="243"/>
      <c r="E143" s="244"/>
      <c r="F143" s="245"/>
      <c r="G143" s="246">
        <f>SUMIF(AG144:AG156,"&lt;&gt;NOR",G144:G156)</f>
        <v>0</v>
      </c>
      <c r="H143" s="240"/>
      <c r="I143" s="240">
        <f>SUM(I144:I156)</f>
        <v>0</v>
      </c>
      <c r="J143" s="240"/>
      <c r="K143" s="240">
        <f>SUM(K144:K156)</f>
        <v>0</v>
      </c>
      <c r="L143" s="240"/>
      <c r="M143" s="240">
        <f>SUM(M144:M156)</f>
        <v>0</v>
      </c>
      <c r="N143" s="239"/>
      <c r="O143" s="239">
        <f>SUM(O144:O156)</f>
        <v>0.1</v>
      </c>
      <c r="P143" s="239"/>
      <c r="Q143" s="239">
        <f>SUM(Q144:Q156)</f>
        <v>0</v>
      </c>
      <c r="R143" s="240"/>
      <c r="S143" s="240"/>
      <c r="T143" s="240"/>
      <c r="U143" s="240"/>
      <c r="V143" s="240">
        <f>SUM(V144:V156)</f>
        <v>7.2099999999999991</v>
      </c>
      <c r="W143" s="240"/>
      <c r="X143" s="240"/>
      <c r="Y143" s="240"/>
      <c r="AG143" t="s">
        <v>126</v>
      </c>
    </row>
    <row r="144" spans="1:60" ht="33.75" outlineLevel="1" x14ac:dyDescent="0.2">
      <c r="A144" s="248">
        <v>48</v>
      </c>
      <c r="B144" s="249" t="s">
        <v>304</v>
      </c>
      <c r="C144" s="262" t="s">
        <v>305</v>
      </c>
      <c r="D144" s="250" t="s">
        <v>147</v>
      </c>
      <c r="E144" s="251">
        <v>4.4024999999999999</v>
      </c>
      <c r="F144" s="252"/>
      <c r="G144" s="253">
        <f>ROUND(E144*F144,2)</f>
        <v>0</v>
      </c>
      <c r="H144" s="236"/>
      <c r="I144" s="235">
        <f>ROUND(E144*H144,2)</f>
        <v>0</v>
      </c>
      <c r="J144" s="236"/>
      <c r="K144" s="235">
        <f>ROUND(E144*J144,2)</f>
        <v>0</v>
      </c>
      <c r="L144" s="235">
        <v>21</v>
      </c>
      <c r="M144" s="235">
        <f>G144*(1+L144/100)</f>
        <v>0</v>
      </c>
      <c r="N144" s="234">
        <v>3.3E-4</v>
      </c>
      <c r="O144" s="234">
        <f>ROUND(E144*N144,2)</f>
        <v>0</v>
      </c>
      <c r="P144" s="234">
        <v>0</v>
      </c>
      <c r="Q144" s="234">
        <f>ROUND(E144*P144,2)</f>
        <v>0</v>
      </c>
      <c r="R144" s="235"/>
      <c r="S144" s="235" t="s">
        <v>130</v>
      </c>
      <c r="T144" s="235" t="s">
        <v>130</v>
      </c>
      <c r="U144" s="235">
        <v>2.75E-2</v>
      </c>
      <c r="V144" s="235">
        <f>ROUND(E144*U144,2)</f>
        <v>0.12</v>
      </c>
      <c r="W144" s="235"/>
      <c r="X144" s="235" t="s">
        <v>131</v>
      </c>
      <c r="Y144" s="235" t="s">
        <v>132</v>
      </c>
      <c r="Z144" s="214"/>
      <c r="AA144" s="214"/>
      <c r="AB144" s="214"/>
      <c r="AC144" s="214"/>
      <c r="AD144" s="214"/>
      <c r="AE144" s="214"/>
      <c r="AF144" s="214"/>
      <c r="AG144" s="214" t="s">
        <v>133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 x14ac:dyDescent="0.2">
      <c r="A145" s="231"/>
      <c r="B145" s="232"/>
      <c r="C145" s="263" t="s">
        <v>306</v>
      </c>
      <c r="D145" s="237"/>
      <c r="E145" s="238">
        <v>4.4024999999999999</v>
      </c>
      <c r="F145" s="235"/>
      <c r="G145" s="235"/>
      <c r="H145" s="235"/>
      <c r="I145" s="235"/>
      <c r="J145" s="235"/>
      <c r="K145" s="235"/>
      <c r="L145" s="235"/>
      <c r="M145" s="235"/>
      <c r="N145" s="234"/>
      <c r="O145" s="234"/>
      <c r="P145" s="234"/>
      <c r="Q145" s="234"/>
      <c r="R145" s="235"/>
      <c r="S145" s="235"/>
      <c r="T145" s="235"/>
      <c r="U145" s="235"/>
      <c r="V145" s="235"/>
      <c r="W145" s="235"/>
      <c r="X145" s="235"/>
      <c r="Y145" s="235"/>
      <c r="Z145" s="214"/>
      <c r="AA145" s="214"/>
      <c r="AB145" s="214"/>
      <c r="AC145" s="214"/>
      <c r="AD145" s="214"/>
      <c r="AE145" s="214"/>
      <c r="AF145" s="214"/>
      <c r="AG145" s="214" t="s">
        <v>134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33.75" outlineLevel="1" x14ac:dyDescent="0.2">
      <c r="A146" s="248">
        <v>49</v>
      </c>
      <c r="B146" s="249" t="s">
        <v>307</v>
      </c>
      <c r="C146" s="262" t="s">
        <v>308</v>
      </c>
      <c r="D146" s="250" t="s">
        <v>147</v>
      </c>
      <c r="E146" s="251">
        <v>9.6</v>
      </c>
      <c r="F146" s="252"/>
      <c r="G146" s="253">
        <f>ROUND(E146*F146,2)</f>
        <v>0</v>
      </c>
      <c r="H146" s="236"/>
      <c r="I146" s="235">
        <f>ROUND(E146*H146,2)</f>
        <v>0</v>
      </c>
      <c r="J146" s="236"/>
      <c r="K146" s="235">
        <f>ROUND(E146*J146,2)</f>
        <v>0</v>
      </c>
      <c r="L146" s="235">
        <v>21</v>
      </c>
      <c r="M146" s="235">
        <f>G146*(1+L146/100)</f>
        <v>0</v>
      </c>
      <c r="N146" s="234">
        <v>5.1999999999999995E-4</v>
      </c>
      <c r="O146" s="234">
        <f>ROUND(E146*N146,2)</f>
        <v>0</v>
      </c>
      <c r="P146" s="234">
        <v>0</v>
      </c>
      <c r="Q146" s="234">
        <f>ROUND(E146*P146,2)</f>
        <v>0</v>
      </c>
      <c r="R146" s="235"/>
      <c r="S146" s="235" t="s">
        <v>130</v>
      </c>
      <c r="T146" s="235" t="s">
        <v>130</v>
      </c>
      <c r="U146" s="235">
        <v>4.9000000000000002E-2</v>
      </c>
      <c r="V146" s="235">
        <f>ROUND(E146*U146,2)</f>
        <v>0.47</v>
      </c>
      <c r="W146" s="235"/>
      <c r="X146" s="235" t="s">
        <v>131</v>
      </c>
      <c r="Y146" s="235" t="s">
        <v>132</v>
      </c>
      <c r="Z146" s="214"/>
      <c r="AA146" s="214"/>
      <c r="AB146" s="214"/>
      <c r="AC146" s="214"/>
      <c r="AD146" s="214"/>
      <c r="AE146" s="214"/>
      <c r="AF146" s="214"/>
      <c r="AG146" s="214" t="s">
        <v>133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">
      <c r="A147" s="231"/>
      <c r="B147" s="232"/>
      <c r="C147" s="263" t="s">
        <v>309</v>
      </c>
      <c r="D147" s="237"/>
      <c r="E147" s="238">
        <v>9.6</v>
      </c>
      <c r="F147" s="235"/>
      <c r="G147" s="235"/>
      <c r="H147" s="235"/>
      <c r="I147" s="235"/>
      <c r="J147" s="235"/>
      <c r="K147" s="235"/>
      <c r="L147" s="235"/>
      <c r="M147" s="235"/>
      <c r="N147" s="234"/>
      <c r="O147" s="234"/>
      <c r="P147" s="234"/>
      <c r="Q147" s="234"/>
      <c r="R147" s="235"/>
      <c r="S147" s="235"/>
      <c r="T147" s="235"/>
      <c r="U147" s="235"/>
      <c r="V147" s="235"/>
      <c r="W147" s="235"/>
      <c r="X147" s="235"/>
      <c r="Y147" s="235"/>
      <c r="Z147" s="214"/>
      <c r="AA147" s="214"/>
      <c r="AB147" s="214"/>
      <c r="AC147" s="214"/>
      <c r="AD147" s="214"/>
      <c r="AE147" s="214"/>
      <c r="AF147" s="214"/>
      <c r="AG147" s="214" t="s">
        <v>134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33.75" outlineLevel="1" x14ac:dyDescent="0.2">
      <c r="A148" s="248">
        <v>50</v>
      </c>
      <c r="B148" s="249" t="s">
        <v>310</v>
      </c>
      <c r="C148" s="262" t="s">
        <v>311</v>
      </c>
      <c r="D148" s="250" t="s">
        <v>147</v>
      </c>
      <c r="E148" s="251">
        <v>5.0628799999999998</v>
      </c>
      <c r="F148" s="252"/>
      <c r="G148" s="253">
        <f>ROUND(E148*F148,2)</f>
        <v>0</v>
      </c>
      <c r="H148" s="236"/>
      <c r="I148" s="235">
        <f>ROUND(E148*H148,2)</f>
        <v>0</v>
      </c>
      <c r="J148" s="236"/>
      <c r="K148" s="235">
        <f>ROUND(E148*J148,2)</f>
        <v>0</v>
      </c>
      <c r="L148" s="235">
        <v>21</v>
      </c>
      <c r="M148" s="235">
        <f>G148*(1+L148/100)</f>
        <v>0</v>
      </c>
      <c r="N148" s="234">
        <v>5.5900000000000004E-3</v>
      </c>
      <c r="O148" s="234">
        <f>ROUND(E148*N148,2)</f>
        <v>0.03</v>
      </c>
      <c r="P148" s="234">
        <v>0</v>
      </c>
      <c r="Q148" s="234">
        <f>ROUND(E148*P148,2)</f>
        <v>0</v>
      </c>
      <c r="R148" s="235"/>
      <c r="S148" s="235" t="s">
        <v>130</v>
      </c>
      <c r="T148" s="235" t="s">
        <v>130</v>
      </c>
      <c r="U148" s="235">
        <v>0.22991</v>
      </c>
      <c r="V148" s="235">
        <f>ROUND(E148*U148,2)</f>
        <v>1.1599999999999999</v>
      </c>
      <c r="W148" s="235"/>
      <c r="X148" s="235" t="s">
        <v>131</v>
      </c>
      <c r="Y148" s="235" t="s">
        <v>132</v>
      </c>
      <c r="Z148" s="214"/>
      <c r="AA148" s="214"/>
      <c r="AB148" s="214"/>
      <c r="AC148" s="214"/>
      <c r="AD148" s="214"/>
      <c r="AE148" s="214"/>
      <c r="AF148" s="214"/>
      <c r="AG148" s="214" t="s">
        <v>133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2" x14ac:dyDescent="0.2">
      <c r="A149" s="231"/>
      <c r="B149" s="232"/>
      <c r="C149" s="263" t="s">
        <v>312</v>
      </c>
      <c r="D149" s="237"/>
      <c r="E149" s="238">
        <v>5.0628799999999998</v>
      </c>
      <c r="F149" s="235"/>
      <c r="G149" s="235"/>
      <c r="H149" s="235"/>
      <c r="I149" s="235"/>
      <c r="J149" s="235"/>
      <c r="K149" s="235"/>
      <c r="L149" s="235"/>
      <c r="M149" s="235"/>
      <c r="N149" s="234"/>
      <c r="O149" s="234"/>
      <c r="P149" s="234"/>
      <c r="Q149" s="234"/>
      <c r="R149" s="235"/>
      <c r="S149" s="235"/>
      <c r="T149" s="235"/>
      <c r="U149" s="235"/>
      <c r="V149" s="235"/>
      <c r="W149" s="235"/>
      <c r="X149" s="235"/>
      <c r="Y149" s="235"/>
      <c r="Z149" s="214"/>
      <c r="AA149" s="214"/>
      <c r="AB149" s="214"/>
      <c r="AC149" s="214"/>
      <c r="AD149" s="214"/>
      <c r="AE149" s="214"/>
      <c r="AF149" s="214"/>
      <c r="AG149" s="214" t="s">
        <v>134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33.75" outlineLevel="1" x14ac:dyDescent="0.2">
      <c r="A150" s="248">
        <v>51</v>
      </c>
      <c r="B150" s="249" t="s">
        <v>313</v>
      </c>
      <c r="C150" s="262" t="s">
        <v>314</v>
      </c>
      <c r="D150" s="250" t="s">
        <v>147</v>
      </c>
      <c r="E150" s="251">
        <v>11.04</v>
      </c>
      <c r="F150" s="252"/>
      <c r="G150" s="253">
        <f>ROUND(E150*F150,2)</f>
        <v>0</v>
      </c>
      <c r="H150" s="236"/>
      <c r="I150" s="235">
        <f>ROUND(E150*H150,2)</f>
        <v>0</v>
      </c>
      <c r="J150" s="236"/>
      <c r="K150" s="235">
        <f>ROUND(E150*J150,2)</f>
        <v>0</v>
      </c>
      <c r="L150" s="235">
        <v>21</v>
      </c>
      <c r="M150" s="235">
        <f>G150*(1+L150/100)</f>
        <v>0</v>
      </c>
      <c r="N150" s="234">
        <v>5.9800000000000001E-3</v>
      </c>
      <c r="O150" s="234">
        <f>ROUND(E150*N150,2)</f>
        <v>7.0000000000000007E-2</v>
      </c>
      <c r="P150" s="234">
        <v>0</v>
      </c>
      <c r="Q150" s="234">
        <f>ROUND(E150*P150,2)</f>
        <v>0</v>
      </c>
      <c r="R150" s="235"/>
      <c r="S150" s="235" t="s">
        <v>130</v>
      </c>
      <c r="T150" s="235" t="s">
        <v>130</v>
      </c>
      <c r="U150" s="235">
        <v>0.26600000000000001</v>
      </c>
      <c r="V150" s="235">
        <f>ROUND(E150*U150,2)</f>
        <v>2.94</v>
      </c>
      <c r="W150" s="235"/>
      <c r="X150" s="235" t="s">
        <v>131</v>
      </c>
      <c r="Y150" s="235" t="s">
        <v>132</v>
      </c>
      <c r="Z150" s="214"/>
      <c r="AA150" s="214"/>
      <c r="AB150" s="214"/>
      <c r="AC150" s="214"/>
      <c r="AD150" s="214"/>
      <c r="AE150" s="214"/>
      <c r="AF150" s="214"/>
      <c r="AG150" s="214" t="s">
        <v>133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 x14ac:dyDescent="0.2">
      <c r="A151" s="231"/>
      <c r="B151" s="232"/>
      <c r="C151" s="263" t="s">
        <v>315</v>
      </c>
      <c r="D151" s="237"/>
      <c r="E151" s="238">
        <v>11.04</v>
      </c>
      <c r="F151" s="235"/>
      <c r="G151" s="235"/>
      <c r="H151" s="235"/>
      <c r="I151" s="235"/>
      <c r="J151" s="235"/>
      <c r="K151" s="235"/>
      <c r="L151" s="235"/>
      <c r="M151" s="235"/>
      <c r="N151" s="234"/>
      <c r="O151" s="234"/>
      <c r="P151" s="234"/>
      <c r="Q151" s="234"/>
      <c r="R151" s="235"/>
      <c r="S151" s="235"/>
      <c r="T151" s="235"/>
      <c r="U151" s="235"/>
      <c r="V151" s="235"/>
      <c r="W151" s="235"/>
      <c r="X151" s="235"/>
      <c r="Y151" s="235"/>
      <c r="Z151" s="214"/>
      <c r="AA151" s="214"/>
      <c r="AB151" s="214"/>
      <c r="AC151" s="214"/>
      <c r="AD151" s="214"/>
      <c r="AE151" s="214"/>
      <c r="AF151" s="214"/>
      <c r="AG151" s="214" t="s">
        <v>134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2.5" outlineLevel="1" x14ac:dyDescent="0.2">
      <c r="A152" s="248">
        <v>52</v>
      </c>
      <c r="B152" s="249" t="s">
        <v>316</v>
      </c>
      <c r="C152" s="262" t="s">
        <v>317</v>
      </c>
      <c r="D152" s="250" t="s">
        <v>147</v>
      </c>
      <c r="E152" s="251">
        <v>11.04</v>
      </c>
      <c r="F152" s="252"/>
      <c r="G152" s="253">
        <f>ROUND(E152*F152,2)</f>
        <v>0</v>
      </c>
      <c r="H152" s="236"/>
      <c r="I152" s="235">
        <f>ROUND(E152*H152,2)</f>
        <v>0</v>
      </c>
      <c r="J152" s="236"/>
      <c r="K152" s="235">
        <f>ROUND(E152*J152,2)</f>
        <v>0</v>
      </c>
      <c r="L152" s="235">
        <v>21</v>
      </c>
      <c r="M152" s="235">
        <f>G152*(1+L152/100)</f>
        <v>0</v>
      </c>
      <c r="N152" s="234">
        <v>1.7000000000000001E-4</v>
      </c>
      <c r="O152" s="234">
        <f>ROUND(E152*N152,2)</f>
        <v>0</v>
      </c>
      <c r="P152" s="234">
        <v>0</v>
      </c>
      <c r="Q152" s="234">
        <f>ROUND(E152*P152,2)</f>
        <v>0</v>
      </c>
      <c r="R152" s="235"/>
      <c r="S152" s="235" t="s">
        <v>130</v>
      </c>
      <c r="T152" s="235" t="s">
        <v>130</v>
      </c>
      <c r="U152" s="235">
        <v>0.16</v>
      </c>
      <c r="V152" s="235">
        <f>ROUND(E152*U152,2)</f>
        <v>1.77</v>
      </c>
      <c r="W152" s="235"/>
      <c r="X152" s="235" t="s">
        <v>131</v>
      </c>
      <c r="Y152" s="235" t="s">
        <v>132</v>
      </c>
      <c r="Z152" s="214"/>
      <c r="AA152" s="214"/>
      <c r="AB152" s="214"/>
      <c r="AC152" s="214"/>
      <c r="AD152" s="214"/>
      <c r="AE152" s="214"/>
      <c r="AF152" s="214"/>
      <c r="AG152" s="214" t="s">
        <v>133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 x14ac:dyDescent="0.2">
      <c r="A153" s="231"/>
      <c r="B153" s="232"/>
      <c r="C153" s="263" t="s">
        <v>315</v>
      </c>
      <c r="D153" s="237"/>
      <c r="E153" s="238">
        <v>11.04</v>
      </c>
      <c r="F153" s="235"/>
      <c r="G153" s="235"/>
      <c r="H153" s="235"/>
      <c r="I153" s="235"/>
      <c r="J153" s="235"/>
      <c r="K153" s="235"/>
      <c r="L153" s="235"/>
      <c r="M153" s="235"/>
      <c r="N153" s="234"/>
      <c r="O153" s="234"/>
      <c r="P153" s="234"/>
      <c r="Q153" s="234"/>
      <c r="R153" s="235"/>
      <c r="S153" s="235"/>
      <c r="T153" s="235"/>
      <c r="U153" s="235"/>
      <c r="V153" s="235"/>
      <c r="W153" s="235"/>
      <c r="X153" s="235"/>
      <c r="Y153" s="235"/>
      <c r="Z153" s="214"/>
      <c r="AA153" s="214"/>
      <c r="AB153" s="214"/>
      <c r="AC153" s="214"/>
      <c r="AD153" s="214"/>
      <c r="AE153" s="214"/>
      <c r="AF153" s="214"/>
      <c r="AG153" s="214" t="s">
        <v>134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48">
        <v>53</v>
      </c>
      <c r="B154" s="249" t="s">
        <v>318</v>
      </c>
      <c r="C154" s="262" t="s">
        <v>319</v>
      </c>
      <c r="D154" s="250" t="s">
        <v>139</v>
      </c>
      <c r="E154" s="251">
        <v>7.5</v>
      </c>
      <c r="F154" s="252"/>
      <c r="G154" s="253">
        <f>ROUND(E154*F154,2)</f>
        <v>0</v>
      </c>
      <c r="H154" s="236"/>
      <c r="I154" s="235">
        <f>ROUND(E154*H154,2)</f>
        <v>0</v>
      </c>
      <c r="J154" s="236"/>
      <c r="K154" s="235">
        <f>ROUND(E154*J154,2)</f>
        <v>0</v>
      </c>
      <c r="L154" s="235">
        <v>21</v>
      </c>
      <c r="M154" s="235">
        <f>G154*(1+L154/100)</f>
        <v>0</v>
      </c>
      <c r="N154" s="234">
        <v>5.2999999999999998E-4</v>
      </c>
      <c r="O154" s="234">
        <f>ROUND(E154*N154,2)</f>
        <v>0</v>
      </c>
      <c r="P154" s="234">
        <v>0</v>
      </c>
      <c r="Q154" s="234">
        <f>ROUND(E154*P154,2)</f>
        <v>0</v>
      </c>
      <c r="R154" s="235"/>
      <c r="S154" s="235" t="s">
        <v>130</v>
      </c>
      <c r="T154" s="235" t="s">
        <v>130</v>
      </c>
      <c r="U154" s="235">
        <v>0.1</v>
      </c>
      <c r="V154" s="235">
        <f>ROUND(E154*U154,2)</f>
        <v>0.75</v>
      </c>
      <c r="W154" s="235"/>
      <c r="X154" s="235" t="s">
        <v>131</v>
      </c>
      <c r="Y154" s="235" t="s">
        <v>132</v>
      </c>
      <c r="Z154" s="214"/>
      <c r="AA154" s="214"/>
      <c r="AB154" s="214"/>
      <c r="AC154" s="214"/>
      <c r="AD154" s="214"/>
      <c r="AE154" s="214"/>
      <c r="AF154" s="214"/>
      <c r="AG154" s="214" t="s">
        <v>133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2">
      <c r="A155" s="231"/>
      <c r="B155" s="232"/>
      <c r="C155" s="263" t="s">
        <v>320</v>
      </c>
      <c r="D155" s="237"/>
      <c r="E155" s="238">
        <v>7.5</v>
      </c>
      <c r="F155" s="235"/>
      <c r="G155" s="235"/>
      <c r="H155" s="235"/>
      <c r="I155" s="235"/>
      <c r="J155" s="235"/>
      <c r="K155" s="235"/>
      <c r="L155" s="235"/>
      <c r="M155" s="235"/>
      <c r="N155" s="234"/>
      <c r="O155" s="234"/>
      <c r="P155" s="234"/>
      <c r="Q155" s="234"/>
      <c r="R155" s="235"/>
      <c r="S155" s="235"/>
      <c r="T155" s="235"/>
      <c r="U155" s="235"/>
      <c r="V155" s="235"/>
      <c r="W155" s="235"/>
      <c r="X155" s="235"/>
      <c r="Y155" s="235"/>
      <c r="Z155" s="214"/>
      <c r="AA155" s="214"/>
      <c r="AB155" s="214"/>
      <c r="AC155" s="214"/>
      <c r="AD155" s="214"/>
      <c r="AE155" s="214"/>
      <c r="AF155" s="214"/>
      <c r="AG155" s="214" t="s">
        <v>134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>
        <v>54</v>
      </c>
      <c r="B156" s="232" t="s">
        <v>321</v>
      </c>
      <c r="C156" s="265" t="s">
        <v>322</v>
      </c>
      <c r="D156" s="233" t="s">
        <v>0</v>
      </c>
      <c r="E156" s="260"/>
      <c r="F156" s="236"/>
      <c r="G156" s="235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21</v>
      </c>
      <c r="M156" s="235">
        <f>G156*(1+L156/100)</f>
        <v>0</v>
      </c>
      <c r="N156" s="234">
        <v>0</v>
      </c>
      <c r="O156" s="234">
        <f>ROUND(E156*N156,2)</f>
        <v>0</v>
      </c>
      <c r="P156" s="234">
        <v>0</v>
      </c>
      <c r="Q156" s="234">
        <f>ROUND(E156*P156,2)</f>
        <v>0</v>
      </c>
      <c r="R156" s="235"/>
      <c r="S156" s="235" t="s">
        <v>130</v>
      </c>
      <c r="T156" s="235" t="s">
        <v>130</v>
      </c>
      <c r="U156" s="235">
        <v>0</v>
      </c>
      <c r="V156" s="235">
        <f>ROUND(E156*U156,2)</f>
        <v>0</v>
      </c>
      <c r="W156" s="235"/>
      <c r="X156" s="235" t="s">
        <v>302</v>
      </c>
      <c r="Y156" s="235" t="s">
        <v>132</v>
      </c>
      <c r="Z156" s="214"/>
      <c r="AA156" s="214"/>
      <c r="AB156" s="214"/>
      <c r="AC156" s="214"/>
      <c r="AD156" s="214"/>
      <c r="AE156" s="214"/>
      <c r="AF156" s="214"/>
      <c r="AG156" s="214" t="s">
        <v>303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x14ac:dyDescent="0.2">
      <c r="A157" s="241" t="s">
        <v>125</v>
      </c>
      <c r="B157" s="242" t="s">
        <v>88</v>
      </c>
      <c r="C157" s="261" t="s">
        <v>89</v>
      </c>
      <c r="D157" s="243"/>
      <c r="E157" s="244"/>
      <c r="F157" s="245"/>
      <c r="G157" s="246">
        <f>SUMIF(AG158:AG174,"&lt;&gt;NOR",G158:G174)</f>
        <v>0</v>
      </c>
      <c r="H157" s="240"/>
      <c r="I157" s="240">
        <f>SUM(I158:I174)</f>
        <v>0</v>
      </c>
      <c r="J157" s="240"/>
      <c r="K157" s="240">
        <f>SUM(K158:K174)</f>
        <v>0</v>
      </c>
      <c r="L157" s="240"/>
      <c r="M157" s="240">
        <f>SUM(M158:M174)</f>
        <v>0</v>
      </c>
      <c r="N157" s="239"/>
      <c r="O157" s="239">
        <f>SUM(O158:O174)</f>
        <v>0</v>
      </c>
      <c r="P157" s="239"/>
      <c r="Q157" s="239">
        <f>SUM(Q158:Q174)</f>
        <v>0.69</v>
      </c>
      <c r="R157" s="240"/>
      <c r="S157" s="240"/>
      <c r="T157" s="240"/>
      <c r="U157" s="240"/>
      <c r="V157" s="240">
        <f>SUM(V158:V174)</f>
        <v>20.57</v>
      </c>
      <c r="W157" s="240"/>
      <c r="X157" s="240"/>
      <c r="Y157" s="240"/>
      <c r="AG157" t="s">
        <v>126</v>
      </c>
    </row>
    <row r="158" spans="1:60" outlineLevel="1" x14ac:dyDescent="0.2">
      <c r="A158" s="248">
        <v>55</v>
      </c>
      <c r="B158" s="249" t="s">
        <v>323</v>
      </c>
      <c r="C158" s="262" t="s">
        <v>324</v>
      </c>
      <c r="D158" s="250" t="s">
        <v>139</v>
      </c>
      <c r="E158" s="251">
        <v>6.6</v>
      </c>
      <c r="F158" s="252"/>
      <c r="G158" s="253">
        <f>ROUND(E158*F158,2)</f>
        <v>0</v>
      </c>
      <c r="H158" s="236"/>
      <c r="I158" s="235">
        <f>ROUND(E158*H158,2)</f>
        <v>0</v>
      </c>
      <c r="J158" s="236"/>
      <c r="K158" s="235">
        <f>ROUND(E158*J158,2)</f>
        <v>0</v>
      </c>
      <c r="L158" s="235">
        <v>21</v>
      </c>
      <c r="M158" s="235">
        <f>G158*(1+L158/100)</f>
        <v>0</v>
      </c>
      <c r="N158" s="234">
        <v>0</v>
      </c>
      <c r="O158" s="234">
        <f>ROUND(E158*N158,2)</f>
        <v>0</v>
      </c>
      <c r="P158" s="234">
        <v>0</v>
      </c>
      <c r="Q158" s="234">
        <f>ROUND(E158*P158,2)</f>
        <v>0</v>
      </c>
      <c r="R158" s="235"/>
      <c r="S158" s="235" t="s">
        <v>130</v>
      </c>
      <c r="T158" s="235" t="s">
        <v>130</v>
      </c>
      <c r="U158" s="235">
        <v>0.47</v>
      </c>
      <c r="V158" s="235">
        <f>ROUND(E158*U158,2)</f>
        <v>3.1</v>
      </c>
      <c r="W158" s="235"/>
      <c r="X158" s="235" t="s">
        <v>131</v>
      </c>
      <c r="Y158" s="235" t="s">
        <v>132</v>
      </c>
      <c r="Z158" s="214"/>
      <c r="AA158" s="214"/>
      <c r="AB158" s="214"/>
      <c r="AC158" s="214"/>
      <c r="AD158" s="214"/>
      <c r="AE158" s="214"/>
      <c r="AF158" s="214"/>
      <c r="AG158" s="214" t="s">
        <v>133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 x14ac:dyDescent="0.2">
      <c r="A159" s="231"/>
      <c r="B159" s="232"/>
      <c r="C159" s="263" t="s">
        <v>244</v>
      </c>
      <c r="D159" s="237"/>
      <c r="E159" s="238">
        <v>6.6</v>
      </c>
      <c r="F159" s="235"/>
      <c r="G159" s="235"/>
      <c r="H159" s="235"/>
      <c r="I159" s="235"/>
      <c r="J159" s="235"/>
      <c r="K159" s="235"/>
      <c r="L159" s="235"/>
      <c r="M159" s="235"/>
      <c r="N159" s="234"/>
      <c r="O159" s="234"/>
      <c r="P159" s="234"/>
      <c r="Q159" s="234"/>
      <c r="R159" s="235"/>
      <c r="S159" s="235"/>
      <c r="T159" s="235"/>
      <c r="U159" s="235"/>
      <c r="V159" s="235"/>
      <c r="W159" s="235"/>
      <c r="X159" s="235"/>
      <c r="Y159" s="235"/>
      <c r="Z159" s="214"/>
      <c r="AA159" s="214"/>
      <c r="AB159" s="214"/>
      <c r="AC159" s="214"/>
      <c r="AD159" s="214"/>
      <c r="AE159" s="214"/>
      <c r="AF159" s="214"/>
      <c r="AG159" s="214" t="s">
        <v>134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48">
        <v>56</v>
      </c>
      <c r="B160" s="249" t="s">
        <v>325</v>
      </c>
      <c r="C160" s="262" t="s">
        <v>326</v>
      </c>
      <c r="D160" s="250" t="s">
        <v>139</v>
      </c>
      <c r="E160" s="251">
        <v>6.6</v>
      </c>
      <c r="F160" s="252"/>
      <c r="G160" s="253">
        <f>ROUND(E160*F160,2)</f>
        <v>0</v>
      </c>
      <c r="H160" s="236"/>
      <c r="I160" s="235">
        <f>ROUND(E160*H160,2)</f>
        <v>0</v>
      </c>
      <c r="J160" s="236"/>
      <c r="K160" s="235">
        <f>ROUND(E160*J160,2)</f>
        <v>0</v>
      </c>
      <c r="L160" s="235">
        <v>21</v>
      </c>
      <c r="M160" s="235">
        <f>G160*(1+L160/100)</f>
        <v>0</v>
      </c>
      <c r="N160" s="234">
        <v>0</v>
      </c>
      <c r="O160" s="234">
        <f>ROUND(E160*N160,2)</f>
        <v>0</v>
      </c>
      <c r="P160" s="234">
        <v>9.2499999999999995E-3</v>
      </c>
      <c r="Q160" s="234">
        <f>ROUND(E160*P160,2)</f>
        <v>0.06</v>
      </c>
      <c r="R160" s="235"/>
      <c r="S160" s="235" t="s">
        <v>130</v>
      </c>
      <c r="T160" s="235" t="s">
        <v>130</v>
      </c>
      <c r="U160" s="235">
        <v>0.28699999999999998</v>
      </c>
      <c r="V160" s="235">
        <f>ROUND(E160*U160,2)</f>
        <v>1.89</v>
      </c>
      <c r="W160" s="235"/>
      <c r="X160" s="235" t="s">
        <v>131</v>
      </c>
      <c r="Y160" s="235" t="s">
        <v>132</v>
      </c>
      <c r="Z160" s="214"/>
      <c r="AA160" s="214"/>
      <c r="AB160" s="214"/>
      <c r="AC160" s="214"/>
      <c r="AD160" s="214"/>
      <c r="AE160" s="214"/>
      <c r="AF160" s="214"/>
      <c r="AG160" s="214" t="s">
        <v>133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2" x14ac:dyDescent="0.2">
      <c r="A161" s="231"/>
      <c r="B161" s="232"/>
      <c r="C161" s="263" t="s">
        <v>244</v>
      </c>
      <c r="D161" s="237"/>
      <c r="E161" s="238">
        <v>6.6</v>
      </c>
      <c r="F161" s="235"/>
      <c r="G161" s="235"/>
      <c r="H161" s="235"/>
      <c r="I161" s="235"/>
      <c r="J161" s="235"/>
      <c r="K161" s="235"/>
      <c r="L161" s="235"/>
      <c r="M161" s="235"/>
      <c r="N161" s="234"/>
      <c r="O161" s="234"/>
      <c r="P161" s="234"/>
      <c r="Q161" s="234"/>
      <c r="R161" s="235"/>
      <c r="S161" s="235"/>
      <c r="T161" s="235"/>
      <c r="U161" s="235"/>
      <c r="V161" s="235"/>
      <c r="W161" s="235"/>
      <c r="X161" s="235"/>
      <c r="Y161" s="235"/>
      <c r="Z161" s="214"/>
      <c r="AA161" s="214"/>
      <c r="AB161" s="214"/>
      <c r="AC161" s="214"/>
      <c r="AD161" s="214"/>
      <c r="AE161" s="214"/>
      <c r="AF161" s="214"/>
      <c r="AG161" s="214" t="s">
        <v>134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48">
        <v>57</v>
      </c>
      <c r="B162" s="249" t="s">
        <v>327</v>
      </c>
      <c r="C162" s="262" t="s">
        <v>328</v>
      </c>
      <c r="D162" s="250" t="s">
        <v>129</v>
      </c>
      <c r="E162" s="251">
        <v>2</v>
      </c>
      <c r="F162" s="252"/>
      <c r="G162" s="253">
        <f>ROUND(E162*F162,2)</f>
        <v>0</v>
      </c>
      <c r="H162" s="236"/>
      <c r="I162" s="235">
        <f>ROUND(E162*H162,2)</f>
        <v>0</v>
      </c>
      <c r="J162" s="236"/>
      <c r="K162" s="235">
        <f>ROUND(E162*J162,2)</f>
        <v>0</v>
      </c>
      <c r="L162" s="235">
        <v>21</v>
      </c>
      <c r="M162" s="235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5"/>
      <c r="S162" s="235" t="s">
        <v>130</v>
      </c>
      <c r="T162" s="235" t="s">
        <v>130</v>
      </c>
      <c r="U162" s="235">
        <v>3.92</v>
      </c>
      <c r="V162" s="235">
        <f>ROUND(E162*U162,2)</f>
        <v>7.84</v>
      </c>
      <c r="W162" s="235"/>
      <c r="X162" s="235" t="s">
        <v>131</v>
      </c>
      <c r="Y162" s="235" t="s">
        <v>132</v>
      </c>
      <c r="Z162" s="214"/>
      <c r="AA162" s="214"/>
      <c r="AB162" s="214"/>
      <c r="AC162" s="214"/>
      <c r="AD162" s="214"/>
      <c r="AE162" s="214"/>
      <c r="AF162" s="214"/>
      <c r="AG162" s="214" t="s">
        <v>133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31"/>
      <c r="B163" s="232"/>
      <c r="C163" s="263" t="s">
        <v>329</v>
      </c>
      <c r="D163" s="237"/>
      <c r="E163" s="238">
        <v>2</v>
      </c>
      <c r="F163" s="235"/>
      <c r="G163" s="235"/>
      <c r="H163" s="235"/>
      <c r="I163" s="235"/>
      <c r="J163" s="235"/>
      <c r="K163" s="235"/>
      <c r="L163" s="235"/>
      <c r="M163" s="235"/>
      <c r="N163" s="234"/>
      <c r="O163" s="234"/>
      <c r="P163" s="234"/>
      <c r="Q163" s="234"/>
      <c r="R163" s="235"/>
      <c r="S163" s="235"/>
      <c r="T163" s="235"/>
      <c r="U163" s="235"/>
      <c r="V163" s="235"/>
      <c r="W163" s="235"/>
      <c r="X163" s="235"/>
      <c r="Y163" s="235"/>
      <c r="Z163" s="214"/>
      <c r="AA163" s="214"/>
      <c r="AB163" s="214"/>
      <c r="AC163" s="214"/>
      <c r="AD163" s="214"/>
      <c r="AE163" s="214"/>
      <c r="AF163" s="214"/>
      <c r="AG163" s="214" t="s">
        <v>134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48">
        <v>58</v>
      </c>
      <c r="B164" s="249" t="s">
        <v>330</v>
      </c>
      <c r="C164" s="262" t="s">
        <v>331</v>
      </c>
      <c r="D164" s="250" t="s">
        <v>129</v>
      </c>
      <c r="E164" s="251">
        <v>1</v>
      </c>
      <c r="F164" s="252"/>
      <c r="G164" s="253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21</v>
      </c>
      <c r="M164" s="235">
        <f>G164*(1+L164/100)</f>
        <v>0</v>
      </c>
      <c r="N164" s="234">
        <v>0</v>
      </c>
      <c r="O164" s="234">
        <f>ROUND(E164*N164,2)</f>
        <v>0</v>
      </c>
      <c r="P164" s="234">
        <v>0</v>
      </c>
      <c r="Q164" s="234">
        <f>ROUND(E164*P164,2)</f>
        <v>0</v>
      </c>
      <c r="R164" s="235"/>
      <c r="S164" s="235" t="s">
        <v>130</v>
      </c>
      <c r="T164" s="235" t="s">
        <v>130</v>
      </c>
      <c r="U164" s="235">
        <v>5.6</v>
      </c>
      <c r="V164" s="235">
        <f>ROUND(E164*U164,2)</f>
        <v>5.6</v>
      </c>
      <c r="W164" s="235"/>
      <c r="X164" s="235" t="s">
        <v>131</v>
      </c>
      <c r="Y164" s="235" t="s">
        <v>132</v>
      </c>
      <c r="Z164" s="214"/>
      <c r="AA164" s="214"/>
      <c r="AB164" s="214"/>
      <c r="AC164" s="214"/>
      <c r="AD164" s="214"/>
      <c r="AE164" s="214"/>
      <c r="AF164" s="214"/>
      <c r="AG164" s="214" t="s">
        <v>133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 x14ac:dyDescent="0.2">
      <c r="A165" s="231"/>
      <c r="B165" s="232"/>
      <c r="C165" s="263" t="s">
        <v>332</v>
      </c>
      <c r="D165" s="237"/>
      <c r="E165" s="238">
        <v>1</v>
      </c>
      <c r="F165" s="235"/>
      <c r="G165" s="235"/>
      <c r="H165" s="235"/>
      <c r="I165" s="235"/>
      <c r="J165" s="235"/>
      <c r="K165" s="235"/>
      <c r="L165" s="235"/>
      <c r="M165" s="235"/>
      <c r="N165" s="234"/>
      <c r="O165" s="234"/>
      <c r="P165" s="234"/>
      <c r="Q165" s="234"/>
      <c r="R165" s="235"/>
      <c r="S165" s="235"/>
      <c r="T165" s="235"/>
      <c r="U165" s="235"/>
      <c r="V165" s="235"/>
      <c r="W165" s="235"/>
      <c r="X165" s="235"/>
      <c r="Y165" s="235"/>
      <c r="Z165" s="214"/>
      <c r="AA165" s="214"/>
      <c r="AB165" s="214"/>
      <c r="AC165" s="214"/>
      <c r="AD165" s="214"/>
      <c r="AE165" s="214"/>
      <c r="AF165" s="214"/>
      <c r="AG165" s="214" t="s">
        <v>134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48">
        <v>59</v>
      </c>
      <c r="B166" s="249" t="s">
        <v>333</v>
      </c>
      <c r="C166" s="262" t="s">
        <v>334</v>
      </c>
      <c r="D166" s="250" t="s">
        <v>129</v>
      </c>
      <c r="E166" s="251">
        <v>3</v>
      </c>
      <c r="F166" s="252"/>
      <c r="G166" s="253">
        <f>ROUND(E166*F166,2)</f>
        <v>0</v>
      </c>
      <c r="H166" s="236"/>
      <c r="I166" s="235">
        <f>ROUND(E166*H166,2)</f>
        <v>0</v>
      </c>
      <c r="J166" s="236"/>
      <c r="K166" s="235">
        <f>ROUND(E166*J166,2)</f>
        <v>0</v>
      </c>
      <c r="L166" s="235">
        <v>21</v>
      </c>
      <c r="M166" s="235">
        <f>G166*(1+L166/100)</f>
        <v>0</v>
      </c>
      <c r="N166" s="234">
        <v>0</v>
      </c>
      <c r="O166" s="234">
        <f>ROUND(E166*N166,2)</f>
        <v>0</v>
      </c>
      <c r="P166" s="234">
        <v>0.21</v>
      </c>
      <c r="Q166" s="234">
        <f>ROUND(E166*P166,2)</f>
        <v>0.63</v>
      </c>
      <c r="R166" s="235"/>
      <c r="S166" s="235" t="s">
        <v>130</v>
      </c>
      <c r="T166" s="235" t="s">
        <v>130</v>
      </c>
      <c r="U166" s="235">
        <v>0.71399999999999997</v>
      </c>
      <c r="V166" s="235">
        <f>ROUND(E166*U166,2)</f>
        <v>2.14</v>
      </c>
      <c r="W166" s="235"/>
      <c r="X166" s="235" t="s">
        <v>131</v>
      </c>
      <c r="Y166" s="235" t="s">
        <v>132</v>
      </c>
      <c r="Z166" s="214"/>
      <c r="AA166" s="214"/>
      <c r="AB166" s="214"/>
      <c r="AC166" s="214"/>
      <c r="AD166" s="214"/>
      <c r="AE166" s="214"/>
      <c r="AF166" s="214"/>
      <c r="AG166" s="214" t="s">
        <v>133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2" x14ac:dyDescent="0.2">
      <c r="A167" s="231"/>
      <c r="B167" s="232"/>
      <c r="C167" s="263" t="s">
        <v>335</v>
      </c>
      <c r="D167" s="237"/>
      <c r="E167" s="238">
        <v>1</v>
      </c>
      <c r="F167" s="235"/>
      <c r="G167" s="235"/>
      <c r="H167" s="235"/>
      <c r="I167" s="235"/>
      <c r="J167" s="235"/>
      <c r="K167" s="235"/>
      <c r="L167" s="235"/>
      <c r="M167" s="235"/>
      <c r="N167" s="234"/>
      <c r="O167" s="234"/>
      <c r="P167" s="234"/>
      <c r="Q167" s="234"/>
      <c r="R167" s="235"/>
      <c r="S167" s="235"/>
      <c r="T167" s="235"/>
      <c r="U167" s="235"/>
      <c r="V167" s="235"/>
      <c r="W167" s="235"/>
      <c r="X167" s="235"/>
      <c r="Y167" s="235"/>
      <c r="Z167" s="214"/>
      <c r="AA167" s="214"/>
      <c r="AB167" s="214"/>
      <c r="AC167" s="214"/>
      <c r="AD167" s="214"/>
      <c r="AE167" s="214"/>
      <c r="AF167" s="214"/>
      <c r="AG167" s="214" t="s">
        <v>134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2">
      <c r="A168" s="231"/>
      <c r="B168" s="232"/>
      <c r="C168" s="263" t="s">
        <v>336</v>
      </c>
      <c r="D168" s="237"/>
      <c r="E168" s="238">
        <v>2</v>
      </c>
      <c r="F168" s="235"/>
      <c r="G168" s="235"/>
      <c r="H168" s="235"/>
      <c r="I168" s="235"/>
      <c r="J168" s="235"/>
      <c r="K168" s="235"/>
      <c r="L168" s="235"/>
      <c r="M168" s="235"/>
      <c r="N168" s="234"/>
      <c r="O168" s="234"/>
      <c r="P168" s="234"/>
      <c r="Q168" s="234"/>
      <c r="R168" s="235"/>
      <c r="S168" s="235"/>
      <c r="T168" s="235"/>
      <c r="U168" s="235"/>
      <c r="V168" s="235"/>
      <c r="W168" s="235"/>
      <c r="X168" s="235"/>
      <c r="Y168" s="235"/>
      <c r="Z168" s="214"/>
      <c r="AA168" s="214"/>
      <c r="AB168" s="214"/>
      <c r="AC168" s="214"/>
      <c r="AD168" s="214"/>
      <c r="AE168" s="214"/>
      <c r="AF168" s="214"/>
      <c r="AG168" s="214" t="s">
        <v>134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ht="22.5" outlineLevel="1" x14ac:dyDescent="0.2">
      <c r="A169" s="248">
        <v>60</v>
      </c>
      <c r="B169" s="249" t="s">
        <v>337</v>
      </c>
      <c r="C169" s="262" t="s">
        <v>338</v>
      </c>
      <c r="D169" s="250" t="s">
        <v>129</v>
      </c>
      <c r="E169" s="251">
        <v>3</v>
      </c>
      <c r="F169" s="252"/>
      <c r="G169" s="253">
        <f>ROUND(E169*F169,2)</f>
        <v>0</v>
      </c>
      <c r="H169" s="236"/>
      <c r="I169" s="235">
        <f>ROUND(E169*H169,2)</f>
        <v>0</v>
      </c>
      <c r="J169" s="236"/>
      <c r="K169" s="235">
        <f>ROUND(E169*J169,2)</f>
        <v>0</v>
      </c>
      <c r="L169" s="235">
        <v>21</v>
      </c>
      <c r="M169" s="235">
        <f>G169*(1+L169/100)</f>
        <v>0</v>
      </c>
      <c r="N169" s="234">
        <v>0</v>
      </c>
      <c r="O169" s="234">
        <f>ROUND(E169*N169,2)</f>
        <v>0</v>
      </c>
      <c r="P169" s="234">
        <v>0</v>
      </c>
      <c r="Q169" s="234">
        <f>ROUND(E169*P169,2)</f>
        <v>0</v>
      </c>
      <c r="R169" s="235"/>
      <c r="S169" s="235" t="s">
        <v>191</v>
      </c>
      <c r="T169" s="235" t="s">
        <v>234</v>
      </c>
      <c r="U169" s="235">
        <v>0</v>
      </c>
      <c r="V169" s="235">
        <f>ROUND(E169*U169,2)</f>
        <v>0</v>
      </c>
      <c r="W169" s="235"/>
      <c r="X169" s="235" t="s">
        <v>131</v>
      </c>
      <c r="Y169" s="235" t="s">
        <v>132</v>
      </c>
      <c r="Z169" s="214"/>
      <c r="AA169" s="214"/>
      <c r="AB169" s="214"/>
      <c r="AC169" s="214"/>
      <c r="AD169" s="214"/>
      <c r="AE169" s="214"/>
      <c r="AF169" s="214"/>
      <c r="AG169" s="214" t="s">
        <v>133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2" x14ac:dyDescent="0.2">
      <c r="A170" s="231"/>
      <c r="B170" s="232"/>
      <c r="C170" s="263" t="s">
        <v>339</v>
      </c>
      <c r="D170" s="237"/>
      <c r="E170" s="238">
        <v>3</v>
      </c>
      <c r="F170" s="235"/>
      <c r="G170" s="235"/>
      <c r="H170" s="235"/>
      <c r="I170" s="235"/>
      <c r="J170" s="235"/>
      <c r="K170" s="235"/>
      <c r="L170" s="235"/>
      <c r="M170" s="235"/>
      <c r="N170" s="234"/>
      <c r="O170" s="234"/>
      <c r="P170" s="234"/>
      <c r="Q170" s="234"/>
      <c r="R170" s="235"/>
      <c r="S170" s="235"/>
      <c r="T170" s="235"/>
      <c r="U170" s="235"/>
      <c r="V170" s="235"/>
      <c r="W170" s="235"/>
      <c r="X170" s="235"/>
      <c r="Y170" s="235"/>
      <c r="Z170" s="214"/>
      <c r="AA170" s="214"/>
      <c r="AB170" s="214"/>
      <c r="AC170" s="214"/>
      <c r="AD170" s="214"/>
      <c r="AE170" s="214"/>
      <c r="AF170" s="214"/>
      <c r="AG170" s="214" t="s">
        <v>134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33.75" outlineLevel="1" x14ac:dyDescent="0.2">
      <c r="A171" s="248">
        <v>61</v>
      </c>
      <c r="B171" s="249" t="s">
        <v>340</v>
      </c>
      <c r="C171" s="262" t="s">
        <v>341</v>
      </c>
      <c r="D171" s="250" t="s">
        <v>129</v>
      </c>
      <c r="E171" s="251">
        <v>1</v>
      </c>
      <c r="F171" s="252"/>
      <c r="G171" s="253">
        <f>ROUND(E171*F171,2)</f>
        <v>0</v>
      </c>
      <c r="H171" s="236"/>
      <c r="I171" s="235">
        <f>ROUND(E171*H171,2)</f>
        <v>0</v>
      </c>
      <c r="J171" s="236"/>
      <c r="K171" s="235">
        <f>ROUND(E171*J171,2)</f>
        <v>0</v>
      </c>
      <c r="L171" s="235">
        <v>21</v>
      </c>
      <c r="M171" s="235">
        <f>G171*(1+L171/100)</f>
        <v>0</v>
      </c>
      <c r="N171" s="234">
        <v>0</v>
      </c>
      <c r="O171" s="234">
        <f>ROUND(E171*N171,2)</f>
        <v>0</v>
      </c>
      <c r="P171" s="234">
        <v>0</v>
      </c>
      <c r="Q171" s="234">
        <f>ROUND(E171*P171,2)</f>
        <v>0</v>
      </c>
      <c r="R171" s="235"/>
      <c r="S171" s="235" t="s">
        <v>191</v>
      </c>
      <c r="T171" s="235" t="s">
        <v>234</v>
      </c>
      <c r="U171" s="235">
        <v>0</v>
      </c>
      <c r="V171" s="235">
        <f>ROUND(E171*U171,2)</f>
        <v>0</v>
      </c>
      <c r="W171" s="235"/>
      <c r="X171" s="235" t="s">
        <v>131</v>
      </c>
      <c r="Y171" s="235" t="s">
        <v>132</v>
      </c>
      <c r="Z171" s="214"/>
      <c r="AA171" s="214"/>
      <c r="AB171" s="214"/>
      <c r="AC171" s="214"/>
      <c r="AD171" s="214"/>
      <c r="AE171" s="214"/>
      <c r="AF171" s="214"/>
      <c r="AG171" s="214" t="s">
        <v>133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2" x14ac:dyDescent="0.2">
      <c r="A172" s="231"/>
      <c r="B172" s="232"/>
      <c r="C172" s="263" t="s">
        <v>332</v>
      </c>
      <c r="D172" s="237"/>
      <c r="E172" s="238">
        <v>1</v>
      </c>
      <c r="F172" s="235"/>
      <c r="G172" s="235"/>
      <c r="H172" s="235"/>
      <c r="I172" s="235"/>
      <c r="J172" s="235"/>
      <c r="K172" s="235"/>
      <c r="L172" s="235"/>
      <c r="M172" s="235"/>
      <c r="N172" s="234"/>
      <c r="O172" s="234"/>
      <c r="P172" s="234"/>
      <c r="Q172" s="234"/>
      <c r="R172" s="235"/>
      <c r="S172" s="235"/>
      <c r="T172" s="235"/>
      <c r="U172" s="235"/>
      <c r="V172" s="235"/>
      <c r="W172" s="235"/>
      <c r="X172" s="235"/>
      <c r="Y172" s="235"/>
      <c r="Z172" s="214"/>
      <c r="AA172" s="214"/>
      <c r="AB172" s="214"/>
      <c r="AC172" s="214"/>
      <c r="AD172" s="214"/>
      <c r="AE172" s="214"/>
      <c r="AF172" s="214"/>
      <c r="AG172" s="214" t="s">
        <v>134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2.5" outlineLevel="1" x14ac:dyDescent="0.2">
      <c r="A173" s="248">
        <v>62</v>
      </c>
      <c r="B173" s="249" t="s">
        <v>342</v>
      </c>
      <c r="C173" s="262" t="s">
        <v>343</v>
      </c>
      <c r="D173" s="250" t="s">
        <v>344</v>
      </c>
      <c r="E173" s="251">
        <v>1</v>
      </c>
      <c r="F173" s="252"/>
      <c r="G173" s="253">
        <f>ROUND(E173*F173,2)</f>
        <v>0</v>
      </c>
      <c r="H173" s="236"/>
      <c r="I173" s="235">
        <f>ROUND(E173*H173,2)</f>
        <v>0</v>
      </c>
      <c r="J173" s="236"/>
      <c r="K173" s="235">
        <f>ROUND(E173*J173,2)</f>
        <v>0</v>
      </c>
      <c r="L173" s="235">
        <v>21</v>
      </c>
      <c r="M173" s="235">
        <f>G173*(1+L173/100)</f>
        <v>0</v>
      </c>
      <c r="N173" s="234">
        <v>0</v>
      </c>
      <c r="O173" s="234">
        <f>ROUND(E173*N173,2)</f>
        <v>0</v>
      </c>
      <c r="P173" s="234">
        <v>0</v>
      </c>
      <c r="Q173" s="234">
        <f>ROUND(E173*P173,2)</f>
        <v>0</v>
      </c>
      <c r="R173" s="235"/>
      <c r="S173" s="235" t="s">
        <v>191</v>
      </c>
      <c r="T173" s="235" t="s">
        <v>234</v>
      </c>
      <c r="U173" s="235">
        <v>0</v>
      </c>
      <c r="V173" s="235">
        <f>ROUND(E173*U173,2)</f>
        <v>0</v>
      </c>
      <c r="W173" s="235"/>
      <c r="X173" s="235" t="s">
        <v>131</v>
      </c>
      <c r="Y173" s="235" t="s">
        <v>132</v>
      </c>
      <c r="Z173" s="214"/>
      <c r="AA173" s="214"/>
      <c r="AB173" s="214"/>
      <c r="AC173" s="214"/>
      <c r="AD173" s="214"/>
      <c r="AE173" s="214"/>
      <c r="AF173" s="214"/>
      <c r="AG173" s="214" t="s">
        <v>133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>
        <v>63</v>
      </c>
      <c r="B174" s="232" t="s">
        <v>345</v>
      </c>
      <c r="C174" s="265" t="s">
        <v>346</v>
      </c>
      <c r="D174" s="233" t="s">
        <v>0</v>
      </c>
      <c r="E174" s="260"/>
      <c r="F174" s="236"/>
      <c r="G174" s="235">
        <f>ROUND(E174*F174,2)</f>
        <v>0</v>
      </c>
      <c r="H174" s="236"/>
      <c r="I174" s="235">
        <f>ROUND(E174*H174,2)</f>
        <v>0</v>
      </c>
      <c r="J174" s="236"/>
      <c r="K174" s="235">
        <f>ROUND(E174*J174,2)</f>
        <v>0</v>
      </c>
      <c r="L174" s="235">
        <v>21</v>
      </c>
      <c r="M174" s="235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5"/>
      <c r="S174" s="235" t="s">
        <v>130</v>
      </c>
      <c r="T174" s="235" t="s">
        <v>130</v>
      </c>
      <c r="U174" s="235">
        <v>0</v>
      </c>
      <c r="V174" s="235">
        <f>ROUND(E174*U174,2)</f>
        <v>0</v>
      </c>
      <c r="W174" s="235"/>
      <c r="X174" s="235" t="s">
        <v>302</v>
      </c>
      <c r="Y174" s="235" t="s">
        <v>132</v>
      </c>
      <c r="Z174" s="214"/>
      <c r="AA174" s="214"/>
      <c r="AB174" s="214"/>
      <c r="AC174" s="214"/>
      <c r="AD174" s="214"/>
      <c r="AE174" s="214"/>
      <c r="AF174" s="214"/>
      <c r="AG174" s="214" t="s">
        <v>303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x14ac:dyDescent="0.2">
      <c r="A175" s="241" t="s">
        <v>125</v>
      </c>
      <c r="B175" s="242" t="s">
        <v>90</v>
      </c>
      <c r="C175" s="261" t="s">
        <v>91</v>
      </c>
      <c r="D175" s="243"/>
      <c r="E175" s="244"/>
      <c r="F175" s="245"/>
      <c r="G175" s="246">
        <f>SUMIF(AG176:AG178,"&lt;&gt;NOR",G176:G178)</f>
        <v>0</v>
      </c>
      <c r="H175" s="240"/>
      <c r="I175" s="240">
        <f>SUM(I176:I178)</f>
        <v>0</v>
      </c>
      <c r="J175" s="240"/>
      <c r="K175" s="240">
        <f>SUM(K176:K178)</f>
        <v>0</v>
      </c>
      <c r="L175" s="240"/>
      <c r="M175" s="240">
        <f>SUM(M176:M178)</f>
        <v>0</v>
      </c>
      <c r="N175" s="239"/>
      <c r="O175" s="239">
        <f>SUM(O176:O178)</f>
        <v>0</v>
      </c>
      <c r="P175" s="239"/>
      <c r="Q175" s="239">
        <f>SUM(Q176:Q178)</f>
        <v>0</v>
      </c>
      <c r="R175" s="240"/>
      <c r="S175" s="240"/>
      <c r="T175" s="240"/>
      <c r="U175" s="240"/>
      <c r="V175" s="240">
        <f>SUM(V176:V178)</f>
        <v>0</v>
      </c>
      <c r="W175" s="240"/>
      <c r="X175" s="240"/>
      <c r="Y175" s="240"/>
      <c r="AG175" t="s">
        <v>126</v>
      </c>
    </row>
    <row r="176" spans="1:60" ht="22.5" outlineLevel="1" x14ac:dyDescent="0.2">
      <c r="A176" s="248">
        <v>64</v>
      </c>
      <c r="B176" s="249" t="s">
        <v>347</v>
      </c>
      <c r="C176" s="262" t="s">
        <v>348</v>
      </c>
      <c r="D176" s="250" t="s">
        <v>344</v>
      </c>
      <c r="E176" s="251">
        <v>1</v>
      </c>
      <c r="F176" s="252"/>
      <c r="G176" s="253">
        <f>ROUND(E176*F176,2)</f>
        <v>0</v>
      </c>
      <c r="H176" s="236"/>
      <c r="I176" s="235">
        <f>ROUND(E176*H176,2)</f>
        <v>0</v>
      </c>
      <c r="J176" s="236"/>
      <c r="K176" s="235">
        <f>ROUND(E176*J176,2)</f>
        <v>0</v>
      </c>
      <c r="L176" s="235">
        <v>21</v>
      </c>
      <c r="M176" s="235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5"/>
      <c r="S176" s="235" t="s">
        <v>191</v>
      </c>
      <c r="T176" s="235" t="s">
        <v>234</v>
      </c>
      <c r="U176" s="235">
        <v>0</v>
      </c>
      <c r="V176" s="235">
        <f>ROUND(E176*U176,2)</f>
        <v>0</v>
      </c>
      <c r="W176" s="235"/>
      <c r="X176" s="235" t="s">
        <v>163</v>
      </c>
      <c r="Y176" s="235" t="s">
        <v>132</v>
      </c>
      <c r="Z176" s="214"/>
      <c r="AA176" s="214"/>
      <c r="AB176" s="214"/>
      <c r="AC176" s="214"/>
      <c r="AD176" s="214"/>
      <c r="AE176" s="214"/>
      <c r="AF176" s="214"/>
      <c r="AG176" s="214" t="s">
        <v>164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2" x14ac:dyDescent="0.2">
      <c r="A177" s="231"/>
      <c r="B177" s="232"/>
      <c r="C177" s="263" t="s">
        <v>349</v>
      </c>
      <c r="D177" s="237"/>
      <c r="E177" s="238">
        <v>1</v>
      </c>
      <c r="F177" s="235"/>
      <c r="G177" s="235"/>
      <c r="H177" s="235"/>
      <c r="I177" s="235"/>
      <c r="J177" s="235"/>
      <c r="K177" s="235"/>
      <c r="L177" s="235"/>
      <c r="M177" s="235"/>
      <c r="N177" s="234"/>
      <c r="O177" s="234"/>
      <c r="P177" s="234"/>
      <c r="Q177" s="234"/>
      <c r="R177" s="235"/>
      <c r="S177" s="235"/>
      <c r="T177" s="235"/>
      <c r="U177" s="235"/>
      <c r="V177" s="235"/>
      <c r="W177" s="235"/>
      <c r="X177" s="235"/>
      <c r="Y177" s="235"/>
      <c r="Z177" s="214"/>
      <c r="AA177" s="214"/>
      <c r="AB177" s="214"/>
      <c r="AC177" s="214"/>
      <c r="AD177" s="214"/>
      <c r="AE177" s="214"/>
      <c r="AF177" s="214"/>
      <c r="AG177" s="214" t="s">
        <v>134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33.75" outlineLevel="3" x14ac:dyDescent="0.2">
      <c r="A178" s="231"/>
      <c r="B178" s="232"/>
      <c r="C178" s="263" t="s">
        <v>350</v>
      </c>
      <c r="D178" s="237"/>
      <c r="E178" s="238"/>
      <c r="F178" s="235"/>
      <c r="G178" s="235"/>
      <c r="H178" s="235"/>
      <c r="I178" s="235"/>
      <c r="J178" s="235"/>
      <c r="K178" s="235"/>
      <c r="L178" s="235"/>
      <c r="M178" s="235"/>
      <c r="N178" s="234"/>
      <c r="O178" s="234"/>
      <c r="P178" s="234"/>
      <c r="Q178" s="234"/>
      <c r="R178" s="235"/>
      <c r="S178" s="235"/>
      <c r="T178" s="235"/>
      <c r="U178" s="235"/>
      <c r="V178" s="235"/>
      <c r="W178" s="235"/>
      <c r="X178" s="235"/>
      <c r="Y178" s="235"/>
      <c r="Z178" s="214"/>
      <c r="AA178" s="214"/>
      <c r="AB178" s="214"/>
      <c r="AC178" s="214"/>
      <c r="AD178" s="214"/>
      <c r="AE178" s="214"/>
      <c r="AF178" s="214"/>
      <c r="AG178" s="214" t="s">
        <v>134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x14ac:dyDescent="0.2">
      <c r="A179" s="241" t="s">
        <v>125</v>
      </c>
      <c r="B179" s="242" t="s">
        <v>92</v>
      </c>
      <c r="C179" s="261" t="s">
        <v>93</v>
      </c>
      <c r="D179" s="243"/>
      <c r="E179" s="244"/>
      <c r="F179" s="245"/>
      <c r="G179" s="246">
        <f>SUMIF(AG180:AG193,"&lt;&gt;NOR",G180:G193)</f>
        <v>0</v>
      </c>
      <c r="H179" s="240"/>
      <c r="I179" s="240">
        <f>SUM(I180:I193)</f>
        <v>0</v>
      </c>
      <c r="J179" s="240"/>
      <c r="K179" s="240">
        <f>SUM(K180:K193)</f>
        <v>0</v>
      </c>
      <c r="L179" s="240"/>
      <c r="M179" s="240">
        <f>SUM(M180:M193)</f>
        <v>0</v>
      </c>
      <c r="N179" s="239"/>
      <c r="O179" s="239">
        <f>SUM(O180:O193)</f>
        <v>0.02</v>
      </c>
      <c r="P179" s="239"/>
      <c r="Q179" s="239">
        <f>SUM(Q180:Q193)</f>
        <v>0</v>
      </c>
      <c r="R179" s="240"/>
      <c r="S179" s="240"/>
      <c r="T179" s="240"/>
      <c r="U179" s="240"/>
      <c r="V179" s="240">
        <f>SUM(V180:V193)</f>
        <v>1.9899999999999998</v>
      </c>
      <c r="W179" s="240"/>
      <c r="X179" s="240"/>
      <c r="Y179" s="240"/>
      <c r="AG179" t="s">
        <v>126</v>
      </c>
    </row>
    <row r="180" spans="1:60" ht="22.5" outlineLevel="1" x14ac:dyDescent="0.2">
      <c r="A180" s="248">
        <v>65</v>
      </c>
      <c r="B180" s="249" t="s">
        <v>351</v>
      </c>
      <c r="C180" s="262" t="s">
        <v>352</v>
      </c>
      <c r="D180" s="250" t="s">
        <v>139</v>
      </c>
      <c r="E180" s="251">
        <v>6.5</v>
      </c>
      <c r="F180" s="252"/>
      <c r="G180" s="253">
        <f>ROUND(E180*F180,2)</f>
        <v>0</v>
      </c>
      <c r="H180" s="236"/>
      <c r="I180" s="235">
        <f>ROUND(E180*H180,2)</f>
        <v>0</v>
      </c>
      <c r="J180" s="236"/>
      <c r="K180" s="235">
        <f>ROUND(E180*J180,2)</f>
        <v>0</v>
      </c>
      <c r="L180" s="235">
        <v>21</v>
      </c>
      <c r="M180" s="235">
        <f>G180*(1+L180/100)</f>
        <v>0</v>
      </c>
      <c r="N180" s="234">
        <v>6.9999999999999994E-5</v>
      </c>
      <c r="O180" s="234">
        <f>ROUND(E180*N180,2)</f>
        <v>0</v>
      </c>
      <c r="P180" s="234">
        <v>0</v>
      </c>
      <c r="Q180" s="234">
        <f>ROUND(E180*P180,2)</f>
        <v>0</v>
      </c>
      <c r="R180" s="235"/>
      <c r="S180" s="235" t="s">
        <v>130</v>
      </c>
      <c r="T180" s="235" t="s">
        <v>130</v>
      </c>
      <c r="U180" s="235">
        <v>9.1999999999999998E-2</v>
      </c>
      <c r="V180" s="235">
        <f>ROUND(E180*U180,2)</f>
        <v>0.6</v>
      </c>
      <c r="W180" s="235"/>
      <c r="X180" s="235" t="s">
        <v>131</v>
      </c>
      <c r="Y180" s="235" t="s">
        <v>132</v>
      </c>
      <c r="Z180" s="214"/>
      <c r="AA180" s="214"/>
      <c r="AB180" s="214"/>
      <c r="AC180" s="214"/>
      <c r="AD180" s="214"/>
      <c r="AE180" s="214"/>
      <c r="AF180" s="214"/>
      <c r="AG180" s="214" t="s">
        <v>133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2.5" outlineLevel="2" x14ac:dyDescent="0.2">
      <c r="A181" s="231"/>
      <c r="B181" s="232"/>
      <c r="C181" s="263" t="s">
        <v>353</v>
      </c>
      <c r="D181" s="237"/>
      <c r="E181" s="238">
        <v>6.5</v>
      </c>
      <c r="F181" s="235"/>
      <c r="G181" s="235"/>
      <c r="H181" s="235"/>
      <c r="I181" s="235"/>
      <c r="J181" s="235"/>
      <c r="K181" s="235"/>
      <c r="L181" s="235"/>
      <c r="M181" s="235"/>
      <c r="N181" s="234"/>
      <c r="O181" s="234"/>
      <c r="P181" s="234"/>
      <c r="Q181" s="234"/>
      <c r="R181" s="235"/>
      <c r="S181" s="235"/>
      <c r="T181" s="235"/>
      <c r="U181" s="235"/>
      <c r="V181" s="235"/>
      <c r="W181" s="235"/>
      <c r="X181" s="235"/>
      <c r="Y181" s="235"/>
      <c r="Z181" s="214"/>
      <c r="AA181" s="214"/>
      <c r="AB181" s="214"/>
      <c r="AC181" s="214"/>
      <c r="AD181" s="214"/>
      <c r="AE181" s="214"/>
      <c r="AF181" s="214"/>
      <c r="AG181" s="214" t="s">
        <v>134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48">
        <v>66</v>
      </c>
      <c r="B182" s="249" t="s">
        <v>354</v>
      </c>
      <c r="C182" s="262" t="s">
        <v>355</v>
      </c>
      <c r="D182" s="250" t="s">
        <v>129</v>
      </c>
      <c r="E182" s="251">
        <v>2</v>
      </c>
      <c r="F182" s="252"/>
      <c r="G182" s="253">
        <f>ROUND(E182*F182,2)</f>
        <v>0</v>
      </c>
      <c r="H182" s="236"/>
      <c r="I182" s="235">
        <f>ROUND(E182*H182,2)</f>
        <v>0</v>
      </c>
      <c r="J182" s="236"/>
      <c r="K182" s="235">
        <f>ROUND(E182*J182,2)</f>
        <v>0</v>
      </c>
      <c r="L182" s="235">
        <v>21</v>
      </c>
      <c r="M182" s="235">
        <f>G182*(1+L182/100)</f>
        <v>0</v>
      </c>
      <c r="N182" s="234">
        <v>0</v>
      </c>
      <c r="O182" s="234">
        <f>ROUND(E182*N182,2)</f>
        <v>0</v>
      </c>
      <c r="P182" s="234">
        <v>0</v>
      </c>
      <c r="Q182" s="234">
        <f>ROUND(E182*P182,2)</f>
        <v>0</v>
      </c>
      <c r="R182" s="235"/>
      <c r="S182" s="235" t="s">
        <v>130</v>
      </c>
      <c r="T182" s="235" t="s">
        <v>130</v>
      </c>
      <c r="U182" s="235">
        <v>0.4</v>
      </c>
      <c r="V182" s="235">
        <f>ROUND(E182*U182,2)</f>
        <v>0.8</v>
      </c>
      <c r="W182" s="235"/>
      <c r="X182" s="235" t="s">
        <v>131</v>
      </c>
      <c r="Y182" s="235" t="s">
        <v>132</v>
      </c>
      <c r="Z182" s="214"/>
      <c r="AA182" s="214"/>
      <c r="AB182" s="214"/>
      <c r="AC182" s="214"/>
      <c r="AD182" s="214"/>
      <c r="AE182" s="214"/>
      <c r="AF182" s="214"/>
      <c r="AG182" s="214" t="s">
        <v>133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 x14ac:dyDescent="0.2">
      <c r="A183" s="231"/>
      <c r="B183" s="232"/>
      <c r="C183" s="263" t="s">
        <v>356</v>
      </c>
      <c r="D183" s="237"/>
      <c r="E183" s="238">
        <v>2</v>
      </c>
      <c r="F183" s="235"/>
      <c r="G183" s="235"/>
      <c r="H183" s="235"/>
      <c r="I183" s="235"/>
      <c r="J183" s="235"/>
      <c r="K183" s="235"/>
      <c r="L183" s="235"/>
      <c r="M183" s="235"/>
      <c r="N183" s="234"/>
      <c r="O183" s="234"/>
      <c r="P183" s="234"/>
      <c r="Q183" s="234"/>
      <c r="R183" s="235"/>
      <c r="S183" s="235"/>
      <c r="T183" s="235"/>
      <c r="U183" s="235"/>
      <c r="V183" s="235"/>
      <c r="W183" s="235"/>
      <c r="X183" s="235"/>
      <c r="Y183" s="235"/>
      <c r="Z183" s="214"/>
      <c r="AA183" s="214"/>
      <c r="AB183" s="214"/>
      <c r="AC183" s="214"/>
      <c r="AD183" s="214"/>
      <c r="AE183" s="214"/>
      <c r="AF183" s="214"/>
      <c r="AG183" s="214" t="s">
        <v>134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 x14ac:dyDescent="0.2">
      <c r="A184" s="248">
        <v>67</v>
      </c>
      <c r="B184" s="249" t="s">
        <v>357</v>
      </c>
      <c r="C184" s="262" t="s">
        <v>358</v>
      </c>
      <c r="D184" s="250" t="s">
        <v>129</v>
      </c>
      <c r="E184" s="251">
        <v>1</v>
      </c>
      <c r="F184" s="252"/>
      <c r="G184" s="253">
        <f>ROUND(E184*F184,2)</f>
        <v>0</v>
      </c>
      <c r="H184" s="236"/>
      <c r="I184" s="235">
        <f>ROUND(E184*H184,2)</f>
        <v>0</v>
      </c>
      <c r="J184" s="236"/>
      <c r="K184" s="235">
        <f>ROUND(E184*J184,2)</f>
        <v>0</v>
      </c>
      <c r="L184" s="235">
        <v>21</v>
      </c>
      <c r="M184" s="235">
        <f>G184*(1+L184/100)</f>
        <v>0</v>
      </c>
      <c r="N184" s="234">
        <v>0</v>
      </c>
      <c r="O184" s="234">
        <f>ROUND(E184*N184,2)</f>
        <v>0</v>
      </c>
      <c r="P184" s="234">
        <v>0</v>
      </c>
      <c r="Q184" s="234">
        <f>ROUND(E184*P184,2)</f>
        <v>0</v>
      </c>
      <c r="R184" s="235"/>
      <c r="S184" s="235" t="s">
        <v>191</v>
      </c>
      <c r="T184" s="235" t="s">
        <v>234</v>
      </c>
      <c r="U184" s="235">
        <v>0.59</v>
      </c>
      <c r="V184" s="235">
        <f>ROUND(E184*U184,2)</f>
        <v>0.59</v>
      </c>
      <c r="W184" s="235"/>
      <c r="X184" s="235" t="s">
        <v>131</v>
      </c>
      <c r="Y184" s="235" t="s">
        <v>132</v>
      </c>
      <c r="Z184" s="214"/>
      <c r="AA184" s="214"/>
      <c r="AB184" s="214"/>
      <c r="AC184" s="214"/>
      <c r="AD184" s="214"/>
      <c r="AE184" s="214"/>
      <c r="AF184" s="214"/>
      <c r="AG184" s="214" t="s">
        <v>133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 x14ac:dyDescent="0.2">
      <c r="A185" s="231"/>
      <c r="B185" s="232"/>
      <c r="C185" s="263" t="s">
        <v>359</v>
      </c>
      <c r="D185" s="237"/>
      <c r="E185" s="238">
        <v>1</v>
      </c>
      <c r="F185" s="235"/>
      <c r="G185" s="235"/>
      <c r="H185" s="235"/>
      <c r="I185" s="235"/>
      <c r="J185" s="235"/>
      <c r="K185" s="235"/>
      <c r="L185" s="235"/>
      <c r="M185" s="235"/>
      <c r="N185" s="234"/>
      <c r="O185" s="234"/>
      <c r="P185" s="234"/>
      <c r="Q185" s="234"/>
      <c r="R185" s="235"/>
      <c r="S185" s="235"/>
      <c r="T185" s="235"/>
      <c r="U185" s="235"/>
      <c r="V185" s="235"/>
      <c r="W185" s="235"/>
      <c r="X185" s="235"/>
      <c r="Y185" s="235"/>
      <c r="Z185" s="214"/>
      <c r="AA185" s="214"/>
      <c r="AB185" s="214"/>
      <c r="AC185" s="214"/>
      <c r="AD185" s="214"/>
      <c r="AE185" s="214"/>
      <c r="AF185" s="214"/>
      <c r="AG185" s="214" t="s">
        <v>134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2.5" outlineLevel="3" x14ac:dyDescent="0.2">
      <c r="A186" s="231"/>
      <c r="B186" s="232"/>
      <c r="C186" s="263" t="s">
        <v>360</v>
      </c>
      <c r="D186" s="237"/>
      <c r="E186" s="238"/>
      <c r="F186" s="235"/>
      <c r="G186" s="235"/>
      <c r="H186" s="235"/>
      <c r="I186" s="235"/>
      <c r="J186" s="235"/>
      <c r="K186" s="235"/>
      <c r="L186" s="235"/>
      <c r="M186" s="235"/>
      <c r="N186" s="234"/>
      <c r="O186" s="234"/>
      <c r="P186" s="234"/>
      <c r="Q186" s="234"/>
      <c r="R186" s="235"/>
      <c r="S186" s="235"/>
      <c r="T186" s="235"/>
      <c r="U186" s="235"/>
      <c r="V186" s="235"/>
      <c r="W186" s="235"/>
      <c r="X186" s="235"/>
      <c r="Y186" s="235"/>
      <c r="Z186" s="214"/>
      <c r="AA186" s="214"/>
      <c r="AB186" s="214"/>
      <c r="AC186" s="214"/>
      <c r="AD186" s="214"/>
      <c r="AE186" s="214"/>
      <c r="AF186" s="214"/>
      <c r="AG186" s="214" t="s">
        <v>134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ht="22.5" outlineLevel="3" x14ac:dyDescent="0.2">
      <c r="A187" s="231"/>
      <c r="B187" s="232"/>
      <c r="C187" s="263" t="s">
        <v>361</v>
      </c>
      <c r="D187" s="237"/>
      <c r="E187" s="238"/>
      <c r="F187" s="235"/>
      <c r="G187" s="235"/>
      <c r="H187" s="235"/>
      <c r="I187" s="235"/>
      <c r="J187" s="235"/>
      <c r="K187" s="235"/>
      <c r="L187" s="235"/>
      <c r="M187" s="235"/>
      <c r="N187" s="234"/>
      <c r="O187" s="234"/>
      <c r="P187" s="234"/>
      <c r="Q187" s="234"/>
      <c r="R187" s="235"/>
      <c r="S187" s="235"/>
      <c r="T187" s="235"/>
      <c r="U187" s="235"/>
      <c r="V187" s="235"/>
      <c r="W187" s="235"/>
      <c r="X187" s="235"/>
      <c r="Y187" s="235"/>
      <c r="Z187" s="214"/>
      <c r="AA187" s="214"/>
      <c r="AB187" s="214"/>
      <c r="AC187" s="214"/>
      <c r="AD187" s="214"/>
      <c r="AE187" s="214"/>
      <c r="AF187" s="214"/>
      <c r="AG187" s="214" t="s">
        <v>134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2.5" outlineLevel="3" x14ac:dyDescent="0.2">
      <c r="A188" s="231"/>
      <c r="B188" s="232"/>
      <c r="C188" s="263" t="s">
        <v>362</v>
      </c>
      <c r="D188" s="237"/>
      <c r="E188" s="238"/>
      <c r="F188" s="235"/>
      <c r="G188" s="235"/>
      <c r="H188" s="235"/>
      <c r="I188" s="235"/>
      <c r="J188" s="235"/>
      <c r="K188" s="235"/>
      <c r="L188" s="235"/>
      <c r="M188" s="235"/>
      <c r="N188" s="234"/>
      <c r="O188" s="234"/>
      <c r="P188" s="234"/>
      <c r="Q188" s="234"/>
      <c r="R188" s="235"/>
      <c r="S188" s="235"/>
      <c r="T188" s="235"/>
      <c r="U188" s="235"/>
      <c r="V188" s="235"/>
      <c r="W188" s="235"/>
      <c r="X188" s="235"/>
      <c r="Y188" s="235"/>
      <c r="Z188" s="214"/>
      <c r="AA188" s="214"/>
      <c r="AB188" s="214"/>
      <c r="AC188" s="214"/>
      <c r="AD188" s="214"/>
      <c r="AE188" s="214"/>
      <c r="AF188" s="214"/>
      <c r="AG188" s="214" t="s">
        <v>134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2">
      <c r="A189" s="231"/>
      <c r="B189" s="232"/>
      <c r="C189" s="263" t="s">
        <v>363</v>
      </c>
      <c r="D189" s="237"/>
      <c r="E189" s="238"/>
      <c r="F189" s="235"/>
      <c r="G189" s="235"/>
      <c r="H189" s="235"/>
      <c r="I189" s="235"/>
      <c r="J189" s="235"/>
      <c r="K189" s="235"/>
      <c r="L189" s="235"/>
      <c r="M189" s="235"/>
      <c r="N189" s="234"/>
      <c r="O189" s="234"/>
      <c r="P189" s="234"/>
      <c r="Q189" s="234"/>
      <c r="R189" s="235"/>
      <c r="S189" s="235"/>
      <c r="T189" s="235"/>
      <c r="U189" s="235"/>
      <c r="V189" s="235"/>
      <c r="W189" s="235"/>
      <c r="X189" s="235"/>
      <c r="Y189" s="235"/>
      <c r="Z189" s="214"/>
      <c r="AA189" s="214"/>
      <c r="AB189" s="214"/>
      <c r="AC189" s="214"/>
      <c r="AD189" s="214"/>
      <c r="AE189" s="214"/>
      <c r="AF189" s="214"/>
      <c r="AG189" s="214" t="s">
        <v>134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3" x14ac:dyDescent="0.2">
      <c r="A190" s="231"/>
      <c r="B190" s="232"/>
      <c r="C190" s="263" t="s">
        <v>364</v>
      </c>
      <c r="D190" s="237"/>
      <c r="E190" s="238"/>
      <c r="F190" s="235"/>
      <c r="G190" s="235"/>
      <c r="H190" s="235"/>
      <c r="I190" s="235"/>
      <c r="J190" s="235"/>
      <c r="K190" s="235"/>
      <c r="L190" s="235"/>
      <c r="M190" s="235"/>
      <c r="N190" s="234"/>
      <c r="O190" s="234"/>
      <c r="P190" s="234"/>
      <c r="Q190" s="234"/>
      <c r="R190" s="235"/>
      <c r="S190" s="235"/>
      <c r="T190" s="235"/>
      <c r="U190" s="235"/>
      <c r="V190" s="235"/>
      <c r="W190" s="235"/>
      <c r="X190" s="235"/>
      <c r="Y190" s="235"/>
      <c r="Z190" s="214"/>
      <c r="AA190" s="214"/>
      <c r="AB190" s="214"/>
      <c r="AC190" s="214"/>
      <c r="AD190" s="214"/>
      <c r="AE190" s="214"/>
      <c r="AF190" s="214"/>
      <c r="AG190" s="214" t="s">
        <v>134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31"/>
      <c r="B191" s="232"/>
      <c r="C191" s="263" t="s">
        <v>365</v>
      </c>
      <c r="D191" s="237"/>
      <c r="E191" s="238"/>
      <c r="F191" s="235"/>
      <c r="G191" s="235"/>
      <c r="H191" s="235"/>
      <c r="I191" s="235"/>
      <c r="J191" s="235"/>
      <c r="K191" s="235"/>
      <c r="L191" s="235"/>
      <c r="M191" s="235"/>
      <c r="N191" s="234"/>
      <c r="O191" s="234"/>
      <c r="P191" s="234"/>
      <c r="Q191" s="234"/>
      <c r="R191" s="235"/>
      <c r="S191" s="235"/>
      <c r="T191" s="235"/>
      <c r="U191" s="235"/>
      <c r="V191" s="235"/>
      <c r="W191" s="235"/>
      <c r="X191" s="235"/>
      <c r="Y191" s="235"/>
      <c r="Z191" s="214"/>
      <c r="AA191" s="214"/>
      <c r="AB191" s="214"/>
      <c r="AC191" s="214"/>
      <c r="AD191" s="214"/>
      <c r="AE191" s="214"/>
      <c r="AF191" s="214"/>
      <c r="AG191" s="214" t="s">
        <v>134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54">
        <v>68</v>
      </c>
      <c r="B192" s="255" t="s">
        <v>366</v>
      </c>
      <c r="C192" s="264" t="s">
        <v>367</v>
      </c>
      <c r="D192" s="256" t="s">
        <v>344</v>
      </c>
      <c r="E192" s="257">
        <v>1</v>
      </c>
      <c r="F192" s="258"/>
      <c r="G192" s="259">
        <f>ROUND(E192*F192,2)</f>
        <v>0</v>
      </c>
      <c r="H192" s="236"/>
      <c r="I192" s="235">
        <f>ROUND(E192*H192,2)</f>
        <v>0</v>
      </c>
      <c r="J192" s="236"/>
      <c r="K192" s="235">
        <f>ROUND(E192*J192,2)</f>
        <v>0</v>
      </c>
      <c r="L192" s="235">
        <v>21</v>
      </c>
      <c r="M192" s="235">
        <f>G192*(1+L192/100)</f>
        <v>0</v>
      </c>
      <c r="N192" s="234">
        <v>0</v>
      </c>
      <c r="O192" s="234">
        <f>ROUND(E192*N192,2)</f>
        <v>0</v>
      </c>
      <c r="P192" s="234">
        <v>0</v>
      </c>
      <c r="Q192" s="234">
        <f>ROUND(E192*P192,2)</f>
        <v>0</v>
      </c>
      <c r="R192" s="235"/>
      <c r="S192" s="235" t="s">
        <v>191</v>
      </c>
      <c r="T192" s="235" t="s">
        <v>234</v>
      </c>
      <c r="U192" s="235">
        <v>0</v>
      </c>
      <c r="V192" s="235">
        <f>ROUND(E192*U192,2)</f>
        <v>0</v>
      </c>
      <c r="W192" s="235"/>
      <c r="X192" s="235" t="s">
        <v>131</v>
      </c>
      <c r="Y192" s="235" t="s">
        <v>132</v>
      </c>
      <c r="Z192" s="214"/>
      <c r="AA192" s="214"/>
      <c r="AB192" s="214"/>
      <c r="AC192" s="214"/>
      <c r="AD192" s="214"/>
      <c r="AE192" s="214"/>
      <c r="AF192" s="214"/>
      <c r="AG192" s="214" t="s">
        <v>133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54">
        <v>69</v>
      </c>
      <c r="B193" s="255" t="s">
        <v>368</v>
      </c>
      <c r="C193" s="264" t="s">
        <v>369</v>
      </c>
      <c r="D193" s="256" t="s">
        <v>129</v>
      </c>
      <c r="E193" s="257">
        <v>2</v>
      </c>
      <c r="F193" s="258"/>
      <c r="G193" s="259">
        <f>ROUND(E193*F193,2)</f>
        <v>0</v>
      </c>
      <c r="H193" s="236"/>
      <c r="I193" s="235">
        <f>ROUND(E193*H193,2)</f>
        <v>0</v>
      </c>
      <c r="J193" s="236"/>
      <c r="K193" s="235">
        <f>ROUND(E193*J193,2)</f>
        <v>0</v>
      </c>
      <c r="L193" s="235">
        <v>21</v>
      </c>
      <c r="M193" s="235">
        <f>G193*(1+L193/100)</f>
        <v>0</v>
      </c>
      <c r="N193" s="234">
        <v>9.8200000000000006E-3</v>
      </c>
      <c r="O193" s="234">
        <f>ROUND(E193*N193,2)</f>
        <v>0.02</v>
      </c>
      <c r="P193" s="234">
        <v>0</v>
      </c>
      <c r="Q193" s="234">
        <f>ROUND(E193*P193,2)</f>
        <v>0</v>
      </c>
      <c r="R193" s="235"/>
      <c r="S193" s="235" t="s">
        <v>191</v>
      </c>
      <c r="T193" s="235" t="s">
        <v>234</v>
      </c>
      <c r="U193" s="235">
        <v>0</v>
      </c>
      <c r="V193" s="235">
        <f>ROUND(E193*U193,2)</f>
        <v>0</v>
      </c>
      <c r="W193" s="235"/>
      <c r="X193" s="235" t="s">
        <v>370</v>
      </c>
      <c r="Y193" s="235" t="s">
        <v>132</v>
      </c>
      <c r="Z193" s="214"/>
      <c r="AA193" s="214"/>
      <c r="AB193" s="214"/>
      <c r="AC193" s="214"/>
      <c r="AD193" s="214"/>
      <c r="AE193" s="214"/>
      <c r="AF193" s="214"/>
      <c r="AG193" s="214" t="s">
        <v>371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x14ac:dyDescent="0.2">
      <c r="A194" s="241" t="s">
        <v>125</v>
      </c>
      <c r="B194" s="242" t="s">
        <v>94</v>
      </c>
      <c r="C194" s="261" t="s">
        <v>95</v>
      </c>
      <c r="D194" s="243"/>
      <c r="E194" s="244"/>
      <c r="F194" s="245"/>
      <c r="G194" s="246">
        <f>SUMIF(AG195:AG198,"&lt;&gt;NOR",G195:G198)</f>
        <v>0</v>
      </c>
      <c r="H194" s="240"/>
      <c r="I194" s="240">
        <f>SUM(I195:I198)</f>
        <v>0</v>
      </c>
      <c r="J194" s="240"/>
      <c r="K194" s="240">
        <f>SUM(K195:K198)</f>
        <v>0</v>
      </c>
      <c r="L194" s="240"/>
      <c r="M194" s="240">
        <f>SUM(M195:M198)</f>
        <v>0</v>
      </c>
      <c r="N194" s="239"/>
      <c r="O194" s="239">
        <f>SUM(O195:O198)</f>
        <v>0</v>
      </c>
      <c r="P194" s="239"/>
      <c r="Q194" s="239">
        <f>SUM(Q195:Q198)</f>
        <v>0</v>
      </c>
      <c r="R194" s="240"/>
      <c r="S194" s="240"/>
      <c r="T194" s="240"/>
      <c r="U194" s="240"/>
      <c r="V194" s="240">
        <f>SUM(V195:V198)</f>
        <v>30.089999999999996</v>
      </c>
      <c r="W194" s="240"/>
      <c r="X194" s="240"/>
      <c r="Y194" s="240"/>
      <c r="AG194" t="s">
        <v>126</v>
      </c>
    </row>
    <row r="195" spans="1:60" outlineLevel="1" x14ac:dyDescent="0.2">
      <c r="A195" s="254">
        <v>70</v>
      </c>
      <c r="B195" s="255" t="s">
        <v>372</v>
      </c>
      <c r="C195" s="264" t="s">
        <v>373</v>
      </c>
      <c r="D195" s="256" t="s">
        <v>182</v>
      </c>
      <c r="E195" s="257">
        <v>39.233519999999999</v>
      </c>
      <c r="F195" s="258"/>
      <c r="G195" s="259">
        <f>ROUND(E195*F195,2)</f>
        <v>0</v>
      </c>
      <c r="H195" s="236"/>
      <c r="I195" s="235">
        <f>ROUND(E195*H195,2)</f>
        <v>0</v>
      </c>
      <c r="J195" s="236"/>
      <c r="K195" s="235">
        <f>ROUND(E195*J195,2)</f>
        <v>0</v>
      </c>
      <c r="L195" s="235">
        <v>21</v>
      </c>
      <c r="M195" s="235">
        <f>G195*(1+L195/100)</f>
        <v>0</v>
      </c>
      <c r="N195" s="234">
        <v>0</v>
      </c>
      <c r="O195" s="234">
        <f>ROUND(E195*N195,2)</f>
        <v>0</v>
      </c>
      <c r="P195" s="234">
        <v>0</v>
      </c>
      <c r="Q195" s="234">
        <f>ROUND(E195*P195,2)</f>
        <v>0</v>
      </c>
      <c r="R195" s="235"/>
      <c r="S195" s="235" t="s">
        <v>130</v>
      </c>
      <c r="T195" s="235" t="s">
        <v>130</v>
      </c>
      <c r="U195" s="235">
        <v>0.27700000000000002</v>
      </c>
      <c r="V195" s="235">
        <f>ROUND(E195*U195,2)</f>
        <v>10.87</v>
      </c>
      <c r="W195" s="235"/>
      <c r="X195" s="235" t="s">
        <v>374</v>
      </c>
      <c r="Y195" s="235" t="s">
        <v>132</v>
      </c>
      <c r="Z195" s="214"/>
      <c r="AA195" s="214"/>
      <c r="AB195" s="214"/>
      <c r="AC195" s="214"/>
      <c r="AD195" s="214"/>
      <c r="AE195" s="214"/>
      <c r="AF195" s="214"/>
      <c r="AG195" s="214" t="s">
        <v>375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54">
        <v>71</v>
      </c>
      <c r="B196" s="255" t="s">
        <v>376</v>
      </c>
      <c r="C196" s="264" t="s">
        <v>377</v>
      </c>
      <c r="D196" s="256" t="s">
        <v>182</v>
      </c>
      <c r="E196" s="257">
        <v>39.233519999999999</v>
      </c>
      <c r="F196" s="258"/>
      <c r="G196" s="259">
        <f>ROUND(E196*F196,2)</f>
        <v>0</v>
      </c>
      <c r="H196" s="236"/>
      <c r="I196" s="235">
        <f>ROUND(E196*H196,2)</f>
        <v>0</v>
      </c>
      <c r="J196" s="236"/>
      <c r="K196" s="235">
        <f>ROUND(E196*J196,2)</f>
        <v>0</v>
      </c>
      <c r="L196" s="235">
        <v>21</v>
      </c>
      <c r="M196" s="235">
        <f>G196*(1+L196/100)</f>
        <v>0</v>
      </c>
      <c r="N196" s="234">
        <v>0</v>
      </c>
      <c r="O196" s="234">
        <f>ROUND(E196*N196,2)</f>
        <v>0</v>
      </c>
      <c r="P196" s="234">
        <v>0</v>
      </c>
      <c r="Q196" s="234">
        <f>ROUND(E196*P196,2)</f>
        <v>0</v>
      </c>
      <c r="R196" s="235"/>
      <c r="S196" s="235" t="s">
        <v>130</v>
      </c>
      <c r="T196" s="235" t="s">
        <v>130</v>
      </c>
      <c r="U196" s="235">
        <v>0.49</v>
      </c>
      <c r="V196" s="235">
        <f>ROUND(E196*U196,2)</f>
        <v>19.22</v>
      </c>
      <c r="W196" s="235"/>
      <c r="X196" s="235" t="s">
        <v>374</v>
      </c>
      <c r="Y196" s="235" t="s">
        <v>132</v>
      </c>
      <c r="Z196" s="214"/>
      <c r="AA196" s="214"/>
      <c r="AB196" s="214"/>
      <c r="AC196" s="214"/>
      <c r="AD196" s="214"/>
      <c r="AE196" s="214"/>
      <c r="AF196" s="214"/>
      <c r="AG196" s="214" t="s">
        <v>375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54">
        <v>72</v>
      </c>
      <c r="B197" s="255" t="s">
        <v>378</v>
      </c>
      <c r="C197" s="264" t="s">
        <v>379</v>
      </c>
      <c r="D197" s="256" t="s">
        <v>182</v>
      </c>
      <c r="E197" s="257">
        <v>549.26934000000006</v>
      </c>
      <c r="F197" s="258"/>
      <c r="G197" s="259">
        <f>ROUND(E197*F197,2)</f>
        <v>0</v>
      </c>
      <c r="H197" s="236"/>
      <c r="I197" s="235">
        <f>ROUND(E197*H197,2)</f>
        <v>0</v>
      </c>
      <c r="J197" s="236"/>
      <c r="K197" s="235">
        <f>ROUND(E197*J197,2)</f>
        <v>0</v>
      </c>
      <c r="L197" s="235">
        <v>21</v>
      </c>
      <c r="M197" s="235">
        <f>G197*(1+L197/100)</f>
        <v>0</v>
      </c>
      <c r="N197" s="234">
        <v>0</v>
      </c>
      <c r="O197" s="234">
        <f>ROUND(E197*N197,2)</f>
        <v>0</v>
      </c>
      <c r="P197" s="234">
        <v>0</v>
      </c>
      <c r="Q197" s="234">
        <f>ROUND(E197*P197,2)</f>
        <v>0</v>
      </c>
      <c r="R197" s="235"/>
      <c r="S197" s="235" t="s">
        <v>130</v>
      </c>
      <c r="T197" s="235" t="s">
        <v>130</v>
      </c>
      <c r="U197" s="235">
        <v>0</v>
      </c>
      <c r="V197" s="235">
        <f>ROUND(E197*U197,2)</f>
        <v>0</v>
      </c>
      <c r="W197" s="235"/>
      <c r="X197" s="235" t="s">
        <v>374</v>
      </c>
      <c r="Y197" s="235" t="s">
        <v>132</v>
      </c>
      <c r="Z197" s="214"/>
      <c r="AA197" s="214"/>
      <c r="AB197" s="214"/>
      <c r="AC197" s="214"/>
      <c r="AD197" s="214"/>
      <c r="AE197" s="214"/>
      <c r="AF197" s="214"/>
      <c r="AG197" s="214" t="s">
        <v>375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2.5" outlineLevel="1" x14ac:dyDescent="0.2">
      <c r="A198" s="254">
        <v>73</v>
      </c>
      <c r="B198" s="255" t="s">
        <v>380</v>
      </c>
      <c r="C198" s="264" t="s">
        <v>381</v>
      </c>
      <c r="D198" s="256" t="s">
        <v>182</v>
      </c>
      <c r="E198" s="257">
        <v>39.233519999999999</v>
      </c>
      <c r="F198" s="258"/>
      <c r="G198" s="259">
        <f>ROUND(E198*F198,2)</f>
        <v>0</v>
      </c>
      <c r="H198" s="236"/>
      <c r="I198" s="235">
        <f>ROUND(E198*H198,2)</f>
        <v>0</v>
      </c>
      <c r="J198" s="236"/>
      <c r="K198" s="235">
        <f>ROUND(E198*J198,2)</f>
        <v>0</v>
      </c>
      <c r="L198" s="235">
        <v>21</v>
      </c>
      <c r="M198" s="235">
        <f>G198*(1+L198/100)</f>
        <v>0</v>
      </c>
      <c r="N198" s="234">
        <v>0</v>
      </c>
      <c r="O198" s="234">
        <f>ROUND(E198*N198,2)</f>
        <v>0</v>
      </c>
      <c r="P198" s="234">
        <v>0</v>
      </c>
      <c r="Q198" s="234">
        <f>ROUND(E198*P198,2)</f>
        <v>0</v>
      </c>
      <c r="R198" s="235"/>
      <c r="S198" s="235" t="s">
        <v>192</v>
      </c>
      <c r="T198" s="235" t="s">
        <v>192</v>
      </c>
      <c r="U198" s="235">
        <v>0</v>
      </c>
      <c r="V198" s="235">
        <f>ROUND(E198*U198,2)</f>
        <v>0</v>
      </c>
      <c r="W198" s="235"/>
      <c r="X198" s="235" t="s">
        <v>374</v>
      </c>
      <c r="Y198" s="235" t="s">
        <v>132</v>
      </c>
      <c r="Z198" s="214"/>
      <c r="AA198" s="214"/>
      <c r="AB198" s="214"/>
      <c r="AC198" s="214"/>
      <c r="AD198" s="214"/>
      <c r="AE198" s="214"/>
      <c r="AF198" s="214"/>
      <c r="AG198" s="214" t="s">
        <v>375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x14ac:dyDescent="0.2">
      <c r="A199" s="241" t="s">
        <v>125</v>
      </c>
      <c r="B199" s="242" t="s">
        <v>97</v>
      </c>
      <c r="C199" s="261" t="s">
        <v>29</v>
      </c>
      <c r="D199" s="243"/>
      <c r="E199" s="244"/>
      <c r="F199" s="245"/>
      <c r="G199" s="246">
        <f>SUMIF(AG200:AG201,"&lt;&gt;NOR",G200:G201)</f>
        <v>0</v>
      </c>
      <c r="H199" s="240"/>
      <c r="I199" s="240">
        <f>SUM(I200:I201)</f>
        <v>0</v>
      </c>
      <c r="J199" s="240"/>
      <c r="K199" s="240">
        <f>SUM(K200:K201)</f>
        <v>0</v>
      </c>
      <c r="L199" s="240"/>
      <c r="M199" s="240">
        <f>SUM(M200:M201)</f>
        <v>0</v>
      </c>
      <c r="N199" s="239"/>
      <c r="O199" s="239">
        <f>SUM(O200:O201)</f>
        <v>0.69</v>
      </c>
      <c r="P199" s="239"/>
      <c r="Q199" s="239">
        <f>SUM(Q200:Q201)</f>
        <v>0</v>
      </c>
      <c r="R199" s="240"/>
      <c r="S199" s="240"/>
      <c r="T199" s="240"/>
      <c r="U199" s="240"/>
      <c r="V199" s="240">
        <f>SUM(V200:V201)</f>
        <v>0</v>
      </c>
      <c r="W199" s="240"/>
      <c r="X199" s="240"/>
      <c r="Y199" s="240"/>
      <c r="AG199" t="s">
        <v>126</v>
      </c>
    </row>
    <row r="200" spans="1:60" ht="22.5" outlineLevel="1" x14ac:dyDescent="0.2">
      <c r="A200" s="248">
        <v>74</v>
      </c>
      <c r="B200" s="249" t="s">
        <v>382</v>
      </c>
      <c r="C200" s="262" t="s">
        <v>383</v>
      </c>
      <c r="D200" s="250" t="s">
        <v>384</v>
      </c>
      <c r="E200" s="251">
        <v>0.15</v>
      </c>
      <c r="F200" s="252"/>
      <c r="G200" s="253">
        <f>ROUND(E200*F200,2)</f>
        <v>0</v>
      </c>
      <c r="H200" s="236"/>
      <c r="I200" s="235">
        <f>ROUND(E200*H200,2)</f>
        <v>0</v>
      </c>
      <c r="J200" s="236"/>
      <c r="K200" s="235">
        <f>ROUND(E200*J200,2)</f>
        <v>0</v>
      </c>
      <c r="L200" s="235">
        <v>21</v>
      </c>
      <c r="M200" s="235">
        <f>G200*(1+L200/100)</f>
        <v>0</v>
      </c>
      <c r="N200" s="234">
        <v>4.6270199999999999</v>
      </c>
      <c r="O200" s="234">
        <f>ROUND(E200*N200,2)</f>
        <v>0.69</v>
      </c>
      <c r="P200" s="234">
        <v>0</v>
      </c>
      <c r="Q200" s="234">
        <f>ROUND(E200*P200,2)</f>
        <v>0</v>
      </c>
      <c r="R200" s="235"/>
      <c r="S200" s="235" t="s">
        <v>191</v>
      </c>
      <c r="T200" s="235" t="s">
        <v>234</v>
      </c>
      <c r="U200" s="235">
        <v>0</v>
      </c>
      <c r="V200" s="235">
        <f>ROUND(E200*U200,2)</f>
        <v>0</v>
      </c>
      <c r="W200" s="235"/>
      <c r="X200" s="235" t="s">
        <v>163</v>
      </c>
      <c r="Y200" s="235" t="s">
        <v>132</v>
      </c>
      <c r="Z200" s="214"/>
      <c r="AA200" s="214"/>
      <c r="AB200" s="214"/>
      <c r="AC200" s="214"/>
      <c r="AD200" s="214"/>
      <c r="AE200" s="214"/>
      <c r="AF200" s="214"/>
      <c r="AG200" s="214" t="s">
        <v>164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2">
      <c r="A201" s="231"/>
      <c r="B201" s="232"/>
      <c r="C201" s="263" t="s">
        <v>385</v>
      </c>
      <c r="D201" s="237"/>
      <c r="E201" s="238">
        <v>0.15</v>
      </c>
      <c r="F201" s="235"/>
      <c r="G201" s="235"/>
      <c r="H201" s="235"/>
      <c r="I201" s="235"/>
      <c r="J201" s="235"/>
      <c r="K201" s="235"/>
      <c r="L201" s="235"/>
      <c r="M201" s="235"/>
      <c r="N201" s="234"/>
      <c r="O201" s="234"/>
      <c r="P201" s="234"/>
      <c r="Q201" s="234"/>
      <c r="R201" s="235"/>
      <c r="S201" s="235"/>
      <c r="T201" s="235"/>
      <c r="U201" s="235"/>
      <c r="V201" s="235"/>
      <c r="W201" s="235"/>
      <c r="X201" s="235"/>
      <c r="Y201" s="235"/>
      <c r="Z201" s="214"/>
      <c r="AA201" s="214"/>
      <c r="AB201" s="214"/>
      <c r="AC201" s="214"/>
      <c r="AD201" s="214"/>
      <c r="AE201" s="214"/>
      <c r="AF201" s="214"/>
      <c r="AG201" s="214" t="s">
        <v>134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x14ac:dyDescent="0.2">
      <c r="A202" s="241" t="s">
        <v>125</v>
      </c>
      <c r="B202" s="242" t="s">
        <v>98</v>
      </c>
      <c r="C202" s="261" t="s">
        <v>30</v>
      </c>
      <c r="D202" s="243"/>
      <c r="E202" s="244"/>
      <c r="F202" s="245"/>
      <c r="G202" s="246">
        <f>SUMIF(AG203:AG203,"&lt;&gt;NOR",G203:G203)</f>
        <v>0</v>
      </c>
      <c r="H202" s="240"/>
      <c r="I202" s="240">
        <f>SUM(I203:I203)</f>
        <v>0</v>
      </c>
      <c r="J202" s="240"/>
      <c r="K202" s="240">
        <f>SUM(K203:K203)</f>
        <v>0</v>
      </c>
      <c r="L202" s="240"/>
      <c r="M202" s="240">
        <f>SUM(M203:M203)</f>
        <v>0</v>
      </c>
      <c r="N202" s="239"/>
      <c r="O202" s="239">
        <f>SUM(O203:O203)</f>
        <v>0</v>
      </c>
      <c r="P202" s="239"/>
      <c r="Q202" s="239">
        <f>SUM(Q203:Q203)</f>
        <v>0</v>
      </c>
      <c r="R202" s="240"/>
      <c r="S202" s="240"/>
      <c r="T202" s="240"/>
      <c r="U202" s="240"/>
      <c r="V202" s="240">
        <f>SUM(V203:V203)</f>
        <v>0</v>
      </c>
      <c r="W202" s="240"/>
      <c r="X202" s="240"/>
      <c r="Y202" s="240"/>
      <c r="AG202" t="s">
        <v>126</v>
      </c>
    </row>
    <row r="203" spans="1:60" outlineLevel="1" x14ac:dyDescent="0.2">
      <c r="A203" s="248">
        <v>76</v>
      </c>
      <c r="B203" s="249" t="s">
        <v>386</v>
      </c>
      <c r="C203" s="262" t="s">
        <v>387</v>
      </c>
      <c r="D203" s="250" t="s">
        <v>388</v>
      </c>
      <c r="E203" s="251">
        <v>1</v>
      </c>
      <c r="F203" s="252"/>
      <c r="G203" s="253">
        <f>ROUND(E203*F203,2)</f>
        <v>0</v>
      </c>
      <c r="H203" s="236"/>
      <c r="I203" s="235">
        <f>ROUND(E203*H203,2)</f>
        <v>0</v>
      </c>
      <c r="J203" s="236"/>
      <c r="K203" s="235">
        <f>ROUND(E203*J203,2)</f>
        <v>0</v>
      </c>
      <c r="L203" s="235">
        <v>21</v>
      </c>
      <c r="M203" s="235">
        <f>G203*(1+L203/100)</f>
        <v>0</v>
      </c>
      <c r="N203" s="234">
        <v>0</v>
      </c>
      <c r="O203" s="234">
        <f>ROUND(E203*N203,2)</f>
        <v>0</v>
      </c>
      <c r="P203" s="234">
        <v>0</v>
      </c>
      <c r="Q203" s="234">
        <f>ROUND(E203*P203,2)</f>
        <v>0</v>
      </c>
      <c r="R203" s="235"/>
      <c r="S203" s="235" t="s">
        <v>130</v>
      </c>
      <c r="T203" s="235" t="s">
        <v>234</v>
      </c>
      <c r="U203" s="235">
        <v>0</v>
      </c>
      <c r="V203" s="235">
        <f>ROUND(E203*U203,2)</f>
        <v>0</v>
      </c>
      <c r="W203" s="235"/>
      <c r="X203" s="235" t="s">
        <v>389</v>
      </c>
      <c r="Y203" s="235" t="s">
        <v>132</v>
      </c>
      <c r="Z203" s="214"/>
      <c r="AA203" s="214"/>
      <c r="AB203" s="214"/>
      <c r="AC203" s="214"/>
      <c r="AD203" s="214"/>
      <c r="AE203" s="214"/>
      <c r="AF203" s="214"/>
      <c r="AG203" s="214" t="s">
        <v>390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x14ac:dyDescent="0.2">
      <c r="A204" s="3"/>
      <c r="B204" s="4"/>
      <c r="C204" s="266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v>15</v>
      </c>
      <c r="AF204">
        <v>21</v>
      </c>
      <c r="AG204" t="s">
        <v>111</v>
      </c>
    </row>
    <row r="205" spans="1:60" x14ac:dyDescent="0.2">
      <c r="A205" s="217"/>
      <c r="B205" s="218" t="s">
        <v>31</v>
      </c>
      <c r="C205" s="267"/>
      <c r="D205" s="219"/>
      <c r="E205" s="220"/>
      <c r="F205" s="220"/>
      <c r="G205" s="247">
        <f>G8+G30+G45+G87+G93+G112+G115+G119+G141+G143+G157+G175+G179+G194+G199+G202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f>SUMIF(L7:L203,AE204,G7:G203)</f>
        <v>0</v>
      </c>
      <c r="AF205">
        <f>SUMIF(L7:L203,AF204,G7:G203)</f>
        <v>0</v>
      </c>
      <c r="AG205" t="s">
        <v>391</v>
      </c>
    </row>
    <row r="206" spans="1:60" x14ac:dyDescent="0.2">
      <c r="A206" s="3"/>
      <c r="B206" s="4"/>
      <c r="C206" s="266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3"/>
      <c r="B207" s="4"/>
      <c r="C207" s="266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221" t="s">
        <v>392</v>
      </c>
      <c r="B208" s="221"/>
      <c r="C208" s="268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 x14ac:dyDescent="0.2">
      <c r="A209" s="222"/>
      <c r="B209" s="223"/>
      <c r="C209" s="269"/>
      <c r="D209" s="223"/>
      <c r="E209" s="223"/>
      <c r="F209" s="223"/>
      <c r="G209" s="2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G209" t="s">
        <v>393</v>
      </c>
    </row>
    <row r="210" spans="1:33" x14ac:dyDescent="0.2">
      <c r="A210" s="225"/>
      <c r="B210" s="226"/>
      <c r="C210" s="270"/>
      <c r="D210" s="226"/>
      <c r="E210" s="226"/>
      <c r="F210" s="226"/>
      <c r="G210" s="22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 x14ac:dyDescent="0.2">
      <c r="A211" s="225"/>
      <c r="B211" s="226"/>
      <c r="C211" s="270"/>
      <c r="D211" s="226"/>
      <c r="E211" s="226"/>
      <c r="F211" s="226"/>
      <c r="G211" s="22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25"/>
      <c r="B212" s="226"/>
      <c r="C212" s="270"/>
      <c r="D212" s="226"/>
      <c r="E212" s="226"/>
      <c r="F212" s="226"/>
      <c r="G212" s="22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28"/>
      <c r="B213" s="229"/>
      <c r="C213" s="271"/>
      <c r="D213" s="229"/>
      <c r="E213" s="229"/>
      <c r="F213" s="229"/>
      <c r="G213" s="23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 x14ac:dyDescent="0.2">
      <c r="A214" s="3"/>
      <c r="B214" s="4"/>
      <c r="C214" s="266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C215" s="272"/>
      <c r="D215" s="10"/>
      <c r="AG215" t="s">
        <v>394</v>
      </c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08:C208"/>
    <mergeCell ref="A209:G213"/>
  </mergeCells>
  <pageMargins left="0.59055118110236204" right="0.196850393700787" top="0.78740157499999996" bottom="0.78740157499999996" header="0.3" footer="0.3"/>
  <pageSetup paperSize="1001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2332_01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2332_01 Pol'!Názvy_tisku</vt:lpstr>
      <vt:lpstr>oadresa</vt:lpstr>
      <vt:lpstr>Stavba!Objednatel</vt:lpstr>
      <vt:lpstr>Stavba!Objekt</vt:lpstr>
      <vt:lpstr>'01 2332_01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2025-01-28T15:13:03Z</dcterms:modified>
</cp:coreProperties>
</file>