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!Čeleda\Schodiště Čafka\"/>
    </mc:Choice>
  </mc:AlternateContent>
  <xr:revisionPtr revIDLastSave="0" documentId="8_{6D4DB135-B2DB-48D8-8063-A7E7B0DD81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507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2507_01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2507_01 Pol'!$A$1:$Y$97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4" i="1"/>
  <c r="I53" i="1"/>
  <c r="I52" i="1"/>
  <c r="G41" i="1"/>
  <c r="F41" i="1"/>
  <c r="G40" i="1"/>
  <c r="F40" i="1"/>
  <c r="G39" i="1"/>
  <c r="F39" i="1"/>
  <c r="G87" i="12"/>
  <c r="G8" i="12"/>
  <c r="O8" i="12"/>
  <c r="V8" i="12"/>
  <c r="G9" i="12"/>
  <c r="I9" i="12"/>
  <c r="I8" i="12" s="1"/>
  <c r="K9" i="12"/>
  <c r="K8" i="12" s="1"/>
  <c r="M9" i="12"/>
  <c r="M8" i="12" s="1"/>
  <c r="O9" i="12"/>
  <c r="Q9" i="12"/>
  <c r="Q8" i="12" s="1"/>
  <c r="V9" i="12"/>
  <c r="K11" i="12"/>
  <c r="O11" i="12"/>
  <c r="G12" i="12"/>
  <c r="M12" i="12" s="1"/>
  <c r="M11" i="12" s="1"/>
  <c r="I12" i="12"/>
  <c r="I11" i="12" s="1"/>
  <c r="K12" i="12"/>
  <c r="O12" i="12"/>
  <c r="Q12" i="12"/>
  <c r="Q11" i="12" s="1"/>
  <c r="V12" i="12"/>
  <c r="V11" i="12" s="1"/>
  <c r="G14" i="12"/>
  <c r="V14" i="12"/>
  <c r="G15" i="12"/>
  <c r="I15" i="12"/>
  <c r="I14" i="12" s="1"/>
  <c r="K15" i="12"/>
  <c r="M15" i="12"/>
  <c r="M14" i="12" s="1"/>
  <c r="O15" i="12"/>
  <c r="O14" i="12" s="1"/>
  <c r="Q15" i="12"/>
  <c r="Q14" i="12" s="1"/>
  <c r="V15" i="12"/>
  <c r="G17" i="12"/>
  <c r="I17" i="12"/>
  <c r="K17" i="12"/>
  <c r="K14" i="12" s="1"/>
  <c r="M17" i="12"/>
  <c r="O17" i="12"/>
  <c r="Q17" i="12"/>
  <c r="V17" i="12"/>
  <c r="G20" i="12"/>
  <c r="G19" i="12" s="1"/>
  <c r="I20" i="12"/>
  <c r="I19" i="12" s="1"/>
  <c r="K20" i="12"/>
  <c r="K19" i="12" s="1"/>
  <c r="O20" i="12"/>
  <c r="O19" i="12" s="1"/>
  <c r="Q20" i="12"/>
  <c r="Q19" i="12" s="1"/>
  <c r="V20" i="12"/>
  <c r="V19" i="12" s="1"/>
  <c r="G22" i="12"/>
  <c r="M22" i="12" s="1"/>
  <c r="I22" i="12"/>
  <c r="K22" i="12"/>
  <c r="O22" i="12"/>
  <c r="Q22" i="12"/>
  <c r="V22" i="12"/>
  <c r="G24" i="12"/>
  <c r="V24" i="12"/>
  <c r="G25" i="12"/>
  <c r="I25" i="12"/>
  <c r="I24" i="12" s="1"/>
  <c r="K25" i="12"/>
  <c r="K24" i="12" s="1"/>
  <c r="M25" i="12"/>
  <c r="M24" i="12" s="1"/>
  <c r="O25" i="12"/>
  <c r="O24" i="12" s="1"/>
  <c r="Q25" i="12"/>
  <c r="Q24" i="12" s="1"/>
  <c r="V25" i="12"/>
  <c r="G27" i="12"/>
  <c r="I27" i="12"/>
  <c r="I26" i="12" s="1"/>
  <c r="K27" i="12"/>
  <c r="K26" i="12" s="1"/>
  <c r="M27" i="12"/>
  <c r="O27" i="12"/>
  <c r="Q27" i="12"/>
  <c r="Q26" i="12" s="1"/>
  <c r="V27" i="12"/>
  <c r="G29" i="12"/>
  <c r="G26" i="12" s="1"/>
  <c r="I29" i="12"/>
  <c r="K29" i="12"/>
  <c r="O29" i="12"/>
  <c r="Q29" i="12"/>
  <c r="V29" i="12"/>
  <c r="V26" i="12" s="1"/>
  <c r="G31" i="12"/>
  <c r="M31" i="12" s="1"/>
  <c r="I31" i="12"/>
  <c r="K31" i="12"/>
  <c r="O31" i="12"/>
  <c r="Q31" i="12"/>
  <c r="V31" i="12"/>
  <c r="G34" i="12"/>
  <c r="M34" i="12" s="1"/>
  <c r="I34" i="12"/>
  <c r="K34" i="12"/>
  <c r="O34" i="12"/>
  <c r="Q34" i="12"/>
  <c r="V34" i="12"/>
  <c r="G37" i="12"/>
  <c r="I37" i="12"/>
  <c r="K37" i="12"/>
  <c r="M37" i="12"/>
  <c r="O37" i="12"/>
  <c r="Q37" i="12"/>
  <c r="V37" i="12"/>
  <c r="G39" i="12"/>
  <c r="I39" i="12"/>
  <c r="K39" i="12"/>
  <c r="M39" i="12"/>
  <c r="O39" i="12"/>
  <c r="O26" i="12" s="1"/>
  <c r="Q39" i="12"/>
  <c r="V39" i="12"/>
  <c r="G42" i="12"/>
  <c r="I42" i="12"/>
  <c r="K42" i="12"/>
  <c r="M42" i="12"/>
  <c r="O42" i="12"/>
  <c r="Q42" i="12"/>
  <c r="V42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48" i="12"/>
  <c r="M48" i="12" s="1"/>
  <c r="I48" i="12"/>
  <c r="K48" i="12"/>
  <c r="O48" i="12"/>
  <c r="Q48" i="12"/>
  <c r="V48" i="12"/>
  <c r="G50" i="12"/>
  <c r="I50" i="12"/>
  <c r="K50" i="12"/>
  <c r="M50" i="12"/>
  <c r="O50" i="12"/>
  <c r="Q50" i="12"/>
  <c r="V50" i="12"/>
  <c r="G52" i="12"/>
  <c r="I52" i="12"/>
  <c r="K52" i="12"/>
  <c r="M52" i="12"/>
  <c r="O52" i="12"/>
  <c r="Q52" i="12"/>
  <c r="V52" i="12"/>
  <c r="G54" i="12"/>
  <c r="I54" i="12"/>
  <c r="K54" i="12"/>
  <c r="M54" i="12"/>
  <c r="O54" i="12"/>
  <c r="Q54" i="12"/>
  <c r="V54" i="12"/>
  <c r="G56" i="12"/>
  <c r="M56" i="12" s="1"/>
  <c r="I56" i="12"/>
  <c r="K56" i="12"/>
  <c r="O56" i="12"/>
  <c r="Q56" i="12"/>
  <c r="V56" i="12"/>
  <c r="G58" i="12"/>
  <c r="M58" i="12" s="1"/>
  <c r="I58" i="12"/>
  <c r="K58" i="12"/>
  <c r="O58" i="12"/>
  <c r="Q58" i="12"/>
  <c r="V58" i="12"/>
  <c r="G60" i="12"/>
  <c r="M60" i="12" s="1"/>
  <c r="I60" i="12"/>
  <c r="K60" i="12"/>
  <c r="O60" i="12"/>
  <c r="Q60" i="12"/>
  <c r="V60" i="12"/>
  <c r="G62" i="12"/>
  <c r="I62" i="12"/>
  <c r="K62" i="12"/>
  <c r="M62" i="12"/>
  <c r="O62" i="12"/>
  <c r="Q62" i="12"/>
  <c r="V62" i="12"/>
  <c r="G64" i="12"/>
  <c r="I64" i="12"/>
  <c r="K64" i="12"/>
  <c r="M64" i="12"/>
  <c r="O64" i="12"/>
  <c r="Q64" i="12"/>
  <c r="V64" i="12"/>
  <c r="G65" i="12"/>
  <c r="I65" i="12"/>
  <c r="K65" i="12"/>
  <c r="M65" i="12"/>
  <c r="O65" i="12"/>
  <c r="Q65" i="12"/>
  <c r="V65" i="12"/>
  <c r="K66" i="12"/>
  <c r="G67" i="12"/>
  <c r="M67" i="12" s="1"/>
  <c r="I67" i="12"/>
  <c r="I66" i="12" s="1"/>
  <c r="K67" i="12"/>
  <c r="O67" i="12"/>
  <c r="Q67" i="12"/>
  <c r="Q66" i="12" s="1"/>
  <c r="V67" i="12"/>
  <c r="V66" i="12" s="1"/>
  <c r="G77" i="12"/>
  <c r="M77" i="12" s="1"/>
  <c r="I77" i="12"/>
  <c r="K77" i="12"/>
  <c r="O77" i="12"/>
  <c r="O66" i="12" s="1"/>
  <c r="Q77" i="12"/>
  <c r="V77" i="12"/>
  <c r="Q78" i="12"/>
  <c r="G79" i="12"/>
  <c r="G78" i="12" s="1"/>
  <c r="I79" i="12"/>
  <c r="K79" i="12"/>
  <c r="K78" i="12" s="1"/>
  <c r="M79" i="12"/>
  <c r="M78" i="12" s="1"/>
  <c r="O79" i="12"/>
  <c r="O78" i="12" s="1"/>
  <c r="Q79" i="12"/>
  <c r="V79" i="12"/>
  <c r="V78" i="12" s="1"/>
  <c r="G80" i="12"/>
  <c r="I80" i="12"/>
  <c r="I78" i="12" s="1"/>
  <c r="K80" i="12"/>
  <c r="M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V83" i="12"/>
  <c r="G84" i="12"/>
  <c r="I84" i="12"/>
  <c r="I83" i="12" s="1"/>
  <c r="K84" i="12"/>
  <c r="M84" i="12"/>
  <c r="M83" i="12" s="1"/>
  <c r="O84" i="12"/>
  <c r="O83" i="12" s="1"/>
  <c r="Q84" i="12"/>
  <c r="Q83" i="12" s="1"/>
  <c r="V84" i="12"/>
  <c r="G85" i="12"/>
  <c r="I85" i="12"/>
  <c r="K85" i="12"/>
  <c r="K83" i="12" s="1"/>
  <c r="M85" i="12"/>
  <c r="O85" i="12"/>
  <c r="Q85" i="12"/>
  <c r="V85" i="12"/>
  <c r="AE87" i="12"/>
  <c r="I20" i="1"/>
  <c r="I19" i="1"/>
  <c r="I18" i="1"/>
  <c r="I17" i="1"/>
  <c r="I16" i="1"/>
  <c r="F42" i="1"/>
  <c r="G42" i="1"/>
  <c r="G25" i="1" s="1"/>
  <c r="A25" i="1" s="1"/>
  <c r="H41" i="1"/>
  <c r="I41" i="1" s="1"/>
  <c r="H40" i="1"/>
  <c r="I40" i="1" s="1"/>
  <c r="H39" i="1"/>
  <c r="I39" i="1" s="1"/>
  <c r="I42" i="1" s="1"/>
  <c r="J28" i="1"/>
  <c r="J26" i="1"/>
  <c r="G38" i="1"/>
  <c r="F38" i="1"/>
  <c r="J23" i="1"/>
  <c r="J24" i="1"/>
  <c r="J25" i="1"/>
  <c r="J27" i="1"/>
  <c r="E24" i="1"/>
  <c r="E26" i="1"/>
  <c r="I61" i="1" l="1"/>
  <c r="J60" i="1" s="1"/>
  <c r="J55" i="1"/>
  <c r="G26" i="1"/>
  <c r="A26" i="1"/>
  <c r="G28" i="1"/>
  <c r="G23" i="1"/>
  <c r="M66" i="12"/>
  <c r="G66" i="12"/>
  <c r="G11" i="12"/>
  <c r="M29" i="12"/>
  <c r="M26" i="12" s="1"/>
  <c r="M20" i="12"/>
  <c r="M19" i="12" s="1"/>
  <c r="AF87" i="12"/>
  <c r="I21" i="1"/>
  <c r="J56" i="1"/>
  <c r="J54" i="1"/>
  <c r="J57" i="1"/>
  <c r="H42" i="1"/>
  <c r="J40" i="1"/>
  <c r="J41" i="1"/>
  <c r="J39" i="1"/>
  <c r="J42" i="1" s="1"/>
  <c r="J59" i="1" l="1"/>
  <c r="J53" i="1"/>
  <c r="J58" i="1"/>
  <c r="J52" i="1"/>
  <c r="A23" i="1"/>
  <c r="J61" i="1" l="1"/>
  <c r="A24" i="1"/>
  <c r="G24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B6292920-44F2-4847-B0D2-2B77F259123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F05156D-F733-451F-973D-F3F2CB0FFA0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<sst xmlns="http://schemas.openxmlformats.org/spreadsheetml/2006/main" count="546" uniqueCount="249">
  <si>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</si>
  <si>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</si>
  <si>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</si>
  <si>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</si>
  <si>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</si>
  <si>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</si>
  <si>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</si>
  <si>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</si>
  <si>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</si>
  <si>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</si>
  <si>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</si>
  <si>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</si>
  <si>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</si>
  <si>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</si>
  <si>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</si>
  <si>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</si>
  <si>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</si>
  <si>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</si>
  <si>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</si>
  <si>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</si>
  <si>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</si>
  <si>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</si>
  <si>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</si>
  <si>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</si>
  <si>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</si>
  <si>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</si>
  <si>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</si>
  <si>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</si>
  <si>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</si>
  <si>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</si>
  <si>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</si>
  <si>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</si>
  <si>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</si>
  <si>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</si>
  <si>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</si>
  <si>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</si>
  <si>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</si>
  <si>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</si>
  <si>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</si>
  <si>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</si>
  <si>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</si>
  <si>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</si>
  <si>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</si>
  <si>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2507_01</t>
  </si>
  <si>
    <t>Přístupové schodiště</t>
  </si>
  <si>
    <t>01</t>
  </si>
  <si>
    <t>Objekt:</t>
  </si>
  <si>
    <t>Rozpočet:</t>
  </si>
  <si>
    <t>Ing.Daniel Malina</t>
  </si>
  <si>
    <t>2025/07</t>
  </si>
  <si>
    <t>Oprava přístupového schodiště O.Chlupa</t>
  </si>
  <si>
    <t>Město Znojmo</t>
  </si>
  <si>
    <t>Obroková 1/12</t>
  </si>
  <si>
    <t>Znojmo</t>
  </si>
  <si>
    <t>66902</t>
  </si>
  <si>
    <t>00293881</t>
  </si>
  <si>
    <t>CZ00293881</t>
  </si>
  <si>
    <t>Stavba</t>
  </si>
  <si>
    <t>Celkem za stavbu</t>
  </si>
  <si>
    <t>CZK</t>
  </si>
  <si>
    <t>#POPS</t>
  </si>
  <si>
    <t>Popis stavby: 2025/07 - Oprava přístupového schodiště O.Chlupa</t>
  </si>
  <si>
    <t>#POPO</t>
  </si>
  <si>
    <t>Popis objektu: 01 - Přístupové schodiště</t>
  </si>
  <si>
    <t>#POPR</t>
  </si>
  <si>
    <t>Popis rozpočtu: 2507_01 - Přístupové schodiště</t>
  </si>
  <si>
    <t>Rekapitulace dílů</t>
  </si>
  <si>
    <t>Typ dílu</t>
  </si>
  <si>
    <t>6</t>
  </si>
  <si>
    <t>Úpravy povrchu, podlahy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</si>
  <si>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</si>
  <si>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</si>
  <si>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</si>
  <si>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</si>
  <si>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</si>
  <si>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</si>
  <si>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</si>
  <si>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</si>
  <si>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</si>
  <si>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</si>
  <si>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</si>
  <si>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</si>
  <si>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</si>
  <si>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</si>
  <si>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</si>
  <si>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</si>
  <si>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</si>
  <si>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</si>
  <si>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</si>
  <si>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</si>
  <si>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</si>
  <si>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</si>
  <si>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</si>
  <si>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</si>
  <si>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</si>
  <si>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</si>
  <si>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</si>
  <si>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</si>
  <si>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</si>
  <si>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</si>
  <si>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</si>
  <si>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</si>
  <si>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</si>
  <si>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</si>
  <si>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</si>
  <si>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</si>
  <si>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</si>
  <si>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</si>
  <si>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</si>
  <si>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</si>
  <si>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</si>
  <si>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</si>
  <si>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</si>
  <si>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</si>
  <si>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</si>
  <si>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602011172R00</t>
  </si>
  <si>
    <t>Omítka na stěnách štuková vápenocementová vnější Cemix tl. 3 mm, ručně</t>
  </si>
  <si>
    <t>m2</t>
  </si>
  <si>
    <t>RTS 24/ II</t>
  </si>
  <si>
    <t>Práce</t>
  </si>
  <si>
    <t>Běžná</t>
  </si>
  <si>
    <t>POL1_</t>
  </si>
  <si>
    <t>Odkaz na mn. položky pořadí 6 : 0,36000</t>
  </si>
  <si>
    <t>VV</t>
  </si>
  <si>
    <t>632451022R00</t>
  </si>
  <si>
    <t>Vyrovnávací potěr MC 15, v pásu, tl. 30 mm</t>
  </si>
  <si>
    <t>základové patky : 0,6*1,5*3</t>
  </si>
  <si>
    <t>953981204R00</t>
  </si>
  <si>
    <t>Chemické kotvy, beton, hl.125 mm, M16, malta 2slož</t>
  </si>
  <si>
    <t>kus</t>
  </si>
  <si>
    <t>4*8</t>
  </si>
  <si>
    <t>900      RT3</t>
  </si>
  <si>
    <t>HZS Práce v tarifní třídě 6 (např. tesař)</t>
  </si>
  <si>
    <t>h</t>
  </si>
  <si>
    <t>Prav.M</t>
  </si>
  <si>
    <t>HZS</t>
  </si>
  <si>
    <t>POL10_</t>
  </si>
  <si>
    <t>práce jinde nespecifikované : 15</t>
  </si>
  <si>
    <t>976071111R00</t>
  </si>
  <si>
    <t>Vybourání kovových zábradlí a madel</t>
  </si>
  <si>
    <t>m</t>
  </si>
  <si>
    <t>3,6+4,8+2,5+3,5</t>
  </si>
  <si>
    <t>978015291R00</t>
  </si>
  <si>
    <t>Otlučení omítek vnějších MVC v složit.1-4 do 100 %</t>
  </si>
  <si>
    <t>čelo zdi - pod výstupním ramenem : 0,3*1,2</t>
  </si>
  <si>
    <t>999281145R00</t>
  </si>
  <si>
    <t>Přesun hmot pro opravy a údržbu do v. 6 m, nošením</t>
  </si>
  <si>
    <t>t</t>
  </si>
  <si>
    <t>Přesun hmot</t>
  </si>
  <si>
    <t>POL7_</t>
  </si>
  <si>
    <t>767122111R00</t>
  </si>
  <si>
    <t>Montáž stěn s výplní drátěnou sítí, šroubovaných</t>
  </si>
  <si>
    <t>výplň zábradlí : 0,75*15</t>
  </si>
  <si>
    <t>767590120R00</t>
  </si>
  <si>
    <t>Montáž podlahových roštů - šroubováním</t>
  </si>
  <si>
    <t>kg</t>
  </si>
  <si>
    <t>428</t>
  </si>
  <si>
    <t>767951113R00</t>
  </si>
  <si>
    <t>Pozinkování ocelových výrobků, hmotnost celková od 50 do 100 kg</t>
  </si>
  <si>
    <t>379,7+264</t>
  </si>
  <si>
    <t>podpěry stupňů : 1,57*(0,35+0,25)*18*2</t>
  </si>
  <si>
    <t>767995106R00</t>
  </si>
  <si>
    <t>Výroba a montáž kov. atypických konstr. do 250 kg</t>
  </si>
  <si>
    <t>dle PD : 379,7</t>
  </si>
  <si>
    <t>zábradlí : 264</t>
  </si>
  <si>
    <t>767996804R00</t>
  </si>
  <si>
    <t>Demontáž atypických ocelových konstr. do 500 kg</t>
  </si>
  <si>
    <t>předpoklad : 400+420</t>
  </si>
  <si>
    <t>13358416RV</t>
  </si>
  <si>
    <t>Ocel doplňková</t>
  </si>
  <si>
    <t>Vlastní</t>
  </si>
  <si>
    <t>Specifikace</t>
  </si>
  <si>
    <t>POL3_</t>
  </si>
  <si>
    <t>drobný  a doplňkový materiál jinde nespecifikovaný : 65/1000</t>
  </si>
  <si>
    <t>R : 80/1000</t>
  </si>
  <si>
    <t>13358466RV</t>
  </si>
  <si>
    <t>Ocel pásová S235JR 50 x 4,0 mm</t>
  </si>
  <si>
    <t>podpěry stupňů : 1,57*(0,35+0,25)*18*2/1000*1,1</t>
  </si>
  <si>
    <t>13611224R</t>
  </si>
  <si>
    <t>Plech hladký S235JR 8,00 x 1000 x 2000 mm</t>
  </si>
  <si>
    <t>SPCM</t>
  </si>
  <si>
    <t>patní plechy : 62,8*(0,3*0,3*6+0,3*0,6*2)/1000*1,1</t>
  </si>
  <si>
    <t>14312342R</t>
  </si>
  <si>
    <t>Trubka podélně svařovaná hladká konstrukční S235JR 51,0 x 2,0 mm</t>
  </si>
  <si>
    <t>madlo : (15+0,3+0,5*2)*1,05</t>
  </si>
  <si>
    <t>14587272RV</t>
  </si>
  <si>
    <t>Profil dutý čtvercový svařovaný S235JRH 60 x 2,9 mm</t>
  </si>
  <si>
    <t>20,5*1,1/1000</t>
  </si>
  <si>
    <t>14587272RV1</t>
  </si>
  <si>
    <t>Profil dutý čtvercový svařovaný S235JRH 60 x 4,0 mm</t>
  </si>
  <si>
    <t>zábradlí : 6,71*1,2*(8+3+3)*1,1/1000</t>
  </si>
  <si>
    <t>14587292RV</t>
  </si>
  <si>
    <t>Profil dutý čtvercový svařovaný S235JRH 80 x 6,3 mm</t>
  </si>
  <si>
    <t>96,6*1,1/1000</t>
  </si>
  <si>
    <t>14587737R</t>
  </si>
  <si>
    <t>Profil dutý obdélníkový svařovaný S235JRH 40 x 30 x 2,0 mm</t>
  </si>
  <si>
    <t>rám zábradlí : 1,95*(0,75*20+2,64*2*2+1*2+3*2*2)*1,1/1000</t>
  </si>
  <si>
    <t>14587796RV</t>
  </si>
  <si>
    <t>Profil dutý obdélníkový svařovaný S235JRH 160 x 80 x 4,0 mm</t>
  </si>
  <si>
    <t>(85,5+74,1+68,4)*1,1/1000</t>
  </si>
  <si>
    <t>15945060R</t>
  </si>
  <si>
    <t>Tahokov v základním provedení 16/8 x 1,8 mm</t>
  </si>
  <si>
    <t>výplň zábradlí : 5*0,75*15/1000*1,2</t>
  </si>
  <si>
    <t>55347124RV</t>
  </si>
  <si>
    <t>Rošt podlahový-schodišťový stupeň 30/11-30/3, protiskluz S3, pozink 1250 x 303mm</t>
  </si>
  <si>
    <t>Indiv</t>
  </si>
  <si>
    <t>17</t>
  </si>
  <si>
    <t>55347126RV</t>
  </si>
  <si>
    <t>Rošt podlahový-podesta 30/11-30/3, protiskluz S3, pozink 1250 x 1170mm</t>
  </si>
  <si>
    <t>podesta : 1</t>
  </si>
  <si>
    <t>767-100</t>
  </si>
  <si>
    <t>spojovací materiál</t>
  </si>
  <si>
    <t>kpl</t>
  </si>
  <si>
    <t>998767201R00</t>
  </si>
  <si>
    <t>Přesun hmot pro zámečnické konstr., výšky do 6 m</t>
  </si>
  <si>
    <t>783225100R00</t>
  </si>
  <si>
    <t>Nátěr syntetický kovových konstrukcí 2x + 1x email</t>
  </si>
  <si>
    <t>(0,16*2+0,08*2)*(2*3+2*2,6+4*1,2)</t>
  </si>
  <si>
    <t>0,08*4*1,7*4</t>
  </si>
  <si>
    <t>0,06*1*4</t>
  </si>
  <si>
    <t>podpěry stupňů : (0,05*2)*(0,35+0,25)*18*2</t>
  </si>
  <si>
    <t>patní plechy : 2*(0,3*0,3*6+0,3*0,6*2)</t>
  </si>
  <si>
    <t>madlo : (15+0,3+0,5*2)*2*3,14*0,025</t>
  </si>
  <si>
    <t>zábradlí : 0,06*4*1,2*(8+3+3)</t>
  </si>
  <si>
    <t>rám zábradlí : (0,04*2+0,03*2)*(0,75*20+2,64*2*2+1*2+3*2*2)</t>
  </si>
  <si>
    <t>výplň zábradlí : 2*0,75*15</t>
  </si>
  <si>
    <t>783-100</t>
  </si>
  <si>
    <t>Nátěr nástupních a výstupních stupňů schodiště žlutou barvou</t>
  </si>
  <si>
    <t>979951111R00</t>
  </si>
  <si>
    <t>Výkup kovů - železný šrot tl. do 4 mm</t>
  </si>
  <si>
    <t>Přesun suti</t>
  </si>
  <si>
    <t>POL8_</t>
  </si>
  <si>
    <t>979095311R00</t>
  </si>
  <si>
    <t>Naložení a složení vybouraných hmot/konstrukcí</t>
  </si>
  <si>
    <t>979081111R00</t>
  </si>
  <si>
    <t>Odvoz suti a vybour. hmot na skládku do 1 km</t>
  </si>
  <si>
    <t>979081121R00</t>
  </si>
  <si>
    <t>Příplatek k odvozu za každý další 1 km</t>
  </si>
  <si>
    <t>005111021R</t>
  </si>
  <si>
    <t>Vytyčení inženýrských sítí</t>
  </si>
  <si>
    <t>Soubor</t>
  </si>
  <si>
    <t>VRN</t>
  </si>
  <si>
    <t>POL99_2</t>
  </si>
  <si>
    <t>005121 R</t>
  </si>
  <si>
    <t>Zařízení staveniště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</si>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</sst>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2335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SUMIF(F52:F60,A16,I52:I60)+SUMIF(F52:F60,"PSU",I52:I60)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SUMIF(F52:F60,A17,I52:I60)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SUMIF(F52:F60,A18,I52:I60)</f>
        <v>0</v>
      </c>
      <c r="J18" s="85"/>
    </row>
    <row r="19" spans="1:10" ht="23.25" customHeight="1" x14ac:dyDescent="0.2">
      <c r="A19" s="198" t="s">
        <v>85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SUMIF(F52:F60,A19,I52:I60)</f>
        <v>0</v>
      </c>
      <c r="J19" s="85"/>
    </row>
    <row r="20" spans="1:10" ht="23.25" customHeight="1" x14ac:dyDescent="0.2">
      <c r="A20" s="198" t="s">
        <v>86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SUMIF(F52:F60,A20,I52:I60)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57</v>
      </c>
      <c r="C39" s="149"/>
      <c r="D39" s="149"/>
      <c r="E39" s="149"/>
      <c r="F39" s="150">
        <f>'01 2507_01 Pol'!AE87</f>
        <v>0</v>
      </c>
      <c r="G39" s="151">
        <f>'01 2507_01 Pol'!AF87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44</v>
      </c>
      <c r="D40" s="155"/>
      <c r="E40" s="155"/>
      <c r="F40" s="156">
        <f>'01 2507_01 Pol'!AE87</f>
        <v>0</v>
      </c>
      <c r="G40" s="157">
        <f>'01 2507_01 Pol'!AF87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2507_01 Pol'!AE87</f>
        <v>0</v>
      </c>
      <c r="G41" s="152">
        <f>'01 2507_01 Pol'!AF87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58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 x14ac:dyDescent="0.2">
      <c r="A44" t="s">
        <v>60</v>
      </c>
      <c r="B44" t="s">
        <v>61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9" spans="1:10" ht="15.75" x14ac:dyDescent="0.25">
      <c r="B49" s="177" t="s">
        <v>66</v>
      </c>
    </row>
    <row r="51" spans="1:10" ht="25.5" customHeight="1" x14ac:dyDescent="0.2">
      <c r="A51" s="179"/>
      <c r="B51" s="182" t="s">
        <v>18</v>
      </c>
      <c r="C51" s="182" t="s">
        <v>6</v>
      </c>
      <c r="D51" s="183"/>
      <c r="E51" s="183"/>
      <c r="F51" s="184" t="s">
        <v>67</v>
      </c>
      <c r="G51" s="184"/>
      <c r="H51" s="184"/>
      <c r="I51" s="184" t="s">
        <v>31</v>
      </c>
      <c r="J51" s="184" t="s">
        <v>0</v>
      </c>
    </row>
    <row r="52" spans="1:10" ht="36.75" customHeight="1" x14ac:dyDescent="0.2">
      <c r="A52" s="180"/>
      <c r="B52" s="185" t="s">
        <v>68</v>
      </c>
      <c r="C52" s="186" t="s">
        <v>69</v>
      </c>
      <c r="D52" s="187"/>
      <c r="E52" s="187"/>
      <c r="F52" s="194" t="s">
        <v>26</v>
      </c>
      <c r="G52" s="195"/>
      <c r="H52" s="195"/>
      <c r="I52" s="195">
        <f>'01 2507_01 Pol'!G8</f>
        <v>0</v>
      </c>
      <c r="J52" s="191" t="str">
        <f>IF(I61=0,"",I52/I61*100)</f>
        <v/>
      </c>
    </row>
    <row r="53" spans="1:10" ht="36.75" customHeight="1" x14ac:dyDescent="0.2">
      <c r="A53" s="180"/>
      <c r="B53" s="185" t="s">
        <v>70</v>
      </c>
      <c r="C53" s="186" t="s">
        <v>71</v>
      </c>
      <c r="D53" s="187"/>
      <c r="E53" s="187"/>
      <c r="F53" s="194" t="s">
        <v>26</v>
      </c>
      <c r="G53" s="195"/>
      <c r="H53" s="195"/>
      <c r="I53" s="195">
        <f>'01 2507_01 Pol'!G11</f>
        <v>0</v>
      </c>
      <c r="J53" s="191" t="str">
        <f>IF(I61=0,"",I53/I61*100)</f>
        <v/>
      </c>
    </row>
    <row r="54" spans="1:10" ht="36.75" customHeight="1" x14ac:dyDescent="0.2">
      <c r="A54" s="180"/>
      <c r="B54" s="185" t="s">
        <v>72</v>
      </c>
      <c r="C54" s="186" t="s">
        <v>73</v>
      </c>
      <c r="D54" s="187"/>
      <c r="E54" s="187"/>
      <c r="F54" s="194" t="s">
        <v>26</v>
      </c>
      <c r="G54" s="195"/>
      <c r="H54" s="195"/>
      <c r="I54" s="195">
        <f>'01 2507_01 Pol'!G14</f>
        <v>0</v>
      </c>
      <c r="J54" s="191" t="str">
        <f>IF(I61=0,"",I54/I61*100)</f>
        <v/>
      </c>
    </row>
    <row r="55" spans="1:10" ht="36.75" customHeight="1" x14ac:dyDescent="0.2">
      <c r="A55" s="180"/>
      <c r="B55" s="185" t="s">
        <v>74</v>
      </c>
      <c r="C55" s="186" t="s">
        <v>75</v>
      </c>
      <c r="D55" s="187"/>
      <c r="E55" s="187"/>
      <c r="F55" s="194" t="s">
        <v>26</v>
      </c>
      <c r="G55" s="195"/>
      <c r="H55" s="195"/>
      <c r="I55" s="195">
        <f>'01 2507_01 Pol'!G19</f>
        <v>0</v>
      </c>
      <c r="J55" s="191" t="str">
        <f>IF(I61=0,"",I55/I61*100)</f>
        <v/>
      </c>
    </row>
    <row r="56" spans="1:10" ht="36.75" customHeight="1" x14ac:dyDescent="0.2">
      <c r="A56" s="180"/>
      <c r="B56" s="185" t="s">
        <v>76</v>
      </c>
      <c r="C56" s="186" t="s">
        <v>77</v>
      </c>
      <c r="D56" s="187"/>
      <c r="E56" s="187"/>
      <c r="F56" s="194" t="s">
        <v>26</v>
      </c>
      <c r="G56" s="195"/>
      <c r="H56" s="195"/>
      <c r="I56" s="195">
        <f>'01 2507_01 Pol'!G24</f>
        <v>0</v>
      </c>
      <c r="J56" s="191" t="str">
        <f>IF(I61=0,"",I56/I61*100)</f>
        <v/>
      </c>
    </row>
    <row r="57" spans="1:10" ht="36.75" customHeight="1" x14ac:dyDescent="0.2">
      <c r="A57" s="180"/>
      <c r="B57" s="185" t="s">
        <v>78</v>
      </c>
      <c r="C57" s="186" t="s">
        <v>79</v>
      </c>
      <c r="D57" s="187"/>
      <c r="E57" s="187"/>
      <c r="F57" s="194" t="s">
        <v>27</v>
      </c>
      <c r="G57" s="195"/>
      <c r="H57" s="195"/>
      <c r="I57" s="195">
        <f>'01 2507_01 Pol'!G26</f>
        <v>0</v>
      </c>
      <c r="J57" s="191" t="str">
        <f>IF(I61=0,"",I57/I61*100)</f>
        <v/>
      </c>
    </row>
    <row r="58" spans="1:10" ht="36.75" customHeight="1" x14ac:dyDescent="0.2">
      <c r="A58" s="180"/>
      <c r="B58" s="185" t="s">
        <v>80</v>
      </c>
      <c r="C58" s="186" t="s">
        <v>81</v>
      </c>
      <c r="D58" s="187"/>
      <c r="E58" s="187"/>
      <c r="F58" s="194" t="s">
        <v>27</v>
      </c>
      <c r="G58" s="195"/>
      <c r="H58" s="195"/>
      <c r="I58" s="195">
        <f>'01 2507_01 Pol'!G66</f>
        <v>0</v>
      </c>
      <c r="J58" s="191" t="str">
        <f>IF(I61=0,"",I58/I61*100)</f>
        <v/>
      </c>
    </row>
    <row r="59" spans="1:10" ht="36.75" customHeight="1" x14ac:dyDescent="0.2">
      <c r="A59" s="180"/>
      <c r="B59" s="185" t="s">
        <v>82</v>
      </c>
      <c r="C59" s="186" t="s">
        <v>83</v>
      </c>
      <c r="D59" s="187"/>
      <c r="E59" s="187"/>
      <c r="F59" s="194" t="s">
        <v>84</v>
      </c>
      <c r="G59" s="195"/>
      <c r="H59" s="195"/>
      <c r="I59" s="195">
        <f>'01 2507_01 Pol'!G78</f>
        <v>0</v>
      </c>
      <c r="J59" s="191" t="str">
        <f>IF(I61=0,"",I59/I61*100)</f>
        <v/>
      </c>
    </row>
    <row r="60" spans="1:10" ht="36.75" customHeight="1" x14ac:dyDescent="0.2">
      <c r="A60" s="180"/>
      <c r="B60" s="185" t="s">
        <v>85</v>
      </c>
      <c r="C60" s="186" t="s">
        <v>29</v>
      </c>
      <c r="D60" s="187"/>
      <c r="E60" s="187"/>
      <c r="F60" s="194" t="s">
        <v>85</v>
      </c>
      <c r="G60" s="195"/>
      <c r="H60" s="195"/>
      <c r="I60" s="195">
        <f>'01 2507_01 Pol'!G83</f>
        <v>0</v>
      </c>
      <c r="J60" s="191" t="str">
        <f>IF(I61=0,"",I60/I61*100)</f>
        <v/>
      </c>
    </row>
    <row r="61" spans="1:10" ht="25.5" customHeight="1" x14ac:dyDescent="0.2">
      <c r="A61" s="181"/>
      <c r="B61" s="188" t="s">
        <v>1</v>
      </c>
      <c r="C61" s="189"/>
      <c r="D61" s="190"/>
      <c r="E61" s="190"/>
      <c r="F61" s="196"/>
      <c r="G61" s="197"/>
      <c r="H61" s="197"/>
      <c r="I61" s="197">
        <f>SUM(I52:I60)</f>
        <v>0</v>
      </c>
      <c r="J61" s="192">
        <f>SUM(J52:J60)</f>
        <v>0</v>
      </c>
    </row>
    <row r="62" spans="1:10" x14ac:dyDescent="0.2">
      <c r="F62" s="137"/>
      <c r="G62" s="137"/>
      <c r="H62" s="137"/>
      <c r="I62" s="137"/>
      <c r="J62" s="193"/>
    </row>
    <row r="63" spans="1:10" x14ac:dyDescent="0.2">
      <c r="F63" s="137"/>
      <c r="G63" s="137"/>
      <c r="H63" s="137"/>
      <c r="I63" s="137"/>
      <c r="J63" s="193"/>
    </row>
    <row r="64" spans="1:10" x14ac:dyDescent="0.2">
      <c r="F64" s="137"/>
      <c r="G64" s="137"/>
      <c r="H64" s="137"/>
      <c r="I64" s="137"/>
      <c r="J64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8:E58"/>
    <mergeCell ref="C59:E59"/>
    <mergeCell ref="C60:E60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821F-7B03-4D66-AA43-4B00DD92511B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87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88</v>
      </c>
    </row>
    <row r="3" spans="1:60" ht="24.95" customHeight="1" x14ac:dyDescent="0.2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88</v>
      </c>
      <c r="AG3" t="s">
        <v>89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90</v>
      </c>
    </row>
    <row r="5" spans="1:60" x14ac:dyDescent="0.2">
      <c r="D5" s="10"/>
    </row>
    <row r="6" spans="1:60" ht="38.25" x14ac:dyDescent="0.2">
      <c r="A6" s="210" t="s">
        <v>91</v>
      </c>
      <c r="B6" s="212" t="s">
        <v>92</v>
      </c>
      <c r="C6" s="212" t="s">
        <v>93</v>
      </c>
      <c r="D6" s="211" t="s">
        <v>94</v>
      </c>
      <c r="E6" s="210" t="s">
        <v>95</v>
      </c>
      <c r="F6" s="209" t="s">
        <v>96</v>
      </c>
      <c r="G6" s="210" t="s">
        <v>31</v>
      </c>
      <c r="H6" s="213" t="s">
        <v>32</v>
      </c>
      <c r="I6" s="213" t="s">
        <v>97</v>
      </c>
      <c r="J6" s="213" t="s">
        <v>33</v>
      </c>
      <c r="K6" s="213" t="s">
        <v>98</v>
      </c>
      <c r="L6" s="213" t="s">
        <v>99</v>
      </c>
      <c r="M6" s="213" t="s">
        <v>100</v>
      </c>
      <c r="N6" s="213" t="s">
        <v>101</v>
      </c>
      <c r="O6" s="213" t="s">
        <v>102</v>
      </c>
      <c r="P6" s="213" t="s">
        <v>103</v>
      </c>
      <c r="Q6" s="213" t="s">
        <v>104</v>
      </c>
      <c r="R6" s="213" t="s">
        <v>105</v>
      </c>
      <c r="S6" s="213" t="s">
        <v>106</v>
      </c>
      <c r="T6" s="213" t="s">
        <v>107</v>
      </c>
      <c r="U6" s="213" t="s">
        <v>108</v>
      </c>
      <c r="V6" s="213" t="s">
        <v>109</v>
      </c>
      <c r="W6" s="213" t="s">
        <v>110</v>
      </c>
      <c r="X6" s="213" t="s">
        <v>111</v>
      </c>
      <c r="Y6" s="213" t="s">
        <v>112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1" t="s">
        <v>113</v>
      </c>
      <c r="B8" s="242" t="s">
        <v>68</v>
      </c>
      <c r="C8" s="261" t="s">
        <v>69</v>
      </c>
      <c r="D8" s="243"/>
      <c r="E8" s="244"/>
      <c r="F8" s="245"/>
      <c r="G8" s="246">
        <f>SUMIF(AG9:AG10,"&lt;&gt;NOR",G9:G10)</f>
        <v>0</v>
      </c>
      <c r="H8" s="240"/>
      <c r="I8" s="240">
        <f>SUM(I9:I10)</f>
        <v>0</v>
      </c>
      <c r="J8" s="240"/>
      <c r="K8" s="240">
        <f>SUM(K9:K10)</f>
        <v>0</v>
      </c>
      <c r="L8" s="240"/>
      <c r="M8" s="240">
        <f>SUM(M9:M10)</f>
        <v>0</v>
      </c>
      <c r="N8" s="239"/>
      <c r="O8" s="239">
        <f>SUM(O9:O10)</f>
        <v>0</v>
      </c>
      <c r="P8" s="239"/>
      <c r="Q8" s="239">
        <f>SUM(Q9:Q10)</f>
        <v>0</v>
      </c>
      <c r="R8" s="240"/>
      <c r="S8" s="240"/>
      <c r="T8" s="240"/>
      <c r="U8" s="240"/>
      <c r="V8" s="240">
        <f>SUM(V9:V10)</f>
        <v>0.1</v>
      </c>
      <c r="W8" s="240"/>
      <c r="X8" s="240"/>
      <c r="Y8" s="240"/>
      <c r="AG8" t="s">
        <v>114</v>
      </c>
    </row>
    <row r="9" spans="1:60" ht="22.5" outlineLevel="1" x14ac:dyDescent="0.2">
      <c r="A9" s="248">
        <v>1</v>
      </c>
      <c r="B9" s="249" t="s">
        <v>115</v>
      </c>
      <c r="C9" s="262" t="s">
        <v>116</v>
      </c>
      <c r="D9" s="250" t="s">
        <v>117</v>
      </c>
      <c r="E9" s="251">
        <v>0.36</v>
      </c>
      <c r="F9" s="252"/>
      <c r="G9" s="253">
        <f>ROUND(E9*F9,2)</f>
        <v>0</v>
      </c>
      <c r="H9" s="236"/>
      <c r="I9" s="235">
        <f>ROUND(E9*H9,2)</f>
        <v>0</v>
      </c>
      <c r="J9" s="236"/>
      <c r="K9" s="235">
        <f>ROUND(E9*J9,2)</f>
        <v>0</v>
      </c>
      <c r="L9" s="235">
        <v>21</v>
      </c>
      <c r="M9" s="235">
        <f>G9*(1+L9/100)</f>
        <v>0</v>
      </c>
      <c r="N9" s="234">
        <v>6.5199999999999998E-3</v>
      </c>
      <c r="O9" s="234">
        <f>ROUND(E9*N9,2)</f>
        <v>0</v>
      </c>
      <c r="P9" s="234">
        <v>0</v>
      </c>
      <c r="Q9" s="234">
        <f>ROUND(E9*P9,2)</f>
        <v>0</v>
      </c>
      <c r="R9" s="235"/>
      <c r="S9" s="235" t="s">
        <v>118</v>
      </c>
      <c r="T9" s="235" t="s">
        <v>118</v>
      </c>
      <c r="U9" s="235">
        <v>0.28499999999999998</v>
      </c>
      <c r="V9" s="235">
        <f>ROUND(E9*U9,2)</f>
        <v>0.1</v>
      </c>
      <c r="W9" s="235"/>
      <c r="X9" s="235" t="s">
        <v>119</v>
      </c>
      <c r="Y9" s="235" t="s">
        <v>120</v>
      </c>
      <c r="Z9" s="214"/>
      <c r="AA9" s="214"/>
      <c r="AB9" s="214"/>
      <c r="AC9" s="214"/>
      <c r="AD9" s="214"/>
      <c r="AE9" s="214"/>
      <c r="AF9" s="214"/>
      <c r="AG9" s="214" t="s">
        <v>121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31"/>
      <c r="B10" s="232"/>
      <c r="C10" s="263" t="s">
        <v>122</v>
      </c>
      <c r="D10" s="237"/>
      <c r="E10" s="238">
        <v>0.36</v>
      </c>
      <c r="F10" s="235"/>
      <c r="G10" s="235"/>
      <c r="H10" s="235"/>
      <c r="I10" s="235"/>
      <c r="J10" s="235"/>
      <c r="K10" s="235"/>
      <c r="L10" s="235"/>
      <c r="M10" s="235"/>
      <c r="N10" s="234"/>
      <c r="O10" s="234"/>
      <c r="P10" s="234"/>
      <c r="Q10" s="234"/>
      <c r="R10" s="235"/>
      <c r="S10" s="235"/>
      <c r="T10" s="235"/>
      <c r="U10" s="235"/>
      <c r="V10" s="235"/>
      <c r="W10" s="235"/>
      <c r="X10" s="235"/>
      <c r="Y10" s="235"/>
      <c r="Z10" s="214"/>
      <c r="AA10" s="214"/>
      <c r="AB10" s="214"/>
      <c r="AC10" s="214"/>
      <c r="AD10" s="214"/>
      <c r="AE10" s="214"/>
      <c r="AF10" s="214"/>
      <c r="AG10" s="214" t="s">
        <v>123</v>
      </c>
      <c r="AH10" s="214">
        <v>5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x14ac:dyDescent="0.2">
      <c r="A11" s="241" t="s">
        <v>113</v>
      </c>
      <c r="B11" s="242" t="s">
        <v>70</v>
      </c>
      <c r="C11" s="261" t="s">
        <v>71</v>
      </c>
      <c r="D11" s="243"/>
      <c r="E11" s="244"/>
      <c r="F11" s="245"/>
      <c r="G11" s="246">
        <f>SUMIF(AG12:AG13,"&lt;&gt;NOR",G12:G13)</f>
        <v>0</v>
      </c>
      <c r="H11" s="240"/>
      <c r="I11" s="240">
        <f>SUM(I12:I13)</f>
        <v>0</v>
      </c>
      <c r="J11" s="240"/>
      <c r="K11" s="240">
        <f>SUM(K12:K13)</f>
        <v>0</v>
      </c>
      <c r="L11" s="240"/>
      <c r="M11" s="240">
        <f>SUM(M12:M13)</f>
        <v>0</v>
      </c>
      <c r="N11" s="239"/>
      <c r="O11" s="239">
        <f>SUM(O12:O13)</f>
        <v>0.2</v>
      </c>
      <c r="P11" s="239"/>
      <c r="Q11" s="239">
        <f>SUM(Q12:Q13)</f>
        <v>0</v>
      </c>
      <c r="R11" s="240"/>
      <c r="S11" s="240"/>
      <c r="T11" s="240"/>
      <c r="U11" s="240"/>
      <c r="V11" s="240">
        <f>SUM(V12:V13)</f>
        <v>1.01</v>
      </c>
      <c r="W11" s="240"/>
      <c r="X11" s="240"/>
      <c r="Y11" s="240"/>
      <c r="AG11" t="s">
        <v>114</v>
      </c>
    </row>
    <row r="12" spans="1:60" outlineLevel="1" x14ac:dyDescent="0.2">
      <c r="A12" s="248">
        <v>2</v>
      </c>
      <c r="B12" s="249" t="s">
        <v>124</v>
      </c>
      <c r="C12" s="262" t="s">
        <v>125</v>
      </c>
      <c r="D12" s="250" t="s">
        <v>117</v>
      </c>
      <c r="E12" s="251">
        <v>2.7</v>
      </c>
      <c r="F12" s="252"/>
      <c r="G12" s="253">
        <f>ROUND(E12*F12,2)</f>
        <v>0</v>
      </c>
      <c r="H12" s="236"/>
      <c r="I12" s="235">
        <f>ROUND(E12*H12,2)</f>
        <v>0</v>
      </c>
      <c r="J12" s="236"/>
      <c r="K12" s="235">
        <f>ROUND(E12*J12,2)</f>
        <v>0</v>
      </c>
      <c r="L12" s="235">
        <v>21</v>
      </c>
      <c r="M12" s="235">
        <f>G12*(1+L12/100)</f>
        <v>0</v>
      </c>
      <c r="N12" s="234">
        <v>7.4260000000000007E-2</v>
      </c>
      <c r="O12" s="234">
        <f>ROUND(E12*N12,2)</f>
        <v>0.2</v>
      </c>
      <c r="P12" s="234">
        <v>0</v>
      </c>
      <c r="Q12" s="234">
        <f>ROUND(E12*P12,2)</f>
        <v>0</v>
      </c>
      <c r="R12" s="235"/>
      <c r="S12" s="235" t="s">
        <v>118</v>
      </c>
      <c r="T12" s="235" t="s">
        <v>118</v>
      </c>
      <c r="U12" s="235">
        <v>0.373</v>
      </c>
      <c r="V12" s="235">
        <f>ROUND(E12*U12,2)</f>
        <v>1.01</v>
      </c>
      <c r="W12" s="235"/>
      <c r="X12" s="235" t="s">
        <v>119</v>
      </c>
      <c r="Y12" s="235" t="s">
        <v>120</v>
      </c>
      <c r="Z12" s="214"/>
      <c r="AA12" s="214"/>
      <c r="AB12" s="214"/>
      <c r="AC12" s="214"/>
      <c r="AD12" s="214"/>
      <c r="AE12" s="214"/>
      <c r="AF12" s="214"/>
      <c r="AG12" s="214" t="s">
        <v>121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2" x14ac:dyDescent="0.2">
      <c r="A13" s="231"/>
      <c r="B13" s="232"/>
      <c r="C13" s="263" t="s">
        <v>126</v>
      </c>
      <c r="D13" s="237"/>
      <c r="E13" s="238">
        <v>2.7</v>
      </c>
      <c r="F13" s="235"/>
      <c r="G13" s="235"/>
      <c r="H13" s="235"/>
      <c r="I13" s="235"/>
      <c r="J13" s="235"/>
      <c r="K13" s="235"/>
      <c r="L13" s="235"/>
      <c r="M13" s="235"/>
      <c r="N13" s="234"/>
      <c r="O13" s="234"/>
      <c r="P13" s="234"/>
      <c r="Q13" s="234"/>
      <c r="R13" s="235"/>
      <c r="S13" s="235"/>
      <c r="T13" s="235"/>
      <c r="U13" s="235"/>
      <c r="V13" s="235"/>
      <c r="W13" s="235"/>
      <c r="X13" s="235"/>
      <c r="Y13" s="235"/>
      <c r="Z13" s="214"/>
      <c r="AA13" s="214"/>
      <c r="AB13" s="214"/>
      <c r="AC13" s="214"/>
      <c r="AD13" s="214"/>
      <c r="AE13" s="214"/>
      <c r="AF13" s="214"/>
      <c r="AG13" s="214" t="s">
        <v>123</v>
      </c>
      <c r="AH13" s="214">
        <v>0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ht="25.5" x14ac:dyDescent="0.2">
      <c r="A14" s="241" t="s">
        <v>113</v>
      </c>
      <c r="B14" s="242" t="s">
        <v>72</v>
      </c>
      <c r="C14" s="261" t="s">
        <v>73</v>
      </c>
      <c r="D14" s="243"/>
      <c r="E14" s="244"/>
      <c r="F14" s="245"/>
      <c r="G14" s="246">
        <f>SUMIF(AG15:AG18,"&lt;&gt;NOR",G15:G18)</f>
        <v>0</v>
      </c>
      <c r="H14" s="240"/>
      <c r="I14" s="240">
        <f>SUM(I15:I18)</f>
        <v>0</v>
      </c>
      <c r="J14" s="240"/>
      <c r="K14" s="240">
        <f>SUM(K15:K18)</f>
        <v>0</v>
      </c>
      <c r="L14" s="240"/>
      <c r="M14" s="240">
        <f>SUM(M15:M18)</f>
        <v>0</v>
      </c>
      <c r="N14" s="239"/>
      <c r="O14" s="239">
        <f>SUM(O15:O18)</f>
        <v>0</v>
      </c>
      <c r="P14" s="239"/>
      <c r="Q14" s="239">
        <f>SUM(Q15:Q18)</f>
        <v>0</v>
      </c>
      <c r="R14" s="240"/>
      <c r="S14" s="240"/>
      <c r="T14" s="240"/>
      <c r="U14" s="240"/>
      <c r="V14" s="240">
        <f>SUM(V15:V18)</f>
        <v>19</v>
      </c>
      <c r="W14" s="240"/>
      <c r="X14" s="240"/>
      <c r="Y14" s="240"/>
      <c r="AG14" t="s">
        <v>114</v>
      </c>
    </row>
    <row r="15" spans="1:60" outlineLevel="1" x14ac:dyDescent="0.2">
      <c r="A15" s="248">
        <v>3</v>
      </c>
      <c r="B15" s="249" t="s">
        <v>127</v>
      </c>
      <c r="C15" s="262" t="s">
        <v>128</v>
      </c>
      <c r="D15" s="250" t="s">
        <v>129</v>
      </c>
      <c r="E15" s="251">
        <v>32</v>
      </c>
      <c r="F15" s="252"/>
      <c r="G15" s="253">
        <f>ROUND(E15*F15,2)</f>
        <v>0</v>
      </c>
      <c r="H15" s="236"/>
      <c r="I15" s="235">
        <f>ROUND(E15*H15,2)</f>
        <v>0</v>
      </c>
      <c r="J15" s="236"/>
      <c r="K15" s="235">
        <f>ROUND(E15*J15,2)</f>
        <v>0</v>
      </c>
      <c r="L15" s="235">
        <v>21</v>
      </c>
      <c r="M15" s="235">
        <f>G15*(1+L15/100)</f>
        <v>0</v>
      </c>
      <c r="N15" s="234">
        <v>3.0000000000000001E-5</v>
      </c>
      <c r="O15" s="234">
        <f>ROUND(E15*N15,2)</f>
        <v>0</v>
      </c>
      <c r="P15" s="234">
        <v>0</v>
      </c>
      <c r="Q15" s="234">
        <f>ROUND(E15*P15,2)</f>
        <v>0</v>
      </c>
      <c r="R15" s="235"/>
      <c r="S15" s="235" t="s">
        <v>118</v>
      </c>
      <c r="T15" s="235" t="s">
        <v>118</v>
      </c>
      <c r="U15" s="235">
        <v>0.125</v>
      </c>
      <c r="V15" s="235">
        <f>ROUND(E15*U15,2)</f>
        <v>4</v>
      </c>
      <c r="W15" s="235"/>
      <c r="X15" s="235" t="s">
        <v>119</v>
      </c>
      <c r="Y15" s="235" t="s">
        <v>120</v>
      </c>
      <c r="Z15" s="214"/>
      <c r="AA15" s="214"/>
      <c r="AB15" s="214"/>
      <c r="AC15" s="214"/>
      <c r="AD15" s="214"/>
      <c r="AE15" s="214"/>
      <c r="AF15" s="214"/>
      <c r="AG15" s="214" t="s">
        <v>121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2" x14ac:dyDescent="0.2">
      <c r="A16" s="231"/>
      <c r="B16" s="232"/>
      <c r="C16" s="263" t="s">
        <v>130</v>
      </c>
      <c r="D16" s="237"/>
      <c r="E16" s="238">
        <v>32</v>
      </c>
      <c r="F16" s="235"/>
      <c r="G16" s="235"/>
      <c r="H16" s="235"/>
      <c r="I16" s="235"/>
      <c r="J16" s="235"/>
      <c r="K16" s="235"/>
      <c r="L16" s="235"/>
      <c r="M16" s="235"/>
      <c r="N16" s="234"/>
      <c r="O16" s="234"/>
      <c r="P16" s="234"/>
      <c r="Q16" s="234"/>
      <c r="R16" s="235"/>
      <c r="S16" s="235"/>
      <c r="T16" s="235"/>
      <c r="U16" s="235"/>
      <c r="V16" s="235"/>
      <c r="W16" s="235"/>
      <c r="X16" s="235"/>
      <c r="Y16" s="235"/>
      <c r="Z16" s="214"/>
      <c r="AA16" s="214"/>
      <c r="AB16" s="214"/>
      <c r="AC16" s="214"/>
      <c r="AD16" s="214"/>
      <c r="AE16" s="214"/>
      <c r="AF16" s="214"/>
      <c r="AG16" s="214" t="s">
        <v>123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48">
        <v>4</v>
      </c>
      <c r="B17" s="249" t="s">
        <v>131</v>
      </c>
      <c r="C17" s="262" t="s">
        <v>132</v>
      </c>
      <c r="D17" s="250" t="s">
        <v>133</v>
      </c>
      <c r="E17" s="251">
        <v>15</v>
      </c>
      <c r="F17" s="252"/>
      <c r="G17" s="253">
        <f>ROUND(E17*F17,2)</f>
        <v>0</v>
      </c>
      <c r="H17" s="236"/>
      <c r="I17" s="235">
        <f>ROUND(E17*H17,2)</f>
        <v>0</v>
      </c>
      <c r="J17" s="236"/>
      <c r="K17" s="235">
        <f>ROUND(E17*J17,2)</f>
        <v>0</v>
      </c>
      <c r="L17" s="235">
        <v>21</v>
      </c>
      <c r="M17" s="235">
        <f>G17*(1+L17/100)</f>
        <v>0</v>
      </c>
      <c r="N17" s="234">
        <v>0</v>
      </c>
      <c r="O17" s="234">
        <f>ROUND(E17*N17,2)</f>
        <v>0</v>
      </c>
      <c r="P17" s="234">
        <v>0</v>
      </c>
      <c r="Q17" s="234">
        <f>ROUND(E17*P17,2)</f>
        <v>0</v>
      </c>
      <c r="R17" s="235" t="s">
        <v>134</v>
      </c>
      <c r="S17" s="235" t="s">
        <v>118</v>
      </c>
      <c r="T17" s="235" t="s">
        <v>118</v>
      </c>
      <c r="U17" s="235">
        <v>1</v>
      </c>
      <c r="V17" s="235">
        <f>ROUND(E17*U17,2)</f>
        <v>15</v>
      </c>
      <c r="W17" s="235"/>
      <c r="X17" s="235" t="s">
        <v>135</v>
      </c>
      <c r="Y17" s="235" t="s">
        <v>120</v>
      </c>
      <c r="Z17" s="214"/>
      <c r="AA17" s="214"/>
      <c r="AB17" s="214"/>
      <c r="AC17" s="214"/>
      <c r="AD17" s="214"/>
      <c r="AE17" s="214"/>
      <c r="AF17" s="214"/>
      <c r="AG17" s="214" t="s">
        <v>136</v>
      </c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2" x14ac:dyDescent="0.2">
      <c r="A18" s="231"/>
      <c r="B18" s="232"/>
      <c r="C18" s="263" t="s">
        <v>137</v>
      </c>
      <c r="D18" s="237"/>
      <c r="E18" s="238">
        <v>15</v>
      </c>
      <c r="F18" s="235"/>
      <c r="G18" s="235"/>
      <c r="H18" s="235"/>
      <c r="I18" s="235"/>
      <c r="J18" s="235"/>
      <c r="K18" s="235"/>
      <c r="L18" s="235"/>
      <c r="M18" s="235"/>
      <c r="N18" s="234"/>
      <c r="O18" s="234"/>
      <c r="P18" s="234"/>
      <c r="Q18" s="234"/>
      <c r="R18" s="235"/>
      <c r="S18" s="235"/>
      <c r="T18" s="235"/>
      <c r="U18" s="235"/>
      <c r="V18" s="235"/>
      <c r="W18" s="235"/>
      <c r="X18" s="235"/>
      <c r="Y18" s="235"/>
      <c r="Z18" s="214"/>
      <c r="AA18" s="214"/>
      <c r="AB18" s="214"/>
      <c r="AC18" s="214"/>
      <c r="AD18" s="214"/>
      <c r="AE18" s="214"/>
      <c r="AF18" s="214"/>
      <c r="AG18" s="214" t="s">
        <v>123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x14ac:dyDescent="0.2">
      <c r="A19" s="241" t="s">
        <v>113</v>
      </c>
      <c r="B19" s="242" t="s">
        <v>74</v>
      </c>
      <c r="C19" s="261" t="s">
        <v>75</v>
      </c>
      <c r="D19" s="243"/>
      <c r="E19" s="244"/>
      <c r="F19" s="245"/>
      <c r="G19" s="246">
        <f>SUMIF(AG20:AG23,"&lt;&gt;NOR",G20:G23)</f>
        <v>0</v>
      </c>
      <c r="H19" s="240"/>
      <c r="I19" s="240">
        <f>SUM(I20:I23)</f>
        <v>0</v>
      </c>
      <c r="J19" s="240"/>
      <c r="K19" s="240">
        <f>SUM(K20:K23)</f>
        <v>0</v>
      </c>
      <c r="L19" s="240"/>
      <c r="M19" s="240">
        <f>SUM(M20:M23)</f>
        <v>0</v>
      </c>
      <c r="N19" s="239"/>
      <c r="O19" s="239">
        <f>SUM(O20:O23)</f>
        <v>0</v>
      </c>
      <c r="P19" s="239"/>
      <c r="Q19" s="239">
        <f>SUM(Q20:Q23)</f>
        <v>0.55000000000000004</v>
      </c>
      <c r="R19" s="240"/>
      <c r="S19" s="240"/>
      <c r="T19" s="240"/>
      <c r="U19" s="240"/>
      <c r="V19" s="240">
        <f>SUM(V20:V23)</f>
        <v>8.0299999999999994</v>
      </c>
      <c r="W19" s="240"/>
      <c r="X19" s="240"/>
      <c r="Y19" s="240"/>
      <c r="AG19" t="s">
        <v>114</v>
      </c>
    </row>
    <row r="20" spans="1:60" outlineLevel="1" x14ac:dyDescent="0.2">
      <c r="A20" s="248">
        <v>5</v>
      </c>
      <c r="B20" s="249" t="s">
        <v>138</v>
      </c>
      <c r="C20" s="262" t="s">
        <v>139</v>
      </c>
      <c r="D20" s="250" t="s">
        <v>140</v>
      </c>
      <c r="E20" s="251">
        <v>14.4</v>
      </c>
      <c r="F20" s="252"/>
      <c r="G20" s="253">
        <f>ROUND(E20*F20,2)</f>
        <v>0</v>
      </c>
      <c r="H20" s="236"/>
      <c r="I20" s="235">
        <f>ROUND(E20*H20,2)</f>
        <v>0</v>
      </c>
      <c r="J20" s="236"/>
      <c r="K20" s="235">
        <f>ROUND(E20*J20,2)</f>
        <v>0</v>
      </c>
      <c r="L20" s="235">
        <v>21</v>
      </c>
      <c r="M20" s="235">
        <f>G20*(1+L20/100)</f>
        <v>0</v>
      </c>
      <c r="N20" s="234">
        <v>0</v>
      </c>
      <c r="O20" s="234">
        <f>ROUND(E20*N20,2)</f>
        <v>0</v>
      </c>
      <c r="P20" s="234">
        <v>3.6999999999999998E-2</v>
      </c>
      <c r="Q20" s="234">
        <f>ROUND(E20*P20,2)</f>
        <v>0.53</v>
      </c>
      <c r="R20" s="235"/>
      <c r="S20" s="235" t="s">
        <v>118</v>
      </c>
      <c r="T20" s="235" t="s">
        <v>118</v>
      </c>
      <c r="U20" s="235">
        <v>0.55000000000000004</v>
      </c>
      <c r="V20" s="235">
        <f>ROUND(E20*U20,2)</f>
        <v>7.92</v>
      </c>
      <c r="W20" s="235"/>
      <c r="X20" s="235" t="s">
        <v>119</v>
      </c>
      <c r="Y20" s="235" t="s">
        <v>120</v>
      </c>
      <c r="Z20" s="214"/>
      <c r="AA20" s="214"/>
      <c r="AB20" s="214"/>
      <c r="AC20" s="214"/>
      <c r="AD20" s="214"/>
      <c r="AE20" s="214"/>
      <c r="AF20" s="214"/>
      <c r="AG20" s="214" t="s">
        <v>121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2" x14ac:dyDescent="0.2">
      <c r="A21" s="231"/>
      <c r="B21" s="232"/>
      <c r="C21" s="263" t="s">
        <v>141</v>
      </c>
      <c r="D21" s="237"/>
      <c r="E21" s="238">
        <v>14.4</v>
      </c>
      <c r="F21" s="235"/>
      <c r="G21" s="235"/>
      <c r="H21" s="235"/>
      <c r="I21" s="235"/>
      <c r="J21" s="235"/>
      <c r="K21" s="235"/>
      <c r="L21" s="235"/>
      <c r="M21" s="235"/>
      <c r="N21" s="234"/>
      <c r="O21" s="234"/>
      <c r="P21" s="234"/>
      <c r="Q21" s="234"/>
      <c r="R21" s="235"/>
      <c r="S21" s="235"/>
      <c r="T21" s="235"/>
      <c r="U21" s="235"/>
      <c r="V21" s="235"/>
      <c r="W21" s="235"/>
      <c r="X21" s="235"/>
      <c r="Y21" s="235"/>
      <c r="Z21" s="214"/>
      <c r="AA21" s="214"/>
      <c r="AB21" s="214"/>
      <c r="AC21" s="214"/>
      <c r="AD21" s="214"/>
      <c r="AE21" s="214"/>
      <c r="AF21" s="214"/>
      <c r="AG21" s="214" t="s">
        <v>123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 x14ac:dyDescent="0.2">
      <c r="A22" s="248">
        <v>6</v>
      </c>
      <c r="B22" s="249" t="s">
        <v>142</v>
      </c>
      <c r="C22" s="262" t="s">
        <v>143</v>
      </c>
      <c r="D22" s="250" t="s">
        <v>117</v>
      </c>
      <c r="E22" s="251">
        <v>0.36</v>
      </c>
      <c r="F22" s="252"/>
      <c r="G22" s="253">
        <f>ROUND(E22*F22,2)</f>
        <v>0</v>
      </c>
      <c r="H22" s="236"/>
      <c r="I22" s="235">
        <f>ROUND(E22*H22,2)</f>
        <v>0</v>
      </c>
      <c r="J22" s="236"/>
      <c r="K22" s="235">
        <f>ROUND(E22*J22,2)</f>
        <v>0</v>
      </c>
      <c r="L22" s="235">
        <v>21</v>
      </c>
      <c r="M22" s="235">
        <f>G22*(1+L22/100)</f>
        <v>0</v>
      </c>
      <c r="N22" s="234">
        <v>0</v>
      </c>
      <c r="O22" s="234">
        <f>ROUND(E22*N22,2)</f>
        <v>0</v>
      </c>
      <c r="P22" s="234">
        <v>5.8999999999999997E-2</v>
      </c>
      <c r="Q22" s="234">
        <f>ROUND(E22*P22,2)</f>
        <v>0.02</v>
      </c>
      <c r="R22" s="235"/>
      <c r="S22" s="235" t="s">
        <v>118</v>
      </c>
      <c r="T22" s="235" t="s">
        <v>118</v>
      </c>
      <c r="U22" s="235">
        <v>0.3</v>
      </c>
      <c r="V22" s="235">
        <f>ROUND(E22*U22,2)</f>
        <v>0.11</v>
      </c>
      <c r="W22" s="235"/>
      <c r="X22" s="235" t="s">
        <v>119</v>
      </c>
      <c r="Y22" s="235" t="s">
        <v>120</v>
      </c>
      <c r="Z22" s="214"/>
      <c r="AA22" s="214"/>
      <c r="AB22" s="214"/>
      <c r="AC22" s="214"/>
      <c r="AD22" s="214"/>
      <c r="AE22" s="214"/>
      <c r="AF22" s="214"/>
      <c r="AG22" s="214" t="s">
        <v>121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2" x14ac:dyDescent="0.2">
      <c r="A23" s="231"/>
      <c r="B23" s="232"/>
      <c r="C23" s="263" t="s">
        <v>144</v>
      </c>
      <c r="D23" s="237"/>
      <c r="E23" s="238">
        <v>0.36</v>
      </c>
      <c r="F23" s="235"/>
      <c r="G23" s="235"/>
      <c r="H23" s="235"/>
      <c r="I23" s="235"/>
      <c r="J23" s="235"/>
      <c r="K23" s="235"/>
      <c r="L23" s="235"/>
      <c r="M23" s="235"/>
      <c r="N23" s="234"/>
      <c r="O23" s="234"/>
      <c r="P23" s="234"/>
      <c r="Q23" s="234"/>
      <c r="R23" s="235"/>
      <c r="S23" s="235"/>
      <c r="T23" s="235"/>
      <c r="U23" s="235"/>
      <c r="V23" s="235"/>
      <c r="W23" s="235"/>
      <c r="X23" s="235"/>
      <c r="Y23" s="235"/>
      <c r="Z23" s="214"/>
      <c r="AA23" s="214"/>
      <c r="AB23" s="214"/>
      <c r="AC23" s="214"/>
      <c r="AD23" s="214"/>
      <c r="AE23" s="214"/>
      <c r="AF23" s="214"/>
      <c r="AG23" s="214" t="s">
        <v>123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x14ac:dyDescent="0.2">
      <c r="A24" s="241" t="s">
        <v>113</v>
      </c>
      <c r="B24" s="242" t="s">
        <v>76</v>
      </c>
      <c r="C24" s="261" t="s">
        <v>77</v>
      </c>
      <c r="D24" s="243"/>
      <c r="E24" s="244"/>
      <c r="F24" s="245"/>
      <c r="G24" s="246">
        <f>SUMIF(AG25:AG25,"&lt;&gt;NOR",G25:G25)</f>
        <v>0</v>
      </c>
      <c r="H24" s="240"/>
      <c r="I24" s="240">
        <f>SUM(I25:I25)</f>
        <v>0</v>
      </c>
      <c r="J24" s="240"/>
      <c r="K24" s="240">
        <f>SUM(K25:K25)</f>
        <v>0</v>
      </c>
      <c r="L24" s="240"/>
      <c r="M24" s="240">
        <f>SUM(M25:M25)</f>
        <v>0</v>
      </c>
      <c r="N24" s="239"/>
      <c r="O24" s="239">
        <f>SUM(O25:O25)</f>
        <v>0</v>
      </c>
      <c r="P24" s="239"/>
      <c r="Q24" s="239">
        <f>SUM(Q25:Q25)</f>
        <v>0</v>
      </c>
      <c r="R24" s="240"/>
      <c r="S24" s="240"/>
      <c r="T24" s="240"/>
      <c r="U24" s="240"/>
      <c r="V24" s="240">
        <f>SUM(V25:V25)</f>
        <v>0.43</v>
      </c>
      <c r="W24" s="240"/>
      <c r="X24" s="240"/>
      <c r="Y24" s="240"/>
      <c r="AG24" t="s">
        <v>114</v>
      </c>
    </row>
    <row r="25" spans="1:60" ht="22.5" outlineLevel="1" x14ac:dyDescent="0.2">
      <c r="A25" s="254">
        <v>7</v>
      </c>
      <c r="B25" s="255" t="s">
        <v>145</v>
      </c>
      <c r="C25" s="264" t="s">
        <v>146</v>
      </c>
      <c r="D25" s="256" t="s">
        <v>147</v>
      </c>
      <c r="E25" s="257">
        <v>0.20380999999999999</v>
      </c>
      <c r="F25" s="258"/>
      <c r="G25" s="259">
        <f>ROUND(E25*F25,2)</f>
        <v>0</v>
      </c>
      <c r="H25" s="236"/>
      <c r="I25" s="235">
        <f>ROUND(E25*H25,2)</f>
        <v>0</v>
      </c>
      <c r="J25" s="236"/>
      <c r="K25" s="235">
        <f>ROUND(E25*J25,2)</f>
        <v>0</v>
      </c>
      <c r="L25" s="235">
        <v>21</v>
      </c>
      <c r="M25" s="235">
        <f>G25*(1+L25/100)</f>
        <v>0</v>
      </c>
      <c r="N25" s="234">
        <v>0</v>
      </c>
      <c r="O25" s="234">
        <f>ROUND(E25*N25,2)</f>
        <v>0</v>
      </c>
      <c r="P25" s="234">
        <v>0</v>
      </c>
      <c r="Q25" s="234">
        <f>ROUND(E25*P25,2)</f>
        <v>0</v>
      </c>
      <c r="R25" s="235"/>
      <c r="S25" s="235" t="s">
        <v>118</v>
      </c>
      <c r="T25" s="235" t="s">
        <v>118</v>
      </c>
      <c r="U25" s="235">
        <v>2.1</v>
      </c>
      <c r="V25" s="235">
        <f>ROUND(E25*U25,2)</f>
        <v>0.43</v>
      </c>
      <c r="W25" s="235"/>
      <c r="X25" s="235" t="s">
        <v>148</v>
      </c>
      <c r="Y25" s="235" t="s">
        <v>120</v>
      </c>
      <c r="Z25" s="214"/>
      <c r="AA25" s="214"/>
      <c r="AB25" s="214"/>
      <c r="AC25" s="214"/>
      <c r="AD25" s="214"/>
      <c r="AE25" s="214"/>
      <c r="AF25" s="214"/>
      <c r="AG25" s="214" t="s">
        <v>149</v>
      </c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x14ac:dyDescent="0.2">
      <c r="A26" s="241" t="s">
        <v>113</v>
      </c>
      <c r="B26" s="242" t="s">
        <v>78</v>
      </c>
      <c r="C26" s="261" t="s">
        <v>79</v>
      </c>
      <c r="D26" s="243"/>
      <c r="E26" s="244"/>
      <c r="F26" s="245"/>
      <c r="G26" s="246">
        <f>SUMIF(AG27:AG65,"&lt;&gt;NOR",G27:G65)</f>
        <v>0</v>
      </c>
      <c r="H26" s="240"/>
      <c r="I26" s="240">
        <f>SUM(I27:I65)</f>
        <v>0</v>
      </c>
      <c r="J26" s="240"/>
      <c r="K26" s="240">
        <f>SUM(K27:K65)</f>
        <v>0</v>
      </c>
      <c r="L26" s="240"/>
      <c r="M26" s="240">
        <f>SUM(M27:M65)</f>
        <v>0</v>
      </c>
      <c r="N26" s="239"/>
      <c r="O26" s="239">
        <f>SUM(O27:O65)</f>
        <v>1.6300000000000001</v>
      </c>
      <c r="P26" s="239"/>
      <c r="Q26" s="239">
        <f>SUM(Q27:Q65)</f>
        <v>0.82</v>
      </c>
      <c r="R26" s="240"/>
      <c r="S26" s="240"/>
      <c r="T26" s="240"/>
      <c r="U26" s="240"/>
      <c r="V26" s="240">
        <f>SUM(V27:V65)</f>
        <v>82.179999999999993</v>
      </c>
      <c r="W26" s="240"/>
      <c r="X26" s="240"/>
      <c r="Y26" s="240"/>
      <c r="AG26" t="s">
        <v>114</v>
      </c>
    </row>
    <row r="27" spans="1:60" outlineLevel="1" x14ac:dyDescent="0.2">
      <c r="A27" s="248">
        <v>8</v>
      </c>
      <c r="B27" s="249" t="s">
        <v>150</v>
      </c>
      <c r="C27" s="262" t="s">
        <v>151</v>
      </c>
      <c r="D27" s="250" t="s">
        <v>117</v>
      </c>
      <c r="E27" s="251">
        <v>11.25</v>
      </c>
      <c r="F27" s="252"/>
      <c r="G27" s="253">
        <f>ROUND(E27*F27,2)</f>
        <v>0</v>
      </c>
      <c r="H27" s="236"/>
      <c r="I27" s="235">
        <f>ROUND(E27*H27,2)</f>
        <v>0</v>
      </c>
      <c r="J27" s="236"/>
      <c r="K27" s="235">
        <f>ROUND(E27*J27,2)</f>
        <v>0</v>
      </c>
      <c r="L27" s="235">
        <v>21</v>
      </c>
      <c r="M27" s="235">
        <f>G27*(1+L27/100)</f>
        <v>0</v>
      </c>
      <c r="N27" s="234">
        <v>5.0000000000000002E-5</v>
      </c>
      <c r="O27" s="234">
        <f>ROUND(E27*N27,2)</f>
        <v>0</v>
      </c>
      <c r="P27" s="234">
        <v>0</v>
      </c>
      <c r="Q27" s="234">
        <f>ROUND(E27*P27,2)</f>
        <v>0</v>
      </c>
      <c r="R27" s="235"/>
      <c r="S27" s="235" t="s">
        <v>118</v>
      </c>
      <c r="T27" s="235" t="s">
        <v>118</v>
      </c>
      <c r="U27" s="235">
        <v>0.72</v>
      </c>
      <c r="V27" s="235">
        <f>ROUND(E27*U27,2)</f>
        <v>8.1</v>
      </c>
      <c r="W27" s="235"/>
      <c r="X27" s="235" t="s">
        <v>119</v>
      </c>
      <c r="Y27" s="235" t="s">
        <v>120</v>
      </c>
      <c r="Z27" s="214"/>
      <c r="AA27" s="214"/>
      <c r="AB27" s="214"/>
      <c r="AC27" s="214"/>
      <c r="AD27" s="214"/>
      <c r="AE27" s="214"/>
      <c r="AF27" s="214"/>
      <c r="AG27" s="214" t="s">
        <v>121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2" x14ac:dyDescent="0.2">
      <c r="A28" s="231"/>
      <c r="B28" s="232"/>
      <c r="C28" s="263" t="s">
        <v>152</v>
      </c>
      <c r="D28" s="237"/>
      <c r="E28" s="238">
        <v>11.25</v>
      </c>
      <c r="F28" s="235"/>
      <c r="G28" s="235"/>
      <c r="H28" s="235"/>
      <c r="I28" s="235"/>
      <c r="J28" s="235"/>
      <c r="K28" s="235"/>
      <c r="L28" s="235"/>
      <c r="M28" s="235"/>
      <c r="N28" s="234"/>
      <c r="O28" s="234"/>
      <c r="P28" s="234"/>
      <c r="Q28" s="234"/>
      <c r="R28" s="235"/>
      <c r="S28" s="235"/>
      <c r="T28" s="235"/>
      <c r="U28" s="235"/>
      <c r="V28" s="235"/>
      <c r="W28" s="235"/>
      <c r="X28" s="235"/>
      <c r="Y28" s="235"/>
      <c r="Z28" s="214"/>
      <c r="AA28" s="214"/>
      <c r="AB28" s="214"/>
      <c r="AC28" s="214"/>
      <c r="AD28" s="214"/>
      <c r="AE28" s="214"/>
      <c r="AF28" s="214"/>
      <c r="AG28" s="214" t="s">
        <v>123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1" x14ac:dyDescent="0.2">
      <c r="A29" s="248">
        <v>9</v>
      </c>
      <c r="B29" s="249" t="s">
        <v>153</v>
      </c>
      <c r="C29" s="262" t="s">
        <v>154</v>
      </c>
      <c r="D29" s="250" t="s">
        <v>155</v>
      </c>
      <c r="E29" s="251">
        <v>428</v>
      </c>
      <c r="F29" s="252"/>
      <c r="G29" s="253">
        <f>ROUND(E29*F29,2)</f>
        <v>0</v>
      </c>
      <c r="H29" s="236"/>
      <c r="I29" s="235">
        <f>ROUND(E29*H29,2)</f>
        <v>0</v>
      </c>
      <c r="J29" s="236"/>
      <c r="K29" s="235">
        <f>ROUND(E29*J29,2)</f>
        <v>0</v>
      </c>
      <c r="L29" s="235">
        <v>21</v>
      </c>
      <c r="M29" s="235">
        <f>G29*(1+L29/100)</f>
        <v>0</v>
      </c>
      <c r="N29" s="234">
        <v>6.0000000000000002E-5</v>
      </c>
      <c r="O29" s="234">
        <f>ROUND(E29*N29,2)</f>
        <v>0.03</v>
      </c>
      <c r="P29" s="234">
        <v>0</v>
      </c>
      <c r="Q29" s="234">
        <f>ROUND(E29*P29,2)</f>
        <v>0</v>
      </c>
      <c r="R29" s="235"/>
      <c r="S29" s="235" t="s">
        <v>118</v>
      </c>
      <c r="T29" s="235" t="s">
        <v>118</v>
      </c>
      <c r="U29" s="235">
        <v>2.4E-2</v>
      </c>
      <c r="V29" s="235">
        <f>ROUND(E29*U29,2)</f>
        <v>10.27</v>
      </c>
      <c r="W29" s="235"/>
      <c r="X29" s="235" t="s">
        <v>119</v>
      </c>
      <c r="Y29" s="235" t="s">
        <v>120</v>
      </c>
      <c r="Z29" s="214"/>
      <c r="AA29" s="214"/>
      <c r="AB29" s="214"/>
      <c r="AC29" s="214"/>
      <c r="AD29" s="214"/>
      <c r="AE29" s="214"/>
      <c r="AF29" s="214"/>
      <c r="AG29" s="214" t="s">
        <v>121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2" x14ac:dyDescent="0.2">
      <c r="A30" s="231"/>
      <c r="B30" s="232"/>
      <c r="C30" s="263" t="s">
        <v>156</v>
      </c>
      <c r="D30" s="237"/>
      <c r="E30" s="238">
        <v>428</v>
      </c>
      <c r="F30" s="235"/>
      <c r="G30" s="235"/>
      <c r="H30" s="235"/>
      <c r="I30" s="235"/>
      <c r="J30" s="235"/>
      <c r="K30" s="235"/>
      <c r="L30" s="235"/>
      <c r="M30" s="235"/>
      <c r="N30" s="234"/>
      <c r="O30" s="234"/>
      <c r="P30" s="234"/>
      <c r="Q30" s="234"/>
      <c r="R30" s="235"/>
      <c r="S30" s="235"/>
      <c r="T30" s="235"/>
      <c r="U30" s="235"/>
      <c r="V30" s="235"/>
      <c r="W30" s="235"/>
      <c r="X30" s="235"/>
      <c r="Y30" s="235"/>
      <c r="Z30" s="214"/>
      <c r="AA30" s="214"/>
      <c r="AB30" s="214"/>
      <c r="AC30" s="214"/>
      <c r="AD30" s="214"/>
      <c r="AE30" s="214"/>
      <c r="AF30" s="214"/>
      <c r="AG30" s="214" t="s">
        <v>123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ht="22.5" outlineLevel="1" x14ac:dyDescent="0.2">
      <c r="A31" s="248">
        <v>10</v>
      </c>
      <c r="B31" s="249" t="s">
        <v>157</v>
      </c>
      <c r="C31" s="262" t="s">
        <v>158</v>
      </c>
      <c r="D31" s="250" t="s">
        <v>155</v>
      </c>
      <c r="E31" s="251">
        <v>677.61199999999997</v>
      </c>
      <c r="F31" s="252"/>
      <c r="G31" s="253">
        <f>ROUND(E31*F31,2)</f>
        <v>0</v>
      </c>
      <c r="H31" s="236"/>
      <c r="I31" s="235">
        <f>ROUND(E31*H31,2)</f>
        <v>0</v>
      </c>
      <c r="J31" s="236"/>
      <c r="K31" s="235">
        <f>ROUND(E31*J31,2)</f>
        <v>0</v>
      </c>
      <c r="L31" s="235">
        <v>21</v>
      </c>
      <c r="M31" s="235">
        <f>G31*(1+L31/100)</f>
        <v>0</v>
      </c>
      <c r="N31" s="234">
        <v>0</v>
      </c>
      <c r="O31" s="234">
        <f>ROUND(E31*N31,2)</f>
        <v>0</v>
      </c>
      <c r="P31" s="234">
        <v>0</v>
      </c>
      <c r="Q31" s="234">
        <f>ROUND(E31*P31,2)</f>
        <v>0</v>
      </c>
      <c r="R31" s="235"/>
      <c r="S31" s="235" t="s">
        <v>118</v>
      </c>
      <c r="T31" s="235" t="s">
        <v>118</v>
      </c>
      <c r="U31" s="235">
        <v>0</v>
      </c>
      <c r="V31" s="235">
        <f>ROUND(E31*U31,2)</f>
        <v>0</v>
      </c>
      <c r="W31" s="235"/>
      <c r="X31" s="235" t="s">
        <v>119</v>
      </c>
      <c r="Y31" s="235" t="s">
        <v>120</v>
      </c>
      <c r="Z31" s="214"/>
      <c r="AA31" s="214"/>
      <c r="AB31" s="214"/>
      <c r="AC31" s="214"/>
      <c r="AD31" s="214"/>
      <c r="AE31" s="214"/>
      <c r="AF31" s="214"/>
      <c r="AG31" s="214" t="s">
        <v>121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2" x14ac:dyDescent="0.2">
      <c r="A32" s="231"/>
      <c r="B32" s="232"/>
      <c r="C32" s="263" t="s">
        <v>159</v>
      </c>
      <c r="D32" s="237"/>
      <c r="E32" s="238">
        <v>643.70000000000005</v>
      </c>
      <c r="F32" s="235"/>
      <c r="G32" s="235"/>
      <c r="H32" s="235"/>
      <c r="I32" s="235"/>
      <c r="J32" s="235"/>
      <c r="K32" s="235"/>
      <c r="L32" s="235"/>
      <c r="M32" s="235"/>
      <c r="N32" s="234"/>
      <c r="O32" s="234"/>
      <c r="P32" s="234"/>
      <c r="Q32" s="234"/>
      <c r="R32" s="235"/>
      <c r="S32" s="235"/>
      <c r="T32" s="235"/>
      <c r="U32" s="235"/>
      <c r="V32" s="235"/>
      <c r="W32" s="235"/>
      <c r="X32" s="235"/>
      <c r="Y32" s="235"/>
      <c r="Z32" s="214"/>
      <c r="AA32" s="214"/>
      <c r="AB32" s="214"/>
      <c r="AC32" s="214"/>
      <c r="AD32" s="214"/>
      <c r="AE32" s="214"/>
      <c r="AF32" s="214"/>
      <c r="AG32" s="214" t="s">
        <v>123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3" x14ac:dyDescent="0.2">
      <c r="A33" s="231"/>
      <c r="B33" s="232"/>
      <c r="C33" s="263" t="s">
        <v>160</v>
      </c>
      <c r="D33" s="237"/>
      <c r="E33" s="238">
        <v>33.911999999999999</v>
      </c>
      <c r="F33" s="235"/>
      <c r="G33" s="235"/>
      <c r="H33" s="235"/>
      <c r="I33" s="235"/>
      <c r="J33" s="235"/>
      <c r="K33" s="235"/>
      <c r="L33" s="235"/>
      <c r="M33" s="235"/>
      <c r="N33" s="234"/>
      <c r="O33" s="234"/>
      <c r="P33" s="234"/>
      <c r="Q33" s="234"/>
      <c r="R33" s="235"/>
      <c r="S33" s="235"/>
      <c r="T33" s="235"/>
      <c r="U33" s="235"/>
      <c r="V33" s="235"/>
      <c r="W33" s="235"/>
      <c r="X33" s="235"/>
      <c r="Y33" s="235"/>
      <c r="Z33" s="214"/>
      <c r="AA33" s="214"/>
      <c r="AB33" s="214"/>
      <c r="AC33" s="214"/>
      <c r="AD33" s="214"/>
      <c r="AE33" s="214"/>
      <c r="AF33" s="214"/>
      <c r="AG33" s="214" t="s">
        <v>123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1" x14ac:dyDescent="0.2">
      <c r="A34" s="248">
        <v>11</v>
      </c>
      <c r="B34" s="249" t="s">
        <v>161</v>
      </c>
      <c r="C34" s="262" t="s">
        <v>162</v>
      </c>
      <c r="D34" s="250" t="s">
        <v>155</v>
      </c>
      <c r="E34" s="251">
        <v>643.70000000000005</v>
      </c>
      <c r="F34" s="252"/>
      <c r="G34" s="253">
        <f>ROUND(E34*F34,2)</f>
        <v>0</v>
      </c>
      <c r="H34" s="236"/>
      <c r="I34" s="235">
        <f>ROUND(E34*H34,2)</f>
        <v>0</v>
      </c>
      <c r="J34" s="236"/>
      <c r="K34" s="235">
        <f>ROUND(E34*J34,2)</f>
        <v>0</v>
      </c>
      <c r="L34" s="235">
        <v>21</v>
      </c>
      <c r="M34" s="235">
        <f>G34*(1+L34/100)</f>
        <v>0</v>
      </c>
      <c r="N34" s="234">
        <v>5.0000000000000002E-5</v>
      </c>
      <c r="O34" s="234">
        <f>ROUND(E34*N34,2)</f>
        <v>0.03</v>
      </c>
      <c r="P34" s="234">
        <v>0</v>
      </c>
      <c r="Q34" s="234">
        <f>ROUND(E34*P34,2)</f>
        <v>0</v>
      </c>
      <c r="R34" s="235"/>
      <c r="S34" s="235" t="s">
        <v>118</v>
      </c>
      <c r="T34" s="235" t="s">
        <v>118</v>
      </c>
      <c r="U34" s="235">
        <v>5.1999999999999998E-2</v>
      </c>
      <c r="V34" s="235">
        <f>ROUND(E34*U34,2)</f>
        <v>33.47</v>
      </c>
      <c r="W34" s="235"/>
      <c r="X34" s="235" t="s">
        <v>119</v>
      </c>
      <c r="Y34" s="235" t="s">
        <v>120</v>
      </c>
      <c r="Z34" s="214"/>
      <c r="AA34" s="214"/>
      <c r="AB34" s="214"/>
      <c r="AC34" s="214"/>
      <c r="AD34" s="214"/>
      <c r="AE34" s="214"/>
      <c r="AF34" s="214"/>
      <c r="AG34" s="214" t="s">
        <v>121</v>
      </c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2" x14ac:dyDescent="0.2">
      <c r="A35" s="231"/>
      <c r="B35" s="232"/>
      <c r="C35" s="263" t="s">
        <v>163</v>
      </c>
      <c r="D35" s="237"/>
      <c r="E35" s="238">
        <v>379.7</v>
      </c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4"/>
      <c r="R35" s="235"/>
      <c r="S35" s="235"/>
      <c r="T35" s="235"/>
      <c r="U35" s="235"/>
      <c r="V35" s="235"/>
      <c r="W35" s="235"/>
      <c r="X35" s="235"/>
      <c r="Y35" s="235"/>
      <c r="Z35" s="214"/>
      <c r="AA35" s="214"/>
      <c r="AB35" s="214"/>
      <c r="AC35" s="214"/>
      <c r="AD35" s="214"/>
      <c r="AE35" s="214"/>
      <c r="AF35" s="214"/>
      <c r="AG35" s="214" t="s">
        <v>123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3" x14ac:dyDescent="0.2">
      <c r="A36" s="231"/>
      <c r="B36" s="232"/>
      <c r="C36" s="263" t="s">
        <v>164</v>
      </c>
      <c r="D36" s="237"/>
      <c r="E36" s="238">
        <v>264</v>
      </c>
      <c r="F36" s="235"/>
      <c r="G36" s="235"/>
      <c r="H36" s="235"/>
      <c r="I36" s="235"/>
      <c r="J36" s="235"/>
      <c r="K36" s="235"/>
      <c r="L36" s="235"/>
      <c r="M36" s="235"/>
      <c r="N36" s="234"/>
      <c r="O36" s="234"/>
      <c r="P36" s="234"/>
      <c r="Q36" s="234"/>
      <c r="R36" s="235"/>
      <c r="S36" s="235"/>
      <c r="T36" s="235"/>
      <c r="U36" s="235"/>
      <c r="V36" s="235"/>
      <c r="W36" s="235"/>
      <c r="X36" s="235"/>
      <c r="Y36" s="235"/>
      <c r="Z36" s="214"/>
      <c r="AA36" s="214"/>
      <c r="AB36" s="214"/>
      <c r="AC36" s="214"/>
      <c r="AD36" s="214"/>
      <c r="AE36" s="214"/>
      <c r="AF36" s="214"/>
      <c r="AG36" s="214" t="s">
        <v>123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 x14ac:dyDescent="0.2">
      <c r="A37" s="248">
        <v>12</v>
      </c>
      <c r="B37" s="249" t="s">
        <v>165</v>
      </c>
      <c r="C37" s="262" t="s">
        <v>166</v>
      </c>
      <c r="D37" s="250" t="s">
        <v>155</v>
      </c>
      <c r="E37" s="251">
        <v>820</v>
      </c>
      <c r="F37" s="252"/>
      <c r="G37" s="253">
        <f>ROUND(E37*F37,2)</f>
        <v>0</v>
      </c>
      <c r="H37" s="236"/>
      <c r="I37" s="235">
        <f>ROUND(E37*H37,2)</f>
        <v>0</v>
      </c>
      <c r="J37" s="236"/>
      <c r="K37" s="235">
        <f>ROUND(E37*J37,2)</f>
        <v>0</v>
      </c>
      <c r="L37" s="235">
        <v>21</v>
      </c>
      <c r="M37" s="235">
        <f>G37*(1+L37/100)</f>
        <v>0</v>
      </c>
      <c r="N37" s="234">
        <v>5.0000000000000002E-5</v>
      </c>
      <c r="O37" s="234">
        <f>ROUND(E37*N37,2)</f>
        <v>0.04</v>
      </c>
      <c r="P37" s="234">
        <v>1E-3</v>
      </c>
      <c r="Q37" s="234">
        <f>ROUND(E37*P37,2)</f>
        <v>0.82</v>
      </c>
      <c r="R37" s="235"/>
      <c r="S37" s="235" t="s">
        <v>118</v>
      </c>
      <c r="T37" s="235" t="s">
        <v>118</v>
      </c>
      <c r="U37" s="235">
        <v>3.6999999999999998E-2</v>
      </c>
      <c r="V37" s="235">
        <f>ROUND(E37*U37,2)</f>
        <v>30.34</v>
      </c>
      <c r="W37" s="235"/>
      <c r="X37" s="235" t="s">
        <v>119</v>
      </c>
      <c r="Y37" s="235" t="s">
        <v>120</v>
      </c>
      <c r="Z37" s="214"/>
      <c r="AA37" s="214"/>
      <c r="AB37" s="214"/>
      <c r="AC37" s="214"/>
      <c r="AD37" s="214"/>
      <c r="AE37" s="214"/>
      <c r="AF37" s="214"/>
      <c r="AG37" s="214" t="s">
        <v>121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2" x14ac:dyDescent="0.2">
      <c r="A38" s="231"/>
      <c r="B38" s="232"/>
      <c r="C38" s="263" t="s">
        <v>167</v>
      </c>
      <c r="D38" s="237"/>
      <c r="E38" s="238">
        <v>820</v>
      </c>
      <c r="F38" s="235"/>
      <c r="G38" s="235"/>
      <c r="H38" s="235"/>
      <c r="I38" s="235"/>
      <c r="J38" s="235"/>
      <c r="K38" s="235"/>
      <c r="L38" s="235"/>
      <c r="M38" s="235"/>
      <c r="N38" s="234"/>
      <c r="O38" s="234"/>
      <c r="P38" s="234"/>
      <c r="Q38" s="234"/>
      <c r="R38" s="235"/>
      <c r="S38" s="235"/>
      <c r="T38" s="235"/>
      <c r="U38" s="235"/>
      <c r="V38" s="235"/>
      <c r="W38" s="235"/>
      <c r="X38" s="235"/>
      <c r="Y38" s="235"/>
      <c r="Z38" s="214"/>
      <c r="AA38" s="214"/>
      <c r="AB38" s="214"/>
      <c r="AC38" s="214"/>
      <c r="AD38" s="214"/>
      <c r="AE38" s="214"/>
      <c r="AF38" s="214"/>
      <c r="AG38" s="214" t="s">
        <v>123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 x14ac:dyDescent="0.2">
      <c r="A39" s="248">
        <v>13</v>
      </c>
      <c r="B39" s="249" t="s">
        <v>168</v>
      </c>
      <c r="C39" s="262" t="s">
        <v>169</v>
      </c>
      <c r="D39" s="250" t="s">
        <v>147</v>
      </c>
      <c r="E39" s="251">
        <v>0.14499999999999999</v>
      </c>
      <c r="F39" s="252"/>
      <c r="G39" s="253">
        <f>ROUND(E39*F39,2)</f>
        <v>0</v>
      </c>
      <c r="H39" s="236"/>
      <c r="I39" s="235">
        <f>ROUND(E39*H39,2)</f>
        <v>0</v>
      </c>
      <c r="J39" s="236"/>
      <c r="K39" s="235">
        <f>ROUND(E39*J39,2)</f>
        <v>0</v>
      </c>
      <c r="L39" s="235">
        <v>21</v>
      </c>
      <c r="M39" s="235">
        <f>G39*(1+L39/100)</f>
        <v>0</v>
      </c>
      <c r="N39" s="234">
        <v>1</v>
      </c>
      <c r="O39" s="234">
        <f>ROUND(E39*N39,2)</f>
        <v>0.15</v>
      </c>
      <c r="P39" s="234">
        <v>0</v>
      </c>
      <c r="Q39" s="234">
        <f>ROUND(E39*P39,2)</f>
        <v>0</v>
      </c>
      <c r="R39" s="235"/>
      <c r="S39" s="235" t="s">
        <v>170</v>
      </c>
      <c r="T39" s="235" t="s">
        <v>118</v>
      </c>
      <c r="U39" s="235">
        <v>0</v>
      </c>
      <c r="V39" s="235">
        <f>ROUND(E39*U39,2)</f>
        <v>0</v>
      </c>
      <c r="W39" s="235"/>
      <c r="X39" s="235" t="s">
        <v>171</v>
      </c>
      <c r="Y39" s="235" t="s">
        <v>120</v>
      </c>
      <c r="Z39" s="214"/>
      <c r="AA39" s="214"/>
      <c r="AB39" s="214"/>
      <c r="AC39" s="214"/>
      <c r="AD39" s="214"/>
      <c r="AE39" s="214"/>
      <c r="AF39" s="214"/>
      <c r="AG39" s="214" t="s">
        <v>172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ht="22.5" outlineLevel="2" x14ac:dyDescent="0.2">
      <c r="A40" s="231"/>
      <c r="B40" s="232"/>
      <c r="C40" s="263" t="s">
        <v>173</v>
      </c>
      <c r="D40" s="237"/>
      <c r="E40" s="238">
        <v>6.5000000000000002E-2</v>
      </c>
      <c r="F40" s="235"/>
      <c r="G40" s="235"/>
      <c r="H40" s="235"/>
      <c r="I40" s="235"/>
      <c r="J40" s="235"/>
      <c r="K40" s="235"/>
      <c r="L40" s="235"/>
      <c r="M40" s="235"/>
      <c r="N40" s="234"/>
      <c r="O40" s="234"/>
      <c r="P40" s="234"/>
      <c r="Q40" s="234"/>
      <c r="R40" s="235"/>
      <c r="S40" s="235"/>
      <c r="T40" s="235"/>
      <c r="U40" s="235"/>
      <c r="V40" s="235"/>
      <c r="W40" s="235"/>
      <c r="X40" s="235"/>
      <c r="Y40" s="235"/>
      <c r="Z40" s="214"/>
      <c r="AA40" s="214"/>
      <c r="AB40" s="214"/>
      <c r="AC40" s="214"/>
      <c r="AD40" s="214"/>
      <c r="AE40" s="214"/>
      <c r="AF40" s="214"/>
      <c r="AG40" s="214" t="s">
        <v>123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 x14ac:dyDescent="0.2">
      <c r="A41" s="231"/>
      <c r="B41" s="232"/>
      <c r="C41" s="263" t="s">
        <v>174</v>
      </c>
      <c r="D41" s="237"/>
      <c r="E41" s="238">
        <v>0.08</v>
      </c>
      <c r="F41" s="235"/>
      <c r="G41" s="235"/>
      <c r="H41" s="235"/>
      <c r="I41" s="235"/>
      <c r="J41" s="235"/>
      <c r="K41" s="235"/>
      <c r="L41" s="235"/>
      <c r="M41" s="235"/>
      <c r="N41" s="234"/>
      <c r="O41" s="234"/>
      <c r="P41" s="234"/>
      <c r="Q41" s="234"/>
      <c r="R41" s="235"/>
      <c r="S41" s="235"/>
      <c r="T41" s="235"/>
      <c r="U41" s="235"/>
      <c r="V41" s="235"/>
      <c r="W41" s="235"/>
      <c r="X41" s="235"/>
      <c r="Y41" s="235"/>
      <c r="Z41" s="214"/>
      <c r="AA41" s="214"/>
      <c r="AB41" s="214"/>
      <c r="AC41" s="214"/>
      <c r="AD41" s="214"/>
      <c r="AE41" s="214"/>
      <c r="AF41" s="214"/>
      <c r="AG41" s="214" t="s">
        <v>123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 x14ac:dyDescent="0.2">
      <c r="A42" s="248">
        <v>14</v>
      </c>
      <c r="B42" s="249" t="s">
        <v>175</v>
      </c>
      <c r="C42" s="262" t="s">
        <v>176</v>
      </c>
      <c r="D42" s="250" t="s">
        <v>147</v>
      </c>
      <c r="E42" s="251">
        <v>3.73E-2</v>
      </c>
      <c r="F42" s="252"/>
      <c r="G42" s="253">
        <f>ROUND(E42*F42,2)</f>
        <v>0</v>
      </c>
      <c r="H42" s="236"/>
      <c r="I42" s="235">
        <f>ROUND(E42*H42,2)</f>
        <v>0</v>
      </c>
      <c r="J42" s="236"/>
      <c r="K42" s="235">
        <f>ROUND(E42*J42,2)</f>
        <v>0</v>
      </c>
      <c r="L42" s="235">
        <v>21</v>
      </c>
      <c r="M42" s="235">
        <f>G42*(1+L42/100)</f>
        <v>0</v>
      </c>
      <c r="N42" s="234">
        <v>1</v>
      </c>
      <c r="O42" s="234">
        <f>ROUND(E42*N42,2)</f>
        <v>0.04</v>
      </c>
      <c r="P42" s="234">
        <v>0</v>
      </c>
      <c r="Q42" s="234">
        <f>ROUND(E42*P42,2)</f>
        <v>0</v>
      </c>
      <c r="R42" s="235"/>
      <c r="S42" s="235" t="s">
        <v>170</v>
      </c>
      <c r="T42" s="235" t="s">
        <v>118</v>
      </c>
      <c r="U42" s="235">
        <v>0</v>
      </c>
      <c r="V42" s="235">
        <f>ROUND(E42*U42,2)</f>
        <v>0</v>
      </c>
      <c r="W42" s="235"/>
      <c r="X42" s="235" t="s">
        <v>171</v>
      </c>
      <c r="Y42" s="235" t="s">
        <v>120</v>
      </c>
      <c r="Z42" s="214"/>
      <c r="AA42" s="214"/>
      <c r="AB42" s="214"/>
      <c r="AC42" s="214"/>
      <c r="AD42" s="214"/>
      <c r="AE42" s="214"/>
      <c r="AF42" s="214"/>
      <c r="AG42" s="214" t="s">
        <v>172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 x14ac:dyDescent="0.2">
      <c r="A43" s="231"/>
      <c r="B43" s="232"/>
      <c r="C43" s="263" t="s">
        <v>177</v>
      </c>
      <c r="D43" s="237"/>
      <c r="E43" s="238">
        <v>3.73E-2</v>
      </c>
      <c r="F43" s="235"/>
      <c r="G43" s="235"/>
      <c r="H43" s="235"/>
      <c r="I43" s="235"/>
      <c r="J43" s="235"/>
      <c r="K43" s="235"/>
      <c r="L43" s="235"/>
      <c r="M43" s="235"/>
      <c r="N43" s="234"/>
      <c r="O43" s="234"/>
      <c r="P43" s="234"/>
      <c r="Q43" s="234"/>
      <c r="R43" s="235"/>
      <c r="S43" s="235"/>
      <c r="T43" s="235"/>
      <c r="U43" s="235"/>
      <c r="V43" s="235"/>
      <c r="W43" s="235"/>
      <c r="X43" s="235"/>
      <c r="Y43" s="235"/>
      <c r="Z43" s="214"/>
      <c r="AA43" s="214"/>
      <c r="AB43" s="214"/>
      <c r="AC43" s="214"/>
      <c r="AD43" s="214"/>
      <c r="AE43" s="214"/>
      <c r="AF43" s="214"/>
      <c r="AG43" s="214" t="s">
        <v>123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1" x14ac:dyDescent="0.2">
      <c r="A44" s="248">
        <v>15</v>
      </c>
      <c r="B44" s="249" t="s">
        <v>178</v>
      </c>
      <c r="C44" s="262" t="s">
        <v>179</v>
      </c>
      <c r="D44" s="250" t="s">
        <v>147</v>
      </c>
      <c r="E44" s="251">
        <v>6.2170000000000003E-2</v>
      </c>
      <c r="F44" s="252"/>
      <c r="G44" s="253">
        <f>ROUND(E44*F44,2)</f>
        <v>0</v>
      </c>
      <c r="H44" s="236"/>
      <c r="I44" s="235">
        <f>ROUND(E44*H44,2)</f>
        <v>0</v>
      </c>
      <c r="J44" s="236"/>
      <c r="K44" s="235">
        <f>ROUND(E44*J44,2)</f>
        <v>0</v>
      </c>
      <c r="L44" s="235">
        <v>21</v>
      </c>
      <c r="M44" s="235">
        <f>G44*(1+L44/100)</f>
        <v>0</v>
      </c>
      <c r="N44" s="234">
        <v>1</v>
      </c>
      <c r="O44" s="234">
        <f>ROUND(E44*N44,2)</f>
        <v>0.06</v>
      </c>
      <c r="P44" s="234">
        <v>0</v>
      </c>
      <c r="Q44" s="234">
        <f>ROUND(E44*P44,2)</f>
        <v>0</v>
      </c>
      <c r="R44" s="235" t="s">
        <v>180</v>
      </c>
      <c r="S44" s="235" t="s">
        <v>118</v>
      </c>
      <c r="T44" s="235" t="s">
        <v>118</v>
      </c>
      <c r="U44" s="235">
        <v>0</v>
      </c>
      <c r="V44" s="235">
        <f>ROUND(E44*U44,2)</f>
        <v>0</v>
      </c>
      <c r="W44" s="235"/>
      <c r="X44" s="235" t="s">
        <v>171</v>
      </c>
      <c r="Y44" s="235" t="s">
        <v>120</v>
      </c>
      <c r="Z44" s="214"/>
      <c r="AA44" s="214"/>
      <c r="AB44" s="214"/>
      <c r="AC44" s="214"/>
      <c r="AD44" s="214"/>
      <c r="AE44" s="214"/>
      <c r="AF44" s="214"/>
      <c r="AG44" s="214" t="s">
        <v>172</v>
      </c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2" x14ac:dyDescent="0.2">
      <c r="A45" s="231"/>
      <c r="B45" s="232"/>
      <c r="C45" s="263" t="s">
        <v>181</v>
      </c>
      <c r="D45" s="237"/>
      <c r="E45" s="238">
        <v>6.2170000000000003E-2</v>
      </c>
      <c r="F45" s="235"/>
      <c r="G45" s="235"/>
      <c r="H45" s="235"/>
      <c r="I45" s="235"/>
      <c r="J45" s="235"/>
      <c r="K45" s="235"/>
      <c r="L45" s="235"/>
      <c r="M45" s="235"/>
      <c r="N45" s="234"/>
      <c r="O45" s="234"/>
      <c r="P45" s="234"/>
      <c r="Q45" s="234"/>
      <c r="R45" s="235"/>
      <c r="S45" s="235"/>
      <c r="T45" s="235"/>
      <c r="U45" s="235"/>
      <c r="V45" s="235"/>
      <c r="W45" s="235"/>
      <c r="X45" s="235"/>
      <c r="Y45" s="235"/>
      <c r="Z45" s="214"/>
      <c r="AA45" s="214"/>
      <c r="AB45" s="214"/>
      <c r="AC45" s="214"/>
      <c r="AD45" s="214"/>
      <c r="AE45" s="214"/>
      <c r="AF45" s="214"/>
      <c r="AG45" s="214" t="s">
        <v>123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ht="22.5" outlineLevel="1" x14ac:dyDescent="0.2">
      <c r="A46" s="248">
        <v>16</v>
      </c>
      <c r="B46" s="249" t="s">
        <v>182</v>
      </c>
      <c r="C46" s="262" t="s">
        <v>183</v>
      </c>
      <c r="D46" s="250" t="s">
        <v>140</v>
      </c>
      <c r="E46" s="251">
        <v>17.114999999999998</v>
      </c>
      <c r="F46" s="252"/>
      <c r="G46" s="253">
        <f>ROUND(E46*F46,2)</f>
        <v>0</v>
      </c>
      <c r="H46" s="236"/>
      <c r="I46" s="235">
        <f>ROUND(E46*H46,2)</f>
        <v>0</v>
      </c>
      <c r="J46" s="236"/>
      <c r="K46" s="235">
        <f>ROUND(E46*J46,2)</f>
        <v>0</v>
      </c>
      <c r="L46" s="235">
        <v>21</v>
      </c>
      <c r="M46" s="235">
        <f>G46*(1+L46/100)</f>
        <v>0</v>
      </c>
      <c r="N46" s="234">
        <v>2.4299999999999999E-3</v>
      </c>
      <c r="O46" s="234">
        <f>ROUND(E46*N46,2)</f>
        <v>0.04</v>
      </c>
      <c r="P46" s="234">
        <v>0</v>
      </c>
      <c r="Q46" s="234">
        <f>ROUND(E46*P46,2)</f>
        <v>0</v>
      </c>
      <c r="R46" s="235" t="s">
        <v>180</v>
      </c>
      <c r="S46" s="235" t="s">
        <v>118</v>
      </c>
      <c r="T46" s="235" t="s">
        <v>118</v>
      </c>
      <c r="U46" s="235">
        <v>0</v>
      </c>
      <c r="V46" s="235">
        <f>ROUND(E46*U46,2)</f>
        <v>0</v>
      </c>
      <c r="W46" s="235"/>
      <c r="X46" s="235" t="s">
        <v>171</v>
      </c>
      <c r="Y46" s="235" t="s">
        <v>120</v>
      </c>
      <c r="Z46" s="214"/>
      <c r="AA46" s="214"/>
      <c r="AB46" s="214"/>
      <c r="AC46" s="214"/>
      <c r="AD46" s="214"/>
      <c r="AE46" s="214"/>
      <c r="AF46" s="214"/>
      <c r="AG46" s="214" t="s">
        <v>172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2" x14ac:dyDescent="0.2">
      <c r="A47" s="231"/>
      <c r="B47" s="232"/>
      <c r="C47" s="263" t="s">
        <v>184</v>
      </c>
      <c r="D47" s="237"/>
      <c r="E47" s="238">
        <v>17.114999999999998</v>
      </c>
      <c r="F47" s="235"/>
      <c r="G47" s="235"/>
      <c r="H47" s="235"/>
      <c r="I47" s="235"/>
      <c r="J47" s="235"/>
      <c r="K47" s="235"/>
      <c r="L47" s="235"/>
      <c r="M47" s="235"/>
      <c r="N47" s="234"/>
      <c r="O47" s="234"/>
      <c r="P47" s="234"/>
      <c r="Q47" s="234"/>
      <c r="R47" s="235"/>
      <c r="S47" s="235"/>
      <c r="T47" s="235"/>
      <c r="U47" s="235"/>
      <c r="V47" s="235"/>
      <c r="W47" s="235"/>
      <c r="X47" s="235"/>
      <c r="Y47" s="235"/>
      <c r="Z47" s="214"/>
      <c r="AA47" s="214"/>
      <c r="AB47" s="214"/>
      <c r="AC47" s="214"/>
      <c r="AD47" s="214"/>
      <c r="AE47" s="214"/>
      <c r="AF47" s="214"/>
      <c r="AG47" s="214" t="s">
        <v>123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ht="22.5" outlineLevel="1" x14ac:dyDescent="0.2">
      <c r="A48" s="248">
        <v>17</v>
      </c>
      <c r="B48" s="249" t="s">
        <v>185</v>
      </c>
      <c r="C48" s="262" t="s">
        <v>186</v>
      </c>
      <c r="D48" s="250" t="s">
        <v>147</v>
      </c>
      <c r="E48" s="251">
        <v>2.2550000000000001E-2</v>
      </c>
      <c r="F48" s="252"/>
      <c r="G48" s="253">
        <f>ROUND(E48*F48,2)</f>
        <v>0</v>
      </c>
      <c r="H48" s="236"/>
      <c r="I48" s="235">
        <f>ROUND(E48*H48,2)</f>
        <v>0</v>
      </c>
      <c r="J48" s="236"/>
      <c r="K48" s="235">
        <f>ROUND(E48*J48,2)</f>
        <v>0</v>
      </c>
      <c r="L48" s="235">
        <v>21</v>
      </c>
      <c r="M48" s="235">
        <f>G48*(1+L48/100)</f>
        <v>0</v>
      </c>
      <c r="N48" s="234">
        <v>1</v>
      </c>
      <c r="O48" s="234">
        <f>ROUND(E48*N48,2)</f>
        <v>0.02</v>
      </c>
      <c r="P48" s="234">
        <v>0</v>
      </c>
      <c r="Q48" s="234">
        <f>ROUND(E48*P48,2)</f>
        <v>0</v>
      </c>
      <c r="R48" s="235"/>
      <c r="S48" s="235" t="s">
        <v>170</v>
      </c>
      <c r="T48" s="235" t="s">
        <v>118</v>
      </c>
      <c r="U48" s="235">
        <v>0</v>
      </c>
      <c r="V48" s="235">
        <f>ROUND(E48*U48,2)</f>
        <v>0</v>
      </c>
      <c r="W48" s="235"/>
      <c r="X48" s="235" t="s">
        <v>171</v>
      </c>
      <c r="Y48" s="235" t="s">
        <v>120</v>
      </c>
      <c r="Z48" s="214"/>
      <c r="AA48" s="214"/>
      <c r="AB48" s="214"/>
      <c r="AC48" s="214"/>
      <c r="AD48" s="214"/>
      <c r="AE48" s="214"/>
      <c r="AF48" s="214"/>
      <c r="AG48" s="214" t="s">
        <v>172</v>
      </c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2" x14ac:dyDescent="0.2">
      <c r="A49" s="231"/>
      <c r="B49" s="232"/>
      <c r="C49" s="263" t="s">
        <v>187</v>
      </c>
      <c r="D49" s="237"/>
      <c r="E49" s="238">
        <v>2.2550000000000001E-2</v>
      </c>
      <c r="F49" s="235"/>
      <c r="G49" s="235"/>
      <c r="H49" s="235"/>
      <c r="I49" s="235"/>
      <c r="J49" s="235"/>
      <c r="K49" s="235"/>
      <c r="L49" s="235"/>
      <c r="M49" s="235"/>
      <c r="N49" s="234"/>
      <c r="O49" s="234"/>
      <c r="P49" s="234"/>
      <c r="Q49" s="234"/>
      <c r="R49" s="235"/>
      <c r="S49" s="235"/>
      <c r="T49" s="235"/>
      <c r="U49" s="235"/>
      <c r="V49" s="235"/>
      <c r="W49" s="235"/>
      <c r="X49" s="235"/>
      <c r="Y49" s="235"/>
      <c r="Z49" s="214"/>
      <c r="AA49" s="214"/>
      <c r="AB49" s="214"/>
      <c r="AC49" s="214"/>
      <c r="AD49" s="214"/>
      <c r="AE49" s="214"/>
      <c r="AF49" s="214"/>
      <c r="AG49" s="214" t="s">
        <v>123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ht="22.5" outlineLevel="1" x14ac:dyDescent="0.2">
      <c r="A50" s="248">
        <v>18</v>
      </c>
      <c r="B50" s="249" t="s">
        <v>188</v>
      </c>
      <c r="C50" s="262" t="s">
        <v>189</v>
      </c>
      <c r="D50" s="250" t="s">
        <v>147</v>
      </c>
      <c r="E50" s="251">
        <v>0.124</v>
      </c>
      <c r="F50" s="252"/>
      <c r="G50" s="253">
        <f>ROUND(E50*F50,2)</f>
        <v>0</v>
      </c>
      <c r="H50" s="236"/>
      <c r="I50" s="235">
        <f>ROUND(E50*H50,2)</f>
        <v>0</v>
      </c>
      <c r="J50" s="236"/>
      <c r="K50" s="235">
        <f>ROUND(E50*J50,2)</f>
        <v>0</v>
      </c>
      <c r="L50" s="235">
        <v>21</v>
      </c>
      <c r="M50" s="235">
        <f>G50*(1+L50/100)</f>
        <v>0</v>
      </c>
      <c r="N50" s="234">
        <v>1</v>
      </c>
      <c r="O50" s="234">
        <f>ROUND(E50*N50,2)</f>
        <v>0.12</v>
      </c>
      <c r="P50" s="234">
        <v>0</v>
      </c>
      <c r="Q50" s="234">
        <f>ROUND(E50*P50,2)</f>
        <v>0</v>
      </c>
      <c r="R50" s="235"/>
      <c r="S50" s="235" t="s">
        <v>170</v>
      </c>
      <c r="T50" s="235" t="s">
        <v>118</v>
      </c>
      <c r="U50" s="235">
        <v>0</v>
      </c>
      <c r="V50" s="235">
        <f>ROUND(E50*U50,2)</f>
        <v>0</v>
      </c>
      <c r="W50" s="235"/>
      <c r="X50" s="235" t="s">
        <v>171</v>
      </c>
      <c r="Y50" s="235" t="s">
        <v>120</v>
      </c>
      <c r="Z50" s="214"/>
      <c r="AA50" s="214"/>
      <c r="AB50" s="214"/>
      <c r="AC50" s="214"/>
      <c r="AD50" s="214"/>
      <c r="AE50" s="214"/>
      <c r="AF50" s="214"/>
      <c r="AG50" s="214" t="s">
        <v>172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2" x14ac:dyDescent="0.2">
      <c r="A51" s="231"/>
      <c r="B51" s="232"/>
      <c r="C51" s="263" t="s">
        <v>190</v>
      </c>
      <c r="D51" s="237"/>
      <c r="E51" s="238">
        <v>0.124</v>
      </c>
      <c r="F51" s="235"/>
      <c r="G51" s="235"/>
      <c r="H51" s="235"/>
      <c r="I51" s="235"/>
      <c r="J51" s="235"/>
      <c r="K51" s="235"/>
      <c r="L51" s="235"/>
      <c r="M51" s="235"/>
      <c r="N51" s="234"/>
      <c r="O51" s="234"/>
      <c r="P51" s="234"/>
      <c r="Q51" s="234"/>
      <c r="R51" s="235"/>
      <c r="S51" s="235"/>
      <c r="T51" s="235"/>
      <c r="U51" s="235"/>
      <c r="V51" s="235"/>
      <c r="W51" s="235"/>
      <c r="X51" s="235"/>
      <c r="Y51" s="235"/>
      <c r="Z51" s="214"/>
      <c r="AA51" s="214"/>
      <c r="AB51" s="214"/>
      <c r="AC51" s="214"/>
      <c r="AD51" s="214"/>
      <c r="AE51" s="214"/>
      <c r="AF51" s="214"/>
      <c r="AG51" s="214" t="s">
        <v>123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ht="22.5" outlineLevel="1" x14ac:dyDescent="0.2">
      <c r="A52" s="248">
        <v>19</v>
      </c>
      <c r="B52" s="249" t="s">
        <v>191</v>
      </c>
      <c r="C52" s="262" t="s">
        <v>192</v>
      </c>
      <c r="D52" s="250" t="s">
        <v>147</v>
      </c>
      <c r="E52" s="251">
        <v>0.10625999999999999</v>
      </c>
      <c r="F52" s="252"/>
      <c r="G52" s="253">
        <f>ROUND(E52*F52,2)</f>
        <v>0</v>
      </c>
      <c r="H52" s="236"/>
      <c r="I52" s="235">
        <f>ROUND(E52*H52,2)</f>
        <v>0</v>
      </c>
      <c r="J52" s="236"/>
      <c r="K52" s="235">
        <f>ROUND(E52*J52,2)</f>
        <v>0</v>
      </c>
      <c r="L52" s="235">
        <v>21</v>
      </c>
      <c r="M52" s="235">
        <f>G52*(1+L52/100)</f>
        <v>0</v>
      </c>
      <c r="N52" s="234">
        <v>1</v>
      </c>
      <c r="O52" s="234">
        <f>ROUND(E52*N52,2)</f>
        <v>0.11</v>
      </c>
      <c r="P52" s="234">
        <v>0</v>
      </c>
      <c r="Q52" s="234">
        <f>ROUND(E52*P52,2)</f>
        <v>0</v>
      </c>
      <c r="R52" s="235"/>
      <c r="S52" s="235" t="s">
        <v>170</v>
      </c>
      <c r="T52" s="235" t="s">
        <v>118</v>
      </c>
      <c r="U52" s="235">
        <v>0</v>
      </c>
      <c r="V52" s="235">
        <f>ROUND(E52*U52,2)</f>
        <v>0</v>
      </c>
      <c r="W52" s="235"/>
      <c r="X52" s="235" t="s">
        <v>171</v>
      </c>
      <c r="Y52" s="235" t="s">
        <v>120</v>
      </c>
      <c r="Z52" s="214"/>
      <c r="AA52" s="214"/>
      <c r="AB52" s="214"/>
      <c r="AC52" s="214"/>
      <c r="AD52" s="214"/>
      <c r="AE52" s="214"/>
      <c r="AF52" s="214"/>
      <c r="AG52" s="214" t="s">
        <v>172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2" x14ac:dyDescent="0.2">
      <c r="A53" s="231"/>
      <c r="B53" s="232"/>
      <c r="C53" s="263" t="s">
        <v>193</v>
      </c>
      <c r="D53" s="237"/>
      <c r="E53" s="238">
        <v>0.10625999999999999</v>
      </c>
      <c r="F53" s="235"/>
      <c r="G53" s="235"/>
      <c r="H53" s="235"/>
      <c r="I53" s="235"/>
      <c r="J53" s="235"/>
      <c r="K53" s="235"/>
      <c r="L53" s="235"/>
      <c r="M53" s="235"/>
      <c r="N53" s="234"/>
      <c r="O53" s="234"/>
      <c r="P53" s="234"/>
      <c r="Q53" s="234"/>
      <c r="R53" s="235"/>
      <c r="S53" s="235"/>
      <c r="T53" s="235"/>
      <c r="U53" s="235"/>
      <c r="V53" s="235"/>
      <c r="W53" s="235"/>
      <c r="X53" s="235"/>
      <c r="Y53" s="235"/>
      <c r="Z53" s="214"/>
      <c r="AA53" s="214"/>
      <c r="AB53" s="214"/>
      <c r="AC53" s="214"/>
      <c r="AD53" s="214"/>
      <c r="AE53" s="214"/>
      <c r="AF53" s="214"/>
      <c r="AG53" s="214" t="s">
        <v>123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ht="22.5" outlineLevel="1" x14ac:dyDescent="0.2">
      <c r="A54" s="248">
        <v>20</v>
      </c>
      <c r="B54" s="249" t="s">
        <v>194</v>
      </c>
      <c r="C54" s="262" t="s">
        <v>195</v>
      </c>
      <c r="D54" s="250" t="s">
        <v>147</v>
      </c>
      <c r="E54" s="251">
        <v>8.4860000000000005E-2</v>
      </c>
      <c r="F54" s="252"/>
      <c r="G54" s="253">
        <f>ROUND(E54*F54,2)</f>
        <v>0</v>
      </c>
      <c r="H54" s="236"/>
      <c r="I54" s="235">
        <f>ROUND(E54*H54,2)</f>
        <v>0</v>
      </c>
      <c r="J54" s="236"/>
      <c r="K54" s="235">
        <f>ROUND(E54*J54,2)</f>
        <v>0</v>
      </c>
      <c r="L54" s="235">
        <v>21</v>
      </c>
      <c r="M54" s="235">
        <f>G54*(1+L54/100)</f>
        <v>0</v>
      </c>
      <c r="N54" s="234">
        <v>1</v>
      </c>
      <c r="O54" s="234">
        <f>ROUND(E54*N54,2)</f>
        <v>0.08</v>
      </c>
      <c r="P54" s="234">
        <v>0</v>
      </c>
      <c r="Q54" s="234">
        <f>ROUND(E54*P54,2)</f>
        <v>0</v>
      </c>
      <c r="R54" s="235" t="s">
        <v>180</v>
      </c>
      <c r="S54" s="235" t="s">
        <v>118</v>
      </c>
      <c r="T54" s="235" t="s">
        <v>118</v>
      </c>
      <c r="U54" s="235">
        <v>0</v>
      </c>
      <c r="V54" s="235">
        <f>ROUND(E54*U54,2)</f>
        <v>0</v>
      </c>
      <c r="W54" s="235"/>
      <c r="X54" s="235" t="s">
        <v>171</v>
      </c>
      <c r="Y54" s="235" t="s">
        <v>120</v>
      </c>
      <c r="Z54" s="214"/>
      <c r="AA54" s="214"/>
      <c r="AB54" s="214"/>
      <c r="AC54" s="214"/>
      <c r="AD54" s="214"/>
      <c r="AE54" s="214"/>
      <c r="AF54" s="214"/>
      <c r="AG54" s="214" t="s">
        <v>172</v>
      </c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ht="22.5" outlineLevel="2" x14ac:dyDescent="0.2">
      <c r="A55" s="231"/>
      <c r="B55" s="232"/>
      <c r="C55" s="263" t="s">
        <v>196</v>
      </c>
      <c r="D55" s="237"/>
      <c r="E55" s="238">
        <v>8.4860000000000005E-2</v>
      </c>
      <c r="F55" s="235"/>
      <c r="G55" s="235"/>
      <c r="H55" s="235"/>
      <c r="I55" s="235"/>
      <c r="J55" s="235"/>
      <c r="K55" s="235"/>
      <c r="L55" s="235"/>
      <c r="M55" s="235"/>
      <c r="N55" s="234"/>
      <c r="O55" s="234"/>
      <c r="P55" s="234"/>
      <c r="Q55" s="234"/>
      <c r="R55" s="235"/>
      <c r="S55" s="235"/>
      <c r="T55" s="235"/>
      <c r="U55" s="235"/>
      <c r="V55" s="235"/>
      <c r="W55" s="235"/>
      <c r="X55" s="235"/>
      <c r="Y55" s="235"/>
      <c r="Z55" s="214"/>
      <c r="AA55" s="214"/>
      <c r="AB55" s="214"/>
      <c r="AC55" s="214"/>
      <c r="AD55" s="214"/>
      <c r="AE55" s="214"/>
      <c r="AF55" s="214"/>
      <c r="AG55" s="214" t="s">
        <v>123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ht="22.5" outlineLevel="1" x14ac:dyDescent="0.2">
      <c r="A56" s="248">
        <v>21</v>
      </c>
      <c r="B56" s="249" t="s">
        <v>197</v>
      </c>
      <c r="C56" s="262" t="s">
        <v>198</v>
      </c>
      <c r="D56" s="250" t="s">
        <v>147</v>
      </c>
      <c r="E56" s="251">
        <v>0.25080000000000002</v>
      </c>
      <c r="F56" s="252"/>
      <c r="G56" s="253">
        <f>ROUND(E56*F56,2)</f>
        <v>0</v>
      </c>
      <c r="H56" s="236"/>
      <c r="I56" s="235">
        <f>ROUND(E56*H56,2)</f>
        <v>0</v>
      </c>
      <c r="J56" s="236"/>
      <c r="K56" s="235">
        <f>ROUND(E56*J56,2)</f>
        <v>0</v>
      </c>
      <c r="L56" s="235">
        <v>21</v>
      </c>
      <c r="M56" s="235">
        <f>G56*(1+L56/100)</f>
        <v>0</v>
      </c>
      <c r="N56" s="234">
        <v>1</v>
      </c>
      <c r="O56" s="234">
        <f>ROUND(E56*N56,2)</f>
        <v>0.25</v>
      </c>
      <c r="P56" s="234">
        <v>0</v>
      </c>
      <c r="Q56" s="234">
        <f>ROUND(E56*P56,2)</f>
        <v>0</v>
      </c>
      <c r="R56" s="235"/>
      <c r="S56" s="235" t="s">
        <v>170</v>
      </c>
      <c r="T56" s="235" t="s">
        <v>118</v>
      </c>
      <c r="U56" s="235">
        <v>0</v>
      </c>
      <c r="V56" s="235">
        <f>ROUND(E56*U56,2)</f>
        <v>0</v>
      </c>
      <c r="W56" s="235"/>
      <c r="X56" s="235" t="s">
        <v>171</v>
      </c>
      <c r="Y56" s="235" t="s">
        <v>120</v>
      </c>
      <c r="Z56" s="214"/>
      <c r="AA56" s="214"/>
      <c r="AB56" s="214"/>
      <c r="AC56" s="214"/>
      <c r="AD56" s="214"/>
      <c r="AE56" s="214"/>
      <c r="AF56" s="214"/>
      <c r="AG56" s="214" t="s">
        <v>172</v>
      </c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2" x14ac:dyDescent="0.2">
      <c r="A57" s="231"/>
      <c r="B57" s="232"/>
      <c r="C57" s="263" t="s">
        <v>199</v>
      </c>
      <c r="D57" s="237"/>
      <c r="E57" s="238">
        <v>0.25080000000000002</v>
      </c>
      <c r="F57" s="235"/>
      <c r="G57" s="235"/>
      <c r="H57" s="235"/>
      <c r="I57" s="235"/>
      <c r="J57" s="235"/>
      <c r="K57" s="235"/>
      <c r="L57" s="235"/>
      <c r="M57" s="235"/>
      <c r="N57" s="234"/>
      <c r="O57" s="234"/>
      <c r="P57" s="234"/>
      <c r="Q57" s="234"/>
      <c r="R57" s="235"/>
      <c r="S57" s="235"/>
      <c r="T57" s="235"/>
      <c r="U57" s="235"/>
      <c r="V57" s="235"/>
      <c r="W57" s="235"/>
      <c r="X57" s="235"/>
      <c r="Y57" s="235"/>
      <c r="Z57" s="214"/>
      <c r="AA57" s="214"/>
      <c r="AB57" s="214"/>
      <c r="AC57" s="214"/>
      <c r="AD57" s="214"/>
      <c r="AE57" s="214"/>
      <c r="AF57" s="214"/>
      <c r="AG57" s="214" t="s">
        <v>123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 x14ac:dyDescent="0.2">
      <c r="A58" s="248">
        <v>22</v>
      </c>
      <c r="B58" s="249" t="s">
        <v>200</v>
      </c>
      <c r="C58" s="262" t="s">
        <v>201</v>
      </c>
      <c r="D58" s="250" t="s">
        <v>147</v>
      </c>
      <c r="E58" s="251">
        <v>6.7500000000000004E-2</v>
      </c>
      <c r="F58" s="252"/>
      <c r="G58" s="253">
        <f>ROUND(E58*F58,2)</f>
        <v>0</v>
      </c>
      <c r="H58" s="236"/>
      <c r="I58" s="235">
        <f>ROUND(E58*H58,2)</f>
        <v>0</v>
      </c>
      <c r="J58" s="236"/>
      <c r="K58" s="235">
        <f>ROUND(E58*J58,2)</f>
        <v>0</v>
      </c>
      <c r="L58" s="235">
        <v>21</v>
      </c>
      <c r="M58" s="235">
        <f>G58*(1+L58/100)</f>
        <v>0</v>
      </c>
      <c r="N58" s="234">
        <v>1</v>
      </c>
      <c r="O58" s="234">
        <f>ROUND(E58*N58,2)</f>
        <v>7.0000000000000007E-2</v>
      </c>
      <c r="P58" s="234">
        <v>0</v>
      </c>
      <c r="Q58" s="234">
        <f>ROUND(E58*P58,2)</f>
        <v>0</v>
      </c>
      <c r="R58" s="235" t="s">
        <v>180</v>
      </c>
      <c r="S58" s="235" t="s">
        <v>118</v>
      </c>
      <c r="T58" s="235" t="s">
        <v>118</v>
      </c>
      <c r="U58" s="235">
        <v>0</v>
      </c>
      <c r="V58" s="235">
        <f>ROUND(E58*U58,2)</f>
        <v>0</v>
      </c>
      <c r="W58" s="235"/>
      <c r="X58" s="235" t="s">
        <v>171</v>
      </c>
      <c r="Y58" s="235" t="s">
        <v>120</v>
      </c>
      <c r="Z58" s="214"/>
      <c r="AA58" s="214"/>
      <c r="AB58" s="214"/>
      <c r="AC58" s="214"/>
      <c r="AD58" s="214"/>
      <c r="AE58" s="214"/>
      <c r="AF58" s="214"/>
      <c r="AG58" s="214" t="s">
        <v>172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2" x14ac:dyDescent="0.2">
      <c r="A59" s="231"/>
      <c r="B59" s="232"/>
      <c r="C59" s="263" t="s">
        <v>202</v>
      </c>
      <c r="D59" s="237"/>
      <c r="E59" s="238">
        <v>6.7500000000000004E-2</v>
      </c>
      <c r="F59" s="235"/>
      <c r="G59" s="235"/>
      <c r="H59" s="235"/>
      <c r="I59" s="235"/>
      <c r="J59" s="235"/>
      <c r="K59" s="235"/>
      <c r="L59" s="235"/>
      <c r="M59" s="235"/>
      <c r="N59" s="234"/>
      <c r="O59" s="234"/>
      <c r="P59" s="234"/>
      <c r="Q59" s="234"/>
      <c r="R59" s="235"/>
      <c r="S59" s="235"/>
      <c r="T59" s="235"/>
      <c r="U59" s="235"/>
      <c r="V59" s="235"/>
      <c r="W59" s="235"/>
      <c r="X59" s="235"/>
      <c r="Y59" s="235"/>
      <c r="Z59" s="214"/>
      <c r="AA59" s="214"/>
      <c r="AB59" s="214"/>
      <c r="AC59" s="214"/>
      <c r="AD59" s="214"/>
      <c r="AE59" s="214"/>
      <c r="AF59" s="214"/>
      <c r="AG59" s="214" t="s">
        <v>123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ht="22.5" outlineLevel="1" x14ac:dyDescent="0.2">
      <c r="A60" s="248">
        <v>23</v>
      </c>
      <c r="B60" s="249" t="s">
        <v>203</v>
      </c>
      <c r="C60" s="262" t="s">
        <v>204</v>
      </c>
      <c r="D60" s="250" t="s">
        <v>129</v>
      </c>
      <c r="E60" s="251">
        <v>17</v>
      </c>
      <c r="F60" s="252"/>
      <c r="G60" s="253">
        <f>ROUND(E60*F60,2)</f>
        <v>0</v>
      </c>
      <c r="H60" s="236"/>
      <c r="I60" s="235">
        <f>ROUND(E60*H60,2)</f>
        <v>0</v>
      </c>
      <c r="J60" s="236"/>
      <c r="K60" s="235">
        <f>ROUND(E60*J60,2)</f>
        <v>0</v>
      </c>
      <c r="L60" s="235">
        <v>21</v>
      </c>
      <c r="M60" s="235">
        <f>G60*(1+L60/100)</f>
        <v>0</v>
      </c>
      <c r="N60" s="234">
        <v>3.2300000000000002E-2</v>
      </c>
      <c r="O60" s="234">
        <f>ROUND(E60*N60,2)</f>
        <v>0.55000000000000004</v>
      </c>
      <c r="P60" s="234">
        <v>0</v>
      </c>
      <c r="Q60" s="234">
        <f>ROUND(E60*P60,2)</f>
        <v>0</v>
      </c>
      <c r="R60" s="235"/>
      <c r="S60" s="235" t="s">
        <v>170</v>
      </c>
      <c r="T60" s="235" t="s">
        <v>205</v>
      </c>
      <c r="U60" s="235">
        <v>0</v>
      </c>
      <c r="V60" s="235">
        <f>ROUND(E60*U60,2)</f>
        <v>0</v>
      </c>
      <c r="W60" s="235"/>
      <c r="X60" s="235" t="s">
        <v>171</v>
      </c>
      <c r="Y60" s="235" t="s">
        <v>120</v>
      </c>
      <c r="Z60" s="214"/>
      <c r="AA60" s="214"/>
      <c r="AB60" s="214"/>
      <c r="AC60" s="214"/>
      <c r="AD60" s="214"/>
      <c r="AE60" s="214"/>
      <c r="AF60" s="214"/>
      <c r="AG60" s="214" t="s">
        <v>172</v>
      </c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2" x14ac:dyDescent="0.2">
      <c r="A61" s="231"/>
      <c r="B61" s="232"/>
      <c r="C61" s="263" t="s">
        <v>206</v>
      </c>
      <c r="D61" s="237"/>
      <c r="E61" s="238">
        <v>17</v>
      </c>
      <c r="F61" s="235"/>
      <c r="G61" s="235"/>
      <c r="H61" s="235"/>
      <c r="I61" s="235"/>
      <c r="J61" s="235"/>
      <c r="K61" s="235"/>
      <c r="L61" s="235"/>
      <c r="M61" s="235"/>
      <c r="N61" s="234"/>
      <c r="O61" s="234"/>
      <c r="P61" s="234"/>
      <c r="Q61" s="234"/>
      <c r="R61" s="235"/>
      <c r="S61" s="235"/>
      <c r="T61" s="235"/>
      <c r="U61" s="235"/>
      <c r="V61" s="235"/>
      <c r="W61" s="235"/>
      <c r="X61" s="235"/>
      <c r="Y61" s="235"/>
      <c r="Z61" s="214"/>
      <c r="AA61" s="214"/>
      <c r="AB61" s="214"/>
      <c r="AC61" s="214"/>
      <c r="AD61" s="214"/>
      <c r="AE61" s="214"/>
      <c r="AF61" s="214"/>
      <c r="AG61" s="214" t="s">
        <v>123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ht="22.5" outlineLevel="1" x14ac:dyDescent="0.2">
      <c r="A62" s="248">
        <v>24</v>
      </c>
      <c r="B62" s="249" t="s">
        <v>207</v>
      </c>
      <c r="C62" s="262" t="s">
        <v>208</v>
      </c>
      <c r="D62" s="250" t="s">
        <v>129</v>
      </c>
      <c r="E62" s="251">
        <v>1</v>
      </c>
      <c r="F62" s="252"/>
      <c r="G62" s="253">
        <f>ROUND(E62*F62,2)</f>
        <v>0</v>
      </c>
      <c r="H62" s="236"/>
      <c r="I62" s="235">
        <f>ROUND(E62*H62,2)</f>
        <v>0</v>
      </c>
      <c r="J62" s="236"/>
      <c r="K62" s="235">
        <f>ROUND(E62*J62,2)</f>
        <v>0</v>
      </c>
      <c r="L62" s="235">
        <v>21</v>
      </c>
      <c r="M62" s="235">
        <f>G62*(1+L62/100)</f>
        <v>0</v>
      </c>
      <c r="N62" s="234">
        <v>3.8399999999999997E-2</v>
      </c>
      <c r="O62" s="234">
        <f>ROUND(E62*N62,2)</f>
        <v>0.04</v>
      </c>
      <c r="P62" s="234">
        <v>0</v>
      </c>
      <c r="Q62" s="234">
        <f>ROUND(E62*P62,2)</f>
        <v>0</v>
      </c>
      <c r="R62" s="235"/>
      <c r="S62" s="235" t="s">
        <v>170</v>
      </c>
      <c r="T62" s="235" t="s">
        <v>205</v>
      </c>
      <c r="U62" s="235">
        <v>0</v>
      </c>
      <c r="V62" s="235">
        <f>ROUND(E62*U62,2)</f>
        <v>0</v>
      </c>
      <c r="W62" s="235"/>
      <c r="X62" s="235" t="s">
        <v>171</v>
      </c>
      <c r="Y62" s="235" t="s">
        <v>120</v>
      </c>
      <c r="Z62" s="214"/>
      <c r="AA62" s="214"/>
      <c r="AB62" s="214"/>
      <c r="AC62" s="214"/>
      <c r="AD62" s="214"/>
      <c r="AE62" s="214"/>
      <c r="AF62" s="214"/>
      <c r="AG62" s="214" t="s">
        <v>172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2" x14ac:dyDescent="0.2">
      <c r="A63" s="231"/>
      <c r="B63" s="232"/>
      <c r="C63" s="263" t="s">
        <v>209</v>
      </c>
      <c r="D63" s="237"/>
      <c r="E63" s="238">
        <v>1</v>
      </c>
      <c r="F63" s="235"/>
      <c r="G63" s="235"/>
      <c r="H63" s="235"/>
      <c r="I63" s="235"/>
      <c r="J63" s="235"/>
      <c r="K63" s="235"/>
      <c r="L63" s="235"/>
      <c r="M63" s="235"/>
      <c r="N63" s="234"/>
      <c r="O63" s="234"/>
      <c r="P63" s="234"/>
      <c r="Q63" s="234"/>
      <c r="R63" s="235"/>
      <c r="S63" s="235"/>
      <c r="T63" s="235"/>
      <c r="U63" s="235"/>
      <c r="V63" s="235"/>
      <c r="W63" s="235"/>
      <c r="X63" s="235"/>
      <c r="Y63" s="235"/>
      <c r="Z63" s="214"/>
      <c r="AA63" s="214"/>
      <c r="AB63" s="214"/>
      <c r="AC63" s="214"/>
      <c r="AD63" s="214"/>
      <c r="AE63" s="214"/>
      <c r="AF63" s="214"/>
      <c r="AG63" s="214" t="s">
        <v>123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 x14ac:dyDescent="0.2">
      <c r="A64" s="248">
        <v>25</v>
      </c>
      <c r="B64" s="249" t="s">
        <v>210</v>
      </c>
      <c r="C64" s="262" t="s">
        <v>211</v>
      </c>
      <c r="D64" s="250" t="s">
        <v>212</v>
      </c>
      <c r="E64" s="251">
        <v>1</v>
      </c>
      <c r="F64" s="252"/>
      <c r="G64" s="253">
        <f>ROUND(E64*F64,2)</f>
        <v>0</v>
      </c>
      <c r="H64" s="236"/>
      <c r="I64" s="235">
        <f>ROUND(E64*H64,2)</f>
        <v>0</v>
      </c>
      <c r="J64" s="236"/>
      <c r="K64" s="235">
        <f>ROUND(E64*J64,2)</f>
        <v>0</v>
      </c>
      <c r="L64" s="235">
        <v>21</v>
      </c>
      <c r="M64" s="235">
        <f>G64*(1+L64/100)</f>
        <v>0</v>
      </c>
      <c r="N64" s="234">
        <v>0</v>
      </c>
      <c r="O64" s="234">
        <f>ROUND(E64*N64,2)</f>
        <v>0</v>
      </c>
      <c r="P64" s="234">
        <v>0</v>
      </c>
      <c r="Q64" s="234">
        <f>ROUND(E64*P64,2)</f>
        <v>0</v>
      </c>
      <c r="R64" s="235"/>
      <c r="S64" s="235" t="s">
        <v>170</v>
      </c>
      <c r="T64" s="235" t="s">
        <v>205</v>
      </c>
      <c r="U64" s="235">
        <v>0</v>
      </c>
      <c r="V64" s="235">
        <f>ROUND(E64*U64,2)</f>
        <v>0</v>
      </c>
      <c r="W64" s="235"/>
      <c r="X64" s="235" t="s">
        <v>171</v>
      </c>
      <c r="Y64" s="235" t="s">
        <v>120</v>
      </c>
      <c r="Z64" s="214"/>
      <c r="AA64" s="214"/>
      <c r="AB64" s="214"/>
      <c r="AC64" s="214"/>
      <c r="AD64" s="214"/>
      <c r="AE64" s="214"/>
      <c r="AF64" s="214"/>
      <c r="AG64" s="214" t="s">
        <v>172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31">
        <v>26</v>
      </c>
      <c r="B65" s="232" t="s">
        <v>213</v>
      </c>
      <c r="C65" s="265" t="s">
        <v>214</v>
      </c>
      <c r="D65" s="233" t="s">
        <v>0</v>
      </c>
      <c r="E65" s="260"/>
      <c r="F65" s="236"/>
      <c r="G65" s="235">
        <f>ROUND(E65*F65,2)</f>
        <v>0</v>
      </c>
      <c r="H65" s="236"/>
      <c r="I65" s="235">
        <f>ROUND(E65*H65,2)</f>
        <v>0</v>
      </c>
      <c r="J65" s="236"/>
      <c r="K65" s="235">
        <f>ROUND(E65*J65,2)</f>
        <v>0</v>
      </c>
      <c r="L65" s="235">
        <v>21</v>
      </c>
      <c r="M65" s="235">
        <f>G65*(1+L65/100)</f>
        <v>0</v>
      </c>
      <c r="N65" s="234">
        <v>0</v>
      </c>
      <c r="O65" s="234">
        <f>ROUND(E65*N65,2)</f>
        <v>0</v>
      </c>
      <c r="P65" s="234">
        <v>0</v>
      </c>
      <c r="Q65" s="234">
        <f>ROUND(E65*P65,2)</f>
        <v>0</v>
      </c>
      <c r="R65" s="235"/>
      <c r="S65" s="235" t="s">
        <v>118</v>
      </c>
      <c r="T65" s="235" t="s">
        <v>118</v>
      </c>
      <c r="U65" s="235">
        <v>0</v>
      </c>
      <c r="V65" s="235">
        <f>ROUND(E65*U65,2)</f>
        <v>0</v>
      </c>
      <c r="W65" s="235"/>
      <c r="X65" s="235" t="s">
        <v>148</v>
      </c>
      <c r="Y65" s="235" t="s">
        <v>120</v>
      </c>
      <c r="Z65" s="214"/>
      <c r="AA65" s="214"/>
      <c r="AB65" s="214"/>
      <c r="AC65" s="214"/>
      <c r="AD65" s="214"/>
      <c r="AE65" s="214"/>
      <c r="AF65" s="214"/>
      <c r="AG65" s="214" t="s">
        <v>149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x14ac:dyDescent="0.2">
      <c r="A66" s="241" t="s">
        <v>113</v>
      </c>
      <c r="B66" s="242" t="s">
        <v>80</v>
      </c>
      <c r="C66" s="261" t="s">
        <v>81</v>
      </c>
      <c r="D66" s="243"/>
      <c r="E66" s="244"/>
      <c r="F66" s="245"/>
      <c r="G66" s="246">
        <f>SUMIF(AG67:AG77,"&lt;&gt;NOR",G67:G77)</f>
        <v>0</v>
      </c>
      <c r="H66" s="240"/>
      <c r="I66" s="240">
        <f>SUM(I67:I77)</f>
        <v>0</v>
      </c>
      <c r="J66" s="240"/>
      <c r="K66" s="240">
        <f>SUM(K67:K77)</f>
        <v>0</v>
      </c>
      <c r="L66" s="240"/>
      <c r="M66" s="240">
        <f>SUM(M67:M77)</f>
        <v>0</v>
      </c>
      <c r="N66" s="239"/>
      <c r="O66" s="239">
        <f>SUM(O67:O77)</f>
        <v>0.02</v>
      </c>
      <c r="P66" s="239"/>
      <c r="Q66" s="239">
        <f>SUM(Q67:Q77)</f>
        <v>0</v>
      </c>
      <c r="R66" s="240"/>
      <c r="S66" s="240"/>
      <c r="T66" s="240"/>
      <c r="U66" s="240"/>
      <c r="V66" s="240">
        <f>SUM(V67:V77)</f>
        <v>19.62</v>
      </c>
      <c r="W66" s="240"/>
      <c r="X66" s="240"/>
      <c r="Y66" s="240"/>
      <c r="AG66" t="s">
        <v>114</v>
      </c>
    </row>
    <row r="67" spans="1:60" outlineLevel="1" x14ac:dyDescent="0.2">
      <c r="A67" s="248">
        <v>27</v>
      </c>
      <c r="B67" s="249" t="s">
        <v>215</v>
      </c>
      <c r="C67" s="262" t="s">
        <v>216</v>
      </c>
      <c r="D67" s="250" t="s">
        <v>117</v>
      </c>
      <c r="E67" s="251">
        <v>48.685499999999998</v>
      </c>
      <c r="F67" s="252"/>
      <c r="G67" s="253">
        <f>ROUND(E67*F67,2)</f>
        <v>0</v>
      </c>
      <c r="H67" s="236"/>
      <c r="I67" s="235">
        <f>ROUND(E67*H67,2)</f>
        <v>0</v>
      </c>
      <c r="J67" s="236"/>
      <c r="K67" s="235">
        <f>ROUND(E67*J67,2)</f>
        <v>0</v>
      </c>
      <c r="L67" s="235">
        <v>21</v>
      </c>
      <c r="M67" s="235">
        <f>G67*(1+L67/100)</f>
        <v>0</v>
      </c>
      <c r="N67" s="234">
        <v>3.1E-4</v>
      </c>
      <c r="O67" s="234">
        <f>ROUND(E67*N67,2)</f>
        <v>0.02</v>
      </c>
      <c r="P67" s="234">
        <v>0</v>
      </c>
      <c r="Q67" s="234">
        <f>ROUND(E67*P67,2)</f>
        <v>0</v>
      </c>
      <c r="R67" s="235"/>
      <c r="S67" s="235" t="s">
        <v>118</v>
      </c>
      <c r="T67" s="235" t="s">
        <v>118</v>
      </c>
      <c r="U67" s="235">
        <v>0.40300000000000002</v>
      </c>
      <c r="V67" s="235">
        <f>ROUND(E67*U67,2)</f>
        <v>19.62</v>
      </c>
      <c r="W67" s="235"/>
      <c r="X67" s="235" t="s">
        <v>119</v>
      </c>
      <c r="Y67" s="235" t="s">
        <v>120</v>
      </c>
      <c r="Z67" s="214"/>
      <c r="AA67" s="214"/>
      <c r="AB67" s="214"/>
      <c r="AC67" s="214"/>
      <c r="AD67" s="214"/>
      <c r="AE67" s="214"/>
      <c r="AF67" s="214"/>
      <c r="AG67" s="214" t="s">
        <v>121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2" x14ac:dyDescent="0.2">
      <c r="A68" s="231"/>
      <c r="B68" s="232"/>
      <c r="C68" s="263" t="s">
        <v>217</v>
      </c>
      <c r="D68" s="237"/>
      <c r="E68" s="238">
        <v>7.68</v>
      </c>
      <c r="F68" s="235"/>
      <c r="G68" s="235"/>
      <c r="H68" s="235"/>
      <c r="I68" s="235"/>
      <c r="J68" s="235"/>
      <c r="K68" s="235"/>
      <c r="L68" s="235"/>
      <c r="M68" s="235"/>
      <c r="N68" s="234"/>
      <c r="O68" s="234"/>
      <c r="P68" s="234"/>
      <c r="Q68" s="234"/>
      <c r="R68" s="235"/>
      <c r="S68" s="235"/>
      <c r="T68" s="235"/>
      <c r="U68" s="235"/>
      <c r="V68" s="235"/>
      <c r="W68" s="235"/>
      <c r="X68" s="235"/>
      <c r="Y68" s="235"/>
      <c r="Z68" s="214"/>
      <c r="AA68" s="214"/>
      <c r="AB68" s="214"/>
      <c r="AC68" s="214"/>
      <c r="AD68" s="214"/>
      <c r="AE68" s="214"/>
      <c r="AF68" s="214"/>
      <c r="AG68" s="214" t="s">
        <v>123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3" x14ac:dyDescent="0.2">
      <c r="A69" s="231"/>
      <c r="B69" s="232"/>
      <c r="C69" s="263" t="s">
        <v>218</v>
      </c>
      <c r="D69" s="237"/>
      <c r="E69" s="238">
        <v>2.1760000000000002</v>
      </c>
      <c r="F69" s="235"/>
      <c r="G69" s="235"/>
      <c r="H69" s="235"/>
      <c r="I69" s="235"/>
      <c r="J69" s="235"/>
      <c r="K69" s="235"/>
      <c r="L69" s="235"/>
      <c r="M69" s="235"/>
      <c r="N69" s="234"/>
      <c r="O69" s="234"/>
      <c r="P69" s="234"/>
      <c r="Q69" s="234"/>
      <c r="R69" s="235"/>
      <c r="S69" s="235"/>
      <c r="T69" s="235"/>
      <c r="U69" s="235"/>
      <c r="V69" s="235"/>
      <c r="W69" s="235"/>
      <c r="X69" s="235"/>
      <c r="Y69" s="235"/>
      <c r="Z69" s="214"/>
      <c r="AA69" s="214"/>
      <c r="AB69" s="214"/>
      <c r="AC69" s="214"/>
      <c r="AD69" s="214"/>
      <c r="AE69" s="214"/>
      <c r="AF69" s="214"/>
      <c r="AG69" s="214" t="s">
        <v>123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3" x14ac:dyDescent="0.2">
      <c r="A70" s="231"/>
      <c r="B70" s="232"/>
      <c r="C70" s="263" t="s">
        <v>219</v>
      </c>
      <c r="D70" s="237"/>
      <c r="E70" s="238">
        <v>0.24</v>
      </c>
      <c r="F70" s="235"/>
      <c r="G70" s="235"/>
      <c r="H70" s="235"/>
      <c r="I70" s="235"/>
      <c r="J70" s="235"/>
      <c r="K70" s="235"/>
      <c r="L70" s="235"/>
      <c r="M70" s="235"/>
      <c r="N70" s="234"/>
      <c r="O70" s="234"/>
      <c r="P70" s="234"/>
      <c r="Q70" s="234"/>
      <c r="R70" s="235"/>
      <c r="S70" s="235"/>
      <c r="T70" s="235"/>
      <c r="U70" s="235"/>
      <c r="V70" s="235"/>
      <c r="W70" s="235"/>
      <c r="X70" s="235"/>
      <c r="Y70" s="235"/>
      <c r="Z70" s="214"/>
      <c r="AA70" s="214"/>
      <c r="AB70" s="214"/>
      <c r="AC70" s="214"/>
      <c r="AD70" s="214"/>
      <c r="AE70" s="214"/>
      <c r="AF70" s="214"/>
      <c r="AG70" s="214" t="s">
        <v>123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 x14ac:dyDescent="0.2">
      <c r="A71" s="231"/>
      <c r="B71" s="232"/>
      <c r="C71" s="263" t="s">
        <v>220</v>
      </c>
      <c r="D71" s="237"/>
      <c r="E71" s="238">
        <v>2.16</v>
      </c>
      <c r="F71" s="235"/>
      <c r="G71" s="235"/>
      <c r="H71" s="235"/>
      <c r="I71" s="235"/>
      <c r="J71" s="235"/>
      <c r="K71" s="235"/>
      <c r="L71" s="235"/>
      <c r="M71" s="235"/>
      <c r="N71" s="234"/>
      <c r="O71" s="234"/>
      <c r="P71" s="234"/>
      <c r="Q71" s="234"/>
      <c r="R71" s="235"/>
      <c r="S71" s="235"/>
      <c r="T71" s="235"/>
      <c r="U71" s="235"/>
      <c r="V71" s="235"/>
      <c r="W71" s="235"/>
      <c r="X71" s="235"/>
      <c r="Y71" s="235"/>
      <c r="Z71" s="214"/>
      <c r="AA71" s="214"/>
      <c r="AB71" s="214"/>
      <c r="AC71" s="214"/>
      <c r="AD71" s="214"/>
      <c r="AE71" s="214"/>
      <c r="AF71" s="214"/>
      <c r="AG71" s="214" t="s">
        <v>123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 x14ac:dyDescent="0.2">
      <c r="A72" s="231"/>
      <c r="B72" s="232"/>
      <c r="C72" s="263" t="s">
        <v>221</v>
      </c>
      <c r="D72" s="237"/>
      <c r="E72" s="238">
        <v>1.8</v>
      </c>
      <c r="F72" s="235"/>
      <c r="G72" s="235"/>
      <c r="H72" s="235"/>
      <c r="I72" s="235"/>
      <c r="J72" s="235"/>
      <c r="K72" s="235"/>
      <c r="L72" s="235"/>
      <c r="M72" s="235"/>
      <c r="N72" s="234"/>
      <c r="O72" s="234"/>
      <c r="P72" s="234"/>
      <c r="Q72" s="234"/>
      <c r="R72" s="235"/>
      <c r="S72" s="235"/>
      <c r="T72" s="235"/>
      <c r="U72" s="235"/>
      <c r="V72" s="235"/>
      <c r="W72" s="235"/>
      <c r="X72" s="235"/>
      <c r="Y72" s="235"/>
      <c r="Z72" s="214"/>
      <c r="AA72" s="214"/>
      <c r="AB72" s="214"/>
      <c r="AC72" s="214"/>
      <c r="AD72" s="214"/>
      <c r="AE72" s="214"/>
      <c r="AF72" s="214"/>
      <c r="AG72" s="214" t="s">
        <v>123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 x14ac:dyDescent="0.2">
      <c r="A73" s="231"/>
      <c r="B73" s="232"/>
      <c r="C73" s="263" t="s">
        <v>222</v>
      </c>
      <c r="D73" s="237"/>
      <c r="E73" s="238">
        <v>2.5590999999999999</v>
      </c>
      <c r="F73" s="235"/>
      <c r="G73" s="235"/>
      <c r="H73" s="235"/>
      <c r="I73" s="235"/>
      <c r="J73" s="235"/>
      <c r="K73" s="235"/>
      <c r="L73" s="235"/>
      <c r="M73" s="235"/>
      <c r="N73" s="234"/>
      <c r="O73" s="234"/>
      <c r="P73" s="234"/>
      <c r="Q73" s="234"/>
      <c r="R73" s="235"/>
      <c r="S73" s="235"/>
      <c r="T73" s="235"/>
      <c r="U73" s="235"/>
      <c r="V73" s="235"/>
      <c r="W73" s="235"/>
      <c r="X73" s="235"/>
      <c r="Y73" s="235"/>
      <c r="Z73" s="214"/>
      <c r="AA73" s="214"/>
      <c r="AB73" s="214"/>
      <c r="AC73" s="214"/>
      <c r="AD73" s="214"/>
      <c r="AE73" s="214"/>
      <c r="AF73" s="214"/>
      <c r="AG73" s="214" t="s">
        <v>123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 x14ac:dyDescent="0.2">
      <c r="A74" s="231"/>
      <c r="B74" s="232"/>
      <c r="C74" s="263" t="s">
        <v>223</v>
      </c>
      <c r="D74" s="237"/>
      <c r="E74" s="238">
        <v>4.032</v>
      </c>
      <c r="F74" s="235"/>
      <c r="G74" s="235"/>
      <c r="H74" s="235"/>
      <c r="I74" s="235"/>
      <c r="J74" s="235"/>
      <c r="K74" s="235"/>
      <c r="L74" s="235"/>
      <c r="M74" s="235"/>
      <c r="N74" s="234"/>
      <c r="O74" s="234"/>
      <c r="P74" s="234"/>
      <c r="Q74" s="234"/>
      <c r="R74" s="235"/>
      <c r="S74" s="235"/>
      <c r="T74" s="235"/>
      <c r="U74" s="235"/>
      <c r="V74" s="235"/>
      <c r="W74" s="235"/>
      <c r="X74" s="235"/>
      <c r="Y74" s="235"/>
      <c r="Z74" s="214"/>
      <c r="AA74" s="214"/>
      <c r="AB74" s="214"/>
      <c r="AC74" s="214"/>
      <c r="AD74" s="214"/>
      <c r="AE74" s="214"/>
      <c r="AF74" s="214"/>
      <c r="AG74" s="214" t="s">
        <v>123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ht="22.5" outlineLevel="3" x14ac:dyDescent="0.2">
      <c r="A75" s="231"/>
      <c r="B75" s="232"/>
      <c r="C75" s="263" t="s">
        <v>224</v>
      </c>
      <c r="D75" s="237"/>
      <c r="E75" s="238">
        <v>5.5384000000000002</v>
      </c>
      <c r="F75" s="235"/>
      <c r="G75" s="235"/>
      <c r="H75" s="235"/>
      <c r="I75" s="235"/>
      <c r="J75" s="235"/>
      <c r="K75" s="235"/>
      <c r="L75" s="235"/>
      <c r="M75" s="235"/>
      <c r="N75" s="234"/>
      <c r="O75" s="234"/>
      <c r="P75" s="234"/>
      <c r="Q75" s="234"/>
      <c r="R75" s="235"/>
      <c r="S75" s="235"/>
      <c r="T75" s="235"/>
      <c r="U75" s="235"/>
      <c r="V75" s="235"/>
      <c r="W75" s="235"/>
      <c r="X75" s="235"/>
      <c r="Y75" s="235"/>
      <c r="Z75" s="214"/>
      <c r="AA75" s="214"/>
      <c r="AB75" s="214"/>
      <c r="AC75" s="214"/>
      <c r="AD75" s="214"/>
      <c r="AE75" s="214"/>
      <c r="AF75" s="214"/>
      <c r="AG75" s="214" t="s">
        <v>123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 x14ac:dyDescent="0.2">
      <c r="A76" s="231"/>
      <c r="B76" s="232"/>
      <c r="C76" s="263" t="s">
        <v>225</v>
      </c>
      <c r="D76" s="237"/>
      <c r="E76" s="238">
        <v>22.5</v>
      </c>
      <c r="F76" s="235"/>
      <c r="G76" s="235"/>
      <c r="H76" s="235"/>
      <c r="I76" s="235"/>
      <c r="J76" s="235"/>
      <c r="K76" s="235"/>
      <c r="L76" s="235"/>
      <c r="M76" s="235"/>
      <c r="N76" s="234"/>
      <c r="O76" s="234"/>
      <c r="P76" s="234"/>
      <c r="Q76" s="234"/>
      <c r="R76" s="235"/>
      <c r="S76" s="235"/>
      <c r="T76" s="235"/>
      <c r="U76" s="235"/>
      <c r="V76" s="235"/>
      <c r="W76" s="235"/>
      <c r="X76" s="235"/>
      <c r="Y76" s="235"/>
      <c r="Z76" s="214"/>
      <c r="AA76" s="214"/>
      <c r="AB76" s="214"/>
      <c r="AC76" s="214"/>
      <c r="AD76" s="214"/>
      <c r="AE76" s="214"/>
      <c r="AF76" s="214"/>
      <c r="AG76" s="214" t="s">
        <v>123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ht="22.5" outlineLevel="1" x14ac:dyDescent="0.2">
      <c r="A77" s="254">
        <v>28</v>
      </c>
      <c r="B77" s="255" t="s">
        <v>226</v>
      </c>
      <c r="C77" s="264" t="s">
        <v>227</v>
      </c>
      <c r="D77" s="256" t="s">
        <v>212</v>
      </c>
      <c r="E77" s="257">
        <v>1</v>
      </c>
      <c r="F77" s="258"/>
      <c r="G77" s="259">
        <f>ROUND(E77*F77,2)</f>
        <v>0</v>
      </c>
      <c r="H77" s="236"/>
      <c r="I77" s="235">
        <f>ROUND(E77*H77,2)</f>
        <v>0</v>
      </c>
      <c r="J77" s="236"/>
      <c r="K77" s="235">
        <f>ROUND(E77*J77,2)</f>
        <v>0</v>
      </c>
      <c r="L77" s="235">
        <v>21</v>
      </c>
      <c r="M77" s="235">
        <f>G77*(1+L77/100)</f>
        <v>0</v>
      </c>
      <c r="N77" s="234">
        <v>0</v>
      </c>
      <c r="O77" s="234">
        <f>ROUND(E77*N77,2)</f>
        <v>0</v>
      </c>
      <c r="P77" s="234">
        <v>0</v>
      </c>
      <c r="Q77" s="234">
        <f>ROUND(E77*P77,2)</f>
        <v>0</v>
      </c>
      <c r="R77" s="235"/>
      <c r="S77" s="235" t="s">
        <v>170</v>
      </c>
      <c r="T77" s="235" t="s">
        <v>205</v>
      </c>
      <c r="U77" s="235">
        <v>0</v>
      </c>
      <c r="V77" s="235">
        <f>ROUND(E77*U77,2)</f>
        <v>0</v>
      </c>
      <c r="W77" s="235"/>
      <c r="X77" s="235" t="s">
        <v>119</v>
      </c>
      <c r="Y77" s="235" t="s">
        <v>120</v>
      </c>
      <c r="Z77" s="214"/>
      <c r="AA77" s="214"/>
      <c r="AB77" s="214"/>
      <c r="AC77" s="214"/>
      <c r="AD77" s="214"/>
      <c r="AE77" s="214"/>
      <c r="AF77" s="214"/>
      <c r="AG77" s="214" t="s">
        <v>121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x14ac:dyDescent="0.2">
      <c r="A78" s="241" t="s">
        <v>113</v>
      </c>
      <c r="B78" s="242" t="s">
        <v>82</v>
      </c>
      <c r="C78" s="261" t="s">
        <v>83</v>
      </c>
      <c r="D78" s="243"/>
      <c r="E78" s="244"/>
      <c r="F78" s="245"/>
      <c r="G78" s="246">
        <f>SUMIF(AG79:AG82,"&lt;&gt;NOR",G79:G82)</f>
        <v>0</v>
      </c>
      <c r="H78" s="240"/>
      <c r="I78" s="240">
        <f>SUM(I79:I82)</f>
        <v>0</v>
      </c>
      <c r="J78" s="240"/>
      <c r="K78" s="240">
        <f>SUM(K79:K82)</f>
        <v>0</v>
      </c>
      <c r="L78" s="240"/>
      <c r="M78" s="240">
        <f>SUM(M79:M82)</f>
        <v>0</v>
      </c>
      <c r="N78" s="239"/>
      <c r="O78" s="239">
        <f>SUM(O79:O82)</f>
        <v>0</v>
      </c>
      <c r="P78" s="239"/>
      <c r="Q78" s="239">
        <f>SUM(Q79:Q82)</f>
        <v>0</v>
      </c>
      <c r="R78" s="240"/>
      <c r="S78" s="240"/>
      <c r="T78" s="240"/>
      <c r="U78" s="240"/>
      <c r="V78" s="240">
        <f>SUM(V79:V82)</f>
        <v>3.14</v>
      </c>
      <c r="W78" s="240"/>
      <c r="X78" s="240"/>
      <c r="Y78" s="240"/>
      <c r="AG78" t="s">
        <v>114</v>
      </c>
    </row>
    <row r="79" spans="1:60" outlineLevel="1" x14ac:dyDescent="0.2">
      <c r="A79" s="254">
        <v>29</v>
      </c>
      <c r="B79" s="255" t="s">
        <v>228</v>
      </c>
      <c r="C79" s="264" t="s">
        <v>229</v>
      </c>
      <c r="D79" s="256" t="s">
        <v>147</v>
      </c>
      <c r="E79" s="257">
        <v>1.3740399999999999</v>
      </c>
      <c r="F79" s="258"/>
      <c r="G79" s="259">
        <f>ROUND(E79*F79,2)</f>
        <v>0</v>
      </c>
      <c r="H79" s="236"/>
      <c r="I79" s="235">
        <f>ROUND(E79*H79,2)</f>
        <v>0</v>
      </c>
      <c r="J79" s="236"/>
      <c r="K79" s="235">
        <f>ROUND(E79*J79,2)</f>
        <v>0</v>
      </c>
      <c r="L79" s="235">
        <v>21</v>
      </c>
      <c r="M79" s="235">
        <f>G79*(1+L79/100)</f>
        <v>0</v>
      </c>
      <c r="N79" s="234">
        <v>0</v>
      </c>
      <c r="O79" s="234">
        <f>ROUND(E79*N79,2)</f>
        <v>0</v>
      </c>
      <c r="P79" s="234">
        <v>0</v>
      </c>
      <c r="Q79" s="234">
        <f>ROUND(E79*P79,2)</f>
        <v>0</v>
      </c>
      <c r="R79" s="235"/>
      <c r="S79" s="235" t="s">
        <v>118</v>
      </c>
      <c r="T79" s="235" t="s">
        <v>118</v>
      </c>
      <c r="U79" s="235">
        <v>0</v>
      </c>
      <c r="V79" s="235">
        <f>ROUND(E79*U79,2)</f>
        <v>0</v>
      </c>
      <c r="W79" s="235"/>
      <c r="X79" s="235" t="s">
        <v>230</v>
      </c>
      <c r="Y79" s="235" t="s">
        <v>120</v>
      </c>
      <c r="Z79" s="214"/>
      <c r="AA79" s="214"/>
      <c r="AB79" s="214"/>
      <c r="AC79" s="214"/>
      <c r="AD79" s="214"/>
      <c r="AE79" s="214"/>
      <c r="AF79" s="214"/>
      <c r="AG79" s="214" t="s">
        <v>231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 x14ac:dyDescent="0.2">
      <c r="A80" s="254">
        <v>30</v>
      </c>
      <c r="B80" s="255" t="s">
        <v>232</v>
      </c>
      <c r="C80" s="264" t="s">
        <v>233</v>
      </c>
      <c r="D80" s="256" t="s">
        <v>147</v>
      </c>
      <c r="E80" s="257">
        <v>1.3740399999999999</v>
      </c>
      <c r="F80" s="258"/>
      <c r="G80" s="259">
        <f>ROUND(E80*F80,2)</f>
        <v>0</v>
      </c>
      <c r="H80" s="236"/>
      <c r="I80" s="235">
        <f>ROUND(E80*H80,2)</f>
        <v>0</v>
      </c>
      <c r="J80" s="236"/>
      <c r="K80" s="235">
        <f>ROUND(E80*J80,2)</f>
        <v>0</v>
      </c>
      <c r="L80" s="235">
        <v>21</v>
      </c>
      <c r="M80" s="235">
        <f>G80*(1+L80/100)</f>
        <v>0</v>
      </c>
      <c r="N80" s="234">
        <v>0</v>
      </c>
      <c r="O80" s="234">
        <f>ROUND(E80*N80,2)</f>
        <v>0</v>
      </c>
      <c r="P80" s="234">
        <v>0</v>
      </c>
      <c r="Q80" s="234">
        <f>ROUND(E80*P80,2)</f>
        <v>0</v>
      </c>
      <c r="R80" s="235"/>
      <c r="S80" s="235" t="s">
        <v>118</v>
      </c>
      <c r="T80" s="235" t="s">
        <v>118</v>
      </c>
      <c r="U80" s="235">
        <v>1.7969999999999999</v>
      </c>
      <c r="V80" s="235">
        <f>ROUND(E80*U80,2)</f>
        <v>2.4700000000000002</v>
      </c>
      <c r="W80" s="235"/>
      <c r="X80" s="235" t="s">
        <v>230</v>
      </c>
      <c r="Y80" s="235" t="s">
        <v>120</v>
      </c>
      <c r="Z80" s="214"/>
      <c r="AA80" s="214"/>
      <c r="AB80" s="214"/>
      <c r="AC80" s="214"/>
      <c r="AD80" s="214"/>
      <c r="AE80" s="214"/>
      <c r="AF80" s="214"/>
      <c r="AG80" s="214" t="s">
        <v>231</v>
      </c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1" x14ac:dyDescent="0.2">
      <c r="A81" s="254">
        <v>31</v>
      </c>
      <c r="B81" s="255" t="s">
        <v>234</v>
      </c>
      <c r="C81" s="264" t="s">
        <v>235</v>
      </c>
      <c r="D81" s="256" t="s">
        <v>147</v>
      </c>
      <c r="E81" s="257">
        <v>1.3740399999999999</v>
      </c>
      <c r="F81" s="258"/>
      <c r="G81" s="259">
        <f>ROUND(E81*F81,2)</f>
        <v>0</v>
      </c>
      <c r="H81" s="236"/>
      <c r="I81" s="235">
        <f>ROUND(E81*H81,2)</f>
        <v>0</v>
      </c>
      <c r="J81" s="236"/>
      <c r="K81" s="235">
        <f>ROUND(E81*J81,2)</f>
        <v>0</v>
      </c>
      <c r="L81" s="235">
        <v>21</v>
      </c>
      <c r="M81" s="235">
        <f>G81*(1+L81/100)</f>
        <v>0</v>
      </c>
      <c r="N81" s="234">
        <v>0</v>
      </c>
      <c r="O81" s="234">
        <f>ROUND(E81*N81,2)</f>
        <v>0</v>
      </c>
      <c r="P81" s="234">
        <v>0</v>
      </c>
      <c r="Q81" s="234">
        <f>ROUND(E81*P81,2)</f>
        <v>0</v>
      </c>
      <c r="R81" s="235"/>
      <c r="S81" s="235" t="s">
        <v>118</v>
      </c>
      <c r="T81" s="235" t="s">
        <v>118</v>
      </c>
      <c r="U81" s="235">
        <v>0.49</v>
      </c>
      <c r="V81" s="235">
        <f>ROUND(E81*U81,2)</f>
        <v>0.67</v>
      </c>
      <c r="W81" s="235"/>
      <c r="X81" s="235" t="s">
        <v>230</v>
      </c>
      <c r="Y81" s="235" t="s">
        <v>120</v>
      </c>
      <c r="Z81" s="214"/>
      <c r="AA81" s="214"/>
      <c r="AB81" s="214"/>
      <c r="AC81" s="214"/>
      <c r="AD81" s="214"/>
      <c r="AE81" s="214"/>
      <c r="AF81" s="214"/>
      <c r="AG81" s="214" t="s">
        <v>231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 x14ac:dyDescent="0.2">
      <c r="A82" s="254">
        <v>32</v>
      </c>
      <c r="B82" s="255" t="s">
        <v>236</v>
      </c>
      <c r="C82" s="264" t="s">
        <v>237</v>
      </c>
      <c r="D82" s="256" t="s">
        <v>147</v>
      </c>
      <c r="E82" s="257">
        <v>19.236560000000001</v>
      </c>
      <c r="F82" s="258"/>
      <c r="G82" s="259">
        <f>ROUND(E82*F82,2)</f>
        <v>0</v>
      </c>
      <c r="H82" s="236"/>
      <c r="I82" s="235">
        <f>ROUND(E82*H82,2)</f>
        <v>0</v>
      </c>
      <c r="J82" s="236"/>
      <c r="K82" s="235">
        <f>ROUND(E82*J82,2)</f>
        <v>0</v>
      </c>
      <c r="L82" s="235">
        <v>21</v>
      </c>
      <c r="M82" s="235">
        <f>G82*(1+L82/100)</f>
        <v>0</v>
      </c>
      <c r="N82" s="234">
        <v>0</v>
      </c>
      <c r="O82" s="234">
        <f>ROUND(E82*N82,2)</f>
        <v>0</v>
      </c>
      <c r="P82" s="234">
        <v>0</v>
      </c>
      <c r="Q82" s="234">
        <f>ROUND(E82*P82,2)</f>
        <v>0</v>
      </c>
      <c r="R82" s="235"/>
      <c r="S82" s="235" t="s">
        <v>118</v>
      </c>
      <c r="T82" s="235" t="s">
        <v>118</v>
      </c>
      <c r="U82" s="235">
        <v>0</v>
      </c>
      <c r="V82" s="235">
        <f>ROUND(E82*U82,2)</f>
        <v>0</v>
      </c>
      <c r="W82" s="235"/>
      <c r="X82" s="235" t="s">
        <v>230</v>
      </c>
      <c r="Y82" s="235" t="s">
        <v>120</v>
      </c>
      <c r="Z82" s="214"/>
      <c r="AA82" s="214"/>
      <c r="AB82" s="214"/>
      <c r="AC82" s="214"/>
      <c r="AD82" s="214"/>
      <c r="AE82" s="214"/>
      <c r="AF82" s="214"/>
      <c r="AG82" s="214" t="s">
        <v>231</v>
      </c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x14ac:dyDescent="0.2">
      <c r="A83" s="241" t="s">
        <v>113</v>
      </c>
      <c r="B83" s="242" t="s">
        <v>85</v>
      </c>
      <c r="C83" s="261" t="s">
        <v>29</v>
      </c>
      <c r="D83" s="243"/>
      <c r="E83" s="244"/>
      <c r="F83" s="245"/>
      <c r="G83" s="246">
        <f>SUMIF(AG84:AG85,"&lt;&gt;NOR",G84:G85)</f>
        <v>0</v>
      </c>
      <c r="H83" s="240"/>
      <c r="I83" s="240">
        <f>SUM(I84:I85)</f>
        <v>0</v>
      </c>
      <c r="J83" s="240"/>
      <c r="K83" s="240">
        <f>SUM(K84:K85)</f>
        <v>0</v>
      </c>
      <c r="L83" s="240"/>
      <c r="M83" s="240">
        <f>SUM(M84:M85)</f>
        <v>0</v>
      </c>
      <c r="N83" s="239"/>
      <c r="O83" s="239">
        <f>SUM(O84:O85)</f>
        <v>0</v>
      </c>
      <c r="P83" s="239"/>
      <c r="Q83" s="239">
        <f>SUM(Q84:Q85)</f>
        <v>0</v>
      </c>
      <c r="R83" s="240"/>
      <c r="S83" s="240"/>
      <c r="T83" s="240"/>
      <c r="U83" s="240"/>
      <c r="V83" s="240">
        <f>SUM(V84:V85)</f>
        <v>0</v>
      </c>
      <c r="W83" s="240"/>
      <c r="X83" s="240"/>
      <c r="Y83" s="240"/>
      <c r="AG83" t="s">
        <v>114</v>
      </c>
    </row>
    <row r="84" spans="1:60" outlineLevel="1" x14ac:dyDescent="0.2">
      <c r="A84" s="254">
        <v>33</v>
      </c>
      <c r="B84" s="255" t="s">
        <v>238</v>
      </c>
      <c r="C84" s="264" t="s">
        <v>239</v>
      </c>
      <c r="D84" s="256" t="s">
        <v>240</v>
      </c>
      <c r="E84" s="257">
        <v>1</v>
      </c>
      <c r="F84" s="258"/>
      <c r="G84" s="259">
        <f>ROUND(E84*F84,2)</f>
        <v>0</v>
      </c>
      <c r="H84" s="236"/>
      <c r="I84" s="235">
        <f>ROUND(E84*H84,2)</f>
        <v>0</v>
      </c>
      <c r="J84" s="236"/>
      <c r="K84" s="235">
        <f>ROUND(E84*J84,2)</f>
        <v>0</v>
      </c>
      <c r="L84" s="235">
        <v>21</v>
      </c>
      <c r="M84" s="235">
        <f>G84*(1+L84/100)</f>
        <v>0</v>
      </c>
      <c r="N84" s="234">
        <v>0</v>
      </c>
      <c r="O84" s="234">
        <f>ROUND(E84*N84,2)</f>
        <v>0</v>
      </c>
      <c r="P84" s="234">
        <v>0</v>
      </c>
      <c r="Q84" s="234">
        <f>ROUND(E84*P84,2)</f>
        <v>0</v>
      </c>
      <c r="R84" s="235"/>
      <c r="S84" s="235" t="s">
        <v>118</v>
      </c>
      <c r="T84" s="235" t="s">
        <v>205</v>
      </c>
      <c r="U84" s="235">
        <v>0</v>
      </c>
      <c r="V84" s="235">
        <f>ROUND(E84*U84,2)</f>
        <v>0</v>
      </c>
      <c r="W84" s="235"/>
      <c r="X84" s="235" t="s">
        <v>241</v>
      </c>
      <c r="Y84" s="235" t="s">
        <v>120</v>
      </c>
      <c r="Z84" s="214"/>
      <c r="AA84" s="214"/>
      <c r="AB84" s="214"/>
      <c r="AC84" s="214"/>
      <c r="AD84" s="214"/>
      <c r="AE84" s="214"/>
      <c r="AF84" s="214"/>
      <c r="AG84" s="214" t="s">
        <v>242</v>
      </c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 x14ac:dyDescent="0.2">
      <c r="A85" s="248">
        <v>34</v>
      </c>
      <c r="B85" s="249" t="s">
        <v>243</v>
      </c>
      <c r="C85" s="262" t="s">
        <v>244</v>
      </c>
      <c r="D85" s="250" t="s">
        <v>240</v>
      </c>
      <c r="E85" s="251">
        <v>1</v>
      </c>
      <c r="F85" s="252"/>
      <c r="G85" s="253">
        <f>ROUND(E85*F85,2)</f>
        <v>0</v>
      </c>
      <c r="H85" s="236"/>
      <c r="I85" s="235">
        <f>ROUND(E85*H85,2)</f>
        <v>0</v>
      </c>
      <c r="J85" s="236"/>
      <c r="K85" s="235">
        <f>ROUND(E85*J85,2)</f>
        <v>0</v>
      </c>
      <c r="L85" s="235">
        <v>21</v>
      </c>
      <c r="M85" s="235">
        <f>G85*(1+L85/100)</f>
        <v>0</v>
      </c>
      <c r="N85" s="234">
        <v>0</v>
      </c>
      <c r="O85" s="234">
        <f>ROUND(E85*N85,2)</f>
        <v>0</v>
      </c>
      <c r="P85" s="234">
        <v>0</v>
      </c>
      <c r="Q85" s="234">
        <f>ROUND(E85*P85,2)</f>
        <v>0</v>
      </c>
      <c r="R85" s="235"/>
      <c r="S85" s="235" t="s">
        <v>118</v>
      </c>
      <c r="T85" s="235" t="s">
        <v>205</v>
      </c>
      <c r="U85" s="235">
        <v>0</v>
      </c>
      <c r="V85" s="235">
        <f>ROUND(E85*U85,2)</f>
        <v>0</v>
      </c>
      <c r="W85" s="235"/>
      <c r="X85" s="235" t="s">
        <v>241</v>
      </c>
      <c r="Y85" s="235" t="s">
        <v>120</v>
      </c>
      <c r="Z85" s="214"/>
      <c r="AA85" s="214"/>
      <c r="AB85" s="214"/>
      <c r="AC85" s="214"/>
      <c r="AD85" s="214"/>
      <c r="AE85" s="214"/>
      <c r="AF85" s="214"/>
      <c r="AG85" s="214" t="s">
        <v>242</v>
      </c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x14ac:dyDescent="0.2">
      <c r="A86" s="3"/>
      <c r="B86" s="4"/>
      <c r="C86" s="266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AE86">
        <v>12</v>
      </c>
      <c r="AF86">
        <v>21</v>
      </c>
      <c r="AG86" t="s">
        <v>99</v>
      </c>
    </row>
    <row r="87" spans="1:60" x14ac:dyDescent="0.2">
      <c r="A87" s="217"/>
      <c r="B87" s="218" t="s">
        <v>31</v>
      </c>
      <c r="C87" s="267"/>
      <c r="D87" s="219"/>
      <c r="E87" s="220"/>
      <c r="F87" s="220"/>
      <c r="G87" s="247">
        <f>G8+G11+G14+G19+G24+G26+G66+G78+G83</f>
        <v>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AE87">
        <f>SUMIF(L7:L85,AE86,G7:G85)</f>
        <v>0</v>
      </c>
      <c r="AF87">
        <f>SUMIF(L7:L85,AF86,G7:G85)</f>
        <v>0</v>
      </c>
      <c r="AG87" t="s">
        <v>245</v>
      </c>
    </row>
    <row r="88" spans="1:60" x14ac:dyDescent="0.2">
      <c r="A88" s="3"/>
      <c r="B88" s="4"/>
      <c r="C88" s="266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60" x14ac:dyDescent="0.2">
      <c r="A89" s="3"/>
      <c r="B89" s="4"/>
      <c r="C89" s="266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60" x14ac:dyDescent="0.2">
      <c r="A90" s="221" t="s">
        <v>246</v>
      </c>
      <c r="B90" s="221"/>
      <c r="C90" s="268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60" x14ac:dyDescent="0.2">
      <c r="A91" s="222"/>
      <c r="B91" s="223"/>
      <c r="C91" s="269"/>
      <c r="D91" s="223"/>
      <c r="E91" s="223"/>
      <c r="F91" s="223"/>
      <c r="G91" s="22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AG91" t="s">
        <v>247</v>
      </c>
    </row>
    <row r="92" spans="1:60" x14ac:dyDescent="0.2">
      <c r="A92" s="225"/>
      <c r="B92" s="226"/>
      <c r="C92" s="270"/>
      <c r="D92" s="226"/>
      <c r="E92" s="226"/>
      <c r="F92" s="226"/>
      <c r="G92" s="22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60" x14ac:dyDescent="0.2">
      <c r="A93" s="225"/>
      <c r="B93" s="226"/>
      <c r="C93" s="270"/>
      <c r="D93" s="226"/>
      <c r="E93" s="226"/>
      <c r="F93" s="226"/>
      <c r="G93" s="22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60" x14ac:dyDescent="0.2">
      <c r="A94" s="225"/>
      <c r="B94" s="226"/>
      <c r="C94" s="270"/>
      <c r="D94" s="226"/>
      <c r="E94" s="226"/>
      <c r="F94" s="226"/>
      <c r="G94" s="22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60" x14ac:dyDescent="0.2">
      <c r="A95" s="228"/>
      <c r="B95" s="229"/>
      <c r="C95" s="271"/>
      <c r="D95" s="229"/>
      <c r="E95" s="229"/>
      <c r="F95" s="229"/>
      <c r="G95" s="23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60" x14ac:dyDescent="0.2">
      <c r="A96" s="3"/>
      <c r="B96" s="4"/>
      <c r="C96" s="266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3:33" x14ac:dyDescent="0.2">
      <c r="C97" s="272"/>
      <c r="D97" s="10"/>
      <c r="AG97" t="s">
        <v>248</v>
      </c>
    </row>
    <row r="98" spans="3:33" x14ac:dyDescent="0.2">
      <c r="D98" s="10"/>
    </row>
    <row r="99" spans="3:33" x14ac:dyDescent="0.2">
      <c r="D99" s="10"/>
    </row>
    <row r="100" spans="3:33" x14ac:dyDescent="0.2">
      <c r="D100" s="10"/>
    </row>
    <row r="101" spans="3:33" x14ac:dyDescent="0.2">
      <c r="D101" s="10"/>
    </row>
    <row r="102" spans="3:33" x14ac:dyDescent="0.2">
      <c r="D102" s="10"/>
    </row>
    <row r="103" spans="3:33" x14ac:dyDescent="0.2">
      <c r="D103" s="10"/>
    </row>
    <row r="104" spans="3:33" x14ac:dyDescent="0.2">
      <c r="D104" s="10"/>
    </row>
    <row r="105" spans="3:33" x14ac:dyDescent="0.2">
      <c r="D105" s="10"/>
    </row>
    <row r="106" spans="3:33" x14ac:dyDescent="0.2">
      <c r="D106" s="10"/>
    </row>
    <row r="107" spans="3:33" x14ac:dyDescent="0.2">
      <c r="D107" s="10"/>
    </row>
    <row r="108" spans="3:33" x14ac:dyDescent="0.2">
      <c r="D108" s="10"/>
    </row>
    <row r="109" spans="3:33" x14ac:dyDescent="0.2">
      <c r="D109" s="10"/>
    </row>
    <row r="110" spans="3:33" x14ac:dyDescent="0.2">
      <c r="D110" s="10"/>
    </row>
    <row r="111" spans="3:33" x14ac:dyDescent="0.2">
      <c r="D111" s="10"/>
    </row>
    <row r="112" spans="3:33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90:C90"/>
    <mergeCell ref="A91:G9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2507_01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2507_01 Pol'!Názvy_tisku</vt:lpstr>
      <vt:lpstr>oadresa</vt:lpstr>
      <vt:lpstr>Stavba!Objednatel</vt:lpstr>
      <vt:lpstr>Stavba!Objekt</vt:lpstr>
      <vt:lpstr>'01 2507_01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2025-02-18T09:38:25Z</dcterms:modified>
</cp:coreProperties>
</file>