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4\4-BEST\2-OBJEDNAVKY\4224040_Zabreh_severovychod_upravy_PD_DPS\projektanti\PROJEKT DPS_PDF\"/>
    </mc:Choice>
  </mc:AlternateContent>
  <xr:revisionPtr revIDLastSave="0" documentId="8_{C27C8E9C-B56A-485E-8821-C210B2509F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2024A40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2024A40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2024A40 Pol'!$A$1:$Y$493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BA490" i="12"/>
  <c r="BA467" i="12"/>
  <c r="BA453" i="12"/>
  <c r="BA451" i="12"/>
  <c r="BA281" i="12"/>
  <c r="BA270" i="12"/>
  <c r="BA241" i="12"/>
  <c r="BA240" i="12"/>
  <c r="BA239" i="12"/>
  <c r="BA234" i="12"/>
  <c r="BA228" i="12"/>
  <c r="BA178" i="12"/>
  <c r="BA159" i="12"/>
  <c r="BA149" i="12"/>
  <c r="BA142" i="12"/>
  <c r="BA127" i="12"/>
  <c r="BA124" i="12"/>
  <c r="BA121" i="12"/>
  <c r="BA118" i="12"/>
  <c r="BA110" i="12"/>
  <c r="BA98" i="12"/>
  <c r="BA91" i="12"/>
  <c r="BA83" i="12"/>
  <c r="BA49" i="12"/>
  <c r="BA37" i="12"/>
  <c r="BA19" i="12"/>
  <c r="G9" i="12"/>
  <c r="I9" i="12"/>
  <c r="K9" i="12"/>
  <c r="M9" i="12"/>
  <c r="O9" i="12"/>
  <c r="Q9" i="12"/>
  <c r="V9" i="12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6" i="12"/>
  <c r="I36" i="12"/>
  <c r="K36" i="12"/>
  <c r="M36" i="12"/>
  <c r="O36" i="12"/>
  <c r="Q36" i="12"/>
  <c r="V36" i="12"/>
  <c r="G48" i="12"/>
  <c r="I48" i="12"/>
  <c r="K48" i="12"/>
  <c r="M48" i="12"/>
  <c r="O48" i="12"/>
  <c r="Q48" i="12"/>
  <c r="V48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9" i="12"/>
  <c r="I69" i="12"/>
  <c r="K69" i="12"/>
  <c r="M69" i="12"/>
  <c r="O69" i="12"/>
  <c r="Q69" i="12"/>
  <c r="V69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9" i="12"/>
  <c r="I79" i="12"/>
  <c r="K79" i="12"/>
  <c r="M79" i="12"/>
  <c r="O79" i="12"/>
  <c r="Q79" i="12"/>
  <c r="V79" i="12"/>
  <c r="G82" i="12"/>
  <c r="I82" i="12"/>
  <c r="K82" i="12"/>
  <c r="M82" i="12"/>
  <c r="O82" i="12"/>
  <c r="Q82" i="12"/>
  <c r="V82" i="12"/>
  <c r="G86" i="12"/>
  <c r="I86" i="12"/>
  <c r="K86" i="12"/>
  <c r="M86" i="12"/>
  <c r="O86" i="12"/>
  <c r="Q86" i="12"/>
  <c r="V86" i="12"/>
  <c r="G90" i="12"/>
  <c r="I90" i="12"/>
  <c r="K90" i="12"/>
  <c r="M90" i="12"/>
  <c r="O90" i="12"/>
  <c r="Q90" i="12"/>
  <c r="V90" i="12"/>
  <c r="G93" i="12"/>
  <c r="I93" i="12"/>
  <c r="K93" i="12"/>
  <c r="M93" i="12"/>
  <c r="O93" i="12"/>
  <c r="Q93" i="12"/>
  <c r="V93" i="12"/>
  <c r="G97" i="12"/>
  <c r="I97" i="12"/>
  <c r="K97" i="12"/>
  <c r="M97" i="12"/>
  <c r="O97" i="12"/>
  <c r="Q97" i="12"/>
  <c r="V97" i="12"/>
  <c r="G109" i="12"/>
  <c r="I109" i="12"/>
  <c r="K109" i="12"/>
  <c r="M109" i="12"/>
  <c r="O109" i="12"/>
  <c r="Q109" i="12"/>
  <c r="V109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Q117" i="12"/>
  <c r="V117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G131" i="12"/>
  <c r="I131" i="12"/>
  <c r="K131" i="12"/>
  <c r="M131" i="12"/>
  <c r="O131" i="12"/>
  <c r="Q131" i="12"/>
  <c r="V131" i="12"/>
  <c r="G137" i="12"/>
  <c r="I137" i="12"/>
  <c r="K137" i="12"/>
  <c r="M137" i="12"/>
  <c r="O137" i="12"/>
  <c r="Q137" i="12"/>
  <c r="V137" i="12"/>
  <c r="G141" i="12"/>
  <c r="I141" i="12"/>
  <c r="K141" i="12"/>
  <c r="M141" i="12"/>
  <c r="O141" i="12"/>
  <c r="Q141" i="12"/>
  <c r="V141" i="12"/>
  <c r="G158" i="12"/>
  <c r="I158" i="12"/>
  <c r="K158" i="12"/>
  <c r="M158" i="12"/>
  <c r="O158" i="12"/>
  <c r="Q158" i="12"/>
  <c r="V158" i="12"/>
  <c r="G177" i="12"/>
  <c r="I177" i="12"/>
  <c r="K177" i="12"/>
  <c r="M177" i="12"/>
  <c r="O177" i="12"/>
  <c r="Q177" i="12"/>
  <c r="V177" i="12"/>
  <c r="G210" i="12"/>
  <c r="I210" i="12"/>
  <c r="K210" i="12"/>
  <c r="M210" i="12"/>
  <c r="O210" i="12"/>
  <c r="Q210" i="12"/>
  <c r="V210" i="12"/>
  <c r="G213" i="12"/>
  <c r="I213" i="12"/>
  <c r="K213" i="12"/>
  <c r="M213" i="12"/>
  <c r="O213" i="12"/>
  <c r="Q213" i="12"/>
  <c r="V213" i="12"/>
  <c r="G217" i="12"/>
  <c r="I217" i="12"/>
  <c r="K217" i="12"/>
  <c r="M217" i="12"/>
  <c r="O217" i="12"/>
  <c r="Q217" i="12"/>
  <c r="V217" i="12"/>
  <c r="G220" i="12"/>
  <c r="I220" i="12"/>
  <c r="K220" i="12"/>
  <c r="M220" i="12"/>
  <c r="O220" i="12"/>
  <c r="Q220" i="12"/>
  <c r="V220" i="12"/>
  <c r="G222" i="12"/>
  <c r="I222" i="12"/>
  <c r="K222" i="12"/>
  <c r="M222" i="12"/>
  <c r="O222" i="12"/>
  <c r="Q222" i="12"/>
  <c r="V222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44" i="12"/>
  <c r="I244" i="12"/>
  <c r="K244" i="12"/>
  <c r="M244" i="12"/>
  <c r="O244" i="12"/>
  <c r="Q244" i="12"/>
  <c r="V244" i="12"/>
  <c r="G248" i="12"/>
  <c r="I248" i="12"/>
  <c r="K248" i="12"/>
  <c r="M248" i="12"/>
  <c r="O248" i="12"/>
  <c r="Q248" i="12"/>
  <c r="V248" i="12"/>
  <c r="G251" i="12"/>
  <c r="I251" i="12"/>
  <c r="K251" i="12"/>
  <c r="M251" i="12"/>
  <c r="O251" i="12"/>
  <c r="Q251" i="12"/>
  <c r="V251" i="12"/>
  <c r="G256" i="12"/>
  <c r="I256" i="12"/>
  <c r="K256" i="12"/>
  <c r="M256" i="12"/>
  <c r="O256" i="12"/>
  <c r="Q256" i="12"/>
  <c r="V256" i="12"/>
  <c r="G260" i="12"/>
  <c r="I260" i="12"/>
  <c r="K260" i="12"/>
  <c r="M260" i="12"/>
  <c r="O260" i="12"/>
  <c r="Q260" i="12"/>
  <c r="V260" i="12"/>
  <c r="G264" i="12"/>
  <c r="I264" i="12"/>
  <c r="K264" i="12"/>
  <c r="M264" i="12"/>
  <c r="O264" i="12"/>
  <c r="Q264" i="12"/>
  <c r="V264" i="12"/>
  <c r="G266" i="12"/>
  <c r="I266" i="12"/>
  <c r="K266" i="12"/>
  <c r="M266" i="12"/>
  <c r="O266" i="12"/>
  <c r="Q266" i="12"/>
  <c r="V266" i="12"/>
  <c r="G269" i="12"/>
  <c r="G268" i="12" s="1"/>
  <c r="I269" i="12"/>
  <c r="I268" i="12" s="1"/>
  <c r="K269" i="12"/>
  <c r="K268" i="12" s="1"/>
  <c r="M269" i="12"/>
  <c r="M268" i="12" s="1"/>
  <c r="O269" i="12"/>
  <c r="O268" i="12" s="1"/>
  <c r="Q269" i="12"/>
  <c r="Q268" i="12" s="1"/>
  <c r="V269" i="12"/>
  <c r="V268" i="12" s="1"/>
  <c r="G276" i="12"/>
  <c r="G275" i="12" s="1"/>
  <c r="I276" i="12"/>
  <c r="I275" i="12" s="1"/>
  <c r="K276" i="12"/>
  <c r="K275" i="12" s="1"/>
  <c r="M276" i="12"/>
  <c r="M275" i="12" s="1"/>
  <c r="O276" i="12"/>
  <c r="O275" i="12" s="1"/>
  <c r="Q276" i="12"/>
  <c r="Q275" i="12" s="1"/>
  <c r="V276" i="12"/>
  <c r="V275" i="12" s="1"/>
  <c r="G280" i="12"/>
  <c r="I280" i="12"/>
  <c r="K280" i="12"/>
  <c r="M280" i="12"/>
  <c r="O280" i="12"/>
  <c r="Q280" i="12"/>
  <c r="V280" i="12"/>
  <c r="G284" i="12"/>
  <c r="I284" i="12"/>
  <c r="K284" i="12"/>
  <c r="M284" i="12"/>
  <c r="O284" i="12"/>
  <c r="Q284" i="12"/>
  <c r="V284" i="12"/>
  <c r="G288" i="12"/>
  <c r="I288" i="12"/>
  <c r="K288" i="12"/>
  <c r="M288" i="12"/>
  <c r="O288" i="12"/>
  <c r="Q288" i="12"/>
  <c r="V288" i="12"/>
  <c r="G291" i="12"/>
  <c r="I291" i="12"/>
  <c r="K291" i="12"/>
  <c r="M291" i="12"/>
  <c r="O291" i="12"/>
  <c r="Q291" i="12"/>
  <c r="V291" i="12"/>
  <c r="G294" i="12"/>
  <c r="I294" i="12"/>
  <c r="K294" i="12"/>
  <c r="M294" i="12"/>
  <c r="O294" i="12"/>
  <c r="Q294" i="12"/>
  <c r="V294" i="12"/>
  <c r="G297" i="12"/>
  <c r="I297" i="12"/>
  <c r="K297" i="12"/>
  <c r="M297" i="12"/>
  <c r="O297" i="12"/>
  <c r="Q297" i="12"/>
  <c r="V297" i="12"/>
  <c r="G300" i="12"/>
  <c r="I300" i="12"/>
  <c r="K300" i="12"/>
  <c r="M300" i="12"/>
  <c r="O300" i="12"/>
  <c r="Q300" i="12"/>
  <c r="V300" i="12"/>
  <c r="G304" i="12"/>
  <c r="I304" i="12"/>
  <c r="K304" i="12"/>
  <c r="M304" i="12"/>
  <c r="O304" i="12"/>
  <c r="Q304" i="12"/>
  <c r="V304" i="12"/>
  <c r="G306" i="12"/>
  <c r="I306" i="12"/>
  <c r="K306" i="12"/>
  <c r="M306" i="12"/>
  <c r="O306" i="12"/>
  <c r="Q306" i="12"/>
  <c r="V306" i="12"/>
  <c r="G308" i="12"/>
  <c r="I308" i="12"/>
  <c r="K308" i="12"/>
  <c r="M308" i="12"/>
  <c r="O308" i="12"/>
  <c r="Q308" i="12"/>
  <c r="V308" i="12"/>
  <c r="G311" i="12"/>
  <c r="I311" i="12"/>
  <c r="K311" i="12"/>
  <c r="M311" i="12"/>
  <c r="O311" i="12"/>
  <c r="Q311" i="12"/>
  <c r="V311" i="12"/>
  <c r="G314" i="12"/>
  <c r="I314" i="12"/>
  <c r="K314" i="12"/>
  <c r="M314" i="12"/>
  <c r="O314" i="12"/>
  <c r="Q314" i="12"/>
  <c r="V314" i="12"/>
  <c r="G318" i="12"/>
  <c r="I318" i="12"/>
  <c r="K318" i="12"/>
  <c r="M318" i="12"/>
  <c r="O318" i="12"/>
  <c r="Q318" i="12"/>
  <c r="V318" i="12"/>
  <c r="G325" i="12"/>
  <c r="I325" i="12"/>
  <c r="K325" i="12"/>
  <c r="M325" i="12"/>
  <c r="O325" i="12"/>
  <c r="Q325" i="12"/>
  <c r="V325" i="12"/>
  <c r="G329" i="12"/>
  <c r="I329" i="12"/>
  <c r="K329" i="12"/>
  <c r="M329" i="12"/>
  <c r="O329" i="12"/>
  <c r="Q329" i="12"/>
  <c r="V329" i="12"/>
  <c r="G336" i="12"/>
  <c r="I336" i="12"/>
  <c r="K336" i="12"/>
  <c r="M336" i="12"/>
  <c r="O336" i="12"/>
  <c r="Q336" i="12"/>
  <c r="V336" i="12"/>
  <c r="G338" i="12"/>
  <c r="I338" i="12"/>
  <c r="K338" i="12"/>
  <c r="M338" i="12"/>
  <c r="O338" i="12"/>
  <c r="Q338" i="12"/>
  <c r="V338" i="12"/>
  <c r="G341" i="12"/>
  <c r="I341" i="12"/>
  <c r="K341" i="12"/>
  <c r="M341" i="12"/>
  <c r="O341" i="12"/>
  <c r="Q341" i="12"/>
  <c r="V341" i="12"/>
  <c r="G342" i="12"/>
  <c r="I342" i="12"/>
  <c r="K342" i="12"/>
  <c r="M342" i="12"/>
  <c r="O342" i="12"/>
  <c r="Q342" i="12"/>
  <c r="V342" i="12"/>
  <c r="G344" i="12"/>
  <c r="I344" i="12"/>
  <c r="K344" i="12"/>
  <c r="M344" i="12"/>
  <c r="O344" i="12"/>
  <c r="Q344" i="12"/>
  <c r="V344" i="12"/>
  <c r="G348" i="12"/>
  <c r="G347" i="12" s="1"/>
  <c r="I348" i="12"/>
  <c r="I347" i="12" s="1"/>
  <c r="K348" i="12"/>
  <c r="K347" i="12" s="1"/>
  <c r="M348" i="12"/>
  <c r="M347" i="12" s="1"/>
  <c r="O348" i="12"/>
  <c r="O347" i="12" s="1"/>
  <c r="Q348" i="12"/>
  <c r="Q347" i="12" s="1"/>
  <c r="V348" i="12"/>
  <c r="V347" i="12" s="1"/>
  <c r="G351" i="12"/>
  <c r="I351" i="12"/>
  <c r="K351" i="12"/>
  <c r="M351" i="12"/>
  <c r="O351" i="12"/>
  <c r="Q351" i="12"/>
  <c r="V351" i="12"/>
  <c r="G352" i="12"/>
  <c r="I352" i="12"/>
  <c r="K352" i="12"/>
  <c r="M352" i="12"/>
  <c r="O352" i="12"/>
  <c r="Q352" i="12"/>
  <c r="V352" i="12"/>
  <c r="G353" i="12"/>
  <c r="I353" i="12"/>
  <c r="K353" i="12"/>
  <c r="M353" i="12"/>
  <c r="O353" i="12"/>
  <c r="Q353" i="12"/>
  <c r="V353" i="12"/>
  <c r="G355" i="12"/>
  <c r="I355" i="12"/>
  <c r="K355" i="12"/>
  <c r="M355" i="12"/>
  <c r="O355" i="12"/>
  <c r="Q355" i="12"/>
  <c r="V355" i="12"/>
  <c r="G360" i="12"/>
  <c r="I360" i="12"/>
  <c r="K360" i="12"/>
  <c r="M360" i="12"/>
  <c r="O360" i="12"/>
  <c r="Q360" i="12"/>
  <c r="V360" i="12"/>
  <c r="G364" i="12"/>
  <c r="I364" i="12"/>
  <c r="K364" i="12"/>
  <c r="M364" i="12"/>
  <c r="O364" i="12"/>
  <c r="Q364" i="12"/>
  <c r="V364" i="12"/>
  <c r="G365" i="12"/>
  <c r="I365" i="12"/>
  <c r="K365" i="12"/>
  <c r="M365" i="12"/>
  <c r="O365" i="12"/>
  <c r="Q365" i="12"/>
  <c r="V365" i="12"/>
  <c r="G366" i="12"/>
  <c r="I366" i="12"/>
  <c r="K366" i="12"/>
  <c r="M366" i="12"/>
  <c r="O366" i="12"/>
  <c r="Q366" i="12"/>
  <c r="V366" i="12"/>
  <c r="G367" i="12"/>
  <c r="I367" i="12"/>
  <c r="K367" i="12"/>
  <c r="M367" i="12"/>
  <c r="O367" i="12"/>
  <c r="Q367" i="12"/>
  <c r="V367" i="12"/>
  <c r="G368" i="12"/>
  <c r="I368" i="12"/>
  <c r="K368" i="12"/>
  <c r="M368" i="12"/>
  <c r="O368" i="12"/>
  <c r="Q368" i="12"/>
  <c r="V368" i="12"/>
  <c r="G369" i="12"/>
  <c r="I369" i="12"/>
  <c r="K369" i="12"/>
  <c r="M369" i="12"/>
  <c r="O369" i="12"/>
  <c r="Q369" i="12"/>
  <c r="V369" i="12"/>
  <c r="G371" i="12"/>
  <c r="I371" i="12"/>
  <c r="K371" i="12"/>
  <c r="M371" i="12"/>
  <c r="O371" i="12"/>
  <c r="Q371" i="12"/>
  <c r="V371" i="12"/>
  <c r="G373" i="12"/>
  <c r="I373" i="12"/>
  <c r="K373" i="12"/>
  <c r="M373" i="12"/>
  <c r="O373" i="12"/>
  <c r="Q373" i="12"/>
  <c r="V373" i="12"/>
  <c r="G375" i="12"/>
  <c r="I375" i="12"/>
  <c r="K375" i="12"/>
  <c r="M375" i="12"/>
  <c r="O375" i="12"/>
  <c r="Q375" i="12"/>
  <c r="V375" i="12"/>
  <c r="G377" i="12"/>
  <c r="I377" i="12"/>
  <c r="K377" i="12"/>
  <c r="M377" i="12"/>
  <c r="O377" i="12"/>
  <c r="Q377" i="12"/>
  <c r="V377" i="12"/>
  <c r="G380" i="12"/>
  <c r="I380" i="12"/>
  <c r="K380" i="12"/>
  <c r="M380" i="12"/>
  <c r="O380" i="12"/>
  <c r="Q380" i="12"/>
  <c r="V380" i="12"/>
  <c r="G382" i="12"/>
  <c r="I382" i="12"/>
  <c r="K382" i="12"/>
  <c r="M382" i="12"/>
  <c r="O382" i="12"/>
  <c r="Q382" i="12"/>
  <c r="V382" i="12"/>
  <c r="G383" i="12"/>
  <c r="I383" i="12"/>
  <c r="K383" i="12"/>
  <c r="M383" i="12"/>
  <c r="O383" i="12"/>
  <c r="Q383" i="12"/>
  <c r="V383" i="12"/>
  <c r="G384" i="12"/>
  <c r="I384" i="12"/>
  <c r="K384" i="12"/>
  <c r="M384" i="12"/>
  <c r="O384" i="12"/>
  <c r="Q384" i="12"/>
  <c r="V384" i="12"/>
  <c r="G386" i="12"/>
  <c r="I386" i="12"/>
  <c r="K386" i="12"/>
  <c r="M386" i="12"/>
  <c r="O386" i="12"/>
  <c r="Q386" i="12"/>
  <c r="V386" i="12"/>
  <c r="G388" i="12"/>
  <c r="I388" i="12"/>
  <c r="K388" i="12"/>
  <c r="M388" i="12"/>
  <c r="O388" i="12"/>
  <c r="Q388" i="12"/>
  <c r="V388" i="12"/>
  <c r="G389" i="12"/>
  <c r="I389" i="12"/>
  <c r="K389" i="12"/>
  <c r="M389" i="12"/>
  <c r="O389" i="12"/>
  <c r="Q389" i="12"/>
  <c r="V389" i="12"/>
  <c r="G391" i="12"/>
  <c r="I391" i="12"/>
  <c r="K391" i="12"/>
  <c r="M391" i="12"/>
  <c r="O391" i="12"/>
  <c r="Q391" i="12"/>
  <c r="V391" i="12"/>
  <c r="G396" i="12"/>
  <c r="I396" i="12"/>
  <c r="K396" i="12"/>
  <c r="M396" i="12"/>
  <c r="O396" i="12"/>
  <c r="Q396" i="12"/>
  <c r="V396" i="12"/>
  <c r="G398" i="12"/>
  <c r="I398" i="12"/>
  <c r="K398" i="12"/>
  <c r="M398" i="12"/>
  <c r="O398" i="12"/>
  <c r="Q398" i="12"/>
  <c r="V398" i="12"/>
  <c r="G400" i="12"/>
  <c r="I400" i="12"/>
  <c r="K400" i="12"/>
  <c r="M400" i="12"/>
  <c r="O400" i="12"/>
  <c r="Q400" i="12"/>
  <c r="V400" i="12"/>
  <c r="G402" i="12"/>
  <c r="I402" i="12"/>
  <c r="K402" i="12"/>
  <c r="M402" i="12"/>
  <c r="O402" i="12"/>
  <c r="Q402" i="12"/>
  <c r="V402" i="12"/>
  <c r="G403" i="12"/>
  <c r="I403" i="12"/>
  <c r="K403" i="12"/>
  <c r="M403" i="12"/>
  <c r="O403" i="12"/>
  <c r="Q403" i="12"/>
  <c r="V403" i="12"/>
  <c r="G406" i="12"/>
  <c r="I406" i="12"/>
  <c r="K406" i="12"/>
  <c r="M406" i="12"/>
  <c r="O406" i="12"/>
  <c r="Q406" i="12"/>
  <c r="V406" i="12"/>
  <c r="G409" i="12"/>
  <c r="I409" i="12"/>
  <c r="K409" i="12"/>
  <c r="M409" i="12"/>
  <c r="O409" i="12"/>
  <c r="Q409" i="12"/>
  <c r="V409" i="12"/>
  <c r="G410" i="12"/>
  <c r="I410" i="12"/>
  <c r="K410" i="12"/>
  <c r="M410" i="12"/>
  <c r="O410" i="12"/>
  <c r="Q410" i="12"/>
  <c r="V410" i="12"/>
  <c r="G411" i="12"/>
  <c r="I411" i="12"/>
  <c r="K411" i="12"/>
  <c r="M411" i="12"/>
  <c r="O411" i="12"/>
  <c r="Q411" i="12"/>
  <c r="V411" i="12"/>
  <c r="G412" i="12"/>
  <c r="I412" i="12"/>
  <c r="K412" i="12"/>
  <c r="M412" i="12"/>
  <c r="O412" i="12"/>
  <c r="Q412" i="12"/>
  <c r="V412" i="12"/>
  <c r="G413" i="12"/>
  <c r="I413" i="12"/>
  <c r="K413" i="12"/>
  <c r="M413" i="12"/>
  <c r="O413" i="12"/>
  <c r="Q413" i="12"/>
  <c r="V413" i="12"/>
  <c r="G416" i="12"/>
  <c r="I416" i="12"/>
  <c r="K416" i="12"/>
  <c r="M416" i="12"/>
  <c r="O416" i="12"/>
  <c r="Q416" i="12"/>
  <c r="V416" i="12"/>
  <c r="G420" i="12"/>
  <c r="I420" i="12"/>
  <c r="K420" i="12"/>
  <c r="M420" i="12"/>
  <c r="O420" i="12"/>
  <c r="Q420" i="12"/>
  <c r="V420" i="12"/>
  <c r="G423" i="12"/>
  <c r="I423" i="12"/>
  <c r="K423" i="12"/>
  <c r="M423" i="12"/>
  <c r="O423" i="12"/>
  <c r="Q423" i="12"/>
  <c r="V423" i="12"/>
  <c r="G433" i="12"/>
  <c r="I433" i="12"/>
  <c r="K433" i="12"/>
  <c r="M433" i="12"/>
  <c r="O433" i="12"/>
  <c r="Q433" i="12"/>
  <c r="V433" i="12"/>
  <c r="G436" i="12"/>
  <c r="I436" i="12"/>
  <c r="K436" i="12"/>
  <c r="M436" i="12"/>
  <c r="O436" i="12"/>
  <c r="Q436" i="12"/>
  <c r="V436" i="12"/>
  <c r="G446" i="12"/>
  <c r="I446" i="12"/>
  <c r="K446" i="12"/>
  <c r="M446" i="12"/>
  <c r="O446" i="12"/>
  <c r="Q446" i="12"/>
  <c r="V446" i="12"/>
  <c r="G450" i="12"/>
  <c r="I450" i="12"/>
  <c r="K450" i="12"/>
  <c r="M450" i="12"/>
  <c r="O450" i="12"/>
  <c r="Q450" i="12"/>
  <c r="V450" i="12"/>
  <c r="G452" i="12"/>
  <c r="I452" i="12"/>
  <c r="K452" i="12"/>
  <c r="M452" i="12"/>
  <c r="O452" i="12"/>
  <c r="Q452" i="12"/>
  <c r="V452" i="12"/>
  <c r="G459" i="12"/>
  <c r="I459" i="12"/>
  <c r="K459" i="12"/>
  <c r="M459" i="12"/>
  <c r="O459" i="12"/>
  <c r="Q459" i="12"/>
  <c r="V459" i="12"/>
  <c r="G462" i="12"/>
  <c r="I462" i="12"/>
  <c r="K462" i="12"/>
  <c r="M462" i="12"/>
  <c r="O462" i="12"/>
  <c r="Q462" i="12"/>
  <c r="V462" i="12"/>
  <c r="G464" i="12"/>
  <c r="I464" i="12"/>
  <c r="K464" i="12"/>
  <c r="M464" i="12"/>
  <c r="O464" i="12"/>
  <c r="Q464" i="12"/>
  <c r="V464" i="12"/>
  <c r="G466" i="12"/>
  <c r="I466" i="12"/>
  <c r="K466" i="12"/>
  <c r="M466" i="12"/>
  <c r="O466" i="12"/>
  <c r="Q466" i="12"/>
  <c r="V466" i="12"/>
  <c r="G471" i="12"/>
  <c r="I471" i="12"/>
  <c r="K471" i="12"/>
  <c r="M471" i="12"/>
  <c r="O471" i="12"/>
  <c r="Q471" i="12"/>
  <c r="V471" i="12"/>
  <c r="G473" i="12"/>
  <c r="I473" i="12"/>
  <c r="K473" i="12"/>
  <c r="M473" i="12"/>
  <c r="O473" i="12"/>
  <c r="Q473" i="12"/>
  <c r="V473" i="12"/>
  <c r="G474" i="12"/>
  <c r="I474" i="12"/>
  <c r="K474" i="12"/>
  <c r="M474" i="12"/>
  <c r="O474" i="12"/>
  <c r="Q474" i="12"/>
  <c r="V474" i="12"/>
  <c r="G475" i="12"/>
  <c r="I475" i="12"/>
  <c r="K475" i="12"/>
  <c r="M475" i="12"/>
  <c r="O475" i="12"/>
  <c r="Q475" i="12"/>
  <c r="V475" i="12"/>
  <c r="G478" i="12"/>
  <c r="G477" i="12" s="1"/>
  <c r="I478" i="12"/>
  <c r="I477" i="12" s="1"/>
  <c r="K478" i="12"/>
  <c r="K477" i="12" s="1"/>
  <c r="M478" i="12"/>
  <c r="M477" i="12" s="1"/>
  <c r="O478" i="12"/>
  <c r="O477" i="12" s="1"/>
  <c r="Q478" i="12"/>
  <c r="Q477" i="12" s="1"/>
  <c r="V478" i="12"/>
  <c r="V477" i="12" s="1"/>
  <c r="G480" i="12"/>
  <c r="I480" i="12"/>
  <c r="K480" i="12"/>
  <c r="M480" i="12"/>
  <c r="O480" i="12"/>
  <c r="Q480" i="12"/>
  <c r="V480" i="12"/>
  <c r="G481" i="12"/>
  <c r="I481" i="12"/>
  <c r="K481" i="12"/>
  <c r="M481" i="12"/>
  <c r="O481" i="12"/>
  <c r="Q481" i="12"/>
  <c r="V481" i="12"/>
  <c r="G482" i="12"/>
  <c r="I482" i="12"/>
  <c r="K482" i="12"/>
  <c r="M482" i="12"/>
  <c r="O482" i="12"/>
  <c r="Q482" i="12"/>
  <c r="V482" i="12"/>
  <c r="G483" i="12"/>
  <c r="I483" i="12"/>
  <c r="K483" i="12"/>
  <c r="M483" i="12"/>
  <c r="O483" i="12"/>
  <c r="Q483" i="12"/>
  <c r="V483" i="12"/>
  <c r="G484" i="12"/>
  <c r="I484" i="12"/>
  <c r="K484" i="12"/>
  <c r="M484" i="12"/>
  <c r="O484" i="12"/>
  <c r="Q484" i="12"/>
  <c r="V484" i="12"/>
  <c r="G485" i="12"/>
  <c r="I485" i="12"/>
  <c r="K485" i="12"/>
  <c r="M485" i="12"/>
  <c r="O485" i="12"/>
  <c r="Q485" i="12"/>
  <c r="V485" i="12"/>
  <c r="G486" i="12"/>
  <c r="I486" i="12"/>
  <c r="K486" i="12"/>
  <c r="M486" i="12"/>
  <c r="O486" i="12"/>
  <c r="Q486" i="12"/>
  <c r="V486" i="12"/>
  <c r="G488" i="12"/>
  <c r="I488" i="12"/>
  <c r="K488" i="12"/>
  <c r="M488" i="12"/>
  <c r="O488" i="12"/>
  <c r="Q488" i="12"/>
  <c r="V488" i="12"/>
  <c r="G489" i="12"/>
  <c r="I489" i="12"/>
  <c r="K489" i="12"/>
  <c r="M489" i="12"/>
  <c r="O489" i="12"/>
  <c r="Q489" i="12"/>
  <c r="V489" i="12"/>
  <c r="AE492" i="12"/>
  <c r="AF492" i="12"/>
  <c r="I20" i="1"/>
  <c r="I19" i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G42" i="1" l="1"/>
  <c r="G41" i="1"/>
  <c r="G39" i="1"/>
  <c r="G43" i="1" s="1"/>
  <c r="G25" i="1" s="1"/>
  <c r="A25" i="1" s="1"/>
  <c r="F42" i="1"/>
  <c r="H42" i="1" s="1"/>
  <c r="I42" i="1" s="1"/>
  <c r="F41" i="1"/>
  <c r="H41" i="1" s="1"/>
  <c r="I41" i="1" s="1"/>
  <c r="F39" i="1"/>
  <c r="G26" i="1"/>
  <c r="A26" i="1"/>
  <c r="V487" i="12"/>
  <c r="Q487" i="12"/>
  <c r="O487" i="12"/>
  <c r="M487" i="12"/>
  <c r="K487" i="12"/>
  <c r="I487" i="12"/>
  <c r="G487" i="12"/>
  <c r="V479" i="12"/>
  <c r="Q479" i="12"/>
  <c r="O479" i="12"/>
  <c r="M479" i="12"/>
  <c r="K479" i="12"/>
  <c r="I479" i="12"/>
  <c r="G479" i="12"/>
  <c r="V449" i="12"/>
  <c r="Q449" i="12"/>
  <c r="O449" i="12"/>
  <c r="M449" i="12"/>
  <c r="K449" i="12"/>
  <c r="I449" i="12"/>
  <c r="G449" i="12"/>
  <c r="V419" i="12"/>
  <c r="Q419" i="12"/>
  <c r="O419" i="12"/>
  <c r="M419" i="12"/>
  <c r="K419" i="12"/>
  <c r="I419" i="12"/>
  <c r="G419" i="12"/>
  <c r="V381" i="12"/>
  <c r="Q381" i="12"/>
  <c r="O381" i="12"/>
  <c r="M381" i="12"/>
  <c r="K381" i="12"/>
  <c r="I381" i="12"/>
  <c r="G381" i="12"/>
  <c r="V354" i="12"/>
  <c r="Q354" i="12"/>
  <c r="O354" i="12"/>
  <c r="M354" i="12"/>
  <c r="K354" i="12"/>
  <c r="I354" i="12"/>
  <c r="G354" i="12"/>
  <c r="V350" i="12"/>
  <c r="Q350" i="12"/>
  <c r="O350" i="12"/>
  <c r="M350" i="12"/>
  <c r="K350" i="12"/>
  <c r="I350" i="12"/>
  <c r="G350" i="12"/>
  <c r="V317" i="12"/>
  <c r="Q317" i="12"/>
  <c r="O317" i="12"/>
  <c r="M317" i="12"/>
  <c r="K317" i="12"/>
  <c r="I317" i="12"/>
  <c r="G317" i="12"/>
  <c r="V303" i="12"/>
  <c r="Q303" i="12"/>
  <c r="O303" i="12"/>
  <c r="M303" i="12"/>
  <c r="K303" i="12"/>
  <c r="I303" i="12"/>
  <c r="G303" i="12"/>
  <c r="V279" i="12"/>
  <c r="Q279" i="12"/>
  <c r="O279" i="12"/>
  <c r="M279" i="12"/>
  <c r="K279" i="12"/>
  <c r="I279" i="12"/>
  <c r="G279" i="12"/>
  <c r="V250" i="12"/>
  <c r="Q250" i="12"/>
  <c r="O250" i="12"/>
  <c r="M250" i="12"/>
  <c r="K250" i="12"/>
  <c r="I250" i="12"/>
  <c r="G250" i="12"/>
  <c r="V216" i="12"/>
  <c r="Q216" i="12"/>
  <c r="O216" i="12"/>
  <c r="M216" i="12"/>
  <c r="K216" i="12"/>
  <c r="I216" i="12"/>
  <c r="G216" i="12"/>
  <c r="V130" i="12"/>
  <c r="Q130" i="12"/>
  <c r="O130" i="12"/>
  <c r="M130" i="12"/>
  <c r="K130" i="12"/>
  <c r="I130" i="12"/>
  <c r="G130" i="12"/>
  <c r="V114" i="12"/>
  <c r="Q114" i="12"/>
  <c r="O114" i="12"/>
  <c r="M114" i="12"/>
  <c r="K114" i="12"/>
  <c r="I114" i="12"/>
  <c r="G114" i="12"/>
  <c r="V96" i="12"/>
  <c r="Q96" i="12"/>
  <c r="O96" i="12"/>
  <c r="M96" i="12"/>
  <c r="K96" i="12"/>
  <c r="I96" i="12"/>
  <c r="G96" i="12"/>
  <c r="V81" i="12"/>
  <c r="Q81" i="12"/>
  <c r="O81" i="12"/>
  <c r="M81" i="12"/>
  <c r="K81" i="12"/>
  <c r="I81" i="12"/>
  <c r="G81" i="12"/>
  <c r="V17" i="12"/>
  <c r="Q17" i="12"/>
  <c r="O17" i="12"/>
  <c r="M17" i="12"/>
  <c r="K17" i="12"/>
  <c r="I17" i="12"/>
  <c r="G17" i="12"/>
  <c r="V8" i="12"/>
  <c r="Q8" i="12"/>
  <c r="O8" i="12"/>
  <c r="M8" i="12"/>
  <c r="K8" i="12"/>
  <c r="I8" i="12"/>
  <c r="G8" i="12"/>
  <c r="I71" i="1" l="1"/>
  <c r="G492" i="12"/>
  <c r="F43" i="1"/>
  <c r="H39" i="1"/>
  <c r="H43" i="1" l="1"/>
  <c r="I39" i="1"/>
  <c r="I43" i="1" s="1"/>
  <c r="G28" i="1"/>
  <c r="G23" i="1"/>
  <c r="A23" i="1" s="1"/>
  <c r="I16" i="1"/>
  <c r="I21" i="1" s="1"/>
  <c r="I75" i="1"/>
  <c r="G24" i="1"/>
  <c r="A27" i="1" s="1"/>
  <c r="A24" i="1"/>
  <c r="J74" i="1" l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75" i="1" s="1"/>
  <c r="J42" i="1"/>
  <c r="J41" i="1"/>
  <c r="J39" i="1"/>
  <c r="J43" i="1" s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138 MartinR</author>
  </authors>
  <commentList>
    <comment ref="S6" authorId="0" shapeId="0" xr:uid="{0A0F6B6A-0802-446D-B2E4-8DDCE51E419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7C096DA-F9F8-4F5A-AB25-1AC7DB2F35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<sst xmlns="http://schemas.openxmlformats.org/spreadsheetml/2006/main" count="2044" uniqueCount="714">
  <si>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</si>
  <si>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</si>
  <si>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</si>
  <si>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</si>
  <si>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</si>
  <si>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</si>
  <si>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</si>
  <si>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</si>
  <si>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</si>
  <si>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</si>
  <si>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</si>
  <si>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</si>
  <si>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</si>
  <si>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</si>
  <si>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</si>
  <si>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</si>
  <si>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</si>
  <si>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</si>
  <si>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</si>
  <si>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</si>
  <si>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</si>
  <si>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</si>
  <si>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</si>
  <si>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</si>
  <si>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</si>
  <si>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</si>
  <si>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</si>
  <si>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</si>
  <si>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</si>
  <si>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</si>
  <si>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</si>
  <si>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</si>
  <si>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</si>
  <si>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</si>
  <si>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</si>
  <si>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</si>
  <si>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</si>
  <si>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</si>
  <si>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</si>
  <si>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</si>
  <si>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</si>
  <si>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2024A40</t>
  </si>
  <si>
    <t>Atletická dráha</t>
  </si>
  <si>
    <t>01</t>
  </si>
  <si>
    <t>Sportovní hřiště ZŠ sevrovýchod Zábřeh</t>
  </si>
  <si>
    <t>Objekt:</t>
  </si>
  <si>
    <t>Rozpočet:</t>
  </si>
  <si>
    <t>20240040</t>
  </si>
  <si>
    <t xml:space="preserve">ZÁBŘEH-Sportovní hřiště ZŠ sevrovýchod </t>
  </si>
  <si>
    <t>Město Zábřeh</t>
  </si>
  <si>
    <t>Masarykovo náměstí 510/6</t>
  </si>
  <si>
    <t>Zábřeh</t>
  </si>
  <si>
    <t>78901</t>
  </si>
  <si>
    <t xml:space="preserve">00303640  </t>
  </si>
  <si>
    <t>Stavba</t>
  </si>
  <si>
    <t>Stavební objekt</t>
  </si>
  <si>
    <t>Celkem za stavbu</t>
  </si>
  <si>
    <t>CZK</t>
  </si>
  <si>
    <t>#POPS</t>
  </si>
  <si>
    <t xml:space="preserve">Popis stavby: 20240040 - ZÁBŘEH-Sportovní hřiště ZŠ sevrovýchod </t>
  </si>
  <si>
    <t>#POPO</t>
  </si>
  <si>
    <t>Popis objektu: 01 - Sportovní hřiště ZŠ sevrovýchod Zábřeh</t>
  </si>
  <si>
    <t>#POPR</t>
  </si>
  <si>
    <t>Popis rozpočtu: 2024A40 - Atletická dráha</t>
  </si>
  <si>
    <t>Rekapitulace dílů</t>
  </si>
  <si>
    <t>Typ dílu</t>
  </si>
  <si>
    <t>0</t>
  </si>
  <si>
    <t>Kamerový systém</t>
  </si>
  <si>
    <t>1</t>
  </si>
  <si>
    <t>Zemní práce</t>
  </si>
  <si>
    <t>18</t>
  </si>
  <si>
    <t>Povrchové úpravy terénu</t>
  </si>
  <si>
    <t>27</t>
  </si>
  <si>
    <t>Základy</t>
  </si>
  <si>
    <t>3</t>
  </si>
  <si>
    <t>Betonová tribuna</t>
  </si>
  <si>
    <t>471</t>
  </si>
  <si>
    <t>Umělé povrchy</t>
  </si>
  <si>
    <t>56</t>
  </si>
  <si>
    <t>Podkladní vrstvy - umělý povrch</t>
  </si>
  <si>
    <t>569</t>
  </si>
  <si>
    <t>Podkladní vrstvy -vnitřní hřiště</t>
  </si>
  <si>
    <t>59</t>
  </si>
  <si>
    <t>Dlažby a předlažby komunikací</t>
  </si>
  <si>
    <t>63</t>
  </si>
  <si>
    <t>Podlahy a podlahové konstrukce</t>
  </si>
  <si>
    <t>87</t>
  </si>
  <si>
    <t>Potrubí z trub z plastických hmot</t>
  </si>
  <si>
    <t>872</t>
  </si>
  <si>
    <t>Liniové odvodňovací žlaby</t>
  </si>
  <si>
    <t>88</t>
  </si>
  <si>
    <t>Potrubí z drenážek</t>
  </si>
  <si>
    <t>89</t>
  </si>
  <si>
    <t>Vsakovací jímka</t>
  </si>
  <si>
    <t>9_SV</t>
  </si>
  <si>
    <t>Sportovní vybavení</t>
  </si>
  <si>
    <t>913</t>
  </si>
  <si>
    <t>Vybavení sportovišť</t>
  </si>
  <si>
    <t>914</t>
  </si>
  <si>
    <t>Oplocení</t>
  </si>
  <si>
    <t>915</t>
  </si>
  <si>
    <t>Ohraničení ploch-obrubníky</t>
  </si>
  <si>
    <t>96</t>
  </si>
  <si>
    <t>Bourání konstrukcí</t>
  </si>
  <si>
    <t>99</t>
  </si>
  <si>
    <t>Staveništní přesun hmot</t>
  </si>
  <si>
    <t>VN</t>
  </si>
  <si>
    <t>ON</t>
  </si>
  <si>
    <t>Ostatní náklady - projekt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</si>
  <si>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</si>
  <si>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</si>
  <si>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</si>
  <si>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</si>
  <si>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</si>
  <si>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</si>
  <si>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</si>
  <si>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</si>
  <si>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</si>
  <si>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</si>
  <si>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</si>
  <si>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</si>
  <si>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</si>
  <si>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</si>
  <si>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</si>
  <si>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</si>
  <si>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</si>
  <si>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</si>
  <si>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</si>
  <si>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</si>
  <si>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</si>
  <si>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</si>
  <si>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</si>
  <si>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</si>
  <si>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</si>
  <si>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</si>
  <si>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</si>
  <si>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</si>
  <si>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</si>
  <si>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460200163R00</t>
  </si>
  <si>
    <t>Výkop kabelové rýhy 35/80 cm  hor.3</t>
  </si>
  <si>
    <t>m</t>
  </si>
  <si>
    <t>RTS 25/ I</t>
  </si>
  <si>
    <t>Indiv</t>
  </si>
  <si>
    <t>Práce</t>
  </si>
  <si>
    <t>Běžná</t>
  </si>
  <si>
    <t>POL1_</t>
  </si>
  <si>
    <t>Pol__0013</t>
  </si>
  <si>
    <t>Kabel do stožáru H07Rn-F 3G2,5</t>
  </si>
  <si>
    <t>Vlastní</t>
  </si>
  <si>
    <t>POL1_1</t>
  </si>
  <si>
    <t>Pol__0014</t>
  </si>
  <si>
    <t>Vysokozdvižná plošina</t>
  </si>
  <si>
    <t>hod</t>
  </si>
  <si>
    <t>Pol__0015</t>
  </si>
  <si>
    <t>Revize elektro</t>
  </si>
  <si>
    <t>kpl</t>
  </si>
  <si>
    <t>Pol__0016</t>
  </si>
  <si>
    <t>Podružný materiál, režie</t>
  </si>
  <si>
    <t>75L441</t>
  </si>
  <si>
    <t>KAMERA SPECIÁLNÍ - DODÁVKA</t>
  </si>
  <si>
    <t>KUS</t>
  </si>
  <si>
    <t>OTSKP 24</t>
  </si>
  <si>
    <t>Agregovaná položka</t>
  </si>
  <si>
    <t>POL2_</t>
  </si>
  <si>
    <t>14470130T</t>
  </si>
  <si>
    <t>Trubka ocelová bezešvá 102 x 4,0  P235GH</t>
  </si>
  <si>
    <t>Specifikace</t>
  </si>
  <si>
    <t>POL3_</t>
  </si>
  <si>
    <t>sloup pro kameru</t>
  </si>
  <si>
    <t>POP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</si>
  <si>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</si>
  <si>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</si>
  <si>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</si>
  <si>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</si>
  <si>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tl. do 10 cm s nařezáním, vyrýpnutím, zvednutím, přemístěním a složením na vzdálenost do 50 m nebo s naložením na dopravní prostředek,</t>
  </si>
  <si>
    <t>SPI</t>
  </si>
  <si>
    <t>atletický ovál (výměra z CAD aplikace) : (649,71)</t>
  </si>
  <si>
    <t>VV</t>
  </si>
  <si>
    <t>vnitřní hřiště : (1487,27)</t>
  </si>
  <si>
    <t>koule : (89,8)</t>
  </si>
  <si>
    <t/>
  </si>
  <si>
    <t>terén kolem atletiky : (1101,77)</t>
  </si>
  <si>
    <t>dálka+doskočiště : (31,66+34,29)</t>
  </si>
  <si>
    <t>workout : 140,7</t>
  </si>
  <si>
    <t>113108410R00</t>
  </si>
  <si>
    <t>Odstranění podkladů nebo krytů živičných, v ploše jednotlivě nad 50 m2, tloušťka vrstvy 100 mm</t>
  </si>
  <si>
    <t>822-1</t>
  </si>
  <si>
    <t>část stávajícího hřiště : (106,97)</t>
  </si>
  <si>
    <t>122201103R00</t>
  </si>
  <si>
    <t>Odkopávky a  prokopávky nezapažené v hornině 3  přes 1 000 do 10 000 m3</t>
  </si>
  <si>
    <t>m3</t>
  </si>
  <si>
    <t>800-1</t>
  </si>
  <si>
    <t>s přehozením výkopku na vzdálenost do 3 m nebo s naložením na dopravní prostředek,</t>
  </si>
  <si>
    <t>/plošná odkopávka + odkopávka svahu/</t>
  </si>
  <si>
    <t>atletický ovál (výměra z CAD aplikace) : (234,0)*0,9/2</t>
  </si>
  <si>
    <t>vnitřní hřiště : (776,0)*0,9/2</t>
  </si>
  <si>
    <t>dálka+doskočiště : (65,95)*0,9/2</t>
  </si>
  <si>
    <t>koule : (89,8)*0,2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</si>
  <si>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</si>
  <si>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</si>
  <si>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</si>
  <si>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/výkop jam pro pro patky sloupků sítí/</t>
  </si>
  <si>
    <t xml:space="preserve">jámy pro zákl. patky : </t>
  </si>
  <si>
    <t>volejbal : (0,60*0,60*0,90)*6</t>
  </si>
  <si>
    <t>tenis : (0,6*0,6*0,8)*2</t>
  </si>
  <si>
    <t>streetball : (0,6*0,6*0,8)*2</t>
  </si>
  <si>
    <t>oplocení : (0,4*0,4*0,9)*40</t>
  </si>
  <si>
    <t>kamerový sloup : (0,8*0,8*0,9)*1</t>
  </si>
  <si>
    <t>základové patky - workout prvky : (0,5*0,5*0,6)*8</t>
  </si>
  <si>
    <t>zachytné oplocení : (0,9*0,9*1)*10</t>
  </si>
  <si>
    <t>132203302R00</t>
  </si>
  <si>
    <t>Hloubení rýh pro drény hloubky do 1,1 m, v hornině 3</t>
  </si>
  <si>
    <t>se svislým přemístěním výkopku, hloubení ve sklonu terénu do 15 stupňů v jakémkoliv množství, s úpravou do předepsaného spádu, v suchu, mokru i ve vodě, DN do 200 mm sběrné i svodné,</t>
  </si>
  <si>
    <t>/sběrné větve + svodný drén/</t>
  </si>
  <si>
    <t xml:space="preserve">sběrné drény : </t>
  </si>
  <si>
    <t>hřiště : 4*(18,2+23,5+26+27,3)</t>
  </si>
  <si>
    <t>ovál : 4*38,1+15,4+35,8</t>
  </si>
  <si>
    <t xml:space="preserve">svodné potrubí : </t>
  </si>
  <si>
    <t>hlavní svod H : (39+10,3+13,6+1)</t>
  </si>
  <si>
    <t>svod - žlaby v oblouku Č : (74+28)</t>
  </si>
  <si>
    <t>dálka Ž : (24)</t>
  </si>
  <si>
    <t>koule Ž : (9+6,9+3,9)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</si>
  <si>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</si>
  <si>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</si>
  <si>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</si>
  <si>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plošná odkopávka + jámy zákl. sport. vybavení : (502,1375)+(18,732)</t>
  </si>
  <si>
    <t>rýhy pro svodné potrubí : ((793,3)*0,3*0,6)</t>
  </si>
  <si>
    <t>162701105R00</t>
  </si>
  <si>
    <t>Vodorovné přemístění výkopku z horniny 1 až 4, na vzdálenost přes 9 000  do 10 000 m</t>
  </si>
  <si>
    <t>travní drn : (3505,35*0,1)</t>
  </si>
  <si>
    <t>171101103R00</t>
  </si>
  <si>
    <t>Uložení sypaniny do násypů zhutněných s uzavřením povrchu násypu z hornin soudržných s předepsanou mírou zhutnění v procentech výsledků zkoušek Proctor-Standard                 přes 96 do 100 % PS</t>
  </si>
  <si>
    <t>s rozprostřením sypaniny ve vrstvách a s hrubým urovnáním,</t>
  </si>
  <si>
    <t>(3535,2)*0,3</t>
  </si>
  <si>
    <t>171151101R00</t>
  </si>
  <si>
    <t>Hutnění boků násypů z hornin soudržných a sypkých pro jakýkoliv sklon a pro jakoukoliv délku a míru zhutnění svahu.</t>
  </si>
  <si>
    <t>pro jakýkoliv sklon a pro jakoukoliv délku a míru zhutnění svahu,</t>
  </si>
  <si>
    <t>181101102R00</t>
  </si>
  <si>
    <t>Úprava pláně v zářezech v hornině 1 až 4, se zhutněním</t>
  </si>
  <si>
    <t>vyrovnáním výškových rozdílů, ploch vodorovných a ploch do sklonu 1 : 5.</t>
  </si>
  <si>
    <t>/profilace zemní pláně + zhutnění/</t>
  </si>
  <si>
    <t>atletický ovál (výměra z CAD aplikace) : (3535,20)</t>
  </si>
  <si>
    <t>167151000U00</t>
  </si>
  <si>
    <t>Naložení výkopku strojně hor tř.1-4</t>
  </si>
  <si>
    <t>URS</t>
  </si>
  <si>
    <t>(493,329)</t>
  </si>
  <si>
    <t>162206113R00</t>
  </si>
  <si>
    <t xml:space="preserve">Vodorovné přemístění výkopku zemina pro zúrodnění, vzdálenost přes 50 do 100 m,  </t>
  </si>
  <si>
    <t>823-2</t>
  </si>
  <si>
    <t>bez naložení, avšak se složením zemin schopných zúrodnění, kamenouhelných hlušin a výsypkových materiálů, příplatek za každých dalších i započatých 1000 m,</t>
  </si>
  <si>
    <t>přemístění výkopku pro ter.úpravy : (1107,77*0,1)</t>
  </si>
  <si>
    <t>180402112R00</t>
  </si>
  <si>
    <t>Založení trávníku parkový trávník, výsevem, na svahu přes 1:5 do 1:2</t>
  </si>
  <si>
    <t>na půdě předem připravené s pokosením, naložením, odvozem odpadu do 20 km a se složením,</t>
  </si>
  <si>
    <t>výměra z CAD aplikace : 1107,77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</si>
  <si>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</si>
  <si>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</si>
  <si>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</si>
  <si>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/rozprostření zeminy pro výsev trávníku/</t>
  </si>
  <si>
    <t>1030T</t>
  </si>
  <si>
    <t>Směs travní technická</t>
  </si>
  <si>
    <t>kg</t>
  </si>
  <si>
    <t>POL3_1</t>
  </si>
  <si>
    <t>/dodávka osiva - oborový typ RSM 3.11/</t>
  </si>
  <si>
    <t>(1107,77*35)/1000</t>
  </si>
  <si>
    <t>275311116R00</t>
  </si>
  <si>
    <t xml:space="preserve">Základové patky a bloky z BP beton C 16/20,  </t>
  </si>
  <si>
    <t>821-1</t>
  </si>
  <si>
    <t>ve výkopu zapaženém nebo nezapaženém, popř. nad terénem z betonu prostého, z cementů portladských a struskoportladských, z cementů síranovzdorných,</t>
  </si>
  <si>
    <t>/základové patky sloupků sítí/</t>
  </si>
  <si>
    <t xml:space="preserve">jámy pro zákl. patky sport. vybavení : </t>
  </si>
  <si>
    <t>275352111R00</t>
  </si>
  <si>
    <t>Bednění stěn základových patek zabudované</t>
  </si>
  <si>
    <t>801-1</t>
  </si>
  <si>
    <t>bednění svislé nebo šikmé (odkloněné), půdorysně přímé nebo zalomené, stěn základových patek ve volných nebo zapažených jámách, rýhách, šachtách, včetně případných vzpěr,</t>
  </si>
  <si>
    <t>/bednění z PVC trubky DN 400 a 110mm na střed patky/</t>
  </si>
  <si>
    <t>PVC chránička DN 400 : ((2*3,1416*0,2*1,0)*10)</t>
  </si>
  <si>
    <t>PVC chránička DN 110 : ((2*3,1416*0,055*1,0)*48)</t>
  </si>
  <si>
    <t>913991122</t>
  </si>
  <si>
    <t>Sedačky ochozu 42x36,5x32cm, dodávka a montáž</t>
  </si>
  <si>
    <t xml:space="preserve">ks    </t>
  </si>
  <si>
    <t>počet sedaček : (80)</t>
  </si>
  <si>
    <t>338920012RA0</t>
  </si>
  <si>
    <t>Palisády z betonových kůlů tloušťky 110 mm, výšky 420 mm, Fólie hladká hydroizolační</t>
  </si>
  <si>
    <t>AP-HSV</t>
  </si>
  <si>
    <t>Výkop rýhy pro osazení včetně výkopu prostoru pro drenážní zásyp, osazení palisád do betonu, položení drenážního potrubí, umístění hydroizolační fólie, zásyp štěrkem.</t>
  </si>
  <si>
    <t>délka palisád tribunky (výměra CAD) : (19,9*2)</t>
  </si>
  <si>
    <t>338920023RA0</t>
  </si>
  <si>
    <t>Palisády z betonových kůlů tloušťky 200 mm, výšky 550 mm, Fólie hladká hydroizolační</t>
  </si>
  <si>
    <t>767200001RA0</t>
  </si>
  <si>
    <t>Schodišťové zábradlí madlo, nátěr</t>
  </si>
  <si>
    <t>AP-PSV</t>
  </si>
  <si>
    <t>z trubek nebo tenkostěnných profilů do zdiva (10 kg/m zábradlí), dodávka a montáž dřevěných průběžných madel, nátěr zábradlí syntetický základní a dvojnásobný vrchní, nátěr madla lazurovacím lakem dvojnásobný s napuštěním.</t>
  </si>
  <si>
    <t>délka zábradlí : (1,95*2)</t>
  </si>
  <si>
    <t>591100020RAA</t>
  </si>
  <si>
    <t>Chodník z dlažby zámkové, podklad štěrkopísek přírodní , tloušťky 60 mm, celkové tloušťky 200 mm, Dlažba betonová typ: zámkový; dl = 200 mm; š = 165 mm; tl = 60,0 mm; barva: šedá</t>
  </si>
  <si>
    <t>R-položka</t>
  </si>
  <si>
    <t>POL12_1</t>
  </si>
  <si>
    <t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 Skladba: podklad ze štěrkopísku                  10 cm lože z kameniva                               5 cm dlažba zámková, betonová              6 cm celkem                                            21 cm</t>
  </si>
  <si>
    <t>plocha tribunky vč. schodu (výměra CAD) : (0,8*19,9)*3</t>
  </si>
  <si>
    <t>Plocha k oválu - výměra z CAD : (33,77)</t>
  </si>
  <si>
    <t>589129100T55</t>
  </si>
  <si>
    <t>Lajnování - stříkaná čára šířky 50 mm - akryl povrch</t>
  </si>
  <si>
    <t xml:space="preserve">m     </t>
  </si>
  <si>
    <t>Lajny na akryl</t>
  </si>
  <si>
    <t>tenis : (148)</t>
  </si>
  <si>
    <t>hazená : (102)</t>
  </si>
  <si>
    <t>volejbal : (81*3)</t>
  </si>
  <si>
    <t>street : (65*2)</t>
  </si>
  <si>
    <t>589129200T02</t>
  </si>
  <si>
    <t>Lajnování - stříkaná čára šířky 50 mm, plošný nástřik</t>
  </si>
  <si>
    <t>oval : 150*3</t>
  </si>
  <si>
    <t>rovinka : 75*3</t>
  </si>
  <si>
    <t>skok : 26*2+1,1</t>
  </si>
  <si>
    <t>589129201T44</t>
  </si>
  <si>
    <t>Lajnování - atletika, plocha do 1000m2, barva bílá</t>
  </si>
  <si>
    <t xml:space="preserve">m2    </t>
  </si>
  <si>
    <t>Elastický polyuretanový sportovní jednovrstvý povrch z barevného granulátu typu EPDM frakce 1-4mm a polyuretanového pojiva s porézní vrstvou. Povrch je vodopropustný, monolitický a splňuje normu DIN 18035/6. Neobsahuje změkčovadla, a proto v průběhu své životnosti nekřehne a nemění své vlastnosti. To umožňuje jednoduché opravy v případě mechanického poškození.</t>
  </si>
  <si>
    <t>Spádování podkladu: 0,5%</t>
  </si>
  <si>
    <t>Sporty: atletika, basketbal, házená, malá kopaná, míčové a školní hry, nohejbal, tenis, volejbal, dětská hřiště</t>
  </si>
  <si>
    <t>Požadovaná rovinatost podkladu ±3mm na 4-metrové lati.</t>
  </si>
  <si>
    <t>Podmínky provádění:</t>
  </si>
  <si>
    <t>- teplota vzduchu nesmí po celý den klesnout pod +10°C</t>
  </si>
  <si>
    <t>- vlhkost vzduchu musí být v rozmezí 30-70%</t>
  </si>
  <si>
    <t>- teplota podkladu nesmí byt nižší než +10°C a vyšší než +60°C</t>
  </si>
  <si>
    <t>čísla na rovince : 1,1*3,8</t>
  </si>
  <si>
    <t>589129231T01</t>
  </si>
  <si>
    <t>Sportovní povrch Spray coat, jednovrstvý, tl. 13mm</t>
  </si>
  <si>
    <t>Povrch je vodopropustný, monolitický, splňuje normu DIN 18035/6 a je certifikován IAAF.</t>
  </si>
  <si>
    <t>Sport: atletika</t>
  </si>
  <si>
    <t>Plocha atltického oválu - výměra z cad aplikace : (649,71)</t>
  </si>
  <si>
    <t>589311112R00</t>
  </si>
  <si>
    <t>Kryt ploch skok daleký - umělý PUR vodonepropustný, typ "Sandwich"</t>
  </si>
  <si>
    <t>Kompletní dodávka a položení monolitického um.povrchu-(typ Sandwich),včetně lajnování-ROZBĚHY TECH.SEKTORY;  jedná se o na stavbě zhotovený dvouvrstvý vodou nepropustný umělý povrch. Je tvořen základní vrstvou z černého gumového granulátu SBR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IAAF.</t>
  </si>
  <si>
    <t>Sportovní povrch musí splnovat tyto všeobecné náležitosti:</t>
  </si>
  <si>
    <t>- Certifikace IAAF</t>
  </si>
  <si>
    <t>- Certifikace podle EN 14 877</t>
  </si>
  <si>
    <t>1) Požadované technické vlastnosti:</t>
  </si>
  <si>
    <t>d) Podle IAAF specifikace</t>
  </si>
  <si>
    <t>Útlum dopadu – min 35%</t>
  </si>
  <si>
    <t>Vertikální deformace – min 0,6-2,2 mm</t>
  </si>
  <si>
    <t>Kluzkost – min 0,55</t>
  </si>
  <si>
    <t>Vodopropustnost – vodonepropustný</t>
  </si>
  <si>
    <t>Pevnost v tahu – min 0,5 N/mm2</t>
  </si>
  <si>
    <t>Protažení – min 40%</t>
  </si>
  <si>
    <t>e) Podle specifikace DIN V 18035-6</t>
  </si>
  <si>
    <t>Standartní deformace – min 0,6-1,8 mm</t>
  </si>
  <si>
    <t>Odporové opotřebení – max 3,0 mm</t>
  </si>
  <si>
    <t>Odolnost vůči tretrám - Třída 1</t>
  </si>
  <si>
    <t>2)  Požadované environmentální vlastnosti podle DIN 18035-6 pro životní prostředí</t>
  </si>
  <si>
    <t>DOC – max 10</t>
  </si>
  <si>
    <t>Olovo (Pb)  - max 0,01mg/l</t>
  </si>
  <si>
    <t>Kadmium (Cd) – max 0,001 mg/l</t>
  </si>
  <si>
    <t>Chrom total (Cr) -  max0,01 mg/l</t>
  </si>
  <si>
    <t>Chrom VI (CrVI) – max0,01 mg/l</t>
  </si>
  <si>
    <t>Rtut (Hg) – max 0,001 mg/l</t>
  </si>
  <si>
    <t>Zinek (Zn) – max 1 mg/l</t>
  </si>
  <si>
    <t>Selen (Sn) – max 0,01 mg/l</t>
  </si>
  <si>
    <t>Zápach – bez zápachu</t>
  </si>
  <si>
    <t>rozběh skok daleký : (25,95*1,22)</t>
  </si>
  <si>
    <t>589312132U02</t>
  </si>
  <si>
    <t>Vrchní barevná pryžová vrstva, ruční zpracovaní</t>
  </si>
  <si>
    <t>/kompletní dodávka a ruční položení umělého polyuretanového povrchu/</t>
  </si>
  <si>
    <t>Workout hřiště - výměra z CAD aplikace : (140,7)</t>
  </si>
  <si>
    <t>47199-1001.NC</t>
  </si>
  <si>
    <t>Sportovní akrylátový povrch</t>
  </si>
  <si>
    <t>/kompletní dodávka a položení akrylátového povrchu/</t>
  </si>
  <si>
    <t>vnitřní hřiště - Výměra z CAD aplikace : 1487,27</t>
  </si>
  <si>
    <t>564801109T01</t>
  </si>
  <si>
    <t>Podklad ze štěrkodrti po zhutnění tloušťky 1 cm, frakce 0-4 mm</t>
  </si>
  <si>
    <t>/provedení tzv. zakalovací vrstvy/</t>
  </si>
  <si>
    <t>Rozběh skok daleký : (25,95*1,22)</t>
  </si>
  <si>
    <t>564801112T02</t>
  </si>
  <si>
    <t>Podklad ze štěrkodrti po zhutnění tloušťky 4 cm, frakce 4/8</t>
  </si>
  <si>
    <t>564801112V03</t>
  </si>
  <si>
    <t>Podklad ze štěrkodrti po zhutnění tloušťky 4 cm, frakce 8/16</t>
  </si>
  <si>
    <t>/provedení stabilizační vrstvy/</t>
  </si>
  <si>
    <t>564811112V04</t>
  </si>
  <si>
    <t>Podklad ze štěrkodrti po zhutnění tloušťky 6 cm, frakce 16-32 mm</t>
  </si>
  <si>
    <t>589129204T05</t>
  </si>
  <si>
    <t>Sportovní povrch podkladní, jednovrstvý, tl. 35mm, plocha do 1000m2</t>
  </si>
  <si>
    <t>VENKOVNÍ SYSTÉM PODKLADNÍ VRSTVY NA BÁZI POLYURETANŮ, KAMENIVA A GUMOVÉHO SBR GRANULÁTU, VODOPROPUSTNÝ.</t>
  </si>
  <si>
    <t>Celková tloušťka 35 mm.</t>
  </si>
  <si>
    <t>Barevnostní řešení není.</t>
  </si>
  <si>
    <t>Podklad: kamennivové vrstvy uzavřené kamenným prachem</t>
  </si>
  <si>
    <t>Zpracování:</t>
  </si>
  <si>
    <t>Spodní stavba, připravená k pokládce musí být pevná, suchá.</t>
  </si>
  <si>
    <t>Teplota podloží musí být průměrně 3°C nad teplotou rosného bodu. Min teplota vzduchu dlouhodobě pod hodnotou 10°C, max 40°C, vlhkost vzduchu –dlouhodobě pod hranicí 65-70%.</t>
  </si>
  <si>
    <t>Je nutné připravit pouze takovou plochu, kterou zpracujeme v příštích 24 hodinách (u betonu v příštích 8 hodinách). Při překročení tohoto časového intervalu je nutné znovu aplikovat, protože došlo k vyschnutí. Před aplikací elastické vrstvy se ředidlo obsažené v penetraci odpařuje a dobře ošetřenou plochu poznáme podle toho, že povrch lepí.</t>
  </si>
  <si>
    <t>Položit strojově nebo ručně vrstvu SBR granulátu  s kamenivem frakce 2-5 mm. Doba vytvrdnutí závisí na teplotě a vlhkosti vzduchu.</t>
  </si>
  <si>
    <t>Atletický ovál : (649,71)</t>
  </si>
  <si>
    <t>Rozběh dálka : (31,659)</t>
  </si>
  <si>
    <t>564761111R00</t>
  </si>
  <si>
    <t>Podklad nebo kryt z kameniva hrubého drceného tloušťka po zhutnění 200 mm</t>
  </si>
  <si>
    <t>velikost 32 - 63 mm s rozprostřením a zhutněním</t>
  </si>
  <si>
    <t>/nosná podkladní vrstva z drceného kameniva frakce 32-63/</t>
  </si>
  <si>
    <t>56999-1012.NC</t>
  </si>
  <si>
    <t>Tlumící vrstva pro DR35</t>
  </si>
  <si>
    <t>vnitřní hřiště : 1487,27</t>
  </si>
  <si>
    <t>atletický ovál : 649,71</t>
  </si>
  <si>
    <t>564871111T12</t>
  </si>
  <si>
    <t>Podklad ze štěrkodrti po zhutnění tloušťky 30 cm, kamenivo drcené frakce 0-32 mm</t>
  </si>
  <si>
    <t>631571003T00</t>
  </si>
  <si>
    <t>Násyp ze kameniva drceného 0 - 32,  zpevňující</t>
  </si>
  <si>
    <t>vnitřní hřiště : (1487,27*0,1)</t>
  </si>
  <si>
    <t>workout : (140,7*0,1)</t>
  </si>
  <si>
    <t>atletický ovál : (649,71*0,1)</t>
  </si>
  <si>
    <t>576136111</t>
  </si>
  <si>
    <t>Asfaltový koberec otevřený ACO 8 (AKOJ) tl 40 mm š do 3 m z modifikovaného asfaltu</t>
  </si>
  <si>
    <t>576146311</t>
  </si>
  <si>
    <t>Asfaltový koberec otevřený ACP 16 (AKOH) tl 50 mm š do 3 m z nemodifikovaného asfaltu</t>
  </si>
  <si>
    <t xml:space="preserve">plocha chodníku : </t>
  </si>
  <si>
    <t>Skok do dálky : (33,6)*1,05</t>
  </si>
  <si>
    <t>vstup : (5,58)*1,05</t>
  </si>
  <si>
    <t>chodnik : (19,06)*1,05</t>
  </si>
  <si>
    <t>631571007NC</t>
  </si>
  <si>
    <t>Násyp z písku slévárenského</t>
  </si>
  <si>
    <t>/Výplň doskočiště pro skok daleký/</t>
  </si>
  <si>
    <t>výplň doskočiště :  (7,27*3,05*0,4)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</si>
  <si>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</si>
  <si>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</si>
  <si>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</si>
  <si>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/dodávka obrubníků/</t>
  </si>
  <si>
    <t>obsyp svodného potrubí : ((39+10,3+13,6+1)*0,3*0,6)</t>
  </si>
  <si>
    <t>451572111R00</t>
  </si>
  <si>
    <t>Lože pod potrubí, stoky a drobné objekty z kameniva drobného těženého 0÷4 mm</t>
  </si>
  <si>
    <t>827-1</t>
  </si>
  <si>
    <t>v otevřeném výkopu,</t>
  </si>
  <si>
    <t>(106,9*0,3*0,3)</t>
  </si>
  <si>
    <t>(37,5*0,3*0,3)</t>
  </si>
  <si>
    <t>871251111R00</t>
  </si>
  <si>
    <t>Montáž potrubí z plastických hmot z tlakových trubek z tvrdého PVC těsněných gumovým kroužkem, vnějšího průměru 110 mm</t>
  </si>
  <si>
    <t>svodné potrubí - žlaby v oblouku : (74+28)</t>
  </si>
  <si>
    <t>871351111R00</t>
  </si>
  <si>
    <t>Montáž potrubí z plastických hmot z tlakových trubek z tvrdého PVC těsněných gumovým kroužkem, vnějšího průměru 225 mm</t>
  </si>
  <si>
    <t>svodné potrubí ovál + hřiště : (39+10,3+13,6+1)</t>
  </si>
  <si>
    <t>326944T10</t>
  </si>
  <si>
    <t>Zřízení výplně rýhy, potr. DN 200</t>
  </si>
  <si>
    <t>POL1_0</t>
  </si>
  <si>
    <t>/zásyp rýh vytěženou zeminou/</t>
  </si>
  <si>
    <t>pro svodné potrubí : (63,9+102)</t>
  </si>
  <si>
    <t>286111201R</t>
  </si>
  <si>
    <t>trubka plastová kanalizační PVC-U; hladká, s hrdlem; D = 110,0 mm; s = 3,00 mm; l = 5 000,0 mm</t>
  </si>
  <si>
    <t>kus</t>
  </si>
  <si>
    <t>SPCM</t>
  </si>
  <si>
    <t>RTS 20/ II</t>
  </si>
  <si>
    <t>/dodávka trub pro svodné potrubí/</t>
  </si>
  <si>
    <t>((102/5)*1,02)</t>
  </si>
  <si>
    <t>28611265.AR</t>
  </si>
  <si>
    <t>Trubka plastová pro venkovní kanalizaci spoj: hrdlový; potrubí: jednovrstvé; materiál: PVC-U; povrch: hladký; DN/OD = 200; de = 200,0 mm; tl. stěny = 5,9 mm; l = 5 000 mm; SN 8</t>
  </si>
  <si>
    <t>((63,9/5)*1,02)</t>
  </si>
  <si>
    <t>597101111RT1</t>
  </si>
  <si>
    <t>Montáž odvodňovacího žlabu z polymerbetonu včetně betonového lože C 12/15, zatížení A 15 kN</t>
  </si>
  <si>
    <t>((27,89+46,34)*2)</t>
  </si>
  <si>
    <t>326803T10</t>
  </si>
  <si>
    <t>Lože pod obrubníky nebo obruby dlažeb z B 12,5</t>
  </si>
  <si>
    <t>(148,46*0,20*0,25)</t>
  </si>
  <si>
    <t>87299-9001.NC</t>
  </si>
  <si>
    <t>Liniový odvodňovací žlab dl. 100cm</t>
  </si>
  <si>
    <t>POL12_0</t>
  </si>
  <si>
    <t>/dodávka komplet.těles odvod.žlabů-včetně mřížky a aretace/</t>
  </si>
  <si>
    <t>((27,89*2)*1,02)</t>
  </si>
  <si>
    <t>87299-9002.NC</t>
  </si>
  <si>
    <t>Liniový odvodňovací žlab dl. 50cm</t>
  </si>
  <si>
    <t>(46,34*2*1,02)</t>
  </si>
  <si>
    <t>87299-9003.NC</t>
  </si>
  <si>
    <t>Vpusť k odvod.žlabu dl. 50cm</t>
  </si>
  <si>
    <t>/dodávka a osazení vpustí pro odvodňovací žlaby/</t>
  </si>
  <si>
    <t>6</t>
  </si>
  <si>
    <t>214500211R00</t>
  </si>
  <si>
    <t>Zřízení výplně rýhy, potr. DN 200, štěrk do 55 cm</t>
  </si>
  <si>
    <t>/dodávka komplet.těles odvod.žlabů-včetně mřížky, aretace a koše/</t>
  </si>
  <si>
    <t>hřiště : ((18,2+23,5+26+27,3)*2)*2</t>
  </si>
  <si>
    <t>ovál : 38,1*4+16,4+36,8</t>
  </si>
  <si>
    <t>skok : 24</t>
  </si>
  <si>
    <t>koule : 9+6,9+3,9</t>
  </si>
  <si>
    <t>451573111R00</t>
  </si>
  <si>
    <t>Lože pod potrubí, stoky a drobné objekty z písku a štěrkopísku  do 65 mm</t>
  </si>
  <si>
    <t>(629,4*0,1*0,3)</t>
  </si>
  <si>
    <t>871318111R00</t>
  </si>
  <si>
    <t>Kladení drenážního potrubí z plastických hmot</t>
  </si>
  <si>
    <t>/montáž sběrných drénů/</t>
  </si>
  <si>
    <t>326864T10</t>
  </si>
  <si>
    <t>Osazení plastové šachty</t>
  </si>
  <si>
    <t>326938T10</t>
  </si>
  <si>
    <t>Kamenivo drcené frakce  8/16 B</t>
  </si>
  <si>
    <t>T</t>
  </si>
  <si>
    <t>/dodávka kameniva pro zásyp rýhy/</t>
  </si>
  <si>
    <t>(629,4*0,3*0,6)*1,9</t>
  </si>
  <si>
    <t>877353121RX8</t>
  </si>
  <si>
    <t>Montáž tvarovek odboč. plast. gum. kroužek DN 200, včetně dodávky odbočky PVC 200/80 mm</t>
  </si>
  <si>
    <t>1031T</t>
  </si>
  <si>
    <t>Šachta DN400</t>
  </si>
  <si>
    <t>/dodávka PVC dren.šachty DN400mm/</t>
  </si>
  <si>
    <t>28611223.AR</t>
  </si>
  <si>
    <t>Trubka plastová drenážní spoj: drážkový; potrubí: jednovrstvé; materiál: PVC; povrch: žebrovaný; ohebná; DN = 100; vsakovací plocha = 34,0 cm2/m</t>
  </si>
  <si>
    <t>/dodávka trub pro sběrnou drenáž/</t>
  </si>
  <si>
    <t>(629,4*1,02)</t>
  </si>
  <si>
    <t>899099015.NC</t>
  </si>
  <si>
    <t>Vsakovací jímka vč. napojení, zemních prací</t>
  </si>
  <si>
    <t>134</t>
  </si>
  <si>
    <t>Balanční prvky</t>
  </si>
  <si>
    <t>Mob 5</t>
  </si>
  <si>
    <t>Workout sestava</t>
  </si>
  <si>
    <t>par 5</t>
  </si>
  <si>
    <t>Parkour prvky</t>
  </si>
  <si>
    <t>953943123R00</t>
  </si>
  <si>
    <t>Osazování jiných kovových výrobků do betonu (např. kotev) se zajištěním polohy k bednění nebo k výztuži před zabetonováním  přes 5 kg do 15 kg/kus</t>
  </si>
  <si>
    <t>osazování výrobků ostatních jinde neuvedených, bez dodání</t>
  </si>
  <si>
    <t>osazení pouzder sportovního vybavení volejbal : (6)</t>
  </si>
  <si>
    <t>tenis : 2</t>
  </si>
  <si>
    <t>osazení pouzder odrazových prken : (1)</t>
  </si>
  <si>
    <t>953943125R00</t>
  </si>
  <si>
    <t>Osazování jiných kovových výrobků do betonu (např. kotev) se zajištěním polohy k bednění nebo k výztuži před zabetonováním  přes 30 kg do 120 kg/kus</t>
  </si>
  <si>
    <t>street : 2</t>
  </si>
  <si>
    <t>hazena : 2</t>
  </si>
  <si>
    <t>520004</t>
  </si>
  <si>
    <t>Kompletní sada na volejbal/nohejbal</t>
  </si>
  <si>
    <t>9_SV_03</t>
  </si>
  <si>
    <t>D + M branek pro malou kopanou ( házenou ) vč. sítě</t>
  </si>
  <si>
    <t>9_SV_05</t>
  </si>
  <si>
    <t>D + M Konstrukce na streetbal,pevná, vč.desky,obroučky,síťky</t>
  </si>
  <si>
    <t>91301-1002.NC</t>
  </si>
  <si>
    <t>Souprava sloupků-tenis /pozink.s vnitř.napínákem/</t>
  </si>
  <si>
    <t>sada</t>
  </si>
  <si>
    <t>91301-1003.NC</t>
  </si>
  <si>
    <t>Tenisová síť-černá 3mm vč.wimbledonu</t>
  </si>
  <si>
    <t>Konstrukce koulařského kruhu-obruč+výztuhy</t>
  </si>
  <si>
    <t>/dodávka obruče - povrchová úprava žárové zinkování/</t>
  </si>
  <si>
    <t>91301-1004.NC</t>
  </si>
  <si>
    <t>Laminované zarážecí břevno-vrh koulí</t>
  </si>
  <si>
    <t>/dodávka zarážecího břevna/</t>
  </si>
  <si>
    <t>91399-1010.NC</t>
  </si>
  <si>
    <t>Pouzdra sloupků sítí pro um. povrch</t>
  </si>
  <si>
    <t>/dodávka a osazení pouzder sloupků sítě/</t>
  </si>
  <si>
    <t>91399-1021.NC</t>
  </si>
  <si>
    <t>Odrazové prkno pro skok daleký (vč.pouzdra)</t>
  </si>
  <si>
    <t>91399-1023.NC</t>
  </si>
  <si>
    <t>Lapač písku s pryžovou rohoží 1000/500/163mm</t>
  </si>
  <si>
    <t>/dodávka kompletních těles lapače písku - čistící zóny okolo doskočiště/</t>
  </si>
  <si>
    <t>(8,07+3,06)*2-1,2</t>
  </si>
  <si>
    <t>R000116</t>
  </si>
  <si>
    <t>Dodávka nové zakrývací plachty doskočiště, vel. 850 x 350 cm</t>
  </si>
  <si>
    <t>POL3_0</t>
  </si>
  <si>
    <t>318110011RT5</t>
  </si>
  <si>
    <t>Podhrabové desky osazení s dodávkou podhrabové desky a držáků, deska 2950 x 300 x 50 mm, držák bez zámku oboustranný Zn na sloupek 48 mm a 60 mm / 300 mm</t>
  </si>
  <si>
    <t>soubor</t>
  </si>
  <si>
    <t>801-5</t>
  </si>
  <si>
    <t>318110011RT7</t>
  </si>
  <si>
    <t>Podhrabové desky osazení s dodávkou podhrabové desky a držáků, deska 2450 x 300 x 50 mm, držák bez zámku Zn ( jednostranný ) na sloupek 60x60 mm a 60x40 mm / 300 mm</t>
  </si>
  <si>
    <t>338171122R00</t>
  </si>
  <si>
    <t>Osazování sloupků a vzpěr plotových ocelových výšky do 2,60 m, se zabetonováním do 0,5 m3 do předem připravených jamek betonem C 25/30</t>
  </si>
  <si>
    <t>trubkových nebo profilovaných</t>
  </si>
  <si>
    <t>338171132T00</t>
  </si>
  <si>
    <t>Osazení sloupků plot.ocel. nad 2,6 m, zabet.C 25/30</t>
  </si>
  <si>
    <t>10</t>
  </si>
  <si>
    <t>767911130R00</t>
  </si>
  <si>
    <t>Montáž oplocení z pletiva strojového, o výšce přes 1,6 do 2,0 m</t>
  </si>
  <si>
    <t>800-767</t>
  </si>
  <si>
    <t>POL1_7</t>
  </si>
  <si>
    <t>2004</t>
  </si>
  <si>
    <t>Napínací ocelová lanka, ve třech úrovních, dodávka a montáž</t>
  </si>
  <si>
    <t xml:space="preserve"> lanka budou přichycena ke každému sloupku pro větší pevnost</t>
  </si>
  <si>
    <t>767-0000-003</t>
  </si>
  <si>
    <t>Záchytné sítě, včetně oc. kce a ukotvení, 6,0 až 3,8 m/44,3 m</t>
  </si>
  <si>
    <t>Na SZ straně je navrženo záchytné oplocení výšky 6m na ŽB opěrné zídce s použitím sítí (PA</t>
  </si>
  <si>
    <t>40x40x3mm-ZELENÁ) na ocelové konstrukci (povrchová úprava žárovým zinkováním). Doporučuji</t>
  </si>
  <si>
    <t>první 2 m výšky provést z poplastovaného pletiva.</t>
  </si>
  <si>
    <t>10*4*2</t>
  </si>
  <si>
    <t>55346990.PC</t>
  </si>
  <si>
    <t>Sloupek z ocelové trubky D60 H280cm</t>
  </si>
  <si>
    <t>Sloupek d=60/2mm</t>
  </si>
  <si>
    <t>55346990.PC134</t>
  </si>
  <si>
    <t>Sloupek d=60/3mm</t>
  </si>
  <si>
    <t>55346991.PC</t>
  </si>
  <si>
    <t>Vzpěra z ocelové trubky D48 H360cm</t>
  </si>
  <si>
    <t>vzpěra d=48/2mm dl. 3,6m</t>
  </si>
  <si>
    <t>1003</t>
  </si>
  <si>
    <t>Laserová příprava výšky sloupků před betonáží</t>
  </si>
  <si>
    <t>ks</t>
  </si>
  <si>
    <t>14131420</t>
  </si>
  <si>
    <t>trubka bezešvá hladká kruhová 11453; svařitelnost zaručená; vnější průměr 102,0 mm; tloušťka stěny 4,5 mm</t>
  </si>
  <si>
    <t>RTS 12/ II</t>
  </si>
  <si>
    <t>POL3_7</t>
  </si>
  <si>
    <t>/cena za dodávku sloupků záchytného oplocení/</t>
  </si>
  <si>
    <t>sloupky dl.4,9m : (10*5,90)</t>
  </si>
  <si>
    <t>14131492</t>
  </si>
  <si>
    <t>Trubky bezešvé hladké jakost 11453.1  D 114x5,6 mm</t>
  </si>
  <si>
    <t>/cena za dodávku pouzder sloupků záchytného oplocení/</t>
  </si>
  <si>
    <t>pouzdra dl.0,8m : (10*0,80)</t>
  </si>
  <si>
    <t>31327534R</t>
  </si>
  <si>
    <t>pletivo drátěné 4-hranné bez napínacího drátu; h = 1,75 m; velikost ok 55 mm; d drátu 3,00 mm; povrch. úprava plast na pozink.drátu; barva zelená</t>
  </si>
  <si>
    <t>59233165R</t>
  </si>
  <si>
    <t>deska plotová podhrabová; železobetonová; l = 2 950 mm; tl = 50 mm; h = 300 mm</t>
  </si>
  <si>
    <t>59233167R</t>
  </si>
  <si>
    <t>deska plotová podhrabová; železobetonová; l = 2 450 mm; tl = 50 mm; h = 300 mm</t>
  </si>
  <si>
    <t>767.2</t>
  </si>
  <si>
    <t>Brána oplocení,dvoukřídlá 3500mml</t>
  </si>
  <si>
    <t>R0320</t>
  </si>
  <si>
    <t>Ztužení plotové, žárově pozinkované, tr. 57/3 mm, vč. úpravy pro uchycení</t>
  </si>
  <si>
    <t>Včetně úpravy pro uchycení.</t>
  </si>
  <si>
    <t>20</t>
  </si>
  <si>
    <t>R0401</t>
  </si>
  <si>
    <t>Síť pro oplocení PE 45/45/3 mm, dodávka a montáž</t>
  </si>
  <si>
    <t>Včetně ocelového lanka, napínáků a karabinek.</t>
  </si>
  <si>
    <t>80</t>
  </si>
  <si>
    <t>564821111R00</t>
  </si>
  <si>
    <t>Podklad ze štěrkodrti s rozprostřením a zhutněním frakce 0-32 mm, tloušťka po zhutnění 80 mm</t>
  </si>
  <si>
    <t>/stabilizační vrstva ze štěrkodrti 8-16 tl. 4cm a 16-32 tl. 4cm/</t>
  </si>
  <si>
    <t>obrubnik : (424,691*0,3)</t>
  </si>
  <si>
    <t>326800T10</t>
  </si>
  <si>
    <t>Osazení záhon.obrubníků do lože z B 12,5 s opěrou</t>
  </si>
  <si>
    <t>/osazení beton.obrubníku na třech stranách hřiště/</t>
  </si>
  <si>
    <t>atletický ovál + hřiště : (27,89+45,26*2+25,1+3,91*2+78,25+5,22)</t>
  </si>
  <si>
    <t>doskočiště - pryžové obrubníky : ((8,07+4,05)*2)+25,5*2+1,12</t>
  </si>
  <si>
    <t>chodník : (10,35*2)*0</t>
  </si>
  <si>
    <t>vstup : (3,5+1,77+1,64)*0</t>
  </si>
  <si>
    <t>chodnik doskok : (25,5+1,32)*0</t>
  </si>
  <si>
    <t>koule : (4*4+2*14,6+10,7)</t>
  </si>
  <si>
    <t>tribuna : (19,9*2)</t>
  </si>
  <si>
    <t>workour : (17,831)</t>
  </si>
  <si>
    <t>/betonové lože pro osazení obrubníků/</t>
  </si>
  <si>
    <t>(424,691*0,20*0,15)</t>
  </si>
  <si>
    <t>1036T</t>
  </si>
  <si>
    <t>Obrubník zahradní  50/5/25    500x50x250</t>
  </si>
  <si>
    <t>atletický ovál + hřiště : (27,89+45,26*2+25,1+3,91*2+78,25+5,22)*2</t>
  </si>
  <si>
    <t xml:space="preserve">doskočiště - pryžové obrubníky : </t>
  </si>
  <si>
    <t>chodník : (10,35*2)*2*0</t>
  </si>
  <si>
    <t>vstup : (3,5+1,77+1,64)*2*0</t>
  </si>
  <si>
    <t>chodnik doskok : (3*25,5+1,32+1,12)*2</t>
  </si>
  <si>
    <t>koule : (4*4+2*14,6+10,7)*2</t>
  </si>
  <si>
    <t>Tribuna : (19,9*2)*2</t>
  </si>
  <si>
    <t>workout : (17,831)*2</t>
  </si>
  <si>
    <t>27253091.NC</t>
  </si>
  <si>
    <t>Obrubník pryžový 1000/250/50mm</t>
  </si>
  <si>
    <t>doskočiště - pryžové obrubníky : ((8,07+4,05)*2)</t>
  </si>
  <si>
    <t>112201102R00</t>
  </si>
  <si>
    <t>Odstranění pařezů pod úrovní terénu vykopáním  o průměru přes 300 do 500 mm</t>
  </si>
  <si>
    <t>s jejich vykopáním nebo vytrháním, s přesekáním kořenů a s případným nutným přemístěním pařezů na hromady do vzdálenosti do 50 m nebo s naložením na dopravní prostředek,</t>
  </si>
  <si>
    <t>113204111R00</t>
  </si>
  <si>
    <t>Vytrhání obrub záhonových</t>
  </si>
  <si>
    <t>s vybouráním lože, s přemístěním hmot na skládku na vzdálenost do 3 m nebo naložením na dopravní prostředek</t>
  </si>
  <si>
    <t>/odstranění stávajících betonových obrubníků/</t>
  </si>
  <si>
    <t>nezpevněná cesta : (46,2+9,6+6,6+13+14,8+14,1+11,8+8,9+8,7)*2</t>
  </si>
  <si>
    <t>objekt : (6,1+3,8)*2</t>
  </si>
  <si>
    <t>chodník : (5,1+46,2*2)</t>
  </si>
  <si>
    <t>hřiště : 20,8+25+20</t>
  </si>
  <si>
    <t>961044111R00</t>
  </si>
  <si>
    <t>Bourání základů z betonu prostého</t>
  </si>
  <si>
    <t>801-3</t>
  </si>
  <si>
    <t>nebo vybourání otvorů průřezové plochy přes 4 m2 v základech,</t>
  </si>
  <si>
    <t>patky : 46*(0,4*0,4*0,8)</t>
  </si>
  <si>
    <t>767911822R00</t>
  </si>
  <si>
    <t>Demontáž oplocení demontáž pletiva, výšky do 2,0 m</t>
  </si>
  <si>
    <t>oplocení : 28,12+28+79,6</t>
  </si>
  <si>
    <t>722130999.NC</t>
  </si>
  <si>
    <t>Přeřezání ocelové trubky DN 60 - sloupky oplocení</t>
  </si>
  <si>
    <t>patek : (46)</t>
  </si>
  <si>
    <t>112115</t>
  </si>
  <si>
    <t>KÁCENÍ STROMŮ D KMENE DO 0,5M, ODVOZ DO 8KM</t>
  </si>
  <si>
    <t>Kácení stromů se měří v [ks] poražených stromů (průměr stromů se měří v místě řezu) a zahrnuje zejména:</t>
  </si>
  <si>
    <t>- poražení stromu a osekání větví</t>
  </si>
  <si>
    <t>- spálení větví na hromadách nebo štěpkování</t>
  </si>
  <si>
    <t>- dopravu a uložení kmenů, případné další práce s nimi dle pokynů zadávací dokumentace</t>
  </si>
  <si>
    <t>979081111R00</t>
  </si>
  <si>
    <t>Odvoz suti a vybouraných hmot na skládku do 1 km</t>
  </si>
  <si>
    <t>t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</si>
  <si>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</si>
  <si>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</si>
  <si>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</si>
  <si>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</si>
  <si>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</si>
  <si>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</si>
  <si>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</si>
  <si>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</si>
  <si>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stavební suti, skupina 17 09 04 z Katalogu odpadů</t>
  </si>
  <si>
    <t>RTS 20/ I</t>
  </si>
  <si>
    <t>/poplatek za uložení suti a vzniklého odpadu na skládku/</t>
  </si>
  <si>
    <t>998222012R00</t>
  </si>
  <si>
    <t xml:space="preserve">Přesun hmot pro zpevněné plochy s krytem z kameniva </t>
  </si>
  <si>
    <t>Přesun hmot</t>
  </si>
  <si>
    <t>POL7_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</si>
  <si>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</si>
  <si>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</si>
  <si>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</si>
  <si>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</si>
  <si>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</si>
  <si>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</si>
  <si>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</si>
  <si>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1000T</t>
  </si>
  <si>
    <t>Mimostaveništní doprava</t>
  </si>
  <si>
    <t>1004T</t>
  </si>
  <si>
    <t>NUS-náklady spojené s umístěním stavby</t>
  </si>
  <si>
    <t>00411040R</t>
  </si>
  <si>
    <t>Autorský dozor stavby</t>
  </si>
  <si>
    <t>045203000</t>
  </si>
  <si>
    <t>Kompletační činnost a koordinační činnost</t>
  </si>
  <si>
    <t>13444</t>
  </si>
  <si>
    <t>Vybudování mobilního oplocení</t>
  </si>
  <si>
    <t>POL99_1</t>
  </si>
  <si>
    <t>00511 R</t>
  </si>
  <si>
    <t xml:space="preserve">Geodetické práce </t>
  </si>
  <si>
    <t>005241010R</t>
  </si>
  <si>
    <t xml:space="preserve">Dokumentace skutečného provedení </t>
  </si>
  <si>
    <t>/náklady na vyhotovení dokumentace skutečného provedení stavby a její předání objednateli v požadované formě a požadovaném počtu/</t>
  </si>
  <si>
    <t>SUM</t>
  </si>
  <si>
    <t>Prostředí: venkovní prostředí</t>
  </si>
  <si>
    <t>Polyuretanový povrch pro venkovní atletické dráhy se základní vrstvou z černého granulátu SBR a polyuretanového pojiva. Na základní vrstvu se provádí nástřik směsi polyuretanové barvy a jemného barevného granulátu EPDM frakce 0,5-1,5mm.</t>
  </si>
  <si>
    <t>Doporučené podkladní souvrství: vodopropustný asfalt, syntetický beton , asfalt, beton</t>
  </si>
  <si>
    <t>Druh povrchu: polyuretanový, monolitický</t>
  </si>
  <si>
    <t>Použití: Povrch je vodopropustná podkladní vrstva pro plochy s umělým trávníkem nebo jako náhradní řešení k vodopropustnému asfaltu</t>
  </si>
  <si>
    <t>END</t>
  </si>
  <si>
    <t>Doporučené podkladní souvrství: vodopropustný asfalt, syntetický beton, beton</t>
  </si>
  <si>
    <t>/vsakovací jímka o rozměrech 3,0x3,0x3,0m ze vsakovacích bloků/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</si>
</sst>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47</v>
      </c>
      <c r="E2" s="113" t="s">
        <v>48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45</v>
      </c>
      <c r="C3" s="111"/>
      <c r="D3" s="117" t="s">
        <v>43</v>
      </c>
      <c r="E3" s="118" t="s">
        <v>44</v>
      </c>
      <c r="F3" s="119"/>
      <c r="G3" s="119"/>
      <c r="H3" s="119"/>
      <c r="I3" s="119"/>
      <c r="J3" s="120"/>
    </row>
    <row r="4" spans="1:15" ht="23.25" customHeight="1" x14ac:dyDescent="0.2">
      <c r="A4" s="107">
        <v>32279</v>
      </c>
      <c r="B4" s="121" t="s">
        <v>46</v>
      </c>
      <c r="C4" s="122"/>
      <c r="D4" s="123" t="s">
        <v>41</v>
      </c>
      <c r="E4" s="124" t="s">
        <v>42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40</v>
      </c>
      <c r="D5" s="127" t="s">
        <v>49</v>
      </c>
      <c r="E5" s="90"/>
      <c r="F5" s="90"/>
      <c r="G5" s="90"/>
      <c r="H5" s="18" t="s">
        <v>38</v>
      </c>
      <c r="I5" s="129" t="s">
        <v>53</v>
      </c>
      <c r="J5" s="8"/>
    </row>
    <row r="6" spans="1:15" ht="15.75" customHeight="1" x14ac:dyDescent="0.2">
      <c r="A6" s="2"/>
      <c r="B6" s="28"/>
      <c r="C6" s="55"/>
      <c r="D6" s="109" t="s">
        <v>50</v>
      </c>
      <c r="E6" s="91"/>
      <c r="F6" s="91"/>
      <c r="G6" s="9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08" t="s">
        <v>52</v>
      </c>
      <c r="E7" s="128" t="s">
        <v>51</v>
      </c>
      <c r="F7" s="92"/>
      <c r="G7" s="9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38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SUMIF(F53:F74,A16,I53:I74)+SUMIF(F53:F74,"PSU",I53:I74)</f>
        <v>0</v>
      </c>
      <c r="J16" s="84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SUMIF(F53:F74,A17,I53:I74)</f>
        <v>0</v>
      </c>
      <c r="J17" s="84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SUMIF(F53:F74,A18,I53:I74)</f>
        <v>0</v>
      </c>
      <c r="J18" s="84"/>
    </row>
    <row r="19" spans="1:10" ht="23.25" customHeight="1" x14ac:dyDescent="0.2">
      <c r="A19" s="197" t="s">
        <v>106</v>
      </c>
      <c r="B19" s="38" t="s">
        <v>27</v>
      </c>
      <c r="C19" s="62"/>
      <c r="D19" s="63"/>
      <c r="E19" s="82"/>
      <c r="F19" s="83"/>
      <c r="G19" s="82"/>
      <c r="H19" s="83"/>
      <c r="I19" s="82">
        <f>SUMIF(F53:F74,A19,I53:I74)</f>
        <v>0</v>
      </c>
      <c r="J19" s="84"/>
    </row>
    <row r="20" spans="1:10" ht="23.25" customHeight="1" x14ac:dyDescent="0.2">
      <c r="A20" s="197" t="s">
        <v>107</v>
      </c>
      <c r="B20" s="38" t="s">
        <v>28</v>
      </c>
      <c r="C20" s="62"/>
      <c r="D20" s="63"/>
      <c r="E20" s="82"/>
      <c r="F20" s="83"/>
      <c r="G20" s="82"/>
      <c r="H20" s="83"/>
      <c r="I20" s="82">
        <f>SUMIF(F53:F74,A20,I53:I74)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8"/>
      <c r="F21" s="89"/>
      <c r="G21" s="88"/>
      <c r="H21" s="89"/>
      <c r="I21" s="88">
        <f>SUM(I16:J20)</f>
        <v>0</v>
      </c>
      <c r="J21" s="9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4">
        <f>A23</f>
        <v>0</v>
      </c>
      <c r="H24" s="95"/>
      <c r="I24" s="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99"/>
      <c r="E34" s="100"/>
      <c r="G34" s="101"/>
      <c r="H34" s="102"/>
      <c r="I34" s="102"/>
      <c r="J34" s="25"/>
    </row>
    <row r="35" spans="1:10" ht="12.75" customHeight="1" x14ac:dyDescent="0.2">
      <c r="A35" s="2"/>
      <c r="B35" s="2"/>
      <c r="D35" s="93" t="s">
        <v>2</v>
      </c>
      <c r="E35" s="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54</v>
      </c>
      <c r="C39" s="148"/>
      <c r="D39" s="148"/>
      <c r="E39" s="148"/>
      <c r="F39" s="149">
        <f>'01 2024A40 Pol'!AE492</f>
        <v>0</v>
      </c>
      <c r="G39" s="150">
        <f>'01 2024A40 Pol'!AF492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55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44</v>
      </c>
      <c r="D41" s="154"/>
      <c r="E41" s="154"/>
      <c r="F41" s="155">
        <f>'01 2024A40 Pol'!AE492</f>
        <v>0</v>
      </c>
      <c r="G41" s="156">
        <f>'01 2024A40 Pol'!AF492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41</v>
      </c>
      <c r="C42" s="148" t="s">
        <v>42</v>
      </c>
      <c r="D42" s="148"/>
      <c r="E42" s="148"/>
      <c r="F42" s="159">
        <f>'01 2024A40 Pol'!AE492</f>
        <v>0</v>
      </c>
      <c r="G42" s="151">
        <f>'01 2024A40 Pol'!AF492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56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58</v>
      </c>
      <c r="B45" t="s">
        <v>59</v>
      </c>
    </row>
    <row r="46" spans="1:10" x14ac:dyDescent="0.2">
      <c r="A46" t="s">
        <v>60</v>
      </c>
      <c r="B46" t="s">
        <v>61</v>
      </c>
    </row>
    <row r="47" spans="1:10" x14ac:dyDescent="0.2">
      <c r="A47" t="s">
        <v>62</v>
      </c>
      <c r="B47" t="s">
        <v>63</v>
      </c>
    </row>
    <row r="50" spans="1:10" ht="15.75" x14ac:dyDescent="0.25">
      <c r="B50" s="176" t="s">
        <v>64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65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66</v>
      </c>
      <c r="C53" s="185" t="s">
        <v>67</v>
      </c>
      <c r="D53" s="186"/>
      <c r="E53" s="186"/>
      <c r="F53" s="193" t="s">
        <v>24</v>
      </c>
      <c r="G53" s="194"/>
      <c r="H53" s="194"/>
      <c r="I53" s="194">
        <f>'01 2024A40 Pol'!G8</f>
        <v>0</v>
      </c>
      <c r="J53" s="190" t="str">
        <f>IF(I75=0,"",I53/I75*100)</f>
        <v/>
      </c>
    </row>
    <row r="54" spans="1:10" ht="36.75" customHeight="1" x14ac:dyDescent="0.2">
      <c r="A54" s="179"/>
      <c r="B54" s="184" t="s">
        <v>68</v>
      </c>
      <c r="C54" s="185" t="s">
        <v>69</v>
      </c>
      <c r="D54" s="186"/>
      <c r="E54" s="186"/>
      <c r="F54" s="193" t="s">
        <v>24</v>
      </c>
      <c r="G54" s="194"/>
      <c r="H54" s="194"/>
      <c r="I54" s="194">
        <f>'01 2024A40 Pol'!G17</f>
        <v>0</v>
      </c>
      <c r="J54" s="190" t="str">
        <f>IF(I75=0,"",I54/I75*100)</f>
        <v/>
      </c>
    </row>
    <row r="55" spans="1:10" ht="36.75" customHeight="1" x14ac:dyDescent="0.2">
      <c r="A55" s="179"/>
      <c r="B55" s="184" t="s">
        <v>70</v>
      </c>
      <c r="C55" s="185" t="s">
        <v>71</v>
      </c>
      <c r="D55" s="186"/>
      <c r="E55" s="186"/>
      <c r="F55" s="193" t="s">
        <v>24</v>
      </c>
      <c r="G55" s="194"/>
      <c r="H55" s="194"/>
      <c r="I55" s="194">
        <f>'01 2024A40 Pol'!G81</f>
        <v>0</v>
      </c>
      <c r="J55" s="190" t="str">
        <f>IF(I75=0,"",I55/I75*100)</f>
        <v/>
      </c>
    </row>
    <row r="56" spans="1:10" ht="36.75" customHeight="1" x14ac:dyDescent="0.2">
      <c r="A56" s="179"/>
      <c r="B56" s="184" t="s">
        <v>72</v>
      </c>
      <c r="C56" s="185" t="s">
        <v>73</v>
      </c>
      <c r="D56" s="186"/>
      <c r="E56" s="186"/>
      <c r="F56" s="193" t="s">
        <v>24</v>
      </c>
      <c r="G56" s="194"/>
      <c r="H56" s="194"/>
      <c r="I56" s="194">
        <f>'01 2024A40 Pol'!G96</f>
        <v>0</v>
      </c>
      <c r="J56" s="190" t="str">
        <f>IF(I75=0,"",I56/I75*100)</f>
        <v/>
      </c>
    </row>
    <row r="57" spans="1:10" ht="36.75" customHeight="1" x14ac:dyDescent="0.2">
      <c r="A57" s="179"/>
      <c r="B57" s="184" t="s">
        <v>74</v>
      </c>
      <c r="C57" s="185" t="s">
        <v>75</v>
      </c>
      <c r="D57" s="186"/>
      <c r="E57" s="186"/>
      <c r="F57" s="193" t="s">
        <v>24</v>
      </c>
      <c r="G57" s="194"/>
      <c r="H57" s="194"/>
      <c r="I57" s="194">
        <f>'01 2024A40 Pol'!G114</f>
        <v>0</v>
      </c>
      <c r="J57" s="190" t="str">
        <f>IF(I75=0,"",I57/I75*100)</f>
        <v/>
      </c>
    </row>
    <row r="58" spans="1:10" ht="36.75" customHeight="1" x14ac:dyDescent="0.2">
      <c r="A58" s="179"/>
      <c r="B58" s="184" t="s">
        <v>76</v>
      </c>
      <c r="C58" s="185" t="s">
        <v>77</v>
      </c>
      <c r="D58" s="186"/>
      <c r="E58" s="186"/>
      <c r="F58" s="193" t="s">
        <v>24</v>
      </c>
      <c r="G58" s="194"/>
      <c r="H58" s="194"/>
      <c r="I58" s="194">
        <f>'01 2024A40 Pol'!G130</f>
        <v>0</v>
      </c>
      <c r="J58" s="190" t="str">
        <f>IF(I75=0,"",I58/I75*100)</f>
        <v/>
      </c>
    </row>
    <row r="59" spans="1:10" ht="36.75" customHeight="1" x14ac:dyDescent="0.2">
      <c r="A59" s="179"/>
      <c r="B59" s="184" t="s">
        <v>78</v>
      </c>
      <c r="C59" s="185" t="s">
        <v>79</v>
      </c>
      <c r="D59" s="186"/>
      <c r="E59" s="186"/>
      <c r="F59" s="193" t="s">
        <v>24</v>
      </c>
      <c r="G59" s="194"/>
      <c r="H59" s="194"/>
      <c r="I59" s="194">
        <f>'01 2024A40 Pol'!G216</f>
        <v>0</v>
      </c>
      <c r="J59" s="190" t="str">
        <f>IF(I75=0,"",I59/I75*100)</f>
        <v/>
      </c>
    </row>
    <row r="60" spans="1:10" ht="36.75" customHeight="1" x14ac:dyDescent="0.2">
      <c r="A60" s="179"/>
      <c r="B60" s="184" t="s">
        <v>80</v>
      </c>
      <c r="C60" s="185" t="s">
        <v>81</v>
      </c>
      <c r="D60" s="186"/>
      <c r="E60" s="186"/>
      <c r="F60" s="193" t="s">
        <v>24</v>
      </c>
      <c r="G60" s="194"/>
      <c r="H60" s="194"/>
      <c r="I60" s="194">
        <f>'01 2024A40 Pol'!G250</f>
        <v>0</v>
      </c>
      <c r="J60" s="190" t="str">
        <f>IF(I75=0,"",I60/I75*100)</f>
        <v/>
      </c>
    </row>
    <row r="61" spans="1:10" ht="36.75" customHeight="1" x14ac:dyDescent="0.2">
      <c r="A61" s="179"/>
      <c r="B61" s="184" t="s">
        <v>82</v>
      </c>
      <c r="C61" s="185" t="s">
        <v>83</v>
      </c>
      <c r="D61" s="186"/>
      <c r="E61" s="186"/>
      <c r="F61" s="193" t="s">
        <v>24</v>
      </c>
      <c r="G61" s="194"/>
      <c r="H61" s="194"/>
      <c r="I61" s="194">
        <f>'01 2024A40 Pol'!G268</f>
        <v>0</v>
      </c>
      <c r="J61" s="190" t="str">
        <f>IF(I75=0,"",I61/I75*100)</f>
        <v/>
      </c>
    </row>
    <row r="62" spans="1:10" ht="36.75" customHeight="1" x14ac:dyDescent="0.2">
      <c r="A62" s="179"/>
      <c r="B62" s="184" t="s">
        <v>84</v>
      </c>
      <c r="C62" s="185" t="s">
        <v>85</v>
      </c>
      <c r="D62" s="186"/>
      <c r="E62" s="186"/>
      <c r="F62" s="193" t="s">
        <v>24</v>
      </c>
      <c r="G62" s="194"/>
      <c r="H62" s="194"/>
      <c r="I62" s="194">
        <f>'01 2024A40 Pol'!G275</f>
        <v>0</v>
      </c>
      <c r="J62" s="190" t="str">
        <f>IF(I75=0,"",I62/I75*100)</f>
        <v/>
      </c>
    </row>
    <row r="63" spans="1:10" ht="36.75" customHeight="1" x14ac:dyDescent="0.2">
      <c r="A63" s="179"/>
      <c r="B63" s="184" t="s">
        <v>86</v>
      </c>
      <c r="C63" s="185" t="s">
        <v>87</v>
      </c>
      <c r="D63" s="186"/>
      <c r="E63" s="186"/>
      <c r="F63" s="193" t="s">
        <v>24</v>
      </c>
      <c r="G63" s="194"/>
      <c r="H63" s="194"/>
      <c r="I63" s="194">
        <f>'01 2024A40 Pol'!G279</f>
        <v>0</v>
      </c>
      <c r="J63" s="190" t="str">
        <f>IF(I75=0,"",I63/I75*100)</f>
        <v/>
      </c>
    </row>
    <row r="64" spans="1:10" ht="36.75" customHeight="1" x14ac:dyDescent="0.2">
      <c r="A64" s="179"/>
      <c r="B64" s="184" t="s">
        <v>88</v>
      </c>
      <c r="C64" s="185" t="s">
        <v>89</v>
      </c>
      <c r="D64" s="186"/>
      <c r="E64" s="186"/>
      <c r="F64" s="193" t="s">
        <v>24</v>
      </c>
      <c r="G64" s="194"/>
      <c r="H64" s="194"/>
      <c r="I64" s="194">
        <f>'01 2024A40 Pol'!G303</f>
        <v>0</v>
      </c>
      <c r="J64" s="190" t="str">
        <f>IF(I75=0,"",I64/I75*100)</f>
        <v/>
      </c>
    </row>
    <row r="65" spans="1:10" ht="36.75" customHeight="1" x14ac:dyDescent="0.2">
      <c r="A65" s="179"/>
      <c r="B65" s="184" t="s">
        <v>90</v>
      </c>
      <c r="C65" s="185" t="s">
        <v>91</v>
      </c>
      <c r="D65" s="186"/>
      <c r="E65" s="186"/>
      <c r="F65" s="193" t="s">
        <v>24</v>
      </c>
      <c r="G65" s="194"/>
      <c r="H65" s="194"/>
      <c r="I65" s="194">
        <f>'01 2024A40 Pol'!G317</f>
        <v>0</v>
      </c>
      <c r="J65" s="190" t="str">
        <f>IF(I75=0,"",I65/I75*100)</f>
        <v/>
      </c>
    </row>
    <row r="66" spans="1:10" ht="36.75" customHeight="1" x14ac:dyDescent="0.2">
      <c r="A66" s="179"/>
      <c r="B66" s="184" t="s">
        <v>92</v>
      </c>
      <c r="C66" s="185" t="s">
        <v>93</v>
      </c>
      <c r="D66" s="186"/>
      <c r="E66" s="186"/>
      <c r="F66" s="193" t="s">
        <v>24</v>
      </c>
      <c r="G66" s="194"/>
      <c r="H66" s="194"/>
      <c r="I66" s="194">
        <f>'01 2024A40 Pol'!G347</f>
        <v>0</v>
      </c>
      <c r="J66" s="190" t="str">
        <f>IF(I75=0,"",I66/I75*100)</f>
        <v/>
      </c>
    </row>
    <row r="67" spans="1:10" ht="36.75" customHeight="1" x14ac:dyDescent="0.2">
      <c r="A67" s="179"/>
      <c r="B67" s="184" t="s">
        <v>94</v>
      </c>
      <c r="C67" s="185" t="s">
        <v>95</v>
      </c>
      <c r="D67" s="186"/>
      <c r="E67" s="186"/>
      <c r="F67" s="193" t="s">
        <v>24</v>
      </c>
      <c r="G67" s="194"/>
      <c r="H67" s="194"/>
      <c r="I67" s="194">
        <f>'01 2024A40 Pol'!G350</f>
        <v>0</v>
      </c>
      <c r="J67" s="190" t="str">
        <f>IF(I75=0,"",I67/I75*100)</f>
        <v/>
      </c>
    </row>
    <row r="68" spans="1:10" ht="36.75" customHeight="1" x14ac:dyDescent="0.2">
      <c r="A68" s="179"/>
      <c r="B68" s="184" t="s">
        <v>96</v>
      </c>
      <c r="C68" s="185" t="s">
        <v>97</v>
      </c>
      <c r="D68" s="186"/>
      <c r="E68" s="186"/>
      <c r="F68" s="193" t="s">
        <v>24</v>
      </c>
      <c r="G68" s="194"/>
      <c r="H68" s="194"/>
      <c r="I68" s="194">
        <f>'01 2024A40 Pol'!G354</f>
        <v>0</v>
      </c>
      <c r="J68" s="190" t="str">
        <f>IF(I75=0,"",I68/I75*100)</f>
        <v/>
      </c>
    </row>
    <row r="69" spans="1:10" ht="36.75" customHeight="1" x14ac:dyDescent="0.2">
      <c r="A69" s="179"/>
      <c r="B69" s="184" t="s">
        <v>98</v>
      </c>
      <c r="C69" s="185" t="s">
        <v>99</v>
      </c>
      <c r="D69" s="186"/>
      <c r="E69" s="186"/>
      <c r="F69" s="193" t="s">
        <v>24</v>
      </c>
      <c r="G69" s="194"/>
      <c r="H69" s="194"/>
      <c r="I69" s="194">
        <f>'01 2024A40 Pol'!G381</f>
        <v>0</v>
      </c>
      <c r="J69" s="190" t="str">
        <f>IF(I75=0,"",I69/I75*100)</f>
        <v/>
      </c>
    </row>
    <row r="70" spans="1:10" ht="36.75" customHeight="1" x14ac:dyDescent="0.2">
      <c r="A70" s="179"/>
      <c r="B70" s="184" t="s">
        <v>100</v>
      </c>
      <c r="C70" s="185" t="s">
        <v>101</v>
      </c>
      <c r="D70" s="186"/>
      <c r="E70" s="186"/>
      <c r="F70" s="193" t="s">
        <v>24</v>
      </c>
      <c r="G70" s="194"/>
      <c r="H70" s="194"/>
      <c r="I70" s="194">
        <f>'01 2024A40 Pol'!G419</f>
        <v>0</v>
      </c>
      <c r="J70" s="190" t="str">
        <f>IF(I75=0,"",I70/I75*100)</f>
        <v/>
      </c>
    </row>
    <row r="71" spans="1:10" ht="36.75" customHeight="1" x14ac:dyDescent="0.2">
      <c r="A71" s="179"/>
      <c r="B71" s="184" t="s">
        <v>102</v>
      </c>
      <c r="C71" s="185" t="s">
        <v>103</v>
      </c>
      <c r="D71" s="186"/>
      <c r="E71" s="186"/>
      <c r="F71" s="193" t="s">
        <v>24</v>
      </c>
      <c r="G71" s="194"/>
      <c r="H71" s="194"/>
      <c r="I71" s="194">
        <f>'01 2024A40 Pol'!G449</f>
        <v>0</v>
      </c>
      <c r="J71" s="190" t="str">
        <f>IF(I75=0,"",I71/I75*100)</f>
        <v/>
      </c>
    </row>
    <row r="72" spans="1:10" ht="36.75" customHeight="1" x14ac:dyDescent="0.2">
      <c r="A72" s="179"/>
      <c r="B72" s="184" t="s">
        <v>104</v>
      </c>
      <c r="C72" s="185" t="s">
        <v>105</v>
      </c>
      <c r="D72" s="186"/>
      <c r="E72" s="186"/>
      <c r="F72" s="193" t="s">
        <v>24</v>
      </c>
      <c r="G72" s="194"/>
      <c r="H72" s="194"/>
      <c r="I72" s="194">
        <f>'01 2024A40 Pol'!G477</f>
        <v>0</v>
      </c>
      <c r="J72" s="190" t="str">
        <f>IF(I75=0,"",I72/I75*100)</f>
        <v/>
      </c>
    </row>
    <row r="73" spans="1:10" ht="36.75" customHeight="1" x14ac:dyDescent="0.2">
      <c r="A73" s="179"/>
      <c r="B73" s="184" t="s">
        <v>106</v>
      </c>
      <c r="C73" s="185" t="s">
        <v>27</v>
      </c>
      <c r="D73" s="186"/>
      <c r="E73" s="186"/>
      <c r="F73" s="193" t="s">
        <v>106</v>
      </c>
      <c r="G73" s="194"/>
      <c r="H73" s="194"/>
      <c r="I73" s="194">
        <f>'01 2024A40 Pol'!G479</f>
        <v>0</v>
      </c>
      <c r="J73" s="190" t="str">
        <f>IF(I75=0,"",I73/I75*100)</f>
        <v/>
      </c>
    </row>
    <row r="74" spans="1:10" ht="36.75" customHeight="1" x14ac:dyDescent="0.2">
      <c r="A74" s="179"/>
      <c r="B74" s="184" t="s">
        <v>107</v>
      </c>
      <c r="C74" s="185" t="s">
        <v>108</v>
      </c>
      <c r="D74" s="186"/>
      <c r="E74" s="186"/>
      <c r="F74" s="193" t="s">
        <v>107</v>
      </c>
      <c r="G74" s="194"/>
      <c r="H74" s="194"/>
      <c r="I74" s="194">
        <f>'01 2024A40 Pol'!G487</f>
        <v>0</v>
      </c>
      <c r="J74" s="190" t="str">
        <f>IF(I75=0,"",I74/I75*100)</f>
        <v/>
      </c>
    </row>
    <row r="75" spans="1:10" ht="25.5" customHeight="1" x14ac:dyDescent="0.2">
      <c r="A75" s="180"/>
      <c r="B75" s="187" t="s">
        <v>1</v>
      </c>
      <c r="C75" s="188"/>
      <c r="D75" s="189"/>
      <c r="E75" s="189"/>
      <c r="F75" s="195"/>
      <c r="G75" s="196"/>
      <c r="H75" s="196"/>
      <c r="I75" s="196">
        <f>SUM(I53:I74)</f>
        <v>0</v>
      </c>
      <c r="J75" s="191">
        <f>SUM(J53:J74)</f>
        <v>0</v>
      </c>
    </row>
    <row r="76" spans="1:10" x14ac:dyDescent="0.2">
      <c r="F76" s="136"/>
      <c r="G76" s="136"/>
      <c r="H76" s="136"/>
      <c r="I76" s="136"/>
      <c r="J76" s="192"/>
    </row>
    <row r="77" spans="1:10" x14ac:dyDescent="0.2">
      <c r="F77" s="136"/>
      <c r="G77" s="136"/>
      <c r="H77" s="136"/>
      <c r="I77" s="136"/>
      <c r="J77" s="192"/>
    </row>
    <row r="78" spans="1:10" x14ac:dyDescent="0.2">
      <c r="F78" s="136"/>
      <c r="G78" s="136"/>
      <c r="H78" s="136"/>
      <c r="I78" s="136"/>
      <c r="J78" s="192"/>
    </row>
  </sheetData>
  <sheetProtection algorithmName="SHA-512" hashValue="I7dI1prmiaJc12r66mYwj/tKqLGf2UjEw2Z/soZhjePdM/bJ3a3UkvPmIrWaMHq0SFTVyC66SikIpWnfTSBu+w==" saltValue="tm0gPrgRUz2MAl0NRwQJN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3" t="s">
        <v>6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50" t="s">
        <v>7</v>
      </c>
      <c r="B2" s="49"/>
      <c r="C2" s="105"/>
      <c r="D2" s="105"/>
      <c r="E2" s="105"/>
      <c r="F2" s="105"/>
      <c r="G2" s="106"/>
    </row>
    <row r="3" spans="1:7" ht="24.95" customHeight="1" x14ac:dyDescent="0.2">
      <c r="A3" s="50" t="s">
        <v>8</v>
      </c>
      <c r="B3" s="49"/>
      <c r="C3" s="105"/>
      <c r="D3" s="105"/>
      <c r="E3" s="105"/>
      <c r="F3" s="105"/>
      <c r="G3" s="106"/>
    </row>
    <row r="4" spans="1:7" ht="24.95" customHeight="1" x14ac:dyDescent="0.2">
      <c r="A4" s="50" t="s">
        <v>9</v>
      </c>
      <c r="B4" s="49"/>
      <c r="C4" s="105"/>
      <c r="D4" s="105"/>
      <c r="E4" s="105"/>
      <c r="F4" s="105"/>
      <c r="G4" s="106"/>
    </row>
    <row r="5" spans="1:7" x14ac:dyDescent="0.2">
      <c r="B5" s="4"/>
      <c r="C5" s="5"/>
      <c r="D5" s="6"/>
    </row>
  </sheetData>
  <sheetProtection algorithmName="SHA-512" hashValue="fClxlzNIVmPpFTjRnn+MWVVdr+sUtzeptydAU1s+9l1g99S5WfGiqdyF8GVdrgepL76UaEorSjG2tySeuIxXPQ==" saltValue="6A5susACSlQTnVrXBrkaw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81A88-28A9-4F79-986C-48AE66BC2A3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109</v>
      </c>
      <c r="B1" s="198"/>
      <c r="C1" s="198"/>
      <c r="D1" s="198"/>
      <c r="E1" s="198"/>
      <c r="F1" s="198"/>
      <c r="G1" s="198"/>
      <c r="AG1" t="s">
        <v>110</v>
      </c>
    </row>
    <row r="2" spans="1:60" ht="24.95" customHeight="1" x14ac:dyDescent="0.2">
      <c r="A2" s="199" t="s">
        <v>7</v>
      </c>
      <c r="B2" s="49" t="s">
        <v>47</v>
      </c>
      <c r="C2" s="202" t="s">
        <v>48</v>
      </c>
      <c r="D2" s="200"/>
      <c r="E2" s="200"/>
      <c r="F2" s="200"/>
      <c r="G2" s="201"/>
      <c r="AG2" t="s">
        <v>111</v>
      </c>
    </row>
    <row r="3" spans="1:60" ht="24.95" customHeight="1" x14ac:dyDescent="0.2">
      <c r="A3" s="199" t="s">
        <v>8</v>
      </c>
      <c r="B3" s="49" t="s">
        <v>43</v>
      </c>
      <c r="C3" s="202" t="s">
        <v>44</v>
      </c>
      <c r="D3" s="200"/>
      <c r="E3" s="200"/>
      <c r="F3" s="200"/>
      <c r="G3" s="201"/>
      <c r="AC3" s="177" t="s">
        <v>111</v>
      </c>
      <c r="AG3" t="s">
        <v>112</v>
      </c>
    </row>
    <row r="4" spans="1:60" ht="24.95" customHeight="1" x14ac:dyDescent="0.2">
      <c r="A4" s="203" t="s">
        <v>9</v>
      </c>
      <c r="B4" s="204" t="s">
        <v>41</v>
      </c>
      <c r="C4" s="205" t="s">
        <v>42</v>
      </c>
      <c r="D4" s="206"/>
      <c r="E4" s="206"/>
      <c r="F4" s="206"/>
      <c r="G4" s="207"/>
      <c r="AG4" t="s">
        <v>113</v>
      </c>
    </row>
    <row r="5" spans="1:60" x14ac:dyDescent="0.2">
      <c r="D5" s="10"/>
    </row>
    <row r="6" spans="1:60" ht="38.25" x14ac:dyDescent="0.2">
      <c r="A6" s="209" t="s">
        <v>114</v>
      </c>
      <c r="B6" s="211" t="s">
        <v>115</v>
      </c>
      <c r="C6" s="211" t="s">
        <v>116</v>
      </c>
      <c r="D6" s="210" t="s">
        <v>117</v>
      </c>
      <c r="E6" s="209" t="s">
        <v>118</v>
      </c>
      <c r="F6" s="208" t="s">
        <v>119</v>
      </c>
      <c r="G6" s="209" t="s">
        <v>29</v>
      </c>
      <c r="H6" s="212" t="s">
        <v>30</v>
      </c>
      <c r="I6" s="212" t="s">
        <v>120</v>
      </c>
      <c r="J6" s="212" t="s">
        <v>31</v>
      </c>
      <c r="K6" s="212" t="s">
        <v>121</v>
      </c>
      <c r="L6" s="212" t="s">
        <v>122</v>
      </c>
      <c r="M6" s="212" t="s">
        <v>123</v>
      </c>
      <c r="N6" s="212" t="s">
        <v>124</v>
      </c>
      <c r="O6" s="212" t="s">
        <v>125</v>
      </c>
      <c r="P6" s="212" t="s">
        <v>126</v>
      </c>
      <c r="Q6" s="212" t="s">
        <v>127</v>
      </c>
      <c r="R6" s="212" t="s">
        <v>128</v>
      </c>
      <c r="S6" s="212" t="s">
        <v>129</v>
      </c>
      <c r="T6" s="212" t="s">
        <v>130</v>
      </c>
      <c r="U6" s="212" t="s">
        <v>131</v>
      </c>
      <c r="V6" s="212" t="s">
        <v>132</v>
      </c>
      <c r="W6" s="212" t="s">
        <v>133</v>
      </c>
      <c r="X6" s="212" t="s">
        <v>134</v>
      </c>
      <c r="Y6" s="212" t="s">
        <v>135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136</v>
      </c>
      <c r="B8" s="231" t="s">
        <v>66</v>
      </c>
      <c r="C8" s="255" t="s">
        <v>67</v>
      </c>
      <c r="D8" s="232"/>
      <c r="E8" s="233"/>
      <c r="F8" s="234"/>
      <c r="G8" s="234">
        <f>SUMIF(AG9:AG16,"&lt;&gt;NOR",G9:G16)</f>
        <v>0</v>
      </c>
      <c r="H8" s="234"/>
      <c r="I8" s="234">
        <f>SUM(I9:I16)</f>
        <v>0</v>
      </c>
      <c r="J8" s="234"/>
      <c r="K8" s="234">
        <f>SUM(K9:K16)</f>
        <v>0</v>
      </c>
      <c r="L8" s="234"/>
      <c r="M8" s="234">
        <f>SUM(M9:M16)</f>
        <v>0</v>
      </c>
      <c r="N8" s="233"/>
      <c r="O8" s="233">
        <f>SUM(O9:O16)</f>
        <v>0.06</v>
      </c>
      <c r="P8" s="233"/>
      <c r="Q8" s="233">
        <f>SUM(Q9:Q16)</f>
        <v>0</v>
      </c>
      <c r="R8" s="234"/>
      <c r="S8" s="234"/>
      <c r="T8" s="235"/>
      <c r="U8" s="229"/>
      <c r="V8" s="229">
        <f>SUM(V9:V16)</f>
        <v>5.31</v>
      </c>
      <c r="W8" s="229"/>
      <c r="X8" s="229"/>
      <c r="Y8" s="229"/>
      <c r="AG8" t="s">
        <v>137</v>
      </c>
    </row>
    <row r="9" spans="1:60" outlineLevel="1" x14ac:dyDescent="0.2">
      <c r="A9" s="244">
        <v>1</v>
      </c>
      <c r="B9" s="245" t="s">
        <v>138</v>
      </c>
      <c r="C9" s="256" t="s">
        <v>139</v>
      </c>
      <c r="D9" s="246" t="s">
        <v>140</v>
      </c>
      <c r="E9" s="247">
        <v>65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141</v>
      </c>
      <c r="T9" s="250" t="s">
        <v>142</v>
      </c>
      <c r="U9" s="223">
        <v>8.1759999999999999E-2</v>
      </c>
      <c r="V9" s="223">
        <f>ROUND(E9*U9,2)</f>
        <v>5.31</v>
      </c>
      <c r="W9" s="223"/>
      <c r="X9" s="223" t="s">
        <v>143</v>
      </c>
      <c r="Y9" s="223" t="s">
        <v>144</v>
      </c>
      <c r="Z9" s="213"/>
      <c r="AA9" s="213"/>
      <c r="AB9" s="213"/>
      <c r="AC9" s="213"/>
      <c r="AD9" s="213"/>
      <c r="AE9" s="213"/>
      <c r="AF9" s="213"/>
      <c r="AG9" s="213" t="s">
        <v>145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4">
        <v>2</v>
      </c>
      <c r="B10" s="245" t="s">
        <v>146</v>
      </c>
      <c r="C10" s="256" t="s">
        <v>147</v>
      </c>
      <c r="D10" s="246" t="s">
        <v>140</v>
      </c>
      <c r="E10" s="247">
        <v>65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/>
      <c r="S10" s="249" t="s">
        <v>148</v>
      </c>
      <c r="T10" s="250" t="s">
        <v>142</v>
      </c>
      <c r="U10" s="223">
        <v>0</v>
      </c>
      <c r="V10" s="223">
        <f>ROUND(E10*U10,2)</f>
        <v>0</v>
      </c>
      <c r="W10" s="223"/>
      <c r="X10" s="223" t="s">
        <v>143</v>
      </c>
      <c r="Y10" s="223" t="s">
        <v>144</v>
      </c>
      <c r="Z10" s="213"/>
      <c r="AA10" s="213"/>
      <c r="AB10" s="213"/>
      <c r="AC10" s="213"/>
      <c r="AD10" s="213"/>
      <c r="AE10" s="213"/>
      <c r="AF10" s="213"/>
      <c r="AG10" s="213" t="s">
        <v>149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4">
        <v>3</v>
      </c>
      <c r="B11" s="245" t="s">
        <v>150</v>
      </c>
      <c r="C11" s="256" t="s">
        <v>151</v>
      </c>
      <c r="D11" s="246" t="s">
        <v>152</v>
      </c>
      <c r="E11" s="247">
        <v>5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9"/>
      <c r="S11" s="249" t="s">
        <v>148</v>
      </c>
      <c r="T11" s="250" t="s">
        <v>142</v>
      </c>
      <c r="U11" s="223">
        <v>0</v>
      </c>
      <c r="V11" s="223">
        <f>ROUND(E11*U11,2)</f>
        <v>0</v>
      </c>
      <c r="W11" s="223"/>
      <c r="X11" s="223" t="s">
        <v>143</v>
      </c>
      <c r="Y11" s="223" t="s">
        <v>144</v>
      </c>
      <c r="Z11" s="213"/>
      <c r="AA11" s="213"/>
      <c r="AB11" s="213"/>
      <c r="AC11" s="213"/>
      <c r="AD11" s="213"/>
      <c r="AE11" s="213"/>
      <c r="AF11" s="213"/>
      <c r="AG11" s="213" t="s">
        <v>149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4">
        <v>4</v>
      </c>
      <c r="B12" s="245" t="s">
        <v>153</v>
      </c>
      <c r="C12" s="256" t="s">
        <v>154</v>
      </c>
      <c r="D12" s="246" t="s">
        <v>155</v>
      </c>
      <c r="E12" s="247">
        <v>2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9"/>
      <c r="S12" s="249" t="s">
        <v>148</v>
      </c>
      <c r="T12" s="250" t="s">
        <v>142</v>
      </c>
      <c r="U12" s="223">
        <v>0</v>
      </c>
      <c r="V12" s="223">
        <f>ROUND(E12*U12,2)</f>
        <v>0</v>
      </c>
      <c r="W12" s="223"/>
      <c r="X12" s="223" t="s">
        <v>143</v>
      </c>
      <c r="Y12" s="223" t="s">
        <v>144</v>
      </c>
      <c r="Z12" s="213"/>
      <c r="AA12" s="213"/>
      <c r="AB12" s="213"/>
      <c r="AC12" s="213"/>
      <c r="AD12" s="213"/>
      <c r="AE12" s="213"/>
      <c r="AF12" s="213"/>
      <c r="AG12" s="213" t="s">
        <v>149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4">
        <v>5</v>
      </c>
      <c r="B13" s="245" t="s">
        <v>156</v>
      </c>
      <c r="C13" s="256" t="s">
        <v>157</v>
      </c>
      <c r="D13" s="246" t="s">
        <v>155</v>
      </c>
      <c r="E13" s="247">
        <v>1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9"/>
      <c r="S13" s="249" t="s">
        <v>148</v>
      </c>
      <c r="T13" s="250" t="s">
        <v>142</v>
      </c>
      <c r="U13" s="223">
        <v>0</v>
      </c>
      <c r="V13" s="223">
        <f>ROUND(E13*U13,2)</f>
        <v>0</v>
      </c>
      <c r="W13" s="223"/>
      <c r="X13" s="223" t="s">
        <v>143</v>
      </c>
      <c r="Y13" s="223" t="s">
        <v>144</v>
      </c>
      <c r="Z13" s="213"/>
      <c r="AA13" s="213"/>
      <c r="AB13" s="213"/>
      <c r="AC13" s="213"/>
      <c r="AD13" s="213"/>
      <c r="AE13" s="213"/>
      <c r="AF13" s="213"/>
      <c r="AG13" s="213" t="s">
        <v>149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4">
        <v>6</v>
      </c>
      <c r="B14" s="245" t="s">
        <v>158</v>
      </c>
      <c r="C14" s="256" t="s">
        <v>159</v>
      </c>
      <c r="D14" s="246" t="s">
        <v>160</v>
      </c>
      <c r="E14" s="247">
        <v>1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161</v>
      </c>
      <c r="T14" s="250" t="s">
        <v>142</v>
      </c>
      <c r="U14" s="223">
        <v>0</v>
      </c>
      <c r="V14" s="223">
        <f>ROUND(E14*U14,2)</f>
        <v>0</v>
      </c>
      <c r="W14" s="223"/>
      <c r="X14" s="223" t="s">
        <v>162</v>
      </c>
      <c r="Y14" s="223" t="s">
        <v>144</v>
      </c>
      <c r="Z14" s="213"/>
      <c r="AA14" s="213"/>
      <c r="AB14" s="213"/>
      <c r="AC14" s="213"/>
      <c r="AD14" s="213"/>
      <c r="AE14" s="213"/>
      <c r="AF14" s="213"/>
      <c r="AG14" s="213" t="s">
        <v>163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7">
        <v>7</v>
      </c>
      <c r="B15" s="238" t="s">
        <v>164</v>
      </c>
      <c r="C15" s="257" t="s">
        <v>165</v>
      </c>
      <c r="D15" s="239" t="s">
        <v>140</v>
      </c>
      <c r="E15" s="240">
        <v>6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9.6699999999999998E-3</v>
      </c>
      <c r="O15" s="240">
        <f>ROUND(E15*N15,2)</f>
        <v>0.06</v>
      </c>
      <c r="P15" s="240">
        <v>0</v>
      </c>
      <c r="Q15" s="240">
        <f>ROUND(E15*P15,2)</f>
        <v>0</v>
      </c>
      <c r="R15" s="242"/>
      <c r="S15" s="242" t="s">
        <v>148</v>
      </c>
      <c r="T15" s="243" t="s">
        <v>142</v>
      </c>
      <c r="U15" s="223">
        <v>0</v>
      </c>
      <c r="V15" s="223">
        <f>ROUND(E15*U15,2)</f>
        <v>0</v>
      </c>
      <c r="W15" s="223"/>
      <c r="X15" s="223" t="s">
        <v>166</v>
      </c>
      <c r="Y15" s="223" t="s">
        <v>144</v>
      </c>
      <c r="Z15" s="213"/>
      <c r="AA15" s="213"/>
      <c r="AB15" s="213"/>
      <c r="AC15" s="213"/>
      <c r="AD15" s="213"/>
      <c r="AE15" s="213"/>
      <c r="AF15" s="213"/>
      <c r="AG15" s="213" t="s">
        <v>167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8" t="s">
        <v>168</v>
      </c>
      <c r="D16" s="251"/>
      <c r="E16" s="251"/>
      <c r="F16" s="251"/>
      <c r="G16" s="251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169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">
      <c r="A17" s="230" t="s">
        <v>136</v>
      </c>
      <c r="B17" s="231" t="s">
        <v>68</v>
      </c>
      <c r="C17" s="255" t="s">
        <v>69</v>
      </c>
      <c r="D17" s="232"/>
      <c r="E17" s="233"/>
      <c r="F17" s="234"/>
      <c r="G17" s="234">
        <f>SUMIF(AG18:AG80,"&lt;&gt;NOR",G18:G80)</f>
        <v>0</v>
      </c>
      <c r="H17" s="234"/>
      <c r="I17" s="234">
        <f>SUM(I18:I80)</f>
        <v>0</v>
      </c>
      <c r="J17" s="234"/>
      <c r="K17" s="234">
        <f>SUM(K18:K80)</f>
        <v>0</v>
      </c>
      <c r="L17" s="234"/>
      <c r="M17" s="234">
        <f>SUM(M18:M80)</f>
        <v>0</v>
      </c>
      <c r="N17" s="233"/>
      <c r="O17" s="233">
        <f>SUM(O18:O80)</f>
        <v>0</v>
      </c>
      <c r="P17" s="233"/>
      <c r="Q17" s="233">
        <f>SUM(Q18:Q80)</f>
        <v>23.53</v>
      </c>
      <c r="R17" s="234"/>
      <c r="S17" s="234"/>
      <c r="T17" s="235"/>
      <c r="U17" s="229"/>
      <c r="V17" s="229">
        <f>SUM(V18:V80)</f>
        <v>1012.4599999999998</v>
      </c>
      <c r="W17" s="229"/>
      <c r="X17" s="229"/>
      <c r="Y17" s="229"/>
      <c r="AG17" t="s">
        <v>137</v>
      </c>
    </row>
    <row r="18" spans="1:60" ht="33.75" outlineLevel="1" x14ac:dyDescent="0.2">
      <c r="A18" s="237">
        <v>8</v>
      </c>
      <c r="B18" s="238" t="s">
        <v>170</v>
      </c>
      <c r="C18" s="257" t="s">
        <v>171</v>
      </c>
      <c r="D18" s="239" t="s">
        <v>172</v>
      </c>
      <c r="E18" s="240">
        <v>3535.2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2" t="s">
        <v>173</v>
      </c>
      <c r="S18" s="242" t="s">
        <v>141</v>
      </c>
      <c r="T18" s="243" t="s">
        <v>142</v>
      </c>
      <c r="U18" s="223">
        <v>0.20899999999999999</v>
      </c>
      <c r="V18" s="223">
        <f>ROUND(E18*U18,2)</f>
        <v>738.86</v>
      </c>
      <c r="W18" s="223"/>
      <c r="X18" s="223" t="s">
        <v>143</v>
      </c>
      <c r="Y18" s="223" t="s">
        <v>144</v>
      </c>
      <c r="Z18" s="213"/>
      <c r="AA18" s="213"/>
      <c r="AB18" s="213"/>
      <c r="AC18" s="213"/>
      <c r="AD18" s="213"/>
      <c r="AE18" s="213"/>
      <c r="AF18" s="213"/>
      <c r="AG18" s="213" t="s">
        <v>149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2" x14ac:dyDescent="0.2">
      <c r="A19" s="220"/>
      <c r="B19" s="221"/>
      <c r="C19" s="259" t="s">
        <v>174</v>
      </c>
      <c r="D19" s="253"/>
      <c r="E19" s="253"/>
      <c r="F19" s="253"/>
      <c r="G19" s="25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175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52" t="str">
        <f>C19</f>
        <v>tl. do 10 cm s nařezáním, vyrýpnutím, zvednutím, přemístěním a složením na vzdálenost do 50 m nebo s naložením na dopravní prostředek,</v>
      </c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60" t="s">
        <v>176</v>
      </c>
      <c r="D20" s="227"/>
      <c r="E20" s="228">
        <v>649.71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177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20"/>
      <c r="B21" s="221"/>
      <c r="C21" s="260" t="s">
        <v>178</v>
      </c>
      <c r="D21" s="227"/>
      <c r="E21" s="228">
        <v>1487.27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177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 x14ac:dyDescent="0.2">
      <c r="A22" s="220"/>
      <c r="B22" s="221"/>
      <c r="C22" s="260" t="s">
        <v>179</v>
      </c>
      <c r="D22" s="227"/>
      <c r="E22" s="228">
        <v>89.8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177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">
      <c r="A23" s="220"/>
      <c r="B23" s="221"/>
      <c r="C23" s="260" t="s">
        <v>180</v>
      </c>
      <c r="D23" s="227"/>
      <c r="E23" s="228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177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">
      <c r="A24" s="220"/>
      <c r="B24" s="221"/>
      <c r="C24" s="260" t="s">
        <v>181</v>
      </c>
      <c r="D24" s="227"/>
      <c r="E24" s="228">
        <v>1101.77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177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">
      <c r="A25" s="220"/>
      <c r="B25" s="221"/>
      <c r="C25" s="260" t="s">
        <v>182</v>
      </c>
      <c r="D25" s="227"/>
      <c r="E25" s="228">
        <v>65.95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177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">
      <c r="A26" s="220"/>
      <c r="B26" s="221"/>
      <c r="C26" s="260" t="s">
        <v>183</v>
      </c>
      <c r="D26" s="227"/>
      <c r="E26" s="228">
        <v>140.69999999999999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177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37">
        <v>9</v>
      </c>
      <c r="B27" s="238" t="s">
        <v>184</v>
      </c>
      <c r="C27" s="257" t="s">
        <v>185</v>
      </c>
      <c r="D27" s="239" t="s">
        <v>172</v>
      </c>
      <c r="E27" s="240">
        <v>106.97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0.22</v>
      </c>
      <c r="Q27" s="240">
        <f>ROUND(E27*P27,2)</f>
        <v>23.53</v>
      </c>
      <c r="R27" s="242" t="s">
        <v>186</v>
      </c>
      <c r="S27" s="242" t="s">
        <v>141</v>
      </c>
      <c r="T27" s="243" t="s">
        <v>142</v>
      </c>
      <c r="U27" s="223">
        <v>7.0000000000000007E-2</v>
      </c>
      <c r="V27" s="223">
        <f>ROUND(E27*U27,2)</f>
        <v>7.49</v>
      </c>
      <c r="W27" s="223"/>
      <c r="X27" s="223" t="s">
        <v>143</v>
      </c>
      <c r="Y27" s="223" t="s">
        <v>144</v>
      </c>
      <c r="Z27" s="213"/>
      <c r="AA27" s="213"/>
      <c r="AB27" s="213"/>
      <c r="AC27" s="213"/>
      <c r="AD27" s="213"/>
      <c r="AE27" s="213"/>
      <c r="AF27" s="213"/>
      <c r="AG27" s="213" t="s">
        <v>145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60" t="s">
        <v>187</v>
      </c>
      <c r="D28" s="227"/>
      <c r="E28" s="228">
        <v>106.97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177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7">
        <v>10</v>
      </c>
      <c r="B29" s="238" t="s">
        <v>188</v>
      </c>
      <c r="C29" s="257" t="s">
        <v>189</v>
      </c>
      <c r="D29" s="239" t="s">
        <v>190</v>
      </c>
      <c r="E29" s="240">
        <v>502.13749999999999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2" t="s">
        <v>191</v>
      </c>
      <c r="S29" s="242" t="s">
        <v>141</v>
      </c>
      <c r="T29" s="243" t="s">
        <v>142</v>
      </c>
      <c r="U29" s="223">
        <v>0.11700000000000001</v>
      </c>
      <c r="V29" s="223">
        <f>ROUND(E29*U29,2)</f>
        <v>58.75</v>
      </c>
      <c r="W29" s="223"/>
      <c r="X29" s="223" t="s">
        <v>143</v>
      </c>
      <c r="Y29" s="223" t="s">
        <v>144</v>
      </c>
      <c r="Z29" s="213"/>
      <c r="AA29" s="213"/>
      <c r="AB29" s="213"/>
      <c r="AC29" s="213"/>
      <c r="AD29" s="213"/>
      <c r="AE29" s="213"/>
      <c r="AF29" s="213"/>
      <c r="AG29" s="213" t="s">
        <v>149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9" t="s">
        <v>192</v>
      </c>
      <c r="D30" s="253"/>
      <c r="E30" s="253"/>
      <c r="F30" s="253"/>
      <c r="G30" s="25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175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61" t="s">
        <v>193</v>
      </c>
      <c r="D31" s="254"/>
      <c r="E31" s="254"/>
      <c r="F31" s="254"/>
      <c r="G31" s="254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169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60" t="s">
        <v>194</v>
      </c>
      <c r="D32" s="227"/>
      <c r="E32" s="228">
        <v>105.3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177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">
      <c r="A33" s="220"/>
      <c r="B33" s="221"/>
      <c r="C33" s="260" t="s">
        <v>195</v>
      </c>
      <c r="D33" s="227"/>
      <c r="E33" s="228">
        <v>349.2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177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">
      <c r="A34" s="220"/>
      <c r="B34" s="221"/>
      <c r="C34" s="260" t="s">
        <v>196</v>
      </c>
      <c r="D34" s="227"/>
      <c r="E34" s="228">
        <v>29.677499999999998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177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">
      <c r="A35" s="220"/>
      <c r="B35" s="221"/>
      <c r="C35" s="260" t="s">
        <v>197</v>
      </c>
      <c r="D35" s="227"/>
      <c r="E35" s="228">
        <v>17.96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177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7">
        <v>11</v>
      </c>
      <c r="B36" s="238" t="s">
        <v>198</v>
      </c>
      <c r="C36" s="257" t="s">
        <v>199</v>
      </c>
      <c r="D36" s="239" t="s">
        <v>190</v>
      </c>
      <c r="E36" s="240">
        <v>18.731999999999999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2" t="s">
        <v>191</v>
      </c>
      <c r="S36" s="242" t="s">
        <v>141</v>
      </c>
      <c r="T36" s="243" t="s">
        <v>142</v>
      </c>
      <c r="U36" s="223">
        <v>0.12</v>
      </c>
      <c r="V36" s="223">
        <f>ROUND(E36*U36,2)</f>
        <v>2.25</v>
      </c>
      <c r="W36" s="223"/>
      <c r="X36" s="223" t="s">
        <v>143</v>
      </c>
      <c r="Y36" s="223" t="s">
        <v>144</v>
      </c>
      <c r="Z36" s="213"/>
      <c r="AA36" s="213"/>
      <c r="AB36" s="213"/>
      <c r="AC36" s="213"/>
      <c r="AD36" s="213"/>
      <c r="AE36" s="213"/>
      <c r="AF36" s="213"/>
      <c r="AG36" s="213" t="s">
        <v>149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33.75" outlineLevel="2" x14ac:dyDescent="0.2">
      <c r="A37" s="220"/>
      <c r="B37" s="221"/>
      <c r="C37" s="259" t="s">
        <v>200</v>
      </c>
      <c r="D37" s="253"/>
      <c r="E37" s="253"/>
      <c r="F37" s="253"/>
      <c r="G37" s="25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175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52" t="str">
        <f>C37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61" t="s">
        <v>201</v>
      </c>
      <c r="D38" s="254"/>
      <c r="E38" s="254"/>
      <c r="F38" s="254"/>
      <c r="G38" s="254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60" t="s">
        <v>202</v>
      </c>
      <c r="D39" s="227"/>
      <c r="E39" s="228"/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177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20"/>
      <c r="B40" s="221"/>
      <c r="C40" s="260" t="s">
        <v>203</v>
      </c>
      <c r="D40" s="227"/>
      <c r="E40" s="228">
        <v>1.944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177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">
      <c r="A41" s="220"/>
      <c r="B41" s="221"/>
      <c r="C41" s="260" t="s">
        <v>204</v>
      </c>
      <c r="D41" s="227"/>
      <c r="E41" s="228">
        <v>0.57599999999999996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177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60" t="s">
        <v>205</v>
      </c>
      <c r="D42" s="227"/>
      <c r="E42" s="228">
        <v>0.57599999999999996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177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 x14ac:dyDescent="0.2">
      <c r="A43" s="220"/>
      <c r="B43" s="221"/>
      <c r="C43" s="260" t="s">
        <v>180</v>
      </c>
      <c r="D43" s="227"/>
      <c r="E43" s="228"/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177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">
      <c r="A44" s="220"/>
      <c r="B44" s="221"/>
      <c r="C44" s="260" t="s">
        <v>206</v>
      </c>
      <c r="D44" s="227"/>
      <c r="E44" s="228">
        <v>5.76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177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">
      <c r="A45" s="220"/>
      <c r="B45" s="221"/>
      <c r="C45" s="260" t="s">
        <v>207</v>
      </c>
      <c r="D45" s="227"/>
      <c r="E45" s="228">
        <v>0.57599999999999996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177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">
      <c r="A46" s="220"/>
      <c r="B46" s="221"/>
      <c r="C46" s="260" t="s">
        <v>208</v>
      </c>
      <c r="D46" s="227"/>
      <c r="E46" s="228">
        <v>1.2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177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">
      <c r="A47" s="220"/>
      <c r="B47" s="221"/>
      <c r="C47" s="260" t="s">
        <v>209</v>
      </c>
      <c r="D47" s="227"/>
      <c r="E47" s="228">
        <v>8.1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177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7">
        <v>12</v>
      </c>
      <c r="B48" s="238" t="s">
        <v>210</v>
      </c>
      <c r="C48" s="257" t="s">
        <v>211</v>
      </c>
      <c r="D48" s="239" t="s">
        <v>140</v>
      </c>
      <c r="E48" s="240">
        <v>793.3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191</v>
      </c>
      <c r="S48" s="242" t="s">
        <v>141</v>
      </c>
      <c r="T48" s="243" t="s">
        <v>142</v>
      </c>
      <c r="U48" s="223">
        <v>8.5000000000000006E-2</v>
      </c>
      <c r="V48" s="223">
        <f>ROUND(E48*U48,2)</f>
        <v>67.430000000000007</v>
      </c>
      <c r="W48" s="223"/>
      <c r="X48" s="223" t="s">
        <v>143</v>
      </c>
      <c r="Y48" s="223" t="s">
        <v>144</v>
      </c>
      <c r="Z48" s="213"/>
      <c r="AA48" s="213"/>
      <c r="AB48" s="213"/>
      <c r="AC48" s="213"/>
      <c r="AD48" s="213"/>
      <c r="AE48" s="213"/>
      <c r="AF48" s="213"/>
      <c r="AG48" s="213" t="s">
        <v>149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2" x14ac:dyDescent="0.2">
      <c r="A49" s="220"/>
      <c r="B49" s="221"/>
      <c r="C49" s="259" t="s">
        <v>212</v>
      </c>
      <c r="D49" s="253"/>
      <c r="E49" s="253"/>
      <c r="F49" s="253"/>
      <c r="G49" s="25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175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52" t="str">
        <f>C49</f>
        <v>se svislým přemístěním výkopku, hloubení ve sklonu terénu do 15 stupňů v jakémkoliv množství, s úpravou do předepsaného spádu, v suchu, mokru i ve vodě, DN do 200 mm sběrné i svodné,</v>
      </c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61" t="s">
        <v>213</v>
      </c>
      <c r="D50" s="254"/>
      <c r="E50" s="254"/>
      <c r="F50" s="254"/>
      <c r="G50" s="254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169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60" t="s">
        <v>214</v>
      </c>
      <c r="D51" s="227"/>
      <c r="E51" s="228"/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177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 x14ac:dyDescent="0.2">
      <c r="A52" s="220"/>
      <c r="B52" s="221"/>
      <c r="C52" s="260" t="s">
        <v>215</v>
      </c>
      <c r="D52" s="227"/>
      <c r="E52" s="228">
        <v>380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177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">
      <c r="A53" s="220"/>
      <c r="B53" s="221"/>
      <c r="C53" s="260" t="s">
        <v>216</v>
      </c>
      <c r="D53" s="227"/>
      <c r="E53" s="228">
        <v>203.6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177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20"/>
      <c r="B54" s="221"/>
      <c r="C54" s="260" t="s">
        <v>180</v>
      </c>
      <c r="D54" s="227"/>
      <c r="E54" s="228"/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177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">
      <c r="A55" s="220"/>
      <c r="B55" s="221"/>
      <c r="C55" s="260" t="s">
        <v>217</v>
      </c>
      <c r="D55" s="227"/>
      <c r="E55" s="228"/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177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">
      <c r="A56" s="220"/>
      <c r="B56" s="221"/>
      <c r="C56" s="260" t="s">
        <v>218</v>
      </c>
      <c r="D56" s="227"/>
      <c r="E56" s="228">
        <v>63.9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177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20"/>
      <c r="B57" s="221"/>
      <c r="C57" s="260" t="s">
        <v>219</v>
      </c>
      <c r="D57" s="227"/>
      <c r="E57" s="228">
        <v>102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177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20"/>
      <c r="B58" s="221"/>
      <c r="C58" s="260" t="s">
        <v>220</v>
      </c>
      <c r="D58" s="227"/>
      <c r="E58" s="228">
        <v>24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177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">
      <c r="A59" s="220"/>
      <c r="B59" s="221"/>
      <c r="C59" s="260" t="s">
        <v>221</v>
      </c>
      <c r="D59" s="227"/>
      <c r="E59" s="228">
        <v>19.8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177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7">
        <v>13</v>
      </c>
      <c r="B60" s="238" t="s">
        <v>222</v>
      </c>
      <c r="C60" s="257" t="s">
        <v>223</v>
      </c>
      <c r="D60" s="239" t="s">
        <v>190</v>
      </c>
      <c r="E60" s="240">
        <v>663.6635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21</v>
      </c>
      <c r="M60" s="242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2" t="s">
        <v>191</v>
      </c>
      <c r="S60" s="242" t="s">
        <v>141</v>
      </c>
      <c r="T60" s="243" t="s">
        <v>142</v>
      </c>
      <c r="U60" s="223">
        <v>1.0999999999999999E-2</v>
      </c>
      <c r="V60" s="223">
        <f>ROUND(E60*U60,2)</f>
        <v>7.3</v>
      </c>
      <c r="W60" s="223"/>
      <c r="X60" s="223" t="s">
        <v>143</v>
      </c>
      <c r="Y60" s="223" t="s">
        <v>144</v>
      </c>
      <c r="Z60" s="213"/>
      <c r="AA60" s="213"/>
      <c r="AB60" s="213"/>
      <c r="AC60" s="213"/>
      <c r="AD60" s="213"/>
      <c r="AE60" s="213"/>
      <c r="AF60" s="213"/>
      <c r="AG60" s="213" t="s">
        <v>149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9" t="s">
        <v>224</v>
      </c>
      <c r="D61" s="253"/>
      <c r="E61" s="253"/>
      <c r="F61" s="253"/>
      <c r="G61" s="25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175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60" t="s">
        <v>225</v>
      </c>
      <c r="D62" s="227"/>
      <c r="E62" s="228">
        <v>520.86950000000002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177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">
      <c r="A63" s="220"/>
      <c r="B63" s="221"/>
      <c r="C63" s="260" t="s">
        <v>226</v>
      </c>
      <c r="D63" s="227"/>
      <c r="E63" s="228">
        <v>142.79400000000001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177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37">
        <v>14</v>
      </c>
      <c r="B64" s="238" t="s">
        <v>227</v>
      </c>
      <c r="C64" s="257" t="s">
        <v>228</v>
      </c>
      <c r="D64" s="239" t="s">
        <v>190</v>
      </c>
      <c r="E64" s="240">
        <v>493.32900000000001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0</v>
      </c>
      <c r="O64" s="240">
        <f>ROUND(E64*N64,2)</f>
        <v>0</v>
      </c>
      <c r="P64" s="240">
        <v>0</v>
      </c>
      <c r="Q64" s="240">
        <f>ROUND(E64*P64,2)</f>
        <v>0</v>
      </c>
      <c r="R64" s="242" t="s">
        <v>191</v>
      </c>
      <c r="S64" s="242" t="s">
        <v>141</v>
      </c>
      <c r="T64" s="243" t="s">
        <v>142</v>
      </c>
      <c r="U64" s="223">
        <v>1.0999999999999999E-2</v>
      </c>
      <c r="V64" s="223">
        <f>ROUND(E64*U64,2)</f>
        <v>5.43</v>
      </c>
      <c r="W64" s="223"/>
      <c r="X64" s="223" t="s">
        <v>143</v>
      </c>
      <c r="Y64" s="223" t="s">
        <v>144</v>
      </c>
      <c r="Z64" s="213"/>
      <c r="AA64" s="213"/>
      <c r="AB64" s="213"/>
      <c r="AC64" s="213"/>
      <c r="AD64" s="213"/>
      <c r="AE64" s="213"/>
      <c r="AF64" s="213"/>
      <c r="AG64" s="213" t="s">
        <v>149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59" t="s">
        <v>224</v>
      </c>
      <c r="D65" s="253"/>
      <c r="E65" s="253"/>
      <c r="F65" s="253"/>
      <c r="G65" s="25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175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61" t="s">
        <v>213</v>
      </c>
      <c r="D66" s="254"/>
      <c r="E66" s="254"/>
      <c r="F66" s="254"/>
      <c r="G66" s="254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169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60" t="s">
        <v>229</v>
      </c>
      <c r="D67" s="227"/>
      <c r="E67" s="228">
        <v>350.53500000000003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177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 x14ac:dyDescent="0.2">
      <c r="A68" s="220"/>
      <c r="B68" s="221"/>
      <c r="C68" s="260" t="s">
        <v>226</v>
      </c>
      <c r="D68" s="227"/>
      <c r="E68" s="228">
        <v>142.79400000000001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177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33.75" outlineLevel="1" x14ac:dyDescent="0.2">
      <c r="A69" s="237">
        <v>15</v>
      </c>
      <c r="B69" s="238" t="s">
        <v>230</v>
      </c>
      <c r="C69" s="257" t="s">
        <v>231</v>
      </c>
      <c r="D69" s="239" t="s">
        <v>190</v>
      </c>
      <c r="E69" s="240">
        <v>1060.56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0">
        <v>0</v>
      </c>
      <c r="O69" s="240">
        <f>ROUND(E69*N69,2)</f>
        <v>0</v>
      </c>
      <c r="P69" s="240">
        <v>0</v>
      </c>
      <c r="Q69" s="240">
        <f>ROUND(E69*P69,2)</f>
        <v>0</v>
      </c>
      <c r="R69" s="242" t="s">
        <v>191</v>
      </c>
      <c r="S69" s="242" t="s">
        <v>141</v>
      </c>
      <c r="T69" s="243" t="s">
        <v>142</v>
      </c>
      <c r="U69" s="223">
        <v>5.3999999999999999E-2</v>
      </c>
      <c r="V69" s="223">
        <f>ROUND(E69*U69,2)</f>
        <v>57.27</v>
      </c>
      <c r="W69" s="223"/>
      <c r="X69" s="223" t="s">
        <v>143</v>
      </c>
      <c r="Y69" s="223" t="s">
        <v>144</v>
      </c>
      <c r="Z69" s="213"/>
      <c r="AA69" s="213"/>
      <c r="AB69" s="213"/>
      <c r="AC69" s="213"/>
      <c r="AD69" s="213"/>
      <c r="AE69" s="213"/>
      <c r="AF69" s="213"/>
      <c r="AG69" s="213" t="s">
        <v>149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9" t="s">
        <v>232</v>
      </c>
      <c r="D70" s="253"/>
      <c r="E70" s="253"/>
      <c r="F70" s="253"/>
      <c r="G70" s="25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175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 x14ac:dyDescent="0.2">
      <c r="A71" s="220"/>
      <c r="B71" s="221"/>
      <c r="C71" s="261" t="s">
        <v>213</v>
      </c>
      <c r="D71" s="254"/>
      <c r="E71" s="254"/>
      <c r="F71" s="254"/>
      <c r="G71" s="254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169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60" t="s">
        <v>233</v>
      </c>
      <c r="D72" s="227"/>
      <c r="E72" s="228">
        <v>1060.56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177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 x14ac:dyDescent="0.2">
      <c r="A73" s="237">
        <v>16</v>
      </c>
      <c r="B73" s="238" t="s">
        <v>234</v>
      </c>
      <c r="C73" s="257" t="s">
        <v>235</v>
      </c>
      <c r="D73" s="239" t="s">
        <v>172</v>
      </c>
      <c r="E73" s="240">
        <v>337.4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0</v>
      </c>
      <c r="O73" s="240">
        <f>ROUND(E73*N73,2)</f>
        <v>0</v>
      </c>
      <c r="P73" s="240">
        <v>0</v>
      </c>
      <c r="Q73" s="240">
        <f>ROUND(E73*P73,2)</f>
        <v>0</v>
      </c>
      <c r="R73" s="242" t="s">
        <v>191</v>
      </c>
      <c r="S73" s="242" t="s">
        <v>141</v>
      </c>
      <c r="T73" s="243" t="s">
        <v>142</v>
      </c>
      <c r="U73" s="223">
        <v>1.2E-2</v>
      </c>
      <c r="V73" s="223">
        <f>ROUND(E73*U73,2)</f>
        <v>4.05</v>
      </c>
      <c r="W73" s="223"/>
      <c r="X73" s="223" t="s">
        <v>143</v>
      </c>
      <c r="Y73" s="223" t="s">
        <v>144</v>
      </c>
      <c r="Z73" s="213"/>
      <c r="AA73" s="213"/>
      <c r="AB73" s="213"/>
      <c r="AC73" s="213"/>
      <c r="AD73" s="213"/>
      <c r="AE73" s="213"/>
      <c r="AF73" s="213"/>
      <c r="AG73" s="213" t="s">
        <v>145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59" t="s">
        <v>236</v>
      </c>
      <c r="D74" s="253"/>
      <c r="E74" s="253"/>
      <c r="F74" s="253"/>
      <c r="G74" s="25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175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7">
        <v>17</v>
      </c>
      <c r="B75" s="238" t="s">
        <v>237</v>
      </c>
      <c r="C75" s="257" t="s">
        <v>238</v>
      </c>
      <c r="D75" s="239" t="s">
        <v>172</v>
      </c>
      <c r="E75" s="240">
        <v>3535.2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2" t="s">
        <v>191</v>
      </c>
      <c r="S75" s="242" t="s">
        <v>141</v>
      </c>
      <c r="T75" s="243" t="s">
        <v>142</v>
      </c>
      <c r="U75" s="223">
        <v>1.7999999999999999E-2</v>
      </c>
      <c r="V75" s="223">
        <f>ROUND(E75*U75,2)</f>
        <v>63.63</v>
      </c>
      <c r="W75" s="223"/>
      <c r="X75" s="223" t="s">
        <v>143</v>
      </c>
      <c r="Y75" s="223" t="s">
        <v>144</v>
      </c>
      <c r="Z75" s="213"/>
      <c r="AA75" s="213"/>
      <c r="AB75" s="213"/>
      <c r="AC75" s="213"/>
      <c r="AD75" s="213"/>
      <c r="AE75" s="213"/>
      <c r="AF75" s="213"/>
      <c r="AG75" s="213" t="s">
        <v>149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">
      <c r="A76" s="220"/>
      <c r="B76" s="221"/>
      <c r="C76" s="259" t="s">
        <v>239</v>
      </c>
      <c r="D76" s="253"/>
      <c r="E76" s="253"/>
      <c r="F76" s="253"/>
      <c r="G76" s="25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175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61" t="s">
        <v>240</v>
      </c>
      <c r="D77" s="254"/>
      <c r="E77" s="254"/>
      <c r="F77" s="254"/>
      <c r="G77" s="254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169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">
      <c r="A78" s="220"/>
      <c r="B78" s="221"/>
      <c r="C78" s="260" t="s">
        <v>241</v>
      </c>
      <c r="D78" s="227"/>
      <c r="E78" s="228">
        <v>3535.2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177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37">
        <v>18</v>
      </c>
      <c r="B79" s="238" t="s">
        <v>242</v>
      </c>
      <c r="C79" s="257" t="s">
        <v>243</v>
      </c>
      <c r="D79" s="239" t="s">
        <v>190</v>
      </c>
      <c r="E79" s="240">
        <v>493.32900000000001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21</v>
      </c>
      <c r="M79" s="242">
        <f>G79*(1+L79/100)</f>
        <v>0</v>
      </c>
      <c r="N79" s="240">
        <v>0</v>
      </c>
      <c r="O79" s="240">
        <f>ROUND(E79*N79,2)</f>
        <v>0</v>
      </c>
      <c r="P79" s="240">
        <v>0</v>
      </c>
      <c r="Q79" s="240">
        <f>ROUND(E79*P79,2)</f>
        <v>0</v>
      </c>
      <c r="R79" s="242"/>
      <c r="S79" s="242" t="s">
        <v>244</v>
      </c>
      <c r="T79" s="243" t="s">
        <v>142</v>
      </c>
      <c r="U79" s="223">
        <v>0</v>
      </c>
      <c r="V79" s="223">
        <f>ROUND(E79*U79,2)</f>
        <v>0</v>
      </c>
      <c r="W79" s="223"/>
      <c r="X79" s="223" t="s">
        <v>143</v>
      </c>
      <c r="Y79" s="223" t="s">
        <v>144</v>
      </c>
      <c r="Z79" s="213"/>
      <c r="AA79" s="213"/>
      <c r="AB79" s="213"/>
      <c r="AC79" s="213"/>
      <c r="AD79" s="213"/>
      <c r="AE79" s="213"/>
      <c r="AF79" s="213"/>
      <c r="AG79" s="213" t="s">
        <v>145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20"/>
      <c r="B80" s="221"/>
      <c r="C80" s="260" t="s">
        <v>245</v>
      </c>
      <c r="D80" s="227"/>
      <c r="E80" s="228">
        <v>493.32900000000001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177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">
      <c r="A81" s="230" t="s">
        <v>136</v>
      </c>
      <c r="B81" s="231" t="s">
        <v>70</v>
      </c>
      <c r="C81" s="255" t="s">
        <v>71</v>
      </c>
      <c r="D81" s="232"/>
      <c r="E81" s="233"/>
      <c r="F81" s="234"/>
      <c r="G81" s="234">
        <f>SUMIF(AG82:AG95,"&lt;&gt;NOR",G82:G95)</f>
        <v>0</v>
      </c>
      <c r="H81" s="234"/>
      <c r="I81" s="234">
        <f>SUM(I82:I95)</f>
        <v>0</v>
      </c>
      <c r="J81" s="234"/>
      <c r="K81" s="234">
        <f>SUM(K82:K95)</f>
        <v>0</v>
      </c>
      <c r="L81" s="234"/>
      <c r="M81" s="234">
        <f>SUM(M82:M95)</f>
        <v>0</v>
      </c>
      <c r="N81" s="233"/>
      <c r="O81" s="233">
        <f>SUM(O82:O95)</f>
        <v>0.04</v>
      </c>
      <c r="P81" s="233"/>
      <c r="Q81" s="233">
        <f>SUM(Q82:Q95)</f>
        <v>0</v>
      </c>
      <c r="R81" s="234"/>
      <c r="S81" s="234"/>
      <c r="T81" s="235"/>
      <c r="U81" s="229"/>
      <c r="V81" s="229">
        <f>SUM(V82:V95)</f>
        <v>263.64999999999998</v>
      </c>
      <c r="W81" s="229"/>
      <c r="X81" s="229"/>
      <c r="Y81" s="229"/>
      <c r="AG81" t="s">
        <v>137</v>
      </c>
    </row>
    <row r="82" spans="1:60" outlineLevel="1" x14ac:dyDescent="0.2">
      <c r="A82" s="237">
        <v>19</v>
      </c>
      <c r="B82" s="238" t="s">
        <v>246</v>
      </c>
      <c r="C82" s="257" t="s">
        <v>247</v>
      </c>
      <c r="D82" s="239" t="s">
        <v>190</v>
      </c>
      <c r="E82" s="240">
        <v>110.777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0">
        <v>0</v>
      </c>
      <c r="O82" s="240">
        <f>ROUND(E82*N82,2)</f>
        <v>0</v>
      </c>
      <c r="P82" s="240">
        <v>0</v>
      </c>
      <c r="Q82" s="240">
        <f>ROUND(E82*P82,2)</f>
        <v>0</v>
      </c>
      <c r="R82" s="242" t="s">
        <v>248</v>
      </c>
      <c r="S82" s="242" t="s">
        <v>141</v>
      </c>
      <c r="T82" s="243" t="s">
        <v>142</v>
      </c>
      <c r="U82" s="223">
        <v>0.11</v>
      </c>
      <c r="V82" s="223">
        <f>ROUND(E82*U82,2)</f>
        <v>12.19</v>
      </c>
      <c r="W82" s="223"/>
      <c r="X82" s="223" t="s">
        <v>143</v>
      </c>
      <c r="Y82" s="223" t="s">
        <v>144</v>
      </c>
      <c r="Z82" s="213"/>
      <c r="AA82" s="213"/>
      <c r="AB82" s="213"/>
      <c r="AC82" s="213"/>
      <c r="AD82" s="213"/>
      <c r="AE82" s="213"/>
      <c r="AF82" s="213"/>
      <c r="AG82" s="213" t="s">
        <v>149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2" x14ac:dyDescent="0.2">
      <c r="A83" s="220"/>
      <c r="B83" s="221"/>
      <c r="C83" s="259" t="s">
        <v>249</v>
      </c>
      <c r="D83" s="253"/>
      <c r="E83" s="253"/>
      <c r="F83" s="253"/>
      <c r="G83" s="25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175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52" t="str">
        <f>C83</f>
        <v>bez naložení, avšak se složením zemin schopných zúrodnění, kamenouhelných hlušin a výsypkových materiálů, příplatek za každých dalších i započatých 1000 m,</v>
      </c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61" t="s">
        <v>240</v>
      </c>
      <c r="D84" s="254"/>
      <c r="E84" s="254"/>
      <c r="F84" s="254"/>
      <c r="G84" s="254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169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">
      <c r="A85" s="220"/>
      <c r="B85" s="221"/>
      <c r="C85" s="260" t="s">
        <v>250</v>
      </c>
      <c r="D85" s="227"/>
      <c r="E85" s="228">
        <v>110.777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177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7">
        <v>20</v>
      </c>
      <c r="B86" s="238" t="s">
        <v>251</v>
      </c>
      <c r="C86" s="257" t="s">
        <v>252</v>
      </c>
      <c r="D86" s="239" t="s">
        <v>172</v>
      </c>
      <c r="E86" s="240">
        <v>1107.77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0">
        <v>0</v>
      </c>
      <c r="O86" s="240">
        <f>ROUND(E86*N86,2)</f>
        <v>0</v>
      </c>
      <c r="P86" s="240">
        <v>0</v>
      </c>
      <c r="Q86" s="240">
        <f>ROUND(E86*P86,2)</f>
        <v>0</v>
      </c>
      <c r="R86" s="242" t="s">
        <v>173</v>
      </c>
      <c r="S86" s="242" t="s">
        <v>141</v>
      </c>
      <c r="T86" s="243" t="s">
        <v>142</v>
      </c>
      <c r="U86" s="223">
        <v>9.7000000000000003E-2</v>
      </c>
      <c r="V86" s="223">
        <f>ROUND(E86*U86,2)</f>
        <v>107.45</v>
      </c>
      <c r="W86" s="223"/>
      <c r="X86" s="223" t="s">
        <v>143</v>
      </c>
      <c r="Y86" s="223" t="s">
        <v>144</v>
      </c>
      <c r="Z86" s="213"/>
      <c r="AA86" s="213"/>
      <c r="AB86" s="213"/>
      <c r="AC86" s="213"/>
      <c r="AD86" s="213"/>
      <c r="AE86" s="213"/>
      <c r="AF86" s="213"/>
      <c r="AG86" s="213" t="s">
        <v>149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59" t="s">
        <v>253</v>
      </c>
      <c r="D87" s="253"/>
      <c r="E87" s="253"/>
      <c r="F87" s="253"/>
      <c r="G87" s="25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175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 x14ac:dyDescent="0.2">
      <c r="A88" s="220"/>
      <c r="B88" s="221"/>
      <c r="C88" s="261" t="s">
        <v>240</v>
      </c>
      <c r="D88" s="254"/>
      <c r="E88" s="254"/>
      <c r="F88" s="254"/>
      <c r="G88" s="254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169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60" t="s">
        <v>254</v>
      </c>
      <c r="D89" s="227"/>
      <c r="E89" s="228">
        <v>1107.77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177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 x14ac:dyDescent="0.2">
      <c r="A90" s="237">
        <v>21</v>
      </c>
      <c r="B90" s="238" t="s">
        <v>255</v>
      </c>
      <c r="C90" s="257" t="s">
        <v>256</v>
      </c>
      <c r="D90" s="239" t="s">
        <v>172</v>
      </c>
      <c r="E90" s="240">
        <v>1107.77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0</v>
      </c>
      <c r="O90" s="240">
        <f>ROUND(E90*N90,2)</f>
        <v>0</v>
      </c>
      <c r="P90" s="240">
        <v>0</v>
      </c>
      <c r="Q90" s="240">
        <f>ROUND(E90*P90,2)</f>
        <v>0</v>
      </c>
      <c r="R90" s="242" t="s">
        <v>191</v>
      </c>
      <c r="S90" s="242" t="s">
        <v>141</v>
      </c>
      <c r="T90" s="243" t="s">
        <v>142</v>
      </c>
      <c r="U90" s="223">
        <v>0.13</v>
      </c>
      <c r="V90" s="223">
        <f>ROUND(E90*U90,2)</f>
        <v>144.01</v>
      </c>
      <c r="W90" s="223"/>
      <c r="X90" s="223" t="s">
        <v>143</v>
      </c>
      <c r="Y90" s="223" t="s">
        <v>144</v>
      </c>
      <c r="Z90" s="213"/>
      <c r="AA90" s="213"/>
      <c r="AB90" s="213"/>
      <c r="AC90" s="213"/>
      <c r="AD90" s="213"/>
      <c r="AE90" s="213"/>
      <c r="AF90" s="213"/>
      <c r="AG90" s="213" t="s">
        <v>149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2" x14ac:dyDescent="0.2">
      <c r="A91" s="220"/>
      <c r="B91" s="221"/>
      <c r="C91" s="259" t="s">
        <v>257</v>
      </c>
      <c r="D91" s="253"/>
      <c r="E91" s="253"/>
      <c r="F91" s="253"/>
      <c r="G91" s="25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175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52" t="str">
        <f>C91</f>
        <v>s případným nutným přemístěním hromad nebo dočasných skládek na místo potřeby ze vzdálenosti do 30 m, v rovině nebo ve svahu do 1 : 5,</v>
      </c>
      <c r="BB91" s="213"/>
      <c r="BC91" s="213"/>
      <c r="BD91" s="213"/>
      <c r="BE91" s="213"/>
      <c r="BF91" s="213"/>
      <c r="BG91" s="213"/>
      <c r="BH91" s="213"/>
    </row>
    <row r="92" spans="1:60" outlineLevel="2" x14ac:dyDescent="0.2">
      <c r="A92" s="220"/>
      <c r="B92" s="221"/>
      <c r="C92" s="261" t="s">
        <v>258</v>
      </c>
      <c r="D92" s="254"/>
      <c r="E92" s="254"/>
      <c r="F92" s="254"/>
      <c r="G92" s="254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169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37">
        <v>22</v>
      </c>
      <c r="B93" s="238" t="s">
        <v>259</v>
      </c>
      <c r="C93" s="257" t="s">
        <v>260</v>
      </c>
      <c r="D93" s="239" t="s">
        <v>261</v>
      </c>
      <c r="E93" s="240">
        <v>38.771949999999997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21</v>
      </c>
      <c r="M93" s="242">
        <f>G93*(1+L93/100)</f>
        <v>0</v>
      </c>
      <c r="N93" s="240">
        <v>1E-3</v>
      </c>
      <c r="O93" s="240">
        <f>ROUND(E93*N93,2)</f>
        <v>0.04</v>
      </c>
      <c r="P93" s="240">
        <v>0</v>
      </c>
      <c r="Q93" s="240">
        <f>ROUND(E93*P93,2)</f>
        <v>0</v>
      </c>
      <c r="R93" s="242"/>
      <c r="S93" s="242" t="s">
        <v>148</v>
      </c>
      <c r="T93" s="243" t="s">
        <v>142</v>
      </c>
      <c r="U93" s="223">
        <v>0</v>
      </c>
      <c r="V93" s="223">
        <f>ROUND(E93*U93,2)</f>
        <v>0</v>
      </c>
      <c r="W93" s="223"/>
      <c r="X93" s="223" t="s">
        <v>166</v>
      </c>
      <c r="Y93" s="223" t="s">
        <v>144</v>
      </c>
      <c r="Z93" s="213"/>
      <c r="AA93" s="213"/>
      <c r="AB93" s="213"/>
      <c r="AC93" s="213"/>
      <c r="AD93" s="213"/>
      <c r="AE93" s="213"/>
      <c r="AF93" s="213"/>
      <c r="AG93" s="213" t="s">
        <v>262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">
      <c r="A94" s="220"/>
      <c r="B94" s="221"/>
      <c r="C94" s="258" t="s">
        <v>263</v>
      </c>
      <c r="D94" s="251"/>
      <c r="E94" s="251"/>
      <c r="F94" s="251"/>
      <c r="G94" s="251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169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">
      <c r="A95" s="220"/>
      <c r="B95" s="221"/>
      <c r="C95" s="260" t="s">
        <v>264</v>
      </c>
      <c r="D95" s="227"/>
      <c r="E95" s="228">
        <v>38.771949999999997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177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30" t="s">
        <v>136</v>
      </c>
      <c r="B96" s="231" t="s">
        <v>72</v>
      </c>
      <c r="C96" s="255" t="s">
        <v>73</v>
      </c>
      <c r="D96" s="232"/>
      <c r="E96" s="233"/>
      <c r="F96" s="234"/>
      <c r="G96" s="234">
        <f>SUMIF(AG97:AG113,"&lt;&gt;NOR",G97:G113)</f>
        <v>0</v>
      </c>
      <c r="H96" s="234"/>
      <c r="I96" s="234">
        <f>SUM(I97:I113)</f>
        <v>0</v>
      </c>
      <c r="J96" s="234"/>
      <c r="K96" s="234">
        <f>SUM(K97:K113)</f>
        <v>0</v>
      </c>
      <c r="L96" s="234"/>
      <c r="M96" s="234">
        <f>SUM(M97:M113)</f>
        <v>0</v>
      </c>
      <c r="N96" s="233"/>
      <c r="O96" s="233">
        <f>SUM(O97:O113)</f>
        <v>46.68</v>
      </c>
      <c r="P96" s="233"/>
      <c r="Q96" s="233">
        <f>SUM(Q97:Q113)</f>
        <v>0</v>
      </c>
      <c r="R96" s="234"/>
      <c r="S96" s="234"/>
      <c r="T96" s="235"/>
      <c r="U96" s="229"/>
      <c r="V96" s="229">
        <f>SUM(V97:V113)</f>
        <v>26.67</v>
      </c>
      <c r="W96" s="229"/>
      <c r="X96" s="229"/>
      <c r="Y96" s="229"/>
      <c r="AG96" t="s">
        <v>137</v>
      </c>
    </row>
    <row r="97" spans="1:60" outlineLevel="1" x14ac:dyDescent="0.2">
      <c r="A97" s="237">
        <v>23</v>
      </c>
      <c r="B97" s="238" t="s">
        <v>265</v>
      </c>
      <c r="C97" s="257" t="s">
        <v>266</v>
      </c>
      <c r="D97" s="239" t="s">
        <v>190</v>
      </c>
      <c r="E97" s="240">
        <v>18.731999999999999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0">
        <v>2.4750000000000001</v>
      </c>
      <c r="O97" s="240">
        <f>ROUND(E97*N97,2)</f>
        <v>46.36</v>
      </c>
      <c r="P97" s="240">
        <v>0</v>
      </c>
      <c r="Q97" s="240">
        <f>ROUND(E97*P97,2)</f>
        <v>0</v>
      </c>
      <c r="R97" s="242" t="s">
        <v>267</v>
      </c>
      <c r="S97" s="242" t="s">
        <v>141</v>
      </c>
      <c r="T97" s="243" t="s">
        <v>142</v>
      </c>
      <c r="U97" s="223">
        <v>0.52900000000000003</v>
      </c>
      <c r="V97" s="223">
        <f>ROUND(E97*U97,2)</f>
        <v>9.91</v>
      </c>
      <c r="W97" s="223"/>
      <c r="X97" s="223" t="s">
        <v>143</v>
      </c>
      <c r="Y97" s="223" t="s">
        <v>144</v>
      </c>
      <c r="Z97" s="213"/>
      <c r="AA97" s="213"/>
      <c r="AB97" s="213"/>
      <c r="AC97" s="213"/>
      <c r="AD97" s="213"/>
      <c r="AE97" s="213"/>
      <c r="AF97" s="213"/>
      <c r="AG97" s="213" t="s">
        <v>149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2" x14ac:dyDescent="0.2">
      <c r="A98" s="220"/>
      <c r="B98" s="221"/>
      <c r="C98" s="259" t="s">
        <v>268</v>
      </c>
      <c r="D98" s="253"/>
      <c r="E98" s="253"/>
      <c r="F98" s="253"/>
      <c r="G98" s="25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175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52" t="str">
        <f>C98</f>
        <v>ve výkopu zapaženém nebo nezapaženém, popř. nad terénem z betonu prostého, z cementů portladských a struskoportladských, z cementů síranovzdorných,</v>
      </c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61" t="s">
        <v>269</v>
      </c>
      <c r="D99" s="254"/>
      <c r="E99" s="254"/>
      <c r="F99" s="254"/>
      <c r="G99" s="254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169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2" x14ac:dyDescent="0.2">
      <c r="A100" s="220"/>
      <c r="B100" s="221"/>
      <c r="C100" s="260" t="s">
        <v>270</v>
      </c>
      <c r="D100" s="227"/>
      <c r="E100" s="228"/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177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 x14ac:dyDescent="0.2">
      <c r="A101" s="220"/>
      <c r="B101" s="221"/>
      <c r="C101" s="260" t="s">
        <v>203</v>
      </c>
      <c r="D101" s="227"/>
      <c r="E101" s="228">
        <v>1.944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177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 x14ac:dyDescent="0.2">
      <c r="A102" s="220"/>
      <c r="B102" s="221"/>
      <c r="C102" s="260" t="s">
        <v>204</v>
      </c>
      <c r="D102" s="227"/>
      <c r="E102" s="228">
        <v>0.57599999999999996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177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60" t="s">
        <v>205</v>
      </c>
      <c r="D103" s="227"/>
      <c r="E103" s="228">
        <v>0.57599999999999996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177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">
      <c r="A104" s="220"/>
      <c r="B104" s="221"/>
      <c r="C104" s="260" t="s">
        <v>180</v>
      </c>
      <c r="D104" s="227"/>
      <c r="E104" s="228"/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177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">
      <c r="A105" s="220"/>
      <c r="B105" s="221"/>
      <c r="C105" s="260" t="s">
        <v>206</v>
      </c>
      <c r="D105" s="227"/>
      <c r="E105" s="228">
        <v>5.76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177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">
      <c r="A106" s="220"/>
      <c r="B106" s="221"/>
      <c r="C106" s="260" t="s">
        <v>207</v>
      </c>
      <c r="D106" s="227"/>
      <c r="E106" s="228">
        <v>0.57599999999999996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177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">
      <c r="A107" s="220"/>
      <c r="B107" s="221"/>
      <c r="C107" s="260" t="s">
        <v>208</v>
      </c>
      <c r="D107" s="227"/>
      <c r="E107" s="228">
        <v>1.2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177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3" x14ac:dyDescent="0.2">
      <c r="A108" s="220"/>
      <c r="B108" s="221"/>
      <c r="C108" s="260" t="s">
        <v>209</v>
      </c>
      <c r="D108" s="227"/>
      <c r="E108" s="228">
        <v>8.1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177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37">
        <v>24</v>
      </c>
      <c r="B109" s="238" t="s">
        <v>271</v>
      </c>
      <c r="C109" s="257" t="s">
        <v>272</v>
      </c>
      <c r="D109" s="239" t="s">
        <v>172</v>
      </c>
      <c r="E109" s="240">
        <v>29.154050000000002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0">
        <v>1.0999999999999999E-2</v>
      </c>
      <c r="O109" s="240">
        <f>ROUND(E109*N109,2)</f>
        <v>0.32</v>
      </c>
      <c r="P109" s="240">
        <v>0</v>
      </c>
      <c r="Q109" s="240">
        <f>ROUND(E109*P109,2)</f>
        <v>0</v>
      </c>
      <c r="R109" s="242" t="s">
        <v>273</v>
      </c>
      <c r="S109" s="242" t="s">
        <v>141</v>
      </c>
      <c r="T109" s="243" t="s">
        <v>142</v>
      </c>
      <c r="U109" s="223">
        <v>0.57499999999999996</v>
      </c>
      <c r="V109" s="223">
        <f>ROUND(E109*U109,2)</f>
        <v>16.760000000000002</v>
      </c>
      <c r="W109" s="223"/>
      <c r="X109" s="223" t="s">
        <v>143</v>
      </c>
      <c r="Y109" s="223" t="s">
        <v>144</v>
      </c>
      <c r="Z109" s="213"/>
      <c r="AA109" s="213"/>
      <c r="AB109" s="213"/>
      <c r="AC109" s="213"/>
      <c r="AD109" s="213"/>
      <c r="AE109" s="213"/>
      <c r="AF109" s="213"/>
      <c r="AG109" s="213" t="s">
        <v>149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2.5" outlineLevel="2" x14ac:dyDescent="0.2">
      <c r="A110" s="220"/>
      <c r="B110" s="221"/>
      <c r="C110" s="259" t="s">
        <v>274</v>
      </c>
      <c r="D110" s="253"/>
      <c r="E110" s="253"/>
      <c r="F110" s="253"/>
      <c r="G110" s="25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175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52" t="str">
        <f>C110</f>
        <v>bednění svislé nebo šikmé (odkloněné), půdorysně přímé nebo zalomené, stěn základových patek ve volných nebo zapažených jámách, rýhách, šachtách, včetně případných vzpěr,</v>
      </c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61" t="s">
        <v>275</v>
      </c>
      <c r="D111" s="254"/>
      <c r="E111" s="254"/>
      <c r="F111" s="254"/>
      <c r="G111" s="254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169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 x14ac:dyDescent="0.2">
      <c r="A112" s="220"/>
      <c r="B112" s="221"/>
      <c r="C112" s="260" t="s">
        <v>276</v>
      </c>
      <c r="D112" s="227"/>
      <c r="E112" s="228">
        <v>12.5664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177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60" t="s">
        <v>277</v>
      </c>
      <c r="D113" s="227"/>
      <c r="E113" s="228">
        <v>16.58765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177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x14ac:dyDescent="0.2">
      <c r="A114" s="230" t="s">
        <v>136</v>
      </c>
      <c r="B114" s="231" t="s">
        <v>74</v>
      </c>
      <c r="C114" s="255" t="s">
        <v>75</v>
      </c>
      <c r="D114" s="232"/>
      <c r="E114" s="233"/>
      <c r="F114" s="234"/>
      <c r="G114" s="234">
        <f>SUMIF(AG115:AG129,"&lt;&gt;NOR",G115:G129)</f>
        <v>0</v>
      </c>
      <c r="H114" s="234"/>
      <c r="I114" s="234">
        <f>SUM(I115:I129)</f>
        <v>0</v>
      </c>
      <c r="J114" s="234"/>
      <c r="K114" s="234">
        <f>SUM(K115:K129)</f>
        <v>0</v>
      </c>
      <c r="L114" s="234"/>
      <c r="M114" s="234">
        <f>SUM(M115:M129)</f>
        <v>0</v>
      </c>
      <c r="N114" s="233"/>
      <c r="O114" s="233">
        <f>SUM(O115:O129)</f>
        <v>124.48999999999998</v>
      </c>
      <c r="P114" s="233"/>
      <c r="Q114" s="233">
        <f>SUM(Q115:Q129)</f>
        <v>0</v>
      </c>
      <c r="R114" s="234"/>
      <c r="S114" s="234"/>
      <c r="T114" s="235"/>
      <c r="U114" s="229"/>
      <c r="V114" s="229">
        <f>SUM(V115:V129)</f>
        <v>486.21000000000004</v>
      </c>
      <c r="W114" s="229"/>
      <c r="X114" s="229"/>
      <c r="Y114" s="229"/>
      <c r="AG114" t="s">
        <v>137</v>
      </c>
    </row>
    <row r="115" spans="1:60" outlineLevel="1" x14ac:dyDescent="0.2">
      <c r="A115" s="237">
        <v>25</v>
      </c>
      <c r="B115" s="238" t="s">
        <v>278</v>
      </c>
      <c r="C115" s="257" t="s">
        <v>279</v>
      </c>
      <c r="D115" s="239" t="s">
        <v>280</v>
      </c>
      <c r="E115" s="240">
        <v>80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0">
        <v>0</v>
      </c>
      <c r="O115" s="240">
        <f>ROUND(E115*N115,2)</f>
        <v>0</v>
      </c>
      <c r="P115" s="240">
        <v>0</v>
      </c>
      <c r="Q115" s="240">
        <f>ROUND(E115*P115,2)</f>
        <v>0</v>
      </c>
      <c r="R115" s="242"/>
      <c r="S115" s="242" t="s">
        <v>148</v>
      </c>
      <c r="T115" s="243" t="s">
        <v>142</v>
      </c>
      <c r="U115" s="223">
        <v>0</v>
      </c>
      <c r="V115" s="223">
        <f>ROUND(E115*U115,2)</f>
        <v>0</v>
      </c>
      <c r="W115" s="223"/>
      <c r="X115" s="223" t="s">
        <v>143</v>
      </c>
      <c r="Y115" s="223" t="s">
        <v>144</v>
      </c>
      <c r="Z115" s="213"/>
      <c r="AA115" s="213"/>
      <c r="AB115" s="213"/>
      <c r="AC115" s="213"/>
      <c r="AD115" s="213"/>
      <c r="AE115" s="213"/>
      <c r="AF115" s="213"/>
      <c r="AG115" s="213" t="s">
        <v>145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">
      <c r="A116" s="220"/>
      <c r="B116" s="221"/>
      <c r="C116" s="260" t="s">
        <v>281</v>
      </c>
      <c r="D116" s="227"/>
      <c r="E116" s="228">
        <v>80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177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7">
        <v>26</v>
      </c>
      <c r="B117" s="238" t="s">
        <v>282</v>
      </c>
      <c r="C117" s="257" t="s">
        <v>283</v>
      </c>
      <c r="D117" s="239" t="s">
        <v>140</v>
      </c>
      <c r="E117" s="240">
        <v>39.799999999999997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21</v>
      </c>
      <c r="M117" s="242">
        <f>G117*(1+L117/100)</f>
        <v>0</v>
      </c>
      <c r="N117" s="240">
        <v>0.87424000000000002</v>
      </c>
      <c r="O117" s="240">
        <f>ROUND(E117*N117,2)</f>
        <v>34.79</v>
      </c>
      <c r="P117" s="240">
        <v>0</v>
      </c>
      <c r="Q117" s="240">
        <f>ROUND(E117*P117,2)</f>
        <v>0</v>
      </c>
      <c r="R117" s="242" t="s">
        <v>284</v>
      </c>
      <c r="S117" s="242" t="s">
        <v>141</v>
      </c>
      <c r="T117" s="243" t="s">
        <v>142</v>
      </c>
      <c r="U117" s="223">
        <v>5.1527000000000003</v>
      </c>
      <c r="V117" s="223">
        <f>ROUND(E117*U117,2)</f>
        <v>205.08</v>
      </c>
      <c r="W117" s="223"/>
      <c r="X117" s="223" t="s">
        <v>162</v>
      </c>
      <c r="Y117" s="223" t="s">
        <v>144</v>
      </c>
      <c r="Z117" s="213"/>
      <c r="AA117" s="213"/>
      <c r="AB117" s="213"/>
      <c r="AC117" s="213"/>
      <c r="AD117" s="213"/>
      <c r="AE117" s="213"/>
      <c r="AF117" s="213"/>
      <c r="AG117" s="213" t="s">
        <v>163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ht="22.5" outlineLevel="2" x14ac:dyDescent="0.2">
      <c r="A118" s="220"/>
      <c r="B118" s="221"/>
      <c r="C118" s="259" t="s">
        <v>285</v>
      </c>
      <c r="D118" s="253"/>
      <c r="E118" s="253"/>
      <c r="F118" s="253"/>
      <c r="G118" s="25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175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52" t="str">
        <f>C118</f>
        <v>Výkop rýhy pro osazení včetně výkopu prostoru pro drenážní zásyp, osazení palisád do betonu, položení drenážního potrubí, umístění hydroizolační fólie, zásyp štěrkem.</v>
      </c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">
      <c r="A119" s="220"/>
      <c r="B119" s="221"/>
      <c r="C119" s="260" t="s">
        <v>286</v>
      </c>
      <c r="D119" s="227"/>
      <c r="E119" s="228">
        <v>39.799999999999997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177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7">
        <v>27</v>
      </c>
      <c r="B120" s="238" t="s">
        <v>287</v>
      </c>
      <c r="C120" s="257" t="s">
        <v>288</v>
      </c>
      <c r="D120" s="239" t="s">
        <v>140</v>
      </c>
      <c r="E120" s="240">
        <v>39.799999999999997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0">
        <v>1.2358100000000001</v>
      </c>
      <c r="O120" s="240">
        <f>ROUND(E120*N120,2)</f>
        <v>49.19</v>
      </c>
      <c r="P120" s="240">
        <v>0</v>
      </c>
      <c r="Q120" s="240">
        <f>ROUND(E120*P120,2)</f>
        <v>0</v>
      </c>
      <c r="R120" s="242" t="s">
        <v>284</v>
      </c>
      <c r="S120" s="242" t="s">
        <v>141</v>
      </c>
      <c r="T120" s="243" t="s">
        <v>142</v>
      </c>
      <c r="U120" s="223">
        <v>6.9659199999999997</v>
      </c>
      <c r="V120" s="223">
        <f>ROUND(E120*U120,2)</f>
        <v>277.24</v>
      </c>
      <c r="W120" s="223"/>
      <c r="X120" s="223" t="s">
        <v>162</v>
      </c>
      <c r="Y120" s="223" t="s">
        <v>144</v>
      </c>
      <c r="Z120" s="213"/>
      <c r="AA120" s="213"/>
      <c r="AB120" s="213"/>
      <c r="AC120" s="213"/>
      <c r="AD120" s="213"/>
      <c r="AE120" s="213"/>
      <c r="AF120" s="213"/>
      <c r="AG120" s="213" t="s">
        <v>163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22.5" outlineLevel="2" x14ac:dyDescent="0.2">
      <c r="A121" s="220"/>
      <c r="B121" s="221"/>
      <c r="C121" s="259" t="s">
        <v>285</v>
      </c>
      <c r="D121" s="253"/>
      <c r="E121" s="253"/>
      <c r="F121" s="253"/>
      <c r="G121" s="25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175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52" t="str">
        <f>C121</f>
        <v>Výkop rýhy pro osazení včetně výkopu prostoru pro drenážní zásyp, osazení palisád do betonu, položení drenážního potrubí, umístění hydroizolační fólie, zásyp štěrkem.</v>
      </c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">
      <c r="A122" s="220"/>
      <c r="B122" s="221"/>
      <c r="C122" s="260" t="s">
        <v>286</v>
      </c>
      <c r="D122" s="227"/>
      <c r="E122" s="228">
        <v>39.799999999999997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177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37">
        <v>28</v>
      </c>
      <c r="B123" s="238" t="s">
        <v>289</v>
      </c>
      <c r="C123" s="257" t="s">
        <v>290</v>
      </c>
      <c r="D123" s="239" t="s">
        <v>140</v>
      </c>
      <c r="E123" s="240">
        <v>3.9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0">
        <v>1.8079999999999999E-2</v>
      </c>
      <c r="O123" s="240">
        <f>ROUND(E123*N123,2)</f>
        <v>7.0000000000000007E-2</v>
      </c>
      <c r="P123" s="240">
        <v>0</v>
      </c>
      <c r="Q123" s="240">
        <f>ROUND(E123*P123,2)</f>
        <v>0</v>
      </c>
      <c r="R123" s="242" t="s">
        <v>291</v>
      </c>
      <c r="S123" s="242" t="s">
        <v>141</v>
      </c>
      <c r="T123" s="243" t="s">
        <v>142</v>
      </c>
      <c r="U123" s="223">
        <v>0.99851000000000001</v>
      </c>
      <c r="V123" s="223">
        <f>ROUND(E123*U123,2)</f>
        <v>3.89</v>
      </c>
      <c r="W123" s="223"/>
      <c r="X123" s="223" t="s">
        <v>162</v>
      </c>
      <c r="Y123" s="223" t="s">
        <v>144</v>
      </c>
      <c r="Z123" s="213"/>
      <c r="AA123" s="213"/>
      <c r="AB123" s="213"/>
      <c r="AC123" s="213"/>
      <c r="AD123" s="213"/>
      <c r="AE123" s="213"/>
      <c r="AF123" s="213"/>
      <c r="AG123" s="213" t="s">
        <v>163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2" x14ac:dyDescent="0.2">
      <c r="A124" s="220"/>
      <c r="B124" s="221"/>
      <c r="C124" s="259" t="s">
        <v>292</v>
      </c>
      <c r="D124" s="253"/>
      <c r="E124" s="253"/>
      <c r="F124" s="253"/>
      <c r="G124" s="25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175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52" t="str">
        <f>C124</f>
        <v>z trubek nebo tenkostěnných profilů do zdiva (10 kg/m zábradlí), dodávka a montáž dřevěných průběžných madel, nátěr zábradlí syntetický základní a dvojnásobný vrchní, nátěr madla lazurovacím lakem dvojnásobný s napuštěním.</v>
      </c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">
      <c r="A125" s="220"/>
      <c r="B125" s="221"/>
      <c r="C125" s="260" t="s">
        <v>293</v>
      </c>
      <c r="D125" s="227"/>
      <c r="E125" s="228">
        <v>3.9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177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33.75" outlineLevel="1" x14ac:dyDescent="0.2">
      <c r="A126" s="237">
        <v>29</v>
      </c>
      <c r="B126" s="238" t="s">
        <v>294</v>
      </c>
      <c r="C126" s="257" t="s">
        <v>295</v>
      </c>
      <c r="D126" s="239" t="s">
        <v>172</v>
      </c>
      <c r="E126" s="240">
        <v>81.53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0">
        <v>0.49606</v>
      </c>
      <c r="O126" s="240">
        <f>ROUND(E126*N126,2)</f>
        <v>40.44</v>
      </c>
      <c r="P126" s="240">
        <v>0</v>
      </c>
      <c r="Q126" s="240">
        <f>ROUND(E126*P126,2)</f>
        <v>0</v>
      </c>
      <c r="R126" s="242" t="s">
        <v>284</v>
      </c>
      <c r="S126" s="242" t="s">
        <v>141</v>
      </c>
      <c r="T126" s="243" t="s">
        <v>142</v>
      </c>
      <c r="U126" s="223">
        <v>0</v>
      </c>
      <c r="V126" s="223">
        <f>ROUND(E126*U126,2)</f>
        <v>0</v>
      </c>
      <c r="W126" s="223"/>
      <c r="X126" s="223" t="s">
        <v>296</v>
      </c>
      <c r="Y126" s="223" t="s">
        <v>144</v>
      </c>
      <c r="Z126" s="213"/>
      <c r="AA126" s="213"/>
      <c r="AB126" s="213"/>
      <c r="AC126" s="213"/>
      <c r="AD126" s="213"/>
      <c r="AE126" s="213"/>
      <c r="AF126" s="213"/>
      <c r="AG126" s="213" t="s">
        <v>297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67.5" outlineLevel="2" x14ac:dyDescent="0.2">
      <c r="A127" s="220"/>
      <c r="B127" s="221"/>
      <c r="C127" s="259" t="s">
        <v>298</v>
      </c>
      <c r="D127" s="253"/>
      <c r="E127" s="253"/>
      <c r="F127" s="253"/>
      <c r="G127" s="25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175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52" t="str">
        <f>C127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 Skladba: podklad ze štěrkopísku                  10 cm lože z kameniva                               5 cm dlažba zámková, betonová              6 cm celkem                                            21 cm</v>
      </c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">
      <c r="A128" s="220"/>
      <c r="B128" s="221"/>
      <c r="C128" s="260" t="s">
        <v>299</v>
      </c>
      <c r="D128" s="227"/>
      <c r="E128" s="228">
        <v>47.76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177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">
      <c r="A129" s="220"/>
      <c r="B129" s="221"/>
      <c r="C129" s="260" t="s">
        <v>300</v>
      </c>
      <c r="D129" s="227"/>
      <c r="E129" s="228">
        <v>33.770000000000003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177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x14ac:dyDescent="0.2">
      <c r="A130" s="230" t="s">
        <v>136</v>
      </c>
      <c r="B130" s="231" t="s">
        <v>76</v>
      </c>
      <c r="C130" s="255" t="s">
        <v>77</v>
      </c>
      <c r="D130" s="232"/>
      <c r="E130" s="233"/>
      <c r="F130" s="234"/>
      <c r="G130" s="234">
        <f>SUMIF(AG131:AG215,"&lt;&gt;NOR",G131:G215)</f>
        <v>0</v>
      </c>
      <c r="H130" s="234"/>
      <c r="I130" s="234">
        <f>SUM(I131:I215)</f>
        <v>0</v>
      </c>
      <c r="J130" s="234"/>
      <c r="K130" s="234">
        <f>SUM(K131:K215)</f>
        <v>0</v>
      </c>
      <c r="L130" s="234"/>
      <c r="M130" s="234">
        <f>SUM(M131:M215)</f>
        <v>0</v>
      </c>
      <c r="N130" s="233"/>
      <c r="O130" s="233">
        <f>SUM(O131:O215)</f>
        <v>47.61</v>
      </c>
      <c r="P130" s="233"/>
      <c r="Q130" s="233">
        <f>SUM(Q131:Q215)</f>
        <v>0</v>
      </c>
      <c r="R130" s="234"/>
      <c r="S130" s="234"/>
      <c r="T130" s="235"/>
      <c r="U130" s="229"/>
      <c r="V130" s="229">
        <f>SUM(V131:V215)</f>
        <v>0</v>
      </c>
      <c r="W130" s="229"/>
      <c r="X130" s="229"/>
      <c r="Y130" s="229"/>
      <c r="AG130" t="s">
        <v>137</v>
      </c>
    </row>
    <row r="131" spans="1:60" outlineLevel="1" x14ac:dyDescent="0.2">
      <c r="A131" s="237">
        <v>30</v>
      </c>
      <c r="B131" s="238" t="s">
        <v>301</v>
      </c>
      <c r="C131" s="257" t="s">
        <v>302</v>
      </c>
      <c r="D131" s="239" t="s">
        <v>303</v>
      </c>
      <c r="E131" s="240">
        <v>623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0">
        <v>4.0000000000000003E-5</v>
      </c>
      <c r="O131" s="240">
        <f>ROUND(E131*N131,2)</f>
        <v>0.02</v>
      </c>
      <c r="P131" s="240">
        <v>0</v>
      </c>
      <c r="Q131" s="240">
        <f>ROUND(E131*P131,2)</f>
        <v>0</v>
      </c>
      <c r="R131" s="242"/>
      <c r="S131" s="242" t="s">
        <v>148</v>
      </c>
      <c r="T131" s="243" t="s">
        <v>142</v>
      </c>
      <c r="U131" s="223">
        <v>0</v>
      </c>
      <c r="V131" s="223">
        <f>ROUND(E131*U131,2)</f>
        <v>0</v>
      </c>
      <c r="W131" s="223"/>
      <c r="X131" s="223" t="s">
        <v>143</v>
      </c>
      <c r="Y131" s="223" t="s">
        <v>144</v>
      </c>
      <c r="Z131" s="213"/>
      <c r="AA131" s="213"/>
      <c r="AB131" s="213"/>
      <c r="AC131" s="213"/>
      <c r="AD131" s="213"/>
      <c r="AE131" s="213"/>
      <c r="AF131" s="213"/>
      <c r="AG131" s="213" t="s">
        <v>145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58" t="s">
        <v>304</v>
      </c>
      <c r="D132" s="251"/>
      <c r="E132" s="251"/>
      <c r="F132" s="251"/>
      <c r="G132" s="251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169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60" t="s">
        <v>305</v>
      </c>
      <c r="D133" s="227"/>
      <c r="E133" s="228">
        <v>148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177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">
      <c r="A134" s="220"/>
      <c r="B134" s="221"/>
      <c r="C134" s="260" t="s">
        <v>306</v>
      </c>
      <c r="D134" s="227"/>
      <c r="E134" s="228">
        <v>102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177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">
      <c r="A135" s="220"/>
      <c r="B135" s="221"/>
      <c r="C135" s="260" t="s">
        <v>307</v>
      </c>
      <c r="D135" s="227"/>
      <c r="E135" s="228">
        <v>243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177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3" x14ac:dyDescent="0.2">
      <c r="A136" s="220"/>
      <c r="B136" s="221"/>
      <c r="C136" s="260" t="s">
        <v>308</v>
      </c>
      <c r="D136" s="227"/>
      <c r="E136" s="228">
        <v>130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177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7">
        <v>31</v>
      </c>
      <c r="B137" s="238" t="s">
        <v>309</v>
      </c>
      <c r="C137" s="257" t="s">
        <v>310</v>
      </c>
      <c r="D137" s="239" t="s">
        <v>172</v>
      </c>
      <c r="E137" s="240">
        <v>728.1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21</v>
      </c>
      <c r="M137" s="242">
        <f>G137*(1+L137/100)</f>
        <v>0</v>
      </c>
      <c r="N137" s="240">
        <v>4.0000000000000003E-5</v>
      </c>
      <c r="O137" s="240">
        <f>ROUND(E137*N137,2)</f>
        <v>0.03</v>
      </c>
      <c r="P137" s="240">
        <v>0</v>
      </c>
      <c r="Q137" s="240">
        <f>ROUND(E137*P137,2)</f>
        <v>0</v>
      </c>
      <c r="R137" s="242"/>
      <c r="S137" s="242" t="s">
        <v>148</v>
      </c>
      <c r="T137" s="243" t="s">
        <v>142</v>
      </c>
      <c r="U137" s="223">
        <v>0</v>
      </c>
      <c r="V137" s="223">
        <f>ROUND(E137*U137,2)</f>
        <v>0</v>
      </c>
      <c r="W137" s="223"/>
      <c r="X137" s="223" t="s">
        <v>143</v>
      </c>
      <c r="Y137" s="223" t="s">
        <v>144</v>
      </c>
      <c r="Z137" s="213"/>
      <c r="AA137" s="213"/>
      <c r="AB137" s="213"/>
      <c r="AC137" s="213"/>
      <c r="AD137" s="213"/>
      <c r="AE137" s="213"/>
      <c r="AF137" s="213"/>
      <c r="AG137" s="213" t="s">
        <v>145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2" x14ac:dyDescent="0.2">
      <c r="A138" s="220"/>
      <c r="B138" s="221"/>
      <c r="C138" s="260" t="s">
        <v>311</v>
      </c>
      <c r="D138" s="227"/>
      <c r="E138" s="228">
        <v>450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177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">
      <c r="A139" s="220"/>
      <c r="B139" s="221"/>
      <c r="C139" s="260" t="s">
        <v>312</v>
      </c>
      <c r="D139" s="227"/>
      <c r="E139" s="228">
        <v>225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177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">
      <c r="A140" s="220"/>
      <c r="B140" s="221"/>
      <c r="C140" s="260" t="s">
        <v>313</v>
      </c>
      <c r="D140" s="227"/>
      <c r="E140" s="228">
        <v>53.1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177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37">
        <v>32</v>
      </c>
      <c r="B141" s="238" t="s">
        <v>314</v>
      </c>
      <c r="C141" s="257" t="s">
        <v>315</v>
      </c>
      <c r="D141" s="239" t="s">
        <v>316</v>
      </c>
      <c r="E141" s="240">
        <v>4.18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21</v>
      </c>
      <c r="M141" s="242">
        <f>G141*(1+L141/100)</f>
        <v>0</v>
      </c>
      <c r="N141" s="240">
        <v>1.537E-2</v>
      </c>
      <c r="O141" s="240">
        <f>ROUND(E141*N141,2)</f>
        <v>0.06</v>
      </c>
      <c r="P141" s="240">
        <v>0</v>
      </c>
      <c r="Q141" s="240">
        <f>ROUND(E141*P141,2)</f>
        <v>0</v>
      </c>
      <c r="R141" s="242"/>
      <c r="S141" s="242" t="s">
        <v>148</v>
      </c>
      <c r="T141" s="243" t="s">
        <v>142</v>
      </c>
      <c r="U141" s="223">
        <v>0</v>
      </c>
      <c r="V141" s="223">
        <f>ROUND(E141*U141,2)</f>
        <v>0</v>
      </c>
      <c r="W141" s="223"/>
      <c r="X141" s="223" t="s">
        <v>143</v>
      </c>
      <c r="Y141" s="223" t="s">
        <v>144</v>
      </c>
      <c r="Z141" s="213"/>
      <c r="AA141" s="213"/>
      <c r="AB141" s="213"/>
      <c r="AC141" s="213"/>
      <c r="AD141" s="213"/>
      <c r="AE141" s="213"/>
      <c r="AF141" s="213"/>
      <c r="AG141" s="213" t="s">
        <v>145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33.75" outlineLevel="2" x14ac:dyDescent="0.2">
      <c r="A142" s="220"/>
      <c r="B142" s="221"/>
      <c r="C142" s="258" t="s">
        <v>317</v>
      </c>
      <c r="D142" s="251"/>
      <c r="E142" s="251"/>
      <c r="F142" s="251"/>
      <c r="G142" s="251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3"/>
      <c r="AA142" s="213"/>
      <c r="AB142" s="213"/>
      <c r="AC142" s="213"/>
      <c r="AD142" s="213"/>
      <c r="AE142" s="213"/>
      <c r="AF142" s="213"/>
      <c r="AG142" s="213" t="s">
        <v>169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52" t="str">
        <f>C142</f>
        <v>Elastický polyuretanový sportovní jednovrstvý povrch z barevného granulátu typu EPDM frakce 1-4mm a polyuretanového pojiva s porézní vrstvou. Povrch je vodopropustný, monolitický a splňuje normu DIN 18035/6. Neobsahuje změkčovadla, a proto v průběhu své životnosti nekřehne a nemění své vlastnosti. To umožňuje jednoduché opravy v případě mechanického poškození.</v>
      </c>
      <c r="BB142" s="213"/>
      <c r="BC142" s="213"/>
      <c r="BD142" s="213"/>
      <c r="BE142" s="213"/>
      <c r="BF142" s="213"/>
      <c r="BG142" s="213"/>
      <c r="BH142" s="213"/>
    </row>
    <row r="143" spans="1:60" outlineLevel="3" x14ac:dyDescent="0.2">
      <c r="A143" s="220"/>
      <c r="B143" s="221"/>
      <c r="C143" s="262" t="s">
        <v>180</v>
      </c>
      <c r="D143" s="224"/>
      <c r="E143" s="225"/>
      <c r="F143" s="226"/>
      <c r="G143" s="226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169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 x14ac:dyDescent="0.2">
      <c r="A144" s="220"/>
      <c r="B144" s="221"/>
      <c r="C144" s="261" t="s">
        <v>712</v>
      </c>
      <c r="D144" s="254"/>
      <c r="E144" s="254"/>
      <c r="F144" s="254"/>
      <c r="G144" s="254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169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 x14ac:dyDescent="0.2">
      <c r="A145" s="220"/>
      <c r="B145" s="221"/>
      <c r="C145" s="261" t="s">
        <v>318</v>
      </c>
      <c r="D145" s="254"/>
      <c r="E145" s="254"/>
      <c r="F145" s="254"/>
      <c r="G145" s="254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169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3" x14ac:dyDescent="0.2">
      <c r="A146" s="220"/>
      <c r="B146" s="221"/>
      <c r="C146" s="262" t="s">
        <v>180</v>
      </c>
      <c r="D146" s="224"/>
      <c r="E146" s="225"/>
      <c r="F146" s="226"/>
      <c r="G146" s="226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169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 x14ac:dyDescent="0.2">
      <c r="A147" s="220"/>
      <c r="B147" s="221"/>
      <c r="C147" s="261" t="s">
        <v>706</v>
      </c>
      <c r="D147" s="254"/>
      <c r="E147" s="254"/>
      <c r="F147" s="254"/>
      <c r="G147" s="254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169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 x14ac:dyDescent="0.2">
      <c r="A148" s="220"/>
      <c r="B148" s="221"/>
      <c r="C148" s="262" t="s">
        <v>180</v>
      </c>
      <c r="D148" s="224"/>
      <c r="E148" s="225"/>
      <c r="F148" s="226"/>
      <c r="G148" s="226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3"/>
      <c r="AA148" s="213"/>
      <c r="AB148" s="213"/>
      <c r="AC148" s="213"/>
      <c r="AD148" s="213"/>
      <c r="AE148" s="213"/>
      <c r="AF148" s="213"/>
      <c r="AG148" s="213" t="s">
        <v>169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3" x14ac:dyDescent="0.2">
      <c r="A149" s="220"/>
      <c r="B149" s="221"/>
      <c r="C149" s="261" t="s">
        <v>319</v>
      </c>
      <c r="D149" s="254"/>
      <c r="E149" s="254"/>
      <c r="F149" s="254"/>
      <c r="G149" s="254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169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52" t="str">
        <f>C149</f>
        <v>Sporty: atletika, basketbal, házená, malá kopaná, míčové a školní hry, nohejbal, tenis, volejbal, dětská hřiště</v>
      </c>
      <c r="BB149" s="213"/>
      <c r="BC149" s="213"/>
      <c r="BD149" s="213"/>
      <c r="BE149" s="213"/>
      <c r="BF149" s="213"/>
      <c r="BG149" s="213"/>
      <c r="BH149" s="213"/>
    </row>
    <row r="150" spans="1:60" outlineLevel="3" x14ac:dyDescent="0.2">
      <c r="A150" s="220"/>
      <c r="B150" s="221"/>
      <c r="C150" s="262" t="s">
        <v>180</v>
      </c>
      <c r="D150" s="224"/>
      <c r="E150" s="225"/>
      <c r="F150" s="226"/>
      <c r="G150" s="226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169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">
      <c r="A151" s="220"/>
      <c r="B151" s="221"/>
      <c r="C151" s="261" t="s">
        <v>320</v>
      </c>
      <c r="D151" s="254"/>
      <c r="E151" s="254"/>
      <c r="F151" s="254"/>
      <c r="G151" s="254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169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">
      <c r="A152" s="220"/>
      <c r="B152" s="221"/>
      <c r="C152" s="262" t="s">
        <v>180</v>
      </c>
      <c r="D152" s="224"/>
      <c r="E152" s="225"/>
      <c r="F152" s="226"/>
      <c r="G152" s="226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169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 x14ac:dyDescent="0.2">
      <c r="A153" s="220"/>
      <c r="B153" s="221"/>
      <c r="C153" s="261" t="s">
        <v>321</v>
      </c>
      <c r="D153" s="254"/>
      <c r="E153" s="254"/>
      <c r="F153" s="254"/>
      <c r="G153" s="254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169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 x14ac:dyDescent="0.2">
      <c r="A154" s="220"/>
      <c r="B154" s="221"/>
      <c r="C154" s="261" t="s">
        <v>322</v>
      </c>
      <c r="D154" s="254"/>
      <c r="E154" s="254"/>
      <c r="F154" s="254"/>
      <c r="G154" s="254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169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3" x14ac:dyDescent="0.2">
      <c r="A155" s="220"/>
      <c r="B155" s="221"/>
      <c r="C155" s="261" t="s">
        <v>323</v>
      </c>
      <c r="D155" s="254"/>
      <c r="E155" s="254"/>
      <c r="F155" s="254"/>
      <c r="G155" s="254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169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">
      <c r="A156" s="220"/>
      <c r="B156" s="221"/>
      <c r="C156" s="261" t="s">
        <v>324</v>
      </c>
      <c r="D156" s="254"/>
      <c r="E156" s="254"/>
      <c r="F156" s="254"/>
      <c r="G156" s="254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169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2" x14ac:dyDescent="0.2">
      <c r="A157" s="220"/>
      <c r="B157" s="221"/>
      <c r="C157" s="260" t="s">
        <v>325</v>
      </c>
      <c r="D157" s="227"/>
      <c r="E157" s="228">
        <v>4.18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177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37">
        <v>33</v>
      </c>
      <c r="B158" s="238" t="s">
        <v>326</v>
      </c>
      <c r="C158" s="257" t="s">
        <v>327</v>
      </c>
      <c r="D158" s="239" t="s">
        <v>316</v>
      </c>
      <c r="E158" s="240">
        <v>649.71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0">
        <v>1.213E-2</v>
      </c>
      <c r="O158" s="240">
        <f>ROUND(E158*N158,2)</f>
        <v>7.88</v>
      </c>
      <c r="P158" s="240">
        <v>0</v>
      </c>
      <c r="Q158" s="240">
        <f>ROUND(E158*P158,2)</f>
        <v>0</v>
      </c>
      <c r="R158" s="242"/>
      <c r="S158" s="242" t="s">
        <v>148</v>
      </c>
      <c r="T158" s="243" t="s">
        <v>142</v>
      </c>
      <c r="U158" s="223">
        <v>0</v>
      </c>
      <c r="V158" s="223">
        <f>ROUND(E158*U158,2)</f>
        <v>0</v>
      </c>
      <c r="W158" s="223"/>
      <c r="X158" s="223" t="s">
        <v>143</v>
      </c>
      <c r="Y158" s="223" t="s">
        <v>144</v>
      </c>
      <c r="Z158" s="213"/>
      <c r="AA158" s="213"/>
      <c r="AB158" s="213"/>
      <c r="AC158" s="213"/>
      <c r="AD158" s="213"/>
      <c r="AE158" s="213"/>
      <c r="AF158" s="213"/>
      <c r="AG158" s="213" t="s">
        <v>145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ht="22.5" outlineLevel="2" x14ac:dyDescent="0.2">
      <c r="A159" s="220"/>
      <c r="B159" s="221"/>
      <c r="C159" s="258" t="s">
        <v>707</v>
      </c>
      <c r="D159" s="251"/>
      <c r="E159" s="251"/>
      <c r="F159" s="251"/>
      <c r="G159" s="251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169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52" t="str">
        <f>C159</f>
        <v>Polyuretanový povrch pro venkovní atletické dráhy se základní vrstvou z černého granulátu SBR a polyuretanového pojiva. Na základní vrstvu se provádí nástřik směsi polyuretanové barvy a jemného barevného granulátu EPDM frakce 0,5-1,5mm.</v>
      </c>
      <c r="BB159" s="213"/>
      <c r="BC159" s="213"/>
      <c r="BD159" s="213"/>
      <c r="BE159" s="213"/>
      <c r="BF159" s="213"/>
      <c r="BG159" s="213"/>
      <c r="BH159" s="213"/>
    </row>
    <row r="160" spans="1:60" outlineLevel="3" x14ac:dyDescent="0.2">
      <c r="A160" s="220"/>
      <c r="B160" s="221"/>
      <c r="C160" s="261" t="s">
        <v>328</v>
      </c>
      <c r="D160" s="254"/>
      <c r="E160" s="254"/>
      <c r="F160" s="254"/>
      <c r="G160" s="254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169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">
      <c r="A161" s="220"/>
      <c r="B161" s="221"/>
      <c r="C161" s="262" t="s">
        <v>180</v>
      </c>
      <c r="D161" s="224"/>
      <c r="E161" s="225"/>
      <c r="F161" s="226"/>
      <c r="G161" s="226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169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3" x14ac:dyDescent="0.2">
      <c r="A162" s="220"/>
      <c r="B162" s="221"/>
      <c r="C162" s="261" t="s">
        <v>708</v>
      </c>
      <c r="D162" s="254"/>
      <c r="E162" s="254"/>
      <c r="F162" s="254"/>
      <c r="G162" s="254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3"/>
      <c r="AA162" s="213"/>
      <c r="AB162" s="213"/>
      <c r="AC162" s="213"/>
      <c r="AD162" s="213"/>
      <c r="AE162" s="213"/>
      <c r="AF162" s="213"/>
      <c r="AG162" s="213" t="s">
        <v>169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3" x14ac:dyDescent="0.2">
      <c r="A163" s="220"/>
      <c r="B163" s="221"/>
      <c r="C163" s="262" t="s">
        <v>180</v>
      </c>
      <c r="D163" s="224"/>
      <c r="E163" s="225"/>
      <c r="F163" s="226"/>
      <c r="G163" s="226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169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">
      <c r="A164" s="220"/>
      <c r="B164" s="221"/>
      <c r="C164" s="261" t="s">
        <v>709</v>
      </c>
      <c r="D164" s="254"/>
      <c r="E164" s="254"/>
      <c r="F164" s="254"/>
      <c r="G164" s="254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169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">
      <c r="A165" s="220"/>
      <c r="B165" s="221"/>
      <c r="C165" s="262" t="s">
        <v>180</v>
      </c>
      <c r="D165" s="224"/>
      <c r="E165" s="225"/>
      <c r="F165" s="226"/>
      <c r="G165" s="226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169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 x14ac:dyDescent="0.2">
      <c r="A166" s="220"/>
      <c r="B166" s="221"/>
      <c r="C166" s="261" t="s">
        <v>706</v>
      </c>
      <c r="D166" s="254"/>
      <c r="E166" s="254"/>
      <c r="F166" s="254"/>
      <c r="G166" s="254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169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 x14ac:dyDescent="0.2">
      <c r="A167" s="220"/>
      <c r="B167" s="221"/>
      <c r="C167" s="262" t="s">
        <v>180</v>
      </c>
      <c r="D167" s="224"/>
      <c r="E167" s="225"/>
      <c r="F167" s="226"/>
      <c r="G167" s="226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169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20"/>
      <c r="B168" s="221"/>
      <c r="C168" s="261" t="s">
        <v>329</v>
      </c>
      <c r="D168" s="254"/>
      <c r="E168" s="254"/>
      <c r="F168" s="254"/>
      <c r="G168" s="254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169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 x14ac:dyDescent="0.2">
      <c r="A169" s="220"/>
      <c r="B169" s="221"/>
      <c r="C169" s="262" t="s">
        <v>180</v>
      </c>
      <c r="D169" s="224"/>
      <c r="E169" s="225"/>
      <c r="F169" s="226"/>
      <c r="G169" s="226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3"/>
      <c r="AA169" s="213"/>
      <c r="AB169" s="213"/>
      <c r="AC169" s="213"/>
      <c r="AD169" s="213"/>
      <c r="AE169" s="213"/>
      <c r="AF169" s="213"/>
      <c r="AG169" s="213" t="s">
        <v>169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3" x14ac:dyDescent="0.2">
      <c r="A170" s="220"/>
      <c r="B170" s="221"/>
      <c r="C170" s="261" t="s">
        <v>320</v>
      </c>
      <c r="D170" s="254"/>
      <c r="E170" s="254"/>
      <c r="F170" s="254"/>
      <c r="G170" s="254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169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3" x14ac:dyDescent="0.2">
      <c r="A171" s="220"/>
      <c r="B171" s="221"/>
      <c r="C171" s="262" t="s">
        <v>180</v>
      </c>
      <c r="D171" s="224"/>
      <c r="E171" s="225"/>
      <c r="F171" s="226"/>
      <c r="G171" s="226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169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">
      <c r="A172" s="220"/>
      <c r="B172" s="221"/>
      <c r="C172" s="261" t="s">
        <v>321</v>
      </c>
      <c r="D172" s="254"/>
      <c r="E172" s="254"/>
      <c r="F172" s="254"/>
      <c r="G172" s="254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169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">
      <c r="A173" s="220"/>
      <c r="B173" s="221"/>
      <c r="C173" s="261" t="s">
        <v>322</v>
      </c>
      <c r="D173" s="254"/>
      <c r="E173" s="254"/>
      <c r="F173" s="254"/>
      <c r="G173" s="254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169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3" x14ac:dyDescent="0.2">
      <c r="A174" s="220"/>
      <c r="B174" s="221"/>
      <c r="C174" s="261" t="s">
        <v>323</v>
      </c>
      <c r="D174" s="254"/>
      <c r="E174" s="254"/>
      <c r="F174" s="254"/>
      <c r="G174" s="254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3"/>
      <c r="AA174" s="213"/>
      <c r="AB174" s="213"/>
      <c r="AC174" s="213"/>
      <c r="AD174" s="213"/>
      <c r="AE174" s="213"/>
      <c r="AF174" s="213"/>
      <c r="AG174" s="213" t="s">
        <v>169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3" x14ac:dyDescent="0.2">
      <c r="A175" s="220"/>
      <c r="B175" s="221"/>
      <c r="C175" s="261" t="s">
        <v>324</v>
      </c>
      <c r="D175" s="254"/>
      <c r="E175" s="254"/>
      <c r="F175" s="254"/>
      <c r="G175" s="254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169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 x14ac:dyDescent="0.2">
      <c r="A176" s="220"/>
      <c r="B176" s="221"/>
      <c r="C176" s="260" t="s">
        <v>330</v>
      </c>
      <c r="D176" s="227"/>
      <c r="E176" s="228">
        <v>649.71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177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37">
        <v>34</v>
      </c>
      <c r="B177" s="238" t="s">
        <v>331</v>
      </c>
      <c r="C177" s="257" t="s">
        <v>332</v>
      </c>
      <c r="D177" s="239" t="s">
        <v>172</v>
      </c>
      <c r="E177" s="240">
        <v>31.658999999999999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21</v>
      </c>
      <c r="M177" s="242">
        <f>G177*(1+L177/100)</f>
        <v>0</v>
      </c>
      <c r="N177" s="240">
        <v>0.01</v>
      </c>
      <c r="O177" s="240">
        <f>ROUND(E177*N177,2)</f>
        <v>0.32</v>
      </c>
      <c r="P177" s="240">
        <v>0</v>
      </c>
      <c r="Q177" s="240">
        <f>ROUND(E177*P177,2)</f>
        <v>0</v>
      </c>
      <c r="R177" s="242"/>
      <c r="S177" s="242" t="s">
        <v>148</v>
      </c>
      <c r="T177" s="243" t="s">
        <v>142</v>
      </c>
      <c r="U177" s="223">
        <v>0</v>
      </c>
      <c r="V177" s="223">
        <f>ROUND(E177*U177,2)</f>
        <v>0</v>
      </c>
      <c r="W177" s="223"/>
      <c r="X177" s="223" t="s">
        <v>143</v>
      </c>
      <c r="Y177" s="223" t="s">
        <v>144</v>
      </c>
      <c r="Z177" s="213"/>
      <c r="AA177" s="213"/>
      <c r="AB177" s="213"/>
      <c r="AC177" s="213"/>
      <c r="AD177" s="213"/>
      <c r="AE177" s="213"/>
      <c r="AF177" s="213"/>
      <c r="AG177" s="213" t="s">
        <v>149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ht="90" outlineLevel="2" x14ac:dyDescent="0.2">
      <c r="A178" s="220"/>
      <c r="B178" s="221"/>
      <c r="C178" s="258" t="s">
        <v>333</v>
      </c>
      <c r="D178" s="251"/>
      <c r="E178" s="251"/>
      <c r="F178" s="251"/>
      <c r="G178" s="251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169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52" t="str">
        <f>C178</f>
        <v>Kompletní dodávka a položení monolitického um.povrchu-(typ Sandwich),včetně lajnování-ROZBĚHY TECH.SEKTORY;  jedná se o na stavbě zhotovený dvouvrstvý vodou nepropustný umělý povrch. Je tvořen základní vrstvou z černého gumového granulátu SBR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IAAF.</v>
      </c>
      <c r="BB178" s="213"/>
      <c r="BC178" s="213"/>
      <c r="BD178" s="213"/>
      <c r="BE178" s="213"/>
      <c r="BF178" s="213"/>
      <c r="BG178" s="213"/>
      <c r="BH178" s="213"/>
    </row>
    <row r="179" spans="1:60" outlineLevel="3" x14ac:dyDescent="0.2">
      <c r="A179" s="220"/>
      <c r="B179" s="221"/>
      <c r="C179" s="262" t="s">
        <v>180</v>
      </c>
      <c r="D179" s="224"/>
      <c r="E179" s="225"/>
      <c r="F179" s="226"/>
      <c r="G179" s="226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3"/>
      <c r="AA179" s="213"/>
      <c r="AB179" s="213"/>
      <c r="AC179" s="213"/>
      <c r="AD179" s="213"/>
      <c r="AE179" s="213"/>
      <c r="AF179" s="213"/>
      <c r="AG179" s="213" t="s">
        <v>169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3" x14ac:dyDescent="0.2">
      <c r="A180" s="220"/>
      <c r="B180" s="221"/>
      <c r="C180" s="261" t="s">
        <v>334</v>
      </c>
      <c r="D180" s="254"/>
      <c r="E180" s="254"/>
      <c r="F180" s="254"/>
      <c r="G180" s="254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169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">
      <c r="A181" s="220"/>
      <c r="B181" s="221"/>
      <c r="C181" s="261" t="s">
        <v>335</v>
      </c>
      <c r="D181" s="254"/>
      <c r="E181" s="254"/>
      <c r="F181" s="254"/>
      <c r="G181" s="254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169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">
      <c r="A182" s="220"/>
      <c r="B182" s="221"/>
      <c r="C182" s="261" t="s">
        <v>336</v>
      </c>
      <c r="D182" s="254"/>
      <c r="E182" s="254"/>
      <c r="F182" s="254"/>
      <c r="G182" s="254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169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">
      <c r="A183" s="220"/>
      <c r="B183" s="221"/>
      <c r="C183" s="262" t="s">
        <v>180</v>
      </c>
      <c r="D183" s="224"/>
      <c r="E183" s="225"/>
      <c r="F183" s="226"/>
      <c r="G183" s="226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169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3" x14ac:dyDescent="0.2">
      <c r="A184" s="220"/>
      <c r="B184" s="221"/>
      <c r="C184" s="261" t="s">
        <v>337</v>
      </c>
      <c r="D184" s="254"/>
      <c r="E184" s="254"/>
      <c r="F184" s="254"/>
      <c r="G184" s="254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169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 x14ac:dyDescent="0.2">
      <c r="A185" s="220"/>
      <c r="B185" s="221"/>
      <c r="C185" s="262" t="s">
        <v>180</v>
      </c>
      <c r="D185" s="224"/>
      <c r="E185" s="225"/>
      <c r="F185" s="226"/>
      <c r="G185" s="226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169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61" t="s">
        <v>338</v>
      </c>
      <c r="D186" s="254"/>
      <c r="E186" s="254"/>
      <c r="F186" s="254"/>
      <c r="G186" s="254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169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3" x14ac:dyDescent="0.2">
      <c r="A187" s="220"/>
      <c r="B187" s="221"/>
      <c r="C187" s="261" t="s">
        <v>339</v>
      </c>
      <c r="D187" s="254"/>
      <c r="E187" s="254"/>
      <c r="F187" s="254"/>
      <c r="G187" s="254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3"/>
      <c r="AA187" s="213"/>
      <c r="AB187" s="213"/>
      <c r="AC187" s="213"/>
      <c r="AD187" s="213"/>
      <c r="AE187" s="213"/>
      <c r="AF187" s="213"/>
      <c r="AG187" s="213" t="s">
        <v>169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 x14ac:dyDescent="0.2">
      <c r="A188" s="220"/>
      <c r="B188" s="221"/>
      <c r="C188" s="261" t="s">
        <v>340</v>
      </c>
      <c r="D188" s="254"/>
      <c r="E188" s="254"/>
      <c r="F188" s="254"/>
      <c r="G188" s="254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169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 x14ac:dyDescent="0.2">
      <c r="A189" s="220"/>
      <c r="B189" s="221"/>
      <c r="C189" s="261" t="s">
        <v>341</v>
      </c>
      <c r="D189" s="254"/>
      <c r="E189" s="254"/>
      <c r="F189" s="254"/>
      <c r="G189" s="254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169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 x14ac:dyDescent="0.2">
      <c r="A190" s="220"/>
      <c r="B190" s="221"/>
      <c r="C190" s="261" t="s">
        <v>342</v>
      </c>
      <c r="D190" s="254"/>
      <c r="E190" s="254"/>
      <c r="F190" s="254"/>
      <c r="G190" s="254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169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 x14ac:dyDescent="0.2">
      <c r="A191" s="220"/>
      <c r="B191" s="221"/>
      <c r="C191" s="261" t="s">
        <v>343</v>
      </c>
      <c r="D191" s="254"/>
      <c r="E191" s="254"/>
      <c r="F191" s="254"/>
      <c r="G191" s="254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169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 x14ac:dyDescent="0.2">
      <c r="A192" s="220"/>
      <c r="B192" s="221"/>
      <c r="C192" s="261" t="s">
        <v>344</v>
      </c>
      <c r="D192" s="254"/>
      <c r="E192" s="254"/>
      <c r="F192" s="254"/>
      <c r="G192" s="254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3"/>
      <c r="AA192" s="213"/>
      <c r="AB192" s="213"/>
      <c r="AC192" s="213"/>
      <c r="AD192" s="213"/>
      <c r="AE192" s="213"/>
      <c r="AF192" s="213"/>
      <c r="AG192" s="213" t="s">
        <v>169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 x14ac:dyDescent="0.2">
      <c r="A193" s="220"/>
      <c r="B193" s="221"/>
      <c r="C193" s="262" t="s">
        <v>180</v>
      </c>
      <c r="D193" s="224"/>
      <c r="E193" s="225"/>
      <c r="F193" s="226"/>
      <c r="G193" s="226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169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 x14ac:dyDescent="0.2">
      <c r="A194" s="220"/>
      <c r="B194" s="221"/>
      <c r="C194" s="261" t="s">
        <v>345</v>
      </c>
      <c r="D194" s="254"/>
      <c r="E194" s="254"/>
      <c r="F194" s="254"/>
      <c r="G194" s="254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169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3" x14ac:dyDescent="0.2">
      <c r="A195" s="220"/>
      <c r="B195" s="221"/>
      <c r="C195" s="261" t="s">
        <v>346</v>
      </c>
      <c r="D195" s="254"/>
      <c r="E195" s="254"/>
      <c r="F195" s="254"/>
      <c r="G195" s="254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3"/>
      <c r="AA195" s="213"/>
      <c r="AB195" s="213"/>
      <c r="AC195" s="213"/>
      <c r="AD195" s="213"/>
      <c r="AE195" s="213"/>
      <c r="AF195" s="213"/>
      <c r="AG195" s="213" t="s">
        <v>169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 x14ac:dyDescent="0.2">
      <c r="A196" s="220"/>
      <c r="B196" s="221"/>
      <c r="C196" s="261" t="s">
        <v>347</v>
      </c>
      <c r="D196" s="254"/>
      <c r="E196" s="254"/>
      <c r="F196" s="254"/>
      <c r="G196" s="254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169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3" x14ac:dyDescent="0.2">
      <c r="A197" s="220"/>
      <c r="B197" s="221"/>
      <c r="C197" s="261" t="s">
        <v>348</v>
      </c>
      <c r="D197" s="254"/>
      <c r="E197" s="254"/>
      <c r="F197" s="254"/>
      <c r="G197" s="254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169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">
      <c r="A198" s="220"/>
      <c r="B198" s="221"/>
      <c r="C198" s="262" t="s">
        <v>180</v>
      </c>
      <c r="D198" s="224"/>
      <c r="E198" s="225"/>
      <c r="F198" s="226"/>
      <c r="G198" s="226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169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 x14ac:dyDescent="0.2">
      <c r="A199" s="220"/>
      <c r="B199" s="221"/>
      <c r="C199" s="261" t="s">
        <v>349</v>
      </c>
      <c r="D199" s="254"/>
      <c r="E199" s="254"/>
      <c r="F199" s="254"/>
      <c r="G199" s="254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3"/>
      <c r="AA199" s="213"/>
      <c r="AB199" s="213"/>
      <c r="AC199" s="213"/>
      <c r="AD199" s="213"/>
      <c r="AE199" s="213"/>
      <c r="AF199" s="213"/>
      <c r="AG199" s="213" t="s">
        <v>169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3" x14ac:dyDescent="0.2">
      <c r="A200" s="220"/>
      <c r="B200" s="221"/>
      <c r="C200" s="261" t="s">
        <v>350</v>
      </c>
      <c r="D200" s="254"/>
      <c r="E200" s="254"/>
      <c r="F200" s="254"/>
      <c r="G200" s="254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3"/>
      <c r="AA200" s="213"/>
      <c r="AB200" s="213"/>
      <c r="AC200" s="213"/>
      <c r="AD200" s="213"/>
      <c r="AE200" s="213"/>
      <c r="AF200" s="213"/>
      <c r="AG200" s="213" t="s">
        <v>169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3" x14ac:dyDescent="0.2">
      <c r="A201" s="220"/>
      <c r="B201" s="221"/>
      <c r="C201" s="261" t="s">
        <v>351</v>
      </c>
      <c r="D201" s="254"/>
      <c r="E201" s="254"/>
      <c r="F201" s="254"/>
      <c r="G201" s="254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3"/>
      <c r="AA201" s="213"/>
      <c r="AB201" s="213"/>
      <c r="AC201" s="213"/>
      <c r="AD201" s="213"/>
      <c r="AE201" s="213"/>
      <c r="AF201" s="213"/>
      <c r="AG201" s="213" t="s">
        <v>169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">
      <c r="A202" s="220"/>
      <c r="B202" s="221"/>
      <c r="C202" s="261" t="s">
        <v>352</v>
      </c>
      <c r="D202" s="254"/>
      <c r="E202" s="254"/>
      <c r="F202" s="254"/>
      <c r="G202" s="254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169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61" t="s">
        <v>353</v>
      </c>
      <c r="D203" s="254"/>
      <c r="E203" s="254"/>
      <c r="F203" s="254"/>
      <c r="G203" s="254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3"/>
      <c r="AA203" s="213"/>
      <c r="AB203" s="213"/>
      <c r="AC203" s="213"/>
      <c r="AD203" s="213"/>
      <c r="AE203" s="213"/>
      <c r="AF203" s="213"/>
      <c r="AG203" s="213" t="s">
        <v>169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">
      <c r="A204" s="220"/>
      <c r="B204" s="221"/>
      <c r="C204" s="261" t="s">
        <v>354</v>
      </c>
      <c r="D204" s="254"/>
      <c r="E204" s="254"/>
      <c r="F204" s="254"/>
      <c r="G204" s="254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169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">
      <c r="A205" s="220"/>
      <c r="B205" s="221"/>
      <c r="C205" s="261" t="s">
        <v>355</v>
      </c>
      <c r="D205" s="254"/>
      <c r="E205" s="254"/>
      <c r="F205" s="254"/>
      <c r="G205" s="254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3"/>
      <c r="AA205" s="213"/>
      <c r="AB205" s="213"/>
      <c r="AC205" s="213"/>
      <c r="AD205" s="213"/>
      <c r="AE205" s="213"/>
      <c r="AF205" s="213"/>
      <c r="AG205" s="213" t="s">
        <v>169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 x14ac:dyDescent="0.2">
      <c r="A206" s="220"/>
      <c r="B206" s="221"/>
      <c r="C206" s="261" t="s">
        <v>356</v>
      </c>
      <c r="D206" s="254"/>
      <c r="E206" s="254"/>
      <c r="F206" s="254"/>
      <c r="G206" s="254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3"/>
      <c r="AA206" s="213"/>
      <c r="AB206" s="213"/>
      <c r="AC206" s="213"/>
      <c r="AD206" s="213"/>
      <c r="AE206" s="213"/>
      <c r="AF206" s="213"/>
      <c r="AG206" s="213" t="s">
        <v>169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3" x14ac:dyDescent="0.2">
      <c r="A207" s="220"/>
      <c r="B207" s="221"/>
      <c r="C207" s="261" t="s">
        <v>357</v>
      </c>
      <c r="D207" s="254"/>
      <c r="E207" s="254"/>
      <c r="F207" s="254"/>
      <c r="G207" s="254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3"/>
      <c r="AA207" s="213"/>
      <c r="AB207" s="213"/>
      <c r="AC207" s="213"/>
      <c r="AD207" s="213"/>
      <c r="AE207" s="213"/>
      <c r="AF207" s="213"/>
      <c r="AG207" s="213" t="s">
        <v>169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 x14ac:dyDescent="0.2">
      <c r="A208" s="220"/>
      <c r="B208" s="221"/>
      <c r="C208" s="261" t="s">
        <v>358</v>
      </c>
      <c r="D208" s="254"/>
      <c r="E208" s="254"/>
      <c r="F208" s="254"/>
      <c r="G208" s="254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3"/>
      <c r="AA208" s="213"/>
      <c r="AB208" s="213"/>
      <c r="AC208" s="213"/>
      <c r="AD208" s="213"/>
      <c r="AE208" s="213"/>
      <c r="AF208" s="213"/>
      <c r="AG208" s="213" t="s">
        <v>169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2" x14ac:dyDescent="0.2">
      <c r="A209" s="220"/>
      <c r="B209" s="221"/>
      <c r="C209" s="260" t="s">
        <v>359</v>
      </c>
      <c r="D209" s="227"/>
      <c r="E209" s="228">
        <v>31.658999999999999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3"/>
      <c r="AA209" s="213"/>
      <c r="AB209" s="213"/>
      <c r="AC209" s="213"/>
      <c r="AD209" s="213"/>
      <c r="AE209" s="213"/>
      <c r="AF209" s="213"/>
      <c r="AG209" s="213" t="s">
        <v>177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37">
        <v>35</v>
      </c>
      <c r="B210" s="238" t="s">
        <v>360</v>
      </c>
      <c r="C210" s="257" t="s">
        <v>361</v>
      </c>
      <c r="D210" s="239" t="s">
        <v>172</v>
      </c>
      <c r="E210" s="240">
        <v>140.69999999999999</v>
      </c>
      <c r="F210" s="241"/>
      <c r="G210" s="242">
        <f>ROUND(E210*F210,2)</f>
        <v>0</v>
      </c>
      <c r="H210" s="241"/>
      <c r="I210" s="242">
        <f>ROUND(E210*H210,2)</f>
        <v>0</v>
      </c>
      <c r="J210" s="241"/>
      <c r="K210" s="242">
        <f>ROUND(E210*J210,2)</f>
        <v>0</v>
      </c>
      <c r="L210" s="242">
        <v>21</v>
      </c>
      <c r="M210" s="242">
        <f>G210*(1+L210/100)</f>
        <v>0</v>
      </c>
      <c r="N210" s="240">
        <v>1.5049999999999999E-2</v>
      </c>
      <c r="O210" s="240">
        <f>ROUND(E210*N210,2)</f>
        <v>2.12</v>
      </c>
      <c r="P210" s="240">
        <v>0</v>
      </c>
      <c r="Q210" s="240">
        <f>ROUND(E210*P210,2)</f>
        <v>0</v>
      </c>
      <c r="R210" s="242"/>
      <c r="S210" s="242" t="s">
        <v>148</v>
      </c>
      <c r="T210" s="243" t="s">
        <v>142</v>
      </c>
      <c r="U210" s="223">
        <v>0</v>
      </c>
      <c r="V210" s="223">
        <f>ROUND(E210*U210,2)</f>
        <v>0</v>
      </c>
      <c r="W210" s="223"/>
      <c r="X210" s="223" t="s">
        <v>143</v>
      </c>
      <c r="Y210" s="223" t="s">
        <v>144</v>
      </c>
      <c r="Z210" s="213"/>
      <c r="AA210" s="213"/>
      <c r="AB210" s="213"/>
      <c r="AC210" s="213"/>
      <c r="AD210" s="213"/>
      <c r="AE210" s="213"/>
      <c r="AF210" s="213"/>
      <c r="AG210" s="213" t="s">
        <v>149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2" x14ac:dyDescent="0.2">
      <c r="A211" s="220"/>
      <c r="B211" s="221"/>
      <c r="C211" s="258" t="s">
        <v>362</v>
      </c>
      <c r="D211" s="251"/>
      <c r="E211" s="251"/>
      <c r="F211" s="251"/>
      <c r="G211" s="251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3"/>
      <c r="AA211" s="213"/>
      <c r="AB211" s="213"/>
      <c r="AC211" s="213"/>
      <c r="AD211" s="213"/>
      <c r="AE211" s="213"/>
      <c r="AF211" s="213"/>
      <c r="AG211" s="213" t="s">
        <v>169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2" x14ac:dyDescent="0.2">
      <c r="A212" s="220"/>
      <c r="B212" s="221"/>
      <c r="C212" s="260" t="s">
        <v>363</v>
      </c>
      <c r="D212" s="227"/>
      <c r="E212" s="228">
        <v>140.69999999999999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3"/>
      <c r="AA212" s="213"/>
      <c r="AB212" s="213"/>
      <c r="AC212" s="213"/>
      <c r="AD212" s="213"/>
      <c r="AE212" s="213"/>
      <c r="AF212" s="213"/>
      <c r="AG212" s="213" t="s">
        <v>177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37">
        <v>36</v>
      </c>
      <c r="B213" s="238" t="s">
        <v>364</v>
      </c>
      <c r="C213" s="257" t="s">
        <v>365</v>
      </c>
      <c r="D213" s="239" t="s">
        <v>172</v>
      </c>
      <c r="E213" s="240">
        <v>1487.27</v>
      </c>
      <c r="F213" s="241"/>
      <c r="G213" s="242">
        <f>ROUND(E213*F213,2)</f>
        <v>0</v>
      </c>
      <c r="H213" s="241"/>
      <c r="I213" s="242">
        <f>ROUND(E213*H213,2)</f>
        <v>0</v>
      </c>
      <c r="J213" s="241"/>
      <c r="K213" s="242">
        <f>ROUND(E213*J213,2)</f>
        <v>0</v>
      </c>
      <c r="L213" s="242">
        <v>21</v>
      </c>
      <c r="M213" s="242">
        <f>G213*(1+L213/100)</f>
        <v>0</v>
      </c>
      <c r="N213" s="240">
        <v>2.5000000000000001E-2</v>
      </c>
      <c r="O213" s="240">
        <f>ROUND(E213*N213,2)</f>
        <v>37.18</v>
      </c>
      <c r="P213" s="240">
        <v>0</v>
      </c>
      <c r="Q213" s="240">
        <f>ROUND(E213*P213,2)</f>
        <v>0</v>
      </c>
      <c r="R213" s="242"/>
      <c r="S213" s="242" t="s">
        <v>148</v>
      </c>
      <c r="T213" s="243" t="s">
        <v>142</v>
      </c>
      <c r="U213" s="223">
        <v>0</v>
      </c>
      <c r="V213" s="223">
        <f>ROUND(E213*U213,2)</f>
        <v>0</v>
      </c>
      <c r="W213" s="223"/>
      <c r="X213" s="223" t="s">
        <v>296</v>
      </c>
      <c r="Y213" s="223" t="s">
        <v>144</v>
      </c>
      <c r="Z213" s="213"/>
      <c r="AA213" s="213"/>
      <c r="AB213" s="213"/>
      <c r="AC213" s="213"/>
      <c r="AD213" s="213"/>
      <c r="AE213" s="213"/>
      <c r="AF213" s="213"/>
      <c r="AG213" s="213" t="s">
        <v>297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2" x14ac:dyDescent="0.2">
      <c r="A214" s="220"/>
      <c r="B214" s="221"/>
      <c r="C214" s="258" t="s">
        <v>366</v>
      </c>
      <c r="D214" s="251"/>
      <c r="E214" s="251"/>
      <c r="F214" s="251"/>
      <c r="G214" s="251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3"/>
      <c r="AA214" s="213"/>
      <c r="AB214" s="213"/>
      <c r="AC214" s="213"/>
      <c r="AD214" s="213"/>
      <c r="AE214" s="213"/>
      <c r="AF214" s="213"/>
      <c r="AG214" s="213" t="s">
        <v>169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2" x14ac:dyDescent="0.2">
      <c r="A215" s="220"/>
      <c r="B215" s="221"/>
      <c r="C215" s="260" t="s">
        <v>367</v>
      </c>
      <c r="D215" s="227"/>
      <c r="E215" s="228">
        <v>1487.27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3"/>
      <c r="AA215" s="213"/>
      <c r="AB215" s="213"/>
      <c r="AC215" s="213"/>
      <c r="AD215" s="213"/>
      <c r="AE215" s="213"/>
      <c r="AF215" s="213"/>
      <c r="AG215" s="213" t="s">
        <v>177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x14ac:dyDescent="0.2">
      <c r="A216" s="230" t="s">
        <v>136</v>
      </c>
      <c r="B216" s="231" t="s">
        <v>78</v>
      </c>
      <c r="C216" s="255" t="s">
        <v>79</v>
      </c>
      <c r="D216" s="232"/>
      <c r="E216" s="233"/>
      <c r="F216" s="234"/>
      <c r="G216" s="234">
        <f>SUMIF(AG217:AG249,"&lt;&gt;NOR",G217:G249)</f>
        <v>0</v>
      </c>
      <c r="H216" s="234"/>
      <c r="I216" s="234">
        <f>SUM(I217:I249)</f>
        <v>0</v>
      </c>
      <c r="J216" s="234"/>
      <c r="K216" s="234">
        <f>SUM(K217:K249)</f>
        <v>0</v>
      </c>
      <c r="L216" s="234"/>
      <c r="M216" s="234">
        <f>SUM(M217:M249)</f>
        <v>0</v>
      </c>
      <c r="N216" s="233"/>
      <c r="O216" s="233">
        <f>SUM(O217:O249)</f>
        <v>51.9</v>
      </c>
      <c r="P216" s="233"/>
      <c r="Q216" s="233">
        <f>SUM(Q217:Q249)</f>
        <v>0</v>
      </c>
      <c r="R216" s="234"/>
      <c r="S216" s="234"/>
      <c r="T216" s="235"/>
      <c r="U216" s="229"/>
      <c r="V216" s="229">
        <f>SUM(V217:V249)</f>
        <v>3.1</v>
      </c>
      <c r="W216" s="229"/>
      <c r="X216" s="229"/>
      <c r="Y216" s="229"/>
      <c r="AG216" t="s">
        <v>137</v>
      </c>
    </row>
    <row r="217" spans="1:60" outlineLevel="1" x14ac:dyDescent="0.2">
      <c r="A217" s="237">
        <v>37</v>
      </c>
      <c r="B217" s="238" t="s">
        <v>368</v>
      </c>
      <c r="C217" s="257" t="s">
        <v>369</v>
      </c>
      <c r="D217" s="239" t="s">
        <v>172</v>
      </c>
      <c r="E217" s="240">
        <v>31.658999999999999</v>
      </c>
      <c r="F217" s="241"/>
      <c r="G217" s="242">
        <f>ROUND(E217*F217,2)</f>
        <v>0</v>
      </c>
      <c r="H217" s="241"/>
      <c r="I217" s="242">
        <f>ROUND(E217*H217,2)</f>
        <v>0</v>
      </c>
      <c r="J217" s="241"/>
      <c r="K217" s="242">
        <f>ROUND(E217*J217,2)</f>
        <v>0</v>
      </c>
      <c r="L217" s="242">
        <v>21</v>
      </c>
      <c r="M217" s="242">
        <f>G217*(1+L217/100)</f>
        <v>0</v>
      </c>
      <c r="N217" s="240">
        <v>2.205E-2</v>
      </c>
      <c r="O217" s="240">
        <f>ROUND(E217*N217,2)</f>
        <v>0.7</v>
      </c>
      <c r="P217" s="240">
        <v>0</v>
      </c>
      <c r="Q217" s="240">
        <f>ROUND(E217*P217,2)</f>
        <v>0</v>
      </c>
      <c r="R217" s="242"/>
      <c r="S217" s="242" t="s">
        <v>148</v>
      </c>
      <c r="T217" s="243" t="s">
        <v>142</v>
      </c>
      <c r="U217" s="223">
        <v>2.5000000000000001E-2</v>
      </c>
      <c r="V217" s="223">
        <f>ROUND(E217*U217,2)</f>
        <v>0.79</v>
      </c>
      <c r="W217" s="223"/>
      <c r="X217" s="223" t="s">
        <v>143</v>
      </c>
      <c r="Y217" s="223" t="s">
        <v>144</v>
      </c>
      <c r="Z217" s="213"/>
      <c r="AA217" s="213"/>
      <c r="AB217" s="213"/>
      <c r="AC217" s="213"/>
      <c r="AD217" s="213"/>
      <c r="AE217" s="213"/>
      <c r="AF217" s="213"/>
      <c r="AG217" s="213" t="s">
        <v>149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2" x14ac:dyDescent="0.2">
      <c r="A218" s="220"/>
      <c r="B218" s="221"/>
      <c r="C218" s="258" t="s">
        <v>370</v>
      </c>
      <c r="D218" s="251"/>
      <c r="E218" s="251"/>
      <c r="F218" s="251"/>
      <c r="G218" s="251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3"/>
      <c r="AA218" s="213"/>
      <c r="AB218" s="213"/>
      <c r="AC218" s="213"/>
      <c r="AD218" s="213"/>
      <c r="AE218" s="213"/>
      <c r="AF218" s="213"/>
      <c r="AG218" s="213" t="s">
        <v>169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2" x14ac:dyDescent="0.2">
      <c r="A219" s="220"/>
      <c r="B219" s="221"/>
      <c r="C219" s="260" t="s">
        <v>371</v>
      </c>
      <c r="D219" s="227"/>
      <c r="E219" s="228">
        <v>31.658999999999999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3"/>
      <c r="AA219" s="213"/>
      <c r="AB219" s="213"/>
      <c r="AC219" s="213"/>
      <c r="AD219" s="213"/>
      <c r="AE219" s="213"/>
      <c r="AF219" s="213"/>
      <c r="AG219" s="213" t="s">
        <v>177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37">
        <v>38</v>
      </c>
      <c r="B220" s="238" t="s">
        <v>372</v>
      </c>
      <c r="C220" s="257" t="s">
        <v>373</v>
      </c>
      <c r="D220" s="239" t="s">
        <v>172</v>
      </c>
      <c r="E220" s="240">
        <v>31.658999999999999</v>
      </c>
      <c r="F220" s="241"/>
      <c r="G220" s="242">
        <f>ROUND(E220*F220,2)</f>
        <v>0</v>
      </c>
      <c r="H220" s="241"/>
      <c r="I220" s="242">
        <f>ROUND(E220*H220,2)</f>
        <v>0</v>
      </c>
      <c r="J220" s="241"/>
      <c r="K220" s="242">
        <f>ROUND(E220*J220,2)</f>
        <v>0</v>
      </c>
      <c r="L220" s="242">
        <v>21</v>
      </c>
      <c r="M220" s="242">
        <f>G220*(1+L220/100)</f>
        <v>0</v>
      </c>
      <c r="N220" s="240">
        <v>8.8200000000000001E-2</v>
      </c>
      <c r="O220" s="240">
        <f>ROUND(E220*N220,2)</f>
        <v>2.79</v>
      </c>
      <c r="P220" s="240">
        <v>0</v>
      </c>
      <c r="Q220" s="240">
        <f>ROUND(E220*P220,2)</f>
        <v>0</v>
      </c>
      <c r="R220" s="242"/>
      <c r="S220" s="242" t="s">
        <v>148</v>
      </c>
      <c r="T220" s="243" t="s">
        <v>142</v>
      </c>
      <c r="U220" s="223">
        <v>2.5000000000000001E-2</v>
      </c>
      <c r="V220" s="223">
        <f>ROUND(E220*U220,2)</f>
        <v>0.79</v>
      </c>
      <c r="W220" s="223"/>
      <c r="X220" s="223" t="s">
        <v>143</v>
      </c>
      <c r="Y220" s="223" t="s">
        <v>144</v>
      </c>
      <c r="Z220" s="213"/>
      <c r="AA220" s="213"/>
      <c r="AB220" s="213"/>
      <c r="AC220" s="213"/>
      <c r="AD220" s="213"/>
      <c r="AE220" s="213"/>
      <c r="AF220" s="213"/>
      <c r="AG220" s="213" t="s">
        <v>149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2" x14ac:dyDescent="0.2">
      <c r="A221" s="220"/>
      <c r="B221" s="221"/>
      <c r="C221" s="260" t="s">
        <v>371</v>
      </c>
      <c r="D221" s="227"/>
      <c r="E221" s="228">
        <v>31.658999999999999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3"/>
      <c r="AA221" s="213"/>
      <c r="AB221" s="213"/>
      <c r="AC221" s="213"/>
      <c r="AD221" s="213"/>
      <c r="AE221" s="213"/>
      <c r="AF221" s="213"/>
      <c r="AG221" s="213" t="s">
        <v>177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37">
        <v>39</v>
      </c>
      <c r="B222" s="238" t="s">
        <v>374</v>
      </c>
      <c r="C222" s="257" t="s">
        <v>375</v>
      </c>
      <c r="D222" s="239" t="s">
        <v>172</v>
      </c>
      <c r="E222" s="240">
        <v>31.658999999999999</v>
      </c>
      <c r="F222" s="241"/>
      <c r="G222" s="242">
        <f>ROUND(E222*F222,2)</f>
        <v>0</v>
      </c>
      <c r="H222" s="241"/>
      <c r="I222" s="242">
        <f>ROUND(E222*H222,2)</f>
        <v>0</v>
      </c>
      <c r="J222" s="241"/>
      <c r="K222" s="242">
        <f>ROUND(E222*J222,2)</f>
        <v>0</v>
      </c>
      <c r="L222" s="242">
        <v>21</v>
      </c>
      <c r="M222" s="242">
        <f>G222*(1+L222/100)</f>
        <v>0</v>
      </c>
      <c r="N222" s="240">
        <v>8.8200000000000001E-2</v>
      </c>
      <c r="O222" s="240">
        <f>ROUND(E222*N222,2)</f>
        <v>2.79</v>
      </c>
      <c r="P222" s="240">
        <v>0</v>
      </c>
      <c r="Q222" s="240">
        <f>ROUND(E222*P222,2)</f>
        <v>0</v>
      </c>
      <c r="R222" s="242"/>
      <c r="S222" s="242" t="s">
        <v>148</v>
      </c>
      <c r="T222" s="243" t="s">
        <v>142</v>
      </c>
      <c r="U222" s="223">
        <v>2.5000000000000001E-2</v>
      </c>
      <c r="V222" s="223">
        <f>ROUND(E222*U222,2)</f>
        <v>0.79</v>
      </c>
      <c r="W222" s="223"/>
      <c r="X222" s="223" t="s">
        <v>143</v>
      </c>
      <c r="Y222" s="223" t="s">
        <v>144</v>
      </c>
      <c r="Z222" s="213"/>
      <c r="AA222" s="213"/>
      <c r="AB222" s="213"/>
      <c r="AC222" s="213"/>
      <c r="AD222" s="213"/>
      <c r="AE222" s="213"/>
      <c r="AF222" s="213"/>
      <c r="AG222" s="213" t="s">
        <v>149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2" x14ac:dyDescent="0.2">
      <c r="A223" s="220"/>
      <c r="B223" s="221"/>
      <c r="C223" s="258" t="s">
        <v>376</v>
      </c>
      <c r="D223" s="251"/>
      <c r="E223" s="251"/>
      <c r="F223" s="251"/>
      <c r="G223" s="251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3"/>
      <c r="AA223" s="213"/>
      <c r="AB223" s="213"/>
      <c r="AC223" s="213"/>
      <c r="AD223" s="213"/>
      <c r="AE223" s="213"/>
      <c r="AF223" s="213"/>
      <c r="AG223" s="213" t="s">
        <v>169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2" x14ac:dyDescent="0.2">
      <c r="A224" s="220"/>
      <c r="B224" s="221"/>
      <c r="C224" s="260" t="s">
        <v>371</v>
      </c>
      <c r="D224" s="227"/>
      <c r="E224" s="228">
        <v>31.658999999999999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177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37">
        <v>40</v>
      </c>
      <c r="B225" s="238" t="s">
        <v>377</v>
      </c>
      <c r="C225" s="257" t="s">
        <v>378</v>
      </c>
      <c r="D225" s="239" t="s">
        <v>172</v>
      </c>
      <c r="E225" s="240">
        <v>31.658999999999999</v>
      </c>
      <c r="F225" s="241"/>
      <c r="G225" s="242">
        <f>ROUND(E225*F225,2)</f>
        <v>0</v>
      </c>
      <c r="H225" s="241"/>
      <c r="I225" s="242">
        <f>ROUND(E225*H225,2)</f>
        <v>0</v>
      </c>
      <c r="J225" s="241"/>
      <c r="K225" s="242">
        <f>ROUND(E225*J225,2)</f>
        <v>0</v>
      </c>
      <c r="L225" s="242">
        <v>21</v>
      </c>
      <c r="M225" s="242">
        <f>G225*(1+L225/100)</f>
        <v>0</v>
      </c>
      <c r="N225" s="240">
        <v>0.1323</v>
      </c>
      <c r="O225" s="240">
        <f>ROUND(E225*N225,2)</f>
        <v>4.1900000000000004</v>
      </c>
      <c r="P225" s="240">
        <v>0</v>
      </c>
      <c r="Q225" s="240">
        <f>ROUND(E225*P225,2)</f>
        <v>0</v>
      </c>
      <c r="R225" s="242"/>
      <c r="S225" s="242" t="s">
        <v>148</v>
      </c>
      <c r="T225" s="243" t="s">
        <v>142</v>
      </c>
      <c r="U225" s="223">
        <v>2.3E-2</v>
      </c>
      <c r="V225" s="223">
        <f>ROUND(E225*U225,2)</f>
        <v>0.73</v>
      </c>
      <c r="W225" s="223"/>
      <c r="X225" s="223" t="s">
        <v>143</v>
      </c>
      <c r="Y225" s="223" t="s">
        <v>144</v>
      </c>
      <c r="Z225" s="213"/>
      <c r="AA225" s="213"/>
      <c r="AB225" s="213"/>
      <c r="AC225" s="213"/>
      <c r="AD225" s="213"/>
      <c r="AE225" s="213"/>
      <c r="AF225" s="213"/>
      <c r="AG225" s="213" t="s">
        <v>149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">
      <c r="A226" s="220"/>
      <c r="B226" s="221"/>
      <c r="C226" s="260" t="s">
        <v>371</v>
      </c>
      <c r="D226" s="227"/>
      <c r="E226" s="228">
        <v>31.658999999999999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177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37">
        <v>41</v>
      </c>
      <c r="B227" s="238" t="s">
        <v>379</v>
      </c>
      <c r="C227" s="257" t="s">
        <v>380</v>
      </c>
      <c r="D227" s="239" t="s">
        <v>316</v>
      </c>
      <c r="E227" s="240">
        <v>681.36900000000003</v>
      </c>
      <c r="F227" s="241"/>
      <c r="G227" s="242">
        <f>ROUND(E227*F227,2)</f>
        <v>0</v>
      </c>
      <c r="H227" s="241"/>
      <c r="I227" s="242">
        <f>ROUND(E227*H227,2)</f>
        <v>0</v>
      </c>
      <c r="J227" s="241"/>
      <c r="K227" s="242">
        <f>ROUND(E227*J227,2)</f>
        <v>0</v>
      </c>
      <c r="L227" s="242">
        <v>21</v>
      </c>
      <c r="M227" s="242">
        <f>G227*(1+L227/100)</f>
        <v>0</v>
      </c>
      <c r="N227" s="240">
        <v>3.15E-2</v>
      </c>
      <c r="O227" s="240">
        <f>ROUND(E227*N227,2)</f>
        <v>21.46</v>
      </c>
      <c r="P227" s="240">
        <v>0</v>
      </c>
      <c r="Q227" s="240">
        <f>ROUND(E227*P227,2)</f>
        <v>0</v>
      </c>
      <c r="R227" s="242"/>
      <c r="S227" s="242" t="s">
        <v>148</v>
      </c>
      <c r="T227" s="243" t="s">
        <v>142</v>
      </c>
      <c r="U227" s="223">
        <v>0</v>
      </c>
      <c r="V227" s="223">
        <f>ROUND(E227*U227,2)</f>
        <v>0</v>
      </c>
      <c r="W227" s="223"/>
      <c r="X227" s="223" t="s">
        <v>143</v>
      </c>
      <c r="Y227" s="223" t="s">
        <v>144</v>
      </c>
      <c r="Z227" s="213"/>
      <c r="AA227" s="213"/>
      <c r="AB227" s="213"/>
      <c r="AC227" s="213"/>
      <c r="AD227" s="213"/>
      <c r="AE227" s="213"/>
      <c r="AF227" s="213"/>
      <c r="AG227" s="213" t="s">
        <v>145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2" x14ac:dyDescent="0.2">
      <c r="A228" s="220"/>
      <c r="B228" s="221"/>
      <c r="C228" s="258" t="s">
        <v>381</v>
      </c>
      <c r="D228" s="251"/>
      <c r="E228" s="251"/>
      <c r="F228" s="251"/>
      <c r="G228" s="251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169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52" t="str">
        <f>C228</f>
        <v>VENKOVNÍ SYSTÉM PODKLADNÍ VRSTVY NA BÁZI POLYURETANŮ, KAMENIVA A GUMOVÉHO SBR GRANULÁTU, VODOPROPUSTNÝ.</v>
      </c>
      <c r="BB228" s="213"/>
      <c r="BC228" s="213"/>
      <c r="BD228" s="213"/>
      <c r="BE228" s="213"/>
      <c r="BF228" s="213"/>
      <c r="BG228" s="213"/>
      <c r="BH228" s="213"/>
    </row>
    <row r="229" spans="1:60" outlineLevel="3" x14ac:dyDescent="0.2">
      <c r="A229" s="220"/>
      <c r="B229" s="221"/>
      <c r="C229" s="262" t="s">
        <v>180</v>
      </c>
      <c r="D229" s="224"/>
      <c r="E229" s="225"/>
      <c r="F229" s="226"/>
      <c r="G229" s="226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3"/>
      <c r="AA229" s="213"/>
      <c r="AB229" s="213"/>
      <c r="AC229" s="213"/>
      <c r="AD229" s="213"/>
      <c r="AE229" s="213"/>
      <c r="AF229" s="213"/>
      <c r="AG229" s="213" t="s">
        <v>169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3" x14ac:dyDescent="0.2">
      <c r="A230" s="220"/>
      <c r="B230" s="221"/>
      <c r="C230" s="261" t="s">
        <v>382</v>
      </c>
      <c r="D230" s="254"/>
      <c r="E230" s="254"/>
      <c r="F230" s="254"/>
      <c r="G230" s="254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3"/>
      <c r="AA230" s="213"/>
      <c r="AB230" s="213"/>
      <c r="AC230" s="213"/>
      <c r="AD230" s="213"/>
      <c r="AE230" s="213"/>
      <c r="AF230" s="213"/>
      <c r="AG230" s="213" t="s">
        <v>169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 x14ac:dyDescent="0.2">
      <c r="A231" s="220"/>
      <c r="B231" s="221"/>
      <c r="C231" s="262" t="s">
        <v>180</v>
      </c>
      <c r="D231" s="224"/>
      <c r="E231" s="225"/>
      <c r="F231" s="226"/>
      <c r="G231" s="226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3"/>
      <c r="AA231" s="213"/>
      <c r="AB231" s="213"/>
      <c r="AC231" s="213"/>
      <c r="AD231" s="213"/>
      <c r="AE231" s="213"/>
      <c r="AF231" s="213"/>
      <c r="AG231" s="213" t="s">
        <v>169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3" x14ac:dyDescent="0.2">
      <c r="A232" s="220"/>
      <c r="B232" s="221"/>
      <c r="C232" s="261" t="s">
        <v>383</v>
      </c>
      <c r="D232" s="254"/>
      <c r="E232" s="254"/>
      <c r="F232" s="254"/>
      <c r="G232" s="254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3"/>
      <c r="AA232" s="213"/>
      <c r="AB232" s="213"/>
      <c r="AC232" s="213"/>
      <c r="AD232" s="213"/>
      <c r="AE232" s="213"/>
      <c r="AF232" s="213"/>
      <c r="AG232" s="213" t="s">
        <v>169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3" x14ac:dyDescent="0.2">
      <c r="A233" s="220"/>
      <c r="B233" s="221"/>
      <c r="C233" s="262" t="s">
        <v>180</v>
      </c>
      <c r="D233" s="224"/>
      <c r="E233" s="225"/>
      <c r="F233" s="226"/>
      <c r="G233" s="226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3"/>
      <c r="AA233" s="213"/>
      <c r="AB233" s="213"/>
      <c r="AC233" s="213"/>
      <c r="AD233" s="213"/>
      <c r="AE233" s="213"/>
      <c r="AF233" s="213"/>
      <c r="AG233" s="213" t="s">
        <v>169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3" x14ac:dyDescent="0.2">
      <c r="A234" s="220"/>
      <c r="B234" s="221"/>
      <c r="C234" s="261" t="s">
        <v>710</v>
      </c>
      <c r="D234" s="254"/>
      <c r="E234" s="254"/>
      <c r="F234" s="254"/>
      <c r="G234" s="254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3"/>
      <c r="AA234" s="213"/>
      <c r="AB234" s="213"/>
      <c r="AC234" s="213"/>
      <c r="AD234" s="213"/>
      <c r="AE234" s="213"/>
      <c r="AF234" s="213"/>
      <c r="AG234" s="213" t="s">
        <v>169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52" t="str">
        <f>C234</f>
        <v>Použití: Povrch je vodopropustná podkladní vrstva pro plochy s umělým trávníkem nebo jako náhradní řešení k vodopropustnému asfaltu</v>
      </c>
      <c r="BB234" s="213"/>
      <c r="BC234" s="213"/>
      <c r="BD234" s="213"/>
      <c r="BE234" s="213"/>
      <c r="BF234" s="213"/>
      <c r="BG234" s="213"/>
      <c r="BH234" s="213"/>
    </row>
    <row r="235" spans="1:60" outlineLevel="3" x14ac:dyDescent="0.2">
      <c r="A235" s="220"/>
      <c r="B235" s="221"/>
      <c r="C235" s="261" t="s">
        <v>384</v>
      </c>
      <c r="D235" s="254"/>
      <c r="E235" s="254"/>
      <c r="F235" s="254"/>
      <c r="G235" s="254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3"/>
      <c r="AA235" s="213"/>
      <c r="AB235" s="213"/>
      <c r="AC235" s="213"/>
      <c r="AD235" s="213"/>
      <c r="AE235" s="213"/>
      <c r="AF235" s="213"/>
      <c r="AG235" s="213" t="s">
        <v>169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3" x14ac:dyDescent="0.2">
      <c r="A236" s="220"/>
      <c r="B236" s="221"/>
      <c r="C236" s="262" t="s">
        <v>180</v>
      </c>
      <c r="D236" s="224"/>
      <c r="E236" s="225"/>
      <c r="F236" s="226"/>
      <c r="G236" s="226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3"/>
      <c r="AA236" s="213"/>
      <c r="AB236" s="213"/>
      <c r="AC236" s="213"/>
      <c r="AD236" s="213"/>
      <c r="AE236" s="213"/>
      <c r="AF236" s="213"/>
      <c r="AG236" s="213" t="s">
        <v>169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3" x14ac:dyDescent="0.2">
      <c r="A237" s="220"/>
      <c r="B237" s="221"/>
      <c r="C237" s="261" t="s">
        <v>385</v>
      </c>
      <c r="D237" s="254"/>
      <c r="E237" s="254"/>
      <c r="F237" s="254"/>
      <c r="G237" s="254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3"/>
      <c r="AA237" s="213"/>
      <c r="AB237" s="213"/>
      <c r="AC237" s="213"/>
      <c r="AD237" s="213"/>
      <c r="AE237" s="213"/>
      <c r="AF237" s="213"/>
      <c r="AG237" s="213" t="s">
        <v>169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3" x14ac:dyDescent="0.2">
      <c r="A238" s="220"/>
      <c r="B238" s="221"/>
      <c r="C238" s="261" t="s">
        <v>386</v>
      </c>
      <c r="D238" s="254"/>
      <c r="E238" s="254"/>
      <c r="F238" s="254"/>
      <c r="G238" s="254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3"/>
      <c r="AA238" s="213"/>
      <c r="AB238" s="213"/>
      <c r="AC238" s="213"/>
      <c r="AD238" s="213"/>
      <c r="AE238" s="213"/>
      <c r="AF238" s="213"/>
      <c r="AG238" s="213" t="s">
        <v>169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ht="22.5" outlineLevel="3" x14ac:dyDescent="0.2">
      <c r="A239" s="220"/>
      <c r="B239" s="221"/>
      <c r="C239" s="261" t="s">
        <v>387</v>
      </c>
      <c r="D239" s="254"/>
      <c r="E239" s="254"/>
      <c r="F239" s="254"/>
      <c r="G239" s="254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3"/>
      <c r="AA239" s="213"/>
      <c r="AB239" s="213"/>
      <c r="AC239" s="213"/>
      <c r="AD239" s="213"/>
      <c r="AE239" s="213"/>
      <c r="AF239" s="213"/>
      <c r="AG239" s="213" t="s">
        <v>169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52" t="str">
        <f>C239</f>
        <v>Teplota podloží musí být průměrně 3°C nad teplotou rosného bodu. Min teplota vzduchu dlouhodobě pod hodnotou 10°C, max 40°C, vlhkost vzduchu –dlouhodobě pod hranicí 65-70%.</v>
      </c>
      <c r="BB239" s="213"/>
      <c r="BC239" s="213"/>
      <c r="BD239" s="213"/>
      <c r="BE239" s="213"/>
      <c r="BF239" s="213"/>
      <c r="BG239" s="213"/>
      <c r="BH239" s="213"/>
    </row>
    <row r="240" spans="1:60" ht="33.75" outlineLevel="3" x14ac:dyDescent="0.2">
      <c r="A240" s="220"/>
      <c r="B240" s="221"/>
      <c r="C240" s="261" t="s">
        <v>388</v>
      </c>
      <c r="D240" s="254"/>
      <c r="E240" s="254"/>
      <c r="F240" s="254"/>
      <c r="G240" s="254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3"/>
      <c r="AA240" s="213"/>
      <c r="AB240" s="213"/>
      <c r="AC240" s="213"/>
      <c r="AD240" s="213"/>
      <c r="AE240" s="213"/>
      <c r="AF240" s="213"/>
      <c r="AG240" s="213" t="s">
        <v>169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52" t="str">
        <f>C240</f>
        <v>Je nutné připravit pouze takovou plochu, kterou zpracujeme v příštích 24 hodinách (u betonu v příštích 8 hodinách). Při překročení tohoto časového intervalu je nutné znovu aplikovat, protože došlo k vyschnutí. Před aplikací elastické vrstvy se ředidlo obsažené v penetraci odpařuje a dobře ošetřenou plochu poznáme podle toho, že povrch lepí.</v>
      </c>
      <c r="BB240" s="213"/>
      <c r="BC240" s="213"/>
      <c r="BD240" s="213"/>
      <c r="BE240" s="213"/>
      <c r="BF240" s="213"/>
      <c r="BG240" s="213"/>
      <c r="BH240" s="213"/>
    </row>
    <row r="241" spans="1:60" outlineLevel="3" x14ac:dyDescent="0.2">
      <c r="A241" s="220"/>
      <c r="B241" s="221"/>
      <c r="C241" s="261" t="s">
        <v>389</v>
      </c>
      <c r="D241" s="254"/>
      <c r="E241" s="254"/>
      <c r="F241" s="254"/>
      <c r="G241" s="254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3"/>
      <c r="AA241" s="213"/>
      <c r="AB241" s="213"/>
      <c r="AC241" s="213"/>
      <c r="AD241" s="213"/>
      <c r="AE241" s="213"/>
      <c r="AF241" s="213"/>
      <c r="AG241" s="213" t="s">
        <v>169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52" t="str">
        <f>C241</f>
        <v>Položit strojově nebo ručně vrstvu SBR granulátu  s kamenivem frakce 2-5 mm. Doba vytvrdnutí závisí na teplotě a vlhkosti vzduchu.</v>
      </c>
      <c r="BB241" s="213"/>
      <c r="BC241" s="213"/>
      <c r="BD241" s="213"/>
      <c r="BE241" s="213"/>
      <c r="BF241" s="213"/>
      <c r="BG241" s="213"/>
      <c r="BH241" s="213"/>
    </row>
    <row r="242" spans="1:60" outlineLevel="2" x14ac:dyDescent="0.2">
      <c r="A242" s="220"/>
      <c r="B242" s="221"/>
      <c r="C242" s="260" t="s">
        <v>390</v>
      </c>
      <c r="D242" s="227"/>
      <c r="E242" s="228">
        <v>649.71</v>
      </c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23"/>
      <c r="Z242" s="213"/>
      <c r="AA242" s="213"/>
      <c r="AB242" s="213"/>
      <c r="AC242" s="213"/>
      <c r="AD242" s="213"/>
      <c r="AE242" s="213"/>
      <c r="AF242" s="213"/>
      <c r="AG242" s="213" t="s">
        <v>177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3" x14ac:dyDescent="0.2">
      <c r="A243" s="220"/>
      <c r="B243" s="221"/>
      <c r="C243" s="260" t="s">
        <v>391</v>
      </c>
      <c r="D243" s="227"/>
      <c r="E243" s="228">
        <v>31.658999999999999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3"/>
      <c r="AA243" s="213"/>
      <c r="AB243" s="213"/>
      <c r="AC243" s="213"/>
      <c r="AD243" s="213"/>
      <c r="AE243" s="213"/>
      <c r="AF243" s="213"/>
      <c r="AG243" s="213" t="s">
        <v>177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37">
        <v>42</v>
      </c>
      <c r="B244" s="238" t="s">
        <v>392</v>
      </c>
      <c r="C244" s="257" t="s">
        <v>393</v>
      </c>
      <c r="D244" s="239" t="s">
        <v>172</v>
      </c>
      <c r="E244" s="240">
        <v>31.658999999999999</v>
      </c>
      <c r="F244" s="241"/>
      <c r="G244" s="242">
        <f>ROUND(E244*F244,2)</f>
        <v>0</v>
      </c>
      <c r="H244" s="241"/>
      <c r="I244" s="242">
        <f>ROUND(E244*H244,2)</f>
        <v>0</v>
      </c>
      <c r="J244" s="241"/>
      <c r="K244" s="242">
        <f>ROUND(E244*J244,2)</f>
        <v>0</v>
      </c>
      <c r="L244" s="242">
        <v>21</v>
      </c>
      <c r="M244" s="242">
        <f>G244*(1+L244/100)</f>
        <v>0</v>
      </c>
      <c r="N244" s="240">
        <v>0.38624999999999998</v>
      </c>
      <c r="O244" s="240">
        <f>ROUND(E244*N244,2)</f>
        <v>12.23</v>
      </c>
      <c r="P244" s="240">
        <v>0</v>
      </c>
      <c r="Q244" s="240">
        <f>ROUND(E244*P244,2)</f>
        <v>0</v>
      </c>
      <c r="R244" s="242" t="s">
        <v>186</v>
      </c>
      <c r="S244" s="242" t="s">
        <v>141</v>
      </c>
      <c r="T244" s="243" t="s">
        <v>142</v>
      </c>
      <c r="U244" s="223">
        <v>0</v>
      </c>
      <c r="V244" s="223">
        <f>ROUND(E244*U244,2)</f>
        <v>0</v>
      </c>
      <c r="W244" s="223"/>
      <c r="X244" s="223" t="s">
        <v>296</v>
      </c>
      <c r="Y244" s="223" t="s">
        <v>144</v>
      </c>
      <c r="Z244" s="213"/>
      <c r="AA244" s="213"/>
      <c r="AB244" s="213"/>
      <c r="AC244" s="213"/>
      <c r="AD244" s="213"/>
      <c r="AE244" s="213"/>
      <c r="AF244" s="213"/>
      <c r="AG244" s="213" t="s">
        <v>297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2" x14ac:dyDescent="0.2">
      <c r="A245" s="220"/>
      <c r="B245" s="221"/>
      <c r="C245" s="259" t="s">
        <v>394</v>
      </c>
      <c r="D245" s="253"/>
      <c r="E245" s="253"/>
      <c r="F245" s="253"/>
      <c r="G245" s="25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3"/>
      <c r="AA245" s="213"/>
      <c r="AB245" s="213"/>
      <c r="AC245" s="213"/>
      <c r="AD245" s="213"/>
      <c r="AE245" s="213"/>
      <c r="AF245" s="213"/>
      <c r="AG245" s="213" t="s">
        <v>175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2" x14ac:dyDescent="0.2">
      <c r="A246" s="220"/>
      <c r="B246" s="221"/>
      <c r="C246" s="261" t="s">
        <v>395</v>
      </c>
      <c r="D246" s="254"/>
      <c r="E246" s="254"/>
      <c r="F246" s="254"/>
      <c r="G246" s="254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3"/>
      <c r="AA246" s="213"/>
      <c r="AB246" s="213"/>
      <c r="AC246" s="213"/>
      <c r="AD246" s="213"/>
      <c r="AE246" s="213"/>
      <c r="AF246" s="213"/>
      <c r="AG246" s="213" t="s">
        <v>169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2" x14ac:dyDescent="0.2">
      <c r="A247" s="220"/>
      <c r="B247" s="221"/>
      <c r="C247" s="260" t="s">
        <v>371</v>
      </c>
      <c r="D247" s="227"/>
      <c r="E247" s="228">
        <v>31.658999999999999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3"/>
      <c r="AA247" s="213"/>
      <c r="AB247" s="213"/>
      <c r="AC247" s="213"/>
      <c r="AD247" s="213"/>
      <c r="AE247" s="213"/>
      <c r="AF247" s="213"/>
      <c r="AG247" s="213" t="s">
        <v>177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37">
        <v>43</v>
      </c>
      <c r="B248" s="238" t="s">
        <v>396</v>
      </c>
      <c r="C248" s="257" t="s">
        <v>397</v>
      </c>
      <c r="D248" s="239" t="s">
        <v>172</v>
      </c>
      <c r="E248" s="240">
        <v>140.69999999999999</v>
      </c>
      <c r="F248" s="241"/>
      <c r="G248" s="242">
        <f>ROUND(E248*F248,2)</f>
        <v>0</v>
      </c>
      <c r="H248" s="241"/>
      <c r="I248" s="242">
        <f>ROUND(E248*H248,2)</f>
        <v>0</v>
      </c>
      <c r="J248" s="241"/>
      <c r="K248" s="242">
        <f>ROUND(E248*J248,2)</f>
        <v>0</v>
      </c>
      <c r="L248" s="242">
        <v>21</v>
      </c>
      <c r="M248" s="242">
        <f>G248*(1+L248/100)</f>
        <v>0</v>
      </c>
      <c r="N248" s="240">
        <v>5.5E-2</v>
      </c>
      <c r="O248" s="240">
        <f>ROUND(E248*N248,2)</f>
        <v>7.74</v>
      </c>
      <c r="P248" s="240">
        <v>0</v>
      </c>
      <c r="Q248" s="240">
        <f>ROUND(E248*P248,2)</f>
        <v>0</v>
      </c>
      <c r="R248" s="242"/>
      <c r="S248" s="242" t="s">
        <v>148</v>
      </c>
      <c r="T248" s="243" t="s">
        <v>142</v>
      </c>
      <c r="U248" s="223">
        <v>0</v>
      </c>
      <c r="V248" s="223">
        <f>ROUND(E248*U248,2)</f>
        <v>0</v>
      </c>
      <c r="W248" s="223"/>
      <c r="X248" s="223" t="s">
        <v>296</v>
      </c>
      <c r="Y248" s="223" t="s">
        <v>144</v>
      </c>
      <c r="Z248" s="213"/>
      <c r="AA248" s="213"/>
      <c r="AB248" s="213"/>
      <c r="AC248" s="213"/>
      <c r="AD248" s="213"/>
      <c r="AE248" s="213"/>
      <c r="AF248" s="213"/>
      <c r="AG248" s="213" t="s">
        <v>297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2" x14ac:dyDescent="0.2">
      <c r="A249" s="220"/>
      <c r="B249" s="221"/>
      <c r="C249" s="260" t="s">
        <v>183</v>
      </c>
      <c r="D249" s="227"/>
      <c r="E249" s="228">
        <v>140.69999999999999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3"/>
      <c r="AA249" s="213"/>
      <c r="AB249" s="213"/>
      <c r="AC249" s="213"/>
      <c r="AD249" s="213"/>
      <c r="AE249" s="213"/>
      <c r="AF249" s="213"/>
      <c r="AG249" s="213" t="s">
        <v>177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x14ac:dyDescent="0.2">
      <c r="A250" s="230" t="s">
        <v>136</v>
      </c>
      <c r="B250" s="231" t="s">
        <v>80</v>
      </c>
      <c r="C250" s="255" t="s">
        <v>81</v>
      </c>
      <c r="D250" s="232"/>
      <c r="E250" s="233"/>
      <c r="F250" s="234"/>
      <c r="G250" s="234">
        <f>SUMIF(AG251:AG267,"&lt;&gt;NOR",G251:G267)</f>
        <v>0</v>
      </c>
      <c r="H250" s="234"/>
      <c r="I250" s="234">
        <f>SUM(I251:I267)</f>
        <v>0</v>
      </c>
      <c r="J250" s="234"/>
      <c r="K250" s="234">
        <f>SUM(K251:K267)</f>
        <v>0</v>
      </c>
      <c r="L250" s="234"/>
      <c r="M250" s="234">
        <f>SUM(M251:M267)</f>
        <v>0</v>
      </c>
      <c r="N250" s="233"/>
      <c r="O250" s="233">
        <f>SUM(O251:O267)</f>
        <v>2904.5</v>
      </c>
      <c r="P250" s="233"/>
      <c r="Q250" s="233">
        <f>SUM(Q251:Q267)</f>
        <v>0</v>
      </c>
      <c r="R250" s="234"/>
      <c r="S250" s="234"/>
      <c r="T250" s="235"/>
      <c r="U250" s="229"/>
      <c r="V250" s="229">
        <f>SUM(V251:V267)</f>
        <v>555.76</v>
      </c>
      <c r="W250" s="229"/>
      <c r="X250" s="229"/>
      <c r="Y250" s="229"/>
      <c r="AG250" t="s">
        <v>137</v>
      </c>
    </row>
    <row r="251" spans="1:60" outlineLevel="1" x14ac:dyDescent="0.2">
      <c r="A251" s="237">
        <v>44</v>
      </c>
      <c r="B251" s="238" t="s">
        <v>392</v>
      </c>
      <c r="C251" s="257" t="s">
        <v>393</v>
      </c>
      <c r="D251" s="239" t="s">
        <v>172</v>
      </c>
      <c r="E251" s="240">
        <v>2277.6799999999998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21</v>
      </c>
      <c r="M251" s="242">
        <f>G251*(1+L251/100)</f>
        <v>0</v>
      </c>
      <c r="N251" s="240">
        <v>0.43</v>
      </c>
      <c r="O251" s="240">
        <f>ROUND(E251*N251,2)</f>
        <v>979.4</v>
      </c>
      <c r="P251" s="240">
        <v>0</v>
      </c>
      <c r="Q251" s="240">
        <f>ROUND(E251*P251,2)</f>
        <v>0</v>
      </c>
      <c r="R251" s="242" t="s">
        <v>186</v>
      </c>
      <c r="S251" s="242" t="s">
        <v>141</v>
      </c>
      <c r="T251" s="243" t="s">
        <v>142</v>
      </c>
      <c r="U251" s="223">
        <v>2.8000000000000001E-2</v>
      </c>
      <c r="V251" s="223">
        <f>ROUND(E251*U251,2)</f>
        <v>63.78</v>
      </c>
      <c r="W251" s="223"/>
      <c r="X251" s="223" t="s">
        <v>143</v>
      </c>
      <c r="Y251" s="223" t="s">
        <v>144</v>
      </c>
      <c r="Z251" s="213"/>
      <c r="AA251" s="213"/>
      <c r="AB251" s="213"/>
      <c r="AC251" s="213"/>
      <c r="AD251" s="213"/>
      <c r="AE251" s="213"/>
      <c r="AF251" s="213"/>
      <c r="AG251" s="213" t="s">
        <v>145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2" x14ac:dyDescent="0.2">
      <c r="A252" s="220"/>
      <c r="B252" s="221"/>
      <c r="C252" s="259" t="s">
        <v>394</v>
      </c>
      <c r="D252" s="253"/>
      <c r="E252" s="253"/>
      <c r="F252" s="253"/>
      <c r="G252" s="25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23"/>
      <c r="Z252" s="213"/>
      <c r="AA252" s="213"/>
      <c r="AB252" s="213"/>
      <c r="AC252" s="213"/>
      <c r="AD252" s="213"/>
      <c r="AE252" s="213"/>
      <c r="AF252" s="213"/>
      <c r="AG252" s="213" t="s">
        <v>175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2" x14ac:dyDescent="0.2">
      <c r="A253" s="220"/>
      <c r="B253" s="221"/>
      <c r="C253" s="260" t="s">
        <v>398</v>
      </c>
      <c r="D253" s="227"/>
      <c r="E253" s="228">
        <v>1487.27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3"/>
      <c r="AA253" s="213"/>
      <c r="AB253" s="213"/>
      <c r="AC253" s="213"/>
      <c r="AD253" s="213"/>
      <c r="AE253" s="213"/>
      <c r="AF253" s="213"/>
      <c r="AG253" s="213" t="s">
        <v>177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3" x14ac:dyDescent="0.2">
      <c r="A254" s="220"/>
      <c r="B254" s="221"/>
      <c r="C254" s="260" t="s">
        <v>183</v>
      </c>
      <c r="D254" s="227"/>
      <c r="E254" s="228">
        <v>140.69999999999999</v>
      </c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3"/>
      <c r="AA254" s="213"/>
      <c r="AB254" s="213"/>
      <c r="AC254" s="213"/>
      <c r="AD254" s="213"/>
      <c r="AE254" s="213"/>
      <c r="AF254" s="213"/>
      <c r="AG254" s="213" t="s">
        <v>177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3" x14ac:dyDescent="0.2">
      <c r="A255" s="220"/>
      <c r="B255" s="221"/>
      <c r="C255" s="260" t="s">
        <v>399</v>
      </c>
      <c r="D255" s="227"/>
      <c r="E255" s="228">
        <v>649.71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3"/>
      <c r="AA255" s="213"/>
      <c r="AB255" s="213"/>
      <c r="AC255" s="213"/>
      <c r="AD255" s="213"/>
      <c r="AE255" s="213"/>
      <c r="AF255" s="213"/>
      <c r="AG255" s="213" t="s">
        <v>177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37">
        <v>45</v>
      </c>
      <c r="B256" s="238" t="s">
        <v>400</v>
      </c>
      <c r="C256" s="257" t="s">
        <v>401</v>
      </c>
      <c r="D256" s="239" t="s">
        <v>172</v>
      </c>
      <c r="E256" s="240">
        <v>2277.6799999999998</v>
      </c>
      <c r="F256" s="241"/>
      <c r="G256" s="242">
        <f>ROUND(E256*F256,2)</f>
        <v>0</v>
      </c>
      <c r="H256" s="241"/>
      <c r="I256" s="242">
        <f>ROUND(E256*H256,2)</f>
        <v>0</v>
      </c>
      <c r="J256" s="241"/>
      <c r="K256" s="242">
        <f>ROUND(E256*J256,2)</f>
        <v>0</v>
      </c>
      <c r="L256" s="242">
        <v>21</v>
      </c>
      <c r="M256" s="242">
        <f>G256*(1+L256/100)</f>
        <v>0</v>
      </c>
      <c r="N256" s="240">
        <v>0.66149999999999998</v>
      </c>
      <c r="O256" s="240">
        <f>ROUND(E256*N256,2)</f>
        <v>1506.69</v>
      </c>
      <c r="P256" s="240">
        <v>0</v>
      </c>
      <c r="Q256" s="240">
        <f>ROUND(E256*P256,2)</f>
        <v>0</v>
      </c>
      <c r="R256" s="242"/>
      <c r="S256" s="242" t="s">
        <v>148</v>
      </c>
      <c r="T256" s="243" t="s">
        <v>142</v>
      </c>
      <c r="U256" s="223">
        <v>3.2399999999999998E-2</v>
      </c>
      <c r="V256" s="223">
        <f>ROUND(E256*U256,2)</f>
        <v>73.8</v>
      </c>
      <c r="W256" s="223"/>
      <c r="X256" s="223" t="s">
        <v>143</v>
      </c>
      <c r="Y256" s="223" t="s">
        <v>144</v>
      </c>
      <c r="Z256" s="213"/>
      <c r="AA256" s="213"/>
      <c r="AB256" s="213"/>
      <c r="AC256" s="213"/>
      <c r="AD256" s="213"/>
      <c r="AE256" s="213"/>
      <c r="AF256" s="213"/>
      <c r="AG256" s="213" t="s">
        <v>145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2" x14ac:dyDescent="0.2">
      <c r="A257" s="220"/>
      <c r="B257" s="221"/>
      <c r="C257" s="260" t="s">
        <v>398</v>
      </c>
      <c r="D257" s="227"/>
      <c r="E257" s="228">
        <v>1487.27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3"/>
      <c r="AA257" s="213"/>
      <c r="AB257" s="213"/>
      <c r="AC257" s="213"/>
      <c r="AD257" s="213"/>
      <c r="AE257" s="213"/>
      <c r="AF257" s="213"/>
      <c r="AG257" s="213" t="s">
        <v>177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3" x14ac:dyDescent="0.2">
      <c r="A258" s="220"/>
      <c r="B258" s="221"/>
      <c r="C258" s="260" t="s">
        <v>183</v>
      </c>
      <c r="D258" s="227"/>
      <c r="E258" s="228">
        <v>140.69999999999999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3"/>
      <c r="AA258" s="213"/>
      <c r="AB258" s="213"/>
      <c r="AC258" s="213"/>
      <c r="AD258" s="213"/>
      <c r="AE258" s="213"/>
      <c r="AF258" s="213"/>
      <c r="AG258" s="213" t="s">
        <v>177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3" x14ac:dyDescent="0.2">
      <c r="A259" s="220"/>
      <c r="B259" s="221"/>
      <c r="C259" s="260" t="s">
        <v>399</v>
      </c>
      <c r="D259" s="227"/>
      <c r="E259" s="228">
        <v>649.71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3"/>
      <c r="AA259" s="213"/>
      <c r="AB259" s="213"/>
      <c r="AC259" s="213"/>
      <c r="AD259" s="213"/>
      <c r="AE259" s="213"/>
      <c r="AF259" s="213"/>
      <c r="AG259" s="213" t="s">
        <v>177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37">
        <v>46</v>
      </c>
      <c r="B260" s="238" t="s">
        <v>402</v>
      </c>
      <c r="C260" s="257" t="s">
        <v>403</v>
      </c>
      <c r="D260" s="239" t="s">
        <v>190</v>
      </c>
      <c r="E260" s="240">
        <v>227.768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0">
        <v>1.837</v>
      </c>
      <c r="O260" s="240">
        <f>ROUND(E260*N260,2)</f>
        <v>418.41</v>
      </c>
      <c r="P260" s="240">
        <v>0</v>
      </c>
      <c r="Q260" s="240">
        <f>ROUND(E260*P260,2)</f>
        <v>0</v>
      </c>
      <c r="R260" s="242"/>
      <c r="S260" s="242" t="s">
        <v>148</v>
      </c>
      <c r="T260" s="243" t="s">
        <v>142</v>
      </c>
      <c r="U260" s="223">
        <v>1.8360000000000001</v>
      </c>
      <c r="V260" s="223">
        <f>ROUND(E260*U260,2)</f>
        <v>418.18</v>
      </c>
      <c r="W260" s="223"/>
      <c r="X260" s="223" t="s">
        <v>143</v>
      </c>
      <c r="Y260" s="223" t="s">
        <v>144</v>
      </c>
      <c r="Z260" s="213"/>
      <c r="AA260" s="213"/>
      <c r="AB260" s="213"/>
      <c r="AC260" s="213"/>
      <c r="AD260" s="213"/>
      <c r="AE260" s="213"/>
      <c r="AF260" s="213"/>
      <c r="AG260" s="213" t="s">
        <v>145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2" x14ac:dyDescent="0.2">
      <c r="A261" s="220"/>
      <c r="B261" s="221"/>
      <c r="C261" s="260" t="s">
        <v>404</v>
      </c>
      <c r="D261" s="227"/>
      <c r="E261" s="228">
        <v>148.727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3"/>
      <c r="AA261" s="213"/>
      <c r="AB261" s="213"/>
      <c r="AC261" s="213"/>
      <c r="AD261" s="213"/>
      <c r="AE261" s="213"/>
      <c r="AF261" s="213"/>
      <c r="AG261" s="213" t="s">
        <v>177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3" x14ac:dyDescent="0.2">
      <c r="A262" s="220"/>
      <c r="B262" s="221"/>
      <c r="C262" s="260" t="s">
        <v>405</v>
      </c>
      <c r="D262" s="227"/>
      <c r="E262" s="228">
        <v>14.07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3"/>
      <c r="AA262" s="213"/>
      <c r="AB262" s="213"/>
      <c r="AC262" s="213"/>
      <c r="AD262" s="213"/>
      <c r="AE262" s="213"/>
      <c r="AF262" s="213"/>
      <c r="AG262" s="213" t="s">
        <v>177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3" x14ac:dyDescent="0.2">
      <c r="A263" s="220"/>
      <c r="B263" s="221"/>
      <c r="C263" s="260" t="s">
        <v>406</v>
      </c>
      <c r="D263" s="227"/>
      <c r="E263" s="228">
        <v>64.971000000000004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3"/>
      <c r="AA263" s="213"/>
      <c r="AB263" s="213"/>
      <c r="AC263" s="213"/>
      <c r="AD263" s="213"/>
      <c r="AE263" s="213"/>
      <c r="AF263" s="213"/>
      <c r="AG263" s="213" t="s">
        <v>177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37">
        <v>47</v>
      </c>
      <c r="B264" s="238" t="s">
        <v>407</v>
      </c>
      <c r="C264" s="257" t="s">
        <v>408</v>
      </c>
      <c r="D264" s="239" t="s">
        <v>172</v>
      </c>
      <c r="E264" s="240">
        <v>1487.27</v>
      </c>
      <c r="F264" s="241"/>
      <c r="G264" s="242">
        <f>ROUND(E264*F264,2)</f>
        <v>0</v>
      </c>
      <c r="H264" s="241"/>
      <c r="I264" s="242">
        <f>ROUND(E264*H264,2)</f>
        <v>0</v>
      </c>
      <c r="J264" s="241"/>
      <c r="K264" s="242">
        <f>ROUND(E264*J264,2)</f>
        <v>0</v>
      </c>
      <c r="L264" s="242">
        <v>21</v>
      </c>
      <c r="M264" s="242">
        <f>G264*(1+L264/100)</f>
        <v>0</v>
      </c>
      <c r="N264" s="240">
        <v>0</v>
      </c>
      <c r="O264" s="240">
        <f>ROUND(E264*N264,2)</f>
        <v>0</v>
      </c>
      <c r="P264" s="240">
        <v>0</v>
      </c>
      <c r="Q264" s="240">
        <f>ROUND(E264*P264,2)</f>
        <v>0</v>
      </c>
      <c r="R264" s="242"/>
      <c r="S264" s="242" t="s">
        <v>244</v>
      </c>
      <c r="T264" s="243" t="s">
        <v>142</v>
      </c>
      <c r="U264" s="223">
        <v>0</v>
      </c>
      <c r="V264" s="223">
        <f>ROUND(E264*U264,2)</f>
        <v>0</v>
      </c>
      <c r="W264" s="223"/>
      <c r="X264" s="223" t="s">
        <v>143</v>
      </c>
      <c r="Y264" s="223" t="s">
        <v>144</v>
      </c>
      <c r="Z264" s="213"/>
      <c r="AA264" s="213"/>
      <c r="AB264" s="213"/>
      <c r="AC264" s="213"/>
      <c r="AD264" s="213"/>
      <c r="AE264" s="213"/>
      <c r="AF264" s="213"/>
      <c r="AG264" s="213" t="s">
        <v>149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2" x14ac:dyDescent="0.2">
      <c r="A265" s="220"/>
      <c r="B265" s="221"/>
      <c r="C265" s="260" t="s">
        <v>398</v>
      </c>
      <c r="D265" s="227"/>
      <c r="E265" s="228">
        <v>1487.27</v>
      </c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23"/>
      <c r="Z265" s="213"/>
      <c r="AA265" s="213"/>
      <c r="AB265" s="213"/>
      <c r="AC265" s="213"/>
      <c r="AD265" s="213"/>
      <c r="AE265" s="213"/>
      <c r="AF265" s="213"/>
      <c r="AG265" s="213" t="s">
        <v>177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ht="22.5" outlineLevel="1" x14ac:dyDescent="0.2">
      <c r="A266" s="237">
        <v>48</v>
      </c>
      <c r="B266" s="238" t="s">
        <v>409</v>
      </c>
      <c r="C266" s="257" t="s">
        <v>410</v>
      </c>
      <c r="D266" s="239" t="s">
        <v>172</v>
      </c>
      <c r="E266" s="240">
        <v>1487.27</v>
      </c>
      <c r="F266" s="241"/>
      <c r="G266" s="242">
        <f>ROUND(E266*F266,2)</f>
        <v>0</v>
      </c>
      <c r="H266" s="241"/>
      <c r="I266" s="242">
        <f>ROUND(E266*H266,2)</f>
        <v>0</v>
      </c>
      <c r="J266" s="241"/>
      <c r="K266" s="242">
        <f>ROUND(E266*J266,2)</f>
        <v>0</v>
      </c>
      <c r="L266" s="242">
        <v>21</v>
      </c>
      <c r="M266" s="242">
        <f>G266*(1+L266/100)</f>
        <v>0</v>
      </c>
      <c r="N266" s="240">
        <v>0</v>
      </c>
      <c r="O266" s="240">
        <f>ROUND(E266*N266,2)</f>
        <v>0</v>
      </c>
      <c r="P266" s="240">
        <v>0</v>
      </c>
      <c r="Q266" s="240">
        <f>ROUND(E266*P266,2)</f>
        <v>0</v>
      </c>
      <c r="R266" s="242"/>
      <c r="S266" s="242" t="s">
        <v>244</v>
      </c>
      <c r="T266" s="243" t="s">
        <v>142</v>
      </c>
      <c r="U266" s="223">
        <v>0</v>
      </c>
      <c r="V266" s="223">
        <f>ROUND(E266*U266,2)</f>
        <v>0</v>
      </c>
      <c r="W266" s="223"/>
      <c r="X266" s="223" t="s">
        <v>143</v>
      </c>
      <c r="Y266" s="223" t="s">
        <v>144</v>
      </c>
      <c r="Z266" s="213"/>
      <c r="AA266" s="213"/>
      <c r="AB266" s="213"/>
      <c r="AC266" s="213"/>
      <c r="AD266" s="213"/>
      <c r="AE266" s="213"/>
      <c r="AF266" s="213"/>
      <c r="AG266" s="213" t="s">
        <v>149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2" x14ac:dyDescent="0.2">
      <c r="A267" s="220"/>
      <c r="B267" s="221"/>
      <c r="C267" s="260" t="s">
        <v>398</v>
      </c>
      <c r="D267" s="227"/>
      <c r="E267" s="228">
        <v>1487.27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3"/>
      <c r="AA267" s="213"/>
      <c r="AB267" s="213"/>
      <c r="AC267" s="213"/>
      <c r="AD267" s="213"/>
      <c r="AE267" s="213"/>
      <c r="AF267" s="213"/>
      <c r="AG267" s="213" t="s">
        <v>177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x14ac:dyDescent="0.2">
      <c r="A268" s="230" t="s">
        <v>136</v>
      </c>
      <c r="B268" s="231" t="s">
        <v>82</v>
      </c>
      <c r="C268" s="255" t="s">
        <v>83</v>
      </c>
      <c r="D268" s="232"/>
      <c r="E268" s="233"/>
      <c r="F268" s="234"/>
      <c r="G268" s="234">
        <f>SUMIF(AG269:AG274,"&lt;&gt;NOR",G269:G274)</f>
        <v>0</v>
      </c>
      <c r="H268" s="234"/>
      <c r="I268" s="234">
        <f>SUM(I269:I274)</f>
        <v>0</v>
      </c>
      <c r="J268" s="234"/>
      <c r="K268" s="234">
        <f>SUM(K269:K274)</f>
        <v>0</v>
      </c>
      <c r="L268" s="234"/>
      <c r="M268" s="234">
        <f>SUM(M269:M274)</f>
        <v>0</v>
      </c>
      <c r="N268" s="233"/>
      <c r="O268" s="233">
        <f>SUM(O269:O274)</f>
        <v>40.94</v>
      </c>
      <c r="P268" s="233"/>
      <c r="Q268" s="233">
        <f>SUM(Q269:Q274)</f>
        <v>0</v>
      </c>
      <c r="R268" s="234"/>
      <c r="S268" s="234"/>
      <c r="T268" s="235"/>
      <c r="U268" s="229"/>
      <c r="V268" s="229">
        <f>SUM(V269:V274)</f>
        <v>107.86</v>
      </c>
      <c r="W268" s="229"/>
      <c r="X268" s="229"/>
      <c r="Y268" s="229"/>
      <c r="AG268" t="s">
        <v>137</v>
      </c>
    </row>
    <row r="269" spans="1:60" ht="33.75" outlineLevel="1" x14ac:dyDescent="0.2">
      <c r="A269" s="237">
        <v>49</v>
      </c>
      <c r="B269" s="238" t="s">
        <v>294</v>
      </c>
      <c r="C269" s="257" t="s">
        <v>295</v>
      </c>
      <c r="D269" s="239" t="s">
        <v>172</v>
      </c>
      <c r="E269" s="240">
        <v>61.152000000000001</v>
      </c>
      <c r="F269" s="241"/>
      <c r="G269" s="242">
        <f>ROUND(E269*F269,2)</f>
        <v>0</v>
      </c>
      <c r="H269" s="241"/>
      <c r="I269" s="242">
        <f>ROUND(E269*H269,2)</f>
        <v>0</v>
      </c>
      <c r="J269" s="241"/>
      <c r="K269" s="242">
        <f>ROUND(E269*J269,2)</f>
        <v>0</v>
      </c>
      <c r="L269" s="242">
        <v>21</v>
      </c>
      <c r="M269" s="242">
        <f>G269*(1+L269/100)</f>
        <v>0</v>
      </c>
      <c r="N269" s="240">
        <v>0.66954999999999998</v>
      </c>
      <c r="O269" s="240">
        <f>ROUND(E269*N269,2)</f>
        <v>40.94</v>
      </c>
      <c r="P269" s="240">
        <v>0</v>
      </c>
      <c r="Q269" s="240">
        <f>ROUND(E269*P269,2)</f>
        <v>0</v>
      </c>
      <c r="R269" s="242" t="s">
        <v>284</v>
      </c>
      <c r="S269" s="242" t="s">
        <v>141</v>
      </c>
      <c r="T269" s="243" t="s">
        <v>142</v>
      </c>
      <c r="U269" s="223">
        <v>1.7638499999999999</v>
      </c>
      <c r="V269" s="223">
        <f>ROUND(E269*U269,2)</f>
        <v>107.86</v>
      </c>
      <c r="W269" s="223"/>
      <c r="X269" s="223" t="s">
        <v>162</v>
      </c>
      <c r="Y269" s="223" t="s">
        <v>144</v>
      </c>
      <c r="Z269" s="213"/>
      <c r="AA269" s="213"/>
      <c r="AB269" s="213"/>
      <c r="AC269" s="213"/>
      <c r="AD269" s="213"/>
      <c r="AE269" s="213"/>
      <c r="AF269" s="213"/>
      <c r="AG269" s="213" t="s">
        <v>163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ht="67.5" outlineLevel="2" x14ac:dyDescent="0.2">
      <c r="A270" s="220"/>
      <c r="B270" s="221"/>
      <c r="C270" s="259" t="s">
        <v>298</v>
      </c>
      <c r="D270" s="253"/>
      <c r="E270" s="253"/>
      <c r="F270" s="253"/>
      <c r="G270" s="25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3"/>
      <c r="AA270" s="213"/>
      <c r="AB270" s="213"/>
      <c r="AC270" s="213"/>
      <c r="AD270" s="213"/>
      <c r="AE270" s="213"/>
      <c r="AF270" s="213"/>
      <c r="AG270" s="213" t="s">
        <v>175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52" t="str">
        <f>C270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 Skladba: podklad ze štěrkopísku                  10 cm lože z kameniva                               5 cm dlažba zámková, betonová              6 cm celkem                                            21 cm</v>
      </c>
      <c r="BB270" s="213"/>
      <c r="BC270" s="213"/>
      <c r="BD270" s="213"/>
      <c r="BE270" s="213"/>
      <c r="BF270" s="213"/>
      <c r="BG270" s="213"/>
      <c r="BH270" s="213"/>
    </row>
    <row r="271" spans="1:60" outlineLevel="2" x14ac:dyDescent="0.2">
      <c r="A271" s="220"/>
      <c r="B271" s="221"/>
      <c r="C271" s="260" t="s">
        <v>411</v>
      </c>
      <c r="D271" s="227"/>
      <c r="E271" s="228"/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23"/>
      <c r="Z271" s="213"/>
      <c r="AA271" s="213"/>
      <c r="AB271" s="213"/>
      <c r="AC271" s="213"/>
      <c r="AD271" s="213"/>
      <c r="AE271" s="213"/>
      <c r="AF271" s="213"/>
      <c r="AG271" s="213" t="s">
        <v>177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3" x14ac:dyDescent="0.2">
      <c r="A272" s="220"/>
      <c r="B272" s="221"/>
      <c r="C272" s="260" t="s">
        <v>412</v>
      </c>
      <c r="D272" s="227"/>
      <c r="E272" s="228">
        <v>35.28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3"/>
      <c r="AA272" s="213"/>
      <c r="AB272" s="213"/>
      <c r="AC272" s="213"/>
      <c r="AD272" s="213"/>
      <c r="AE272" s="213"/>
      <c r="AF272" s="213"/>
      <c r="AG272" s="213" t="s">
        <v>177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3" x14ac:dyDescent="0.2">
      <c r="A273" s="220"/>
      <c r="B273" s="221"/>
      <c r="C273" s="260" t="s">
        <v>413</v>
      </c>
      <c r="D273" s="227"/>
      <c r="E273" s="228">
        <v>5.859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3"/>
      <c r="AA273" s="213"/>
      <c r="AB273" s="213"/>
      <c r="AC273" s="213"/>
      <c r="AD273" s="213"/>
      <c r="AE273" s="213"/>
      <c r="AF273" s="213"/>
      <c r="AG273" s="213" t="s">
        <v>177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3" x14ac:dyDescent="0.2">
      <c r="A274" s="220"/>
      <c r="B274" s="221"/>
      <c r="C274" s="260" t="s">
        <v>414</v>
      </c>
      <c r="D274" s="227"/>
      <c r="E274" s="228">
        <v>20.013000000000002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3"/>
      <c r="AA274" s="213"/>
      <c r="AB274" s="213"/>
      <c r="AC274" s="213"/>
      <c r="AD274" s="213"/>
      <c r="AE274" s="213"/>
      <c r="AF274" s="213"/>
      <c r="AG274" s="213" t="s">
        <v>177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x14ac:dyDescent="0.2">
      <c r="A275" s="230" t="s">
        <v>136</v>
      </c>
      <c r="B275" s="231" t="s">
        <v>84</v>
      </c>
      <c r="C275" s="255" t="s">
        <v>85</v>
      </c>
      <c r="D275" s="232"/>
      <c r="E275" s="233"/>
      <c r="F275" s="234"/>
      <c r="G275" s="234">
        <f>SUMIF(AG276:AG278,"&lt;&gt;NOR",G276:G278)</f>
        <v>0</v>
      </c>
      <c r="H275" s="234"/>
      <c r="I275" s="234">
        <f>SUM(I276:I278)</f>
        <v>0</v>
      </c>
      <c r="J275" s="234"/>
      <c r="K275" s="234">
        <f>SUM(K276:K278)</f>
        <v>0</v>
      </c>
      <c r="L275" s="234"/>
      <c r="M275" s="234">
        <f>SUM(M276:M278)</f>
        <v>0</v>
      </c>
      <c r="N275" s="233"/>
      <c r="O275" s="233">
        <f>SUM(O276:O278)</f>
        <v>16.29</v>
      </c>
      <c r="P275" s="233"/>
      <c r="Q275" s="233">
        <f>SUM(Q276:Q278)</f>
        <v>0</v>
      </c>
      <c r="R275" s="234"/>
      <c r="S275" s="234"/>
      <c r="T275" s="235"/>
      <c r="U275" s="229"/>
      <c r="V275" s="229">
        <f>SUM(V276:V278)</f>
        <v>16.28</v>
      </c>
      <c r="W275" s="229"/>
      <c r="X275" s="229"/>
      <c r="Y275" s="229"/>
      <c r="AG275" t="s">
        <v>137</v>
      </c>
    </row>
    <row r="276" spans="1:60" outlineLevel="1" x14ac:dyDescent="0.2">
      <c r="A276" s="237">
        <v>50</v>
      </c>
      <c r="B276" s="238" t="s">
        <v>415</v>
      </c>
      <c r="C276" s="257" t="s">
        <v>416</v>
      </c>
      <c r="D276" s="239" t="s">
        <v>190</v>
      </c>
      <c r="E276" s="240">
        <v>8.8694000000000006</v>
      </c>
      <c r="F276" s="241"/>
      <c r="G276" s="242">
        <f>ROUND(E276*F276,2)</f>
        <v>0</v>
      </c>
      <c r="H276" s="241"/>
      <c r="I276" s="242">
        <f>ROUND(E276*H276,2)</f>
        <v>0</v>
      </c>
      <c r="J276" s="241"/>
      <c r="K276" s="242">
        <f>ROUND(E276*J276,2)</f>
        <v>0</v>
      </c>
      <c r="L276" s="242">
        <v>21</v>
      </c>
      <c r="M276" s="242">
        <f>G276*(1+L276/100)</f>
        <v>0</v>
      </c>
      <c r="N276" s="240">
        <v>1.837</v>
      </c>
      <c r="O276" s="240">
        <f>ROUND(E276*N276,2)</f>
        <v>16.29</v>
      </c>
      <c r="P276" s="240">
        <v>0</v>
      </c>
      <c r="Q276" s="240">
        <f>ROUND(E276*P276,2)</f>
        <v>0</v>
      </c>
      <c r="R276" s="242"/>
      <c r="S276" s="242" t="s">
        <v>148</v>
      </c>
      <c r="T276" s="243" t="s">
        <v>142</v>
      </c>
      <c r="U276" s="223">
        <v>1.8360000000000001</v>
      </c>
      <c r="V276" s="223">
        <f>ROUND(E276*U276,2)</f>
        <v>16.28</v>
      </c>
      <c r="W276" s="223"/>
      <c r="X276" s="223" t="s">
        <v>143</v>
      </c>
      <c r="Y276" s="223" t="s">
        <v>144</v>
      </c>
      <c r="Z276" s="213"/>
      <c r="AA276" s="213"/>
      <c r="AB276" s="213"/>
      <c r="AC276" s="213"/>
      <c r="AD276" s="213"/>
      <c r="AE276" s="213"/>
      <c r="AF276" s="213"/>
      <c r="AG276" s="213" t="s">
        <v>149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2" x14ac:dyDescent="0.2">
      <c r="A277" s="220"/>
      <c r="B277" s="221"/>
      <c r="C277" s="258" t="s">
        <v>417</v>
      </c>
      <c r="D277" s="251"/>
      <c r="E277" s="251"/>
      <c r="F277" s="251"/>
      <c r="G277" s="251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3"/>
      <c r="AA277" s="213"/>
      <c r="AB277" s="213"/>
      <c r="AC277" s="213"/>
      <c r="AD277" s="213"/>
      <c r="AE277" s="213"/>
      <c r="AF277" s="213"/>
      <c r="AG277" s="213" t="s">
        <v>169</v>
      </c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2" x14ac:dyDescent="0.2">
      <c r="A278" s="220"/>
      <c r="B278" s="221"/>
      <c r="C278" s="260" t="s">
        <v>418</v>
      </c>
      <c r="D278" s="227"/>
      <c r="E278" s="228">
        <v>8.8694000000000006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3"/>
      <c r="AA278" s="213"/>
      <c r="AB278" s="213"/>
      <c r="AC278" s="213"/>
      <c r="AD278" s="213"/>
      <c r="AE278" s="213"/>
      <c r="AF278" s="213"/>
      <c r="AG278" s="213" t="s">
        <v>177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x14ac:dyDescent="0.2">
      <c r="A279" s="230" t="s">
        <v>136</v>
      </c>
      <c r="B279" s="231" t="s">
        <v>86</v>
      </c>
      <c r="C279" s="255" t="s">
        <v>87</v>
      </c>
      <c r="D279" s="232"/>
      <c r="E279" s="233"/>
      <c r="F279" s="234"/>
      <c r="G279" s="234">
        <f>SUMIF(AG280:AG302,"&lt;&gt;NOR",G280:G302)</f>
        <v>0</v>
      </c>
      <c r="H279" s="234"/>
      <c r="I279" s="234">
        <f>SUM(I280:I302)</f>
        <v>0</v>
      </c>
      <c r="J279" s="234"/>
      <c r="K279" s="234">
        <f>SUM(K280:K302)</f>
        <v>0</v>
      </c>
      <c r="L279" s="234"/>
      <c r="M279" s="234">
        <f>SUM(M280:M302)</f>
        <v>0</v>
      </c>
      <c r="N279" s="233"/>
      <c r="O279" s="233">
        <f>SUM(O280:O302)</f>
        <v>15.21</v>
      </c>
      <c r="P279" s="233"/>
      <c r="Q279" s="233">
        <f>SUM(Q280:Q302)</f>
        <v>0</v>
      </c>
      <c r="R279" s="234"/>
      <c r="S279" s="234"/>
      <c r="T279" s="235"/>
      <c r="U279" s="229"/>
      <c r="V279" s="229">
        <f>SUM(V280:V302)</f>
        <v>59.62</v>
      </c>
      <c r="W279" s="229"/>
      <c r="X279" s="229"/>
      <c r="Y279" s="229"/>
      <c r="AG279" t="s">
        <v>137</v>
      </c>
    </row>
    <row r="280" spans="1:60" outlineLevel="1" x14ac:dyDescent="0.2">
      <c r="A280" s="237">
        <v>51</v>
      </c>
      <c r="B280" s="238" t="s">
        <v>419</v>
      </c>
      <c r="C280" s="257" t="s">
        <v>420</v>
      </c>
      <c r="D280" s="239" t="s">
        <v>190</v>
      </c>
      <c r="E280" s="240">
        <v>11.502000000000001</v>
      </c>
      <c r="F280" s="241"/>
      <c r="G280" s="242">
        <f>ROUND(E280*F280,2)</f>
        <v>0</v>
      </c>
      <c r="H280" s="241"/>
      <c r="I280" s="242">
        <f>ROUND(E280*H280,2)</f>
        <v>0</v>
      </c>
      <c r="J280" s="241"/>
      <c r="K280" s="242">
        <f>ROUND(E280*J280,2)</f>
        <v>0</v>
      </c>
      <c r="L280" s="242">
        <v>21</v>
      </c>
      <c r="M280" s="242">
        <f>G280*(1+L280/100)</f>
        <v>0</v>
      </c>
      <c r="N280" s="240">
        <v>0</v>
      </c>
      <c r="O280" s="240">
        <f>ROUND(E280*N280,2)</f>
        <v>0</v>
      </c>
      <c r="P280" s="240">
        <v>0</v>
      </c>
      <c r="Q280" s="240">
        <f>ROUND(E280*P280,2)</f>
        <v>0</v>
      </c>
      <c r="R280" s="242" t="s">
        <v>191</v>
      </c>
      <c r="S280" s="242" t="s">
        <v>141</v>
      </c>
      <c r="T280" s="243" t="s">
        <v>142</v>
      </c>
      <c r="U280" s="223">
        <v>1.587</v>
      </c>
      <c r="V280" s="223">
        <f>ROUND(E280*U280,2)</f>
        <v>18.25</v>
      </c>
      <c r="W280" s="223"/>
      <c r="X280" s="223" t="s">
        <v>143</v>
      </c>
      <c r="Y280" s="223" t="s">
        <v>144</v>
      </c>
      <c r="Z280" s="213"/>
      <c r="AA280" s="213"/>
      <c r="AB280" s="213"/>
      <c r="AC280" s="213"/>
      <c r="AD280" s="213"/>
      <c r="AE280" s="213"/>
      <c r="AF280" s="213"/>
      <c r="AG280" s="213" t="s">
        <v>149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ht="22.5" outlineLevel="2" x14ac:dyDescent="0.2">
      <c r="A281" s="220"/>
      <c r="B281" s="221"/>
      <c r="C281" s="259" t="s">
        <v>421</v>
      </c>
      <c r="D281" s="253"/>
      <c r="E281" s="253"/>
      <c r="F281" s="253"/>
      <c r="G281" s="25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3"/>
      <c r="AA281" s="213"/>
      <c r="AB281" s="213"/>
      <c r="AC281" s="213"/>
      <c r="AD281" s="213"/>
      <c r="AE281" s="213"/>
      <c r="AF281" s="213"/>
      <c r="AG281" s="213" t="s">
        <v>175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52" t="str">
        <f>C281</f>
        <v>sypaninou z vhodných hornin tř. 1 - 4 nebo materiálem připraveným podél výkopu ve vzdálenosti do 3 m od jeho kraje, pro jakoukoliv hloubku výkopu a jakoukoliv míru zhutnění,</v>
      </c>
      <c r="BB281" s="213"/>
      <c r="BC281" s="213"/>
      <c r="BD281" s="213"/>
      <c r="BE281" s="213"/>
      <c r="BF281" s="213"/>
      <c r="BG281" s="213"/>
      <c r="BH281" s="213"/>
    </row>
    <row r="282" spans="1:60" outlineLevel="2" x14ac:dyDescent="0.2">
      <c r="A282" s="220"/>
      <c r="B282" s="221"/>
      <c r="C282" s="261" t="s">
        <v>422</v>
      </c>
      <c r="D282" s="254"/>
      <c r="E282" s="254"/>
      <c r="F282" s="254"/>
      <c r="G282" s="254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3"/>
      <c r="AA282" s="213"/>
      <c r="AB282" s="213"/>
      <c r="AC282" s="213"/>
      <c r="AD282" s="213"/>
      <c r="AE282" s="213"/>
      <c r="AF282" s="213"/>
      <c r="AG282" s="213" t="s">
        <v>169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2" x14ac:dyDescent="0.2">
      <c r="A283" s="220"/>
      <c r="B283" s="221"/>
      <c r="C283" s="260" t="s">
        <v>423</v>
      </c>
      <c r="D283" s="227"/>
      <c r="E283" s="228">
        <v>11.502000000000001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23"/>
      <c r="Z283" s="213"/>
      <c r="AA283" s="213"/>
      <c r="AB283" s="213"/>
      <c r="AC283" s="213"/>
      <c r="AD283" s="213"/>
      <c r="AE283" s="213"/>
      <c r="AF283" s="213"/>
      <c r="AG283" s="213" t="s">
        <v>177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37">
        <v>52</v>
      </c>
      <c r="B284" s="238" t="s">
        <v>424</v>
      </c>
      <c r="C284" s="257" t="s">
        <v>425</v>
      </c>
      <c r="D284" s="239" t="s">
        <v>190</v>
      </c>
      <c r="E284" s="240">
        <v>12.996</v>
      </c>
      <c r="F284" s="241"/>
      <c r="G284" s="242">
        <f>ROUND(E284*F284,2)</f>
        <v>0</v>
      </c>
      <c r="H284" s="241"/>
      <c r="I284" s="242">
        <f>ROUND(E284*H284,2)</f>
        <v>0</v>
      </c>
      <c r="J284" s="241"/>
      <c r="K284" s="242">
        <f>ROUND(E284*J284,2)</f>
        <v>0</v>
      </c>
      <c r="L284" s="242">
        <v>21</v>
      </c>
      <c r="M284" s="242">
        <f>G284*(1+L284/100)</f>
        <v>0</v>
      </c>
      <c r="N284" s="240">
        <v>1.1322000000000001</v>
      </c>
      <c r="O284" s="240">
        <f>ROUND(E284*N284,2)</f>
        <v>14.71</v>
      </c>
      <c r="P284" s="240">
        <v>0</v>
      </c>
      <c r="Q284" s="240">
        <f>ROUND(E284*P284,2)</f>
        <v>0</v>
      </c>
      <c r="R284" s="242" t="s">
        <v>426</v>
      </c>
      <c r="S284" s="242" t="s">
        <v>141</v>
      </c>
      <c r="T284" s="243" t="s">
        <v>142</v>
      </c>
      <c r="U284" s="223">
        <v>1.6950000000000001</v>
      </c>
      <c r="V284" s="223">
        <f>ROUND(E284*U284,2)</f>
        <v>22.03</v>
      </c>
      <c r="W284" s="223"/>
      <c r="X284" s="223" t="s">
        <v>143</v>
      </c>
      <c r="Y284" s="223" t="s">
        <v>144</v>
      </c>
      <c r="Z284" s="213"/>
      <c r="AA284" s="213"/>
      <c r="AB284" s="213"/>
      <c r="AC284" s="213"/>
      <c r="AD284" s="213"/>
      <c r="AE284" s="213"/>
      <c r="AF284" s="213"/>
      <c r="AG284" s="213" t="s">
        <v>149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2" x14ac:dyDescent="0.2">
      <c r="A285" s="220"/>
      <c r="B285" s="221"/>
      <c r="C285" s="259" t="s">
        <v>427</v>
      </c>
      <c r="D285" s="253"/>
      <c r="E285" s="253"/>
      <c r="F285" s="253"/>
      <c r="G285" s="25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3"/>
      <c r="AA285" s="213"/>
      <c r="AB285" s="213"/>
      <c r="AC285" s="213"/>
      <c r="AD285" s="213"/>
      <c r="AE285" s="213"/>
      <c r="AF285" s="213"/>
      <c r="AG285" s="213" t="s">
        <v>175</v>
      </c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2" x14ac:dyDescent="0.2">
      <c r="A286" s="220"/>
      <c r="B286" s="221"/>
      <c r="C286" s="260" t="s">
        <v>428</v>
      </c>
      <c r="D286" s="227"/>
      <c r="E286" s="228">
        <v>9.6210000000000004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23"/>
      <c r="Z286" s="213"/>
      <c r="AA286" s="213"/>
      <c r="AB286" s="213"/>
      <c r="AC286" s="213"/>
      <c r="AD286" s="213"/>
      <c r="AE286" s="213"/>
      <c r="AF286" s="213"/>
      <c r="AG286" s="213" t="s">
        <v>177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3" x14ac:dyDescent="0.2">
      <c r="A287" s="220"/>
      <c r="B287" s="221"/>
      <c r="C287" s="260" t="s">
        <v>429</v>
      </c>
      <c r="D287" s="227"/>
      <c r="E287" s="228">
        <v>3.375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3"/>
      <c r="AA287" s="213"/>
      <c r="AB287" s="213"/>
      <c r="AC287" s="213"/>
      <c r="AD287" s="213"/>
      <c r="AE287" s="213"/>
      <c r="AF287" s="213"/>
      <c r="AG287" s="213" t="s">
        <v>177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ht="22.5" outlineLevel="1" x14ac:dyDescent="0.2">
      <c r="A288" s="237">
        <v>53</v>
      </c>
      <c r="B288" s="238" t="s">
        <v>430</v>
      </c>
      <c r="C288" s="257" t="s">
        <v>431</v>
      </c>
      <c r="D288" s="239" t="s">
        <v>140</v>
      </c>
      <c r="E288" s="240">
        <v>102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21</v>
      </c>
      <c r="M288" s="242">
        <f>G288*(1+L288/100)</f>
        <v>0</v>
      </c>
      <c r="N288" s="240">
        <v>2.0000000000000002E-5</v>
      </c>
      <c r="O288" s="240">
        <f>ROUND(E288*N288,2)</f>
        <v>0</v>
      </c>
      <c r="P288" s="240">
        <v>0</v>
      </c>
      <c r="Q288" s="240">
        <f>ROUND(E288*P288,2)</f>
        <v>0</v>
      </c>
      <c r="R288" s="242" t="s">
        <v>426</v>
      </c>
      <c r="S288" s="242" t="s">
        <v>141</v>
      </c>
      <c r="T288" s="243" t="s">
        <v>142</v>
      </c>
      <c r="U288" s="223">
        <v>0.107</v>
      </c>
      <c r="V288" s="223">
        <f>ROUND(E288*U288,2)</f>
        <v>10.91</v>
      </c>
      <c r="W288" s="223"/>
      <c r="X288" s="223" t="s">
        <v>143</v>
      </c>
      <c r="Y288" s="223" t="s">
        <v>144</v>
      </c>
      <c r="Z288" s="213"/>
      <c r="AA288" s="213"/>
      <c r="AB288" s="213"/>
      <c r="AC288" s="213"/>
      <c r="AD288" s="213"/>
      <c r="AE288" s="213"/>
      <c r="AF288" s="213"/>
      <c r="AG288" s="213" t="s">
        <v>149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2" x14ac:dyDescent="0.2">
      <c r="A289" s="220"/>
      <c r="B289" s="221"/>
      <c r="C289" s="259" t="s">
        <v>427</v>
      </c>
      <c r="D289" s="253"/>
      <c r="E289" s="253"/>
      <c r="F289" s="253"/>
      <c r="G289" s="25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3"/>
      <c r="AA289" s="213"/>
      <c r="AB289" s="213"/>
      <c r="AC289" s="213"/>
      <c r="AD289" s="213"/>
      <c r="AE289" s="213"/>
      <c r="AF289" s="213"/>
      <c r="AG289" s="213" t="s">
        <v>175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2" x14ac:dyDescent="0.2">
      <c r="A290" s="220"/>
      <c r="B290" s="221"/>
      <c r="C290" s="260" t="s">
        <v>432</v>
      </c>
      <c r="D290" s="227"/>
      <c r="E290" s="228">
        <v>102</v>
      </c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23"/>
      <c r="Z290" s="213"/>
      <c r="AA290" s="213"/>
      <c r="AB290" s="213"/>
      <c r="AC290" s="213"/>
      <c r="AD290" s="213"/>
      <c r="AE290" s="213"/>
      <c r="AF290" s="213"/>
      <c r="AG290" s="213" t="s">
        <v>177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ht="22.5" outlineLevel="1" x14ac:dyDescent="0.2">
      <c r="A291" s="237">
        <v>54</v>
      </c>
      <c r="B291" s="238" t="s">
        <v>433</v>
      </c>
      <c r="C291" s="257" t="s">
        <v>434</v>
      </c>
      <c r="D291" s="239" t="s">
        <v>140</v>
      </c>
      <c r="E291" s="240">
        <v>63.9</v>
      </c>
      <c r="F291" s="241"/>
      <c r="G291" s="242">
        <f>ROUND(E291*F291,2)</f>
        <v>0</v>
      </c>
      <c r="H291" s="241"/>
      <c r="I291" s="242">
        <f>ROUND(E291*H291,2)</f>
        <v>0</v>
      </c>
      <c r="J291" s="241"/>
      <c r="K291" s="242">
        <f>ROUND(E291*J291,2)</f>
        <v>0</v>
      </c>
      <c r="L291" s="242">
        <v>21</v>
      </c>
      <c r="M291" s="242">
        <f>G291*(1+L291/100)</f>
        <v>0</v>
      </c>
      <c r="N291" s="240">
        <v>1.1E-4</v>
      </c>
      <c r="O291" s="240">
        <f>ROUND(E291*N291,2)</f>
        <v>0.01</v>
      </c>
      <c r="P291" s="240">
        <v>0</v>
      </c>
      <c r="Q291" s="240">
        <f>ROUND(E291*P291,2)</f>
        <v>0</v>
      </c>
      <c r="R291" s="242" t="s">
        <v>426</v>
      </c>
      <c r="S291" s="242" t="s">
        <v>141</v>
      </c>
      <c r="T291" s="243" t="s">
        <v>142</v>
      </c>
      <c r="U291" s="223">
        <v>0.13200000000000001</v>
      </c>
      <c r="V291" s="223">
        <f>ROUND(E291*U291,2)</f>
        <v>8.43</v>
      </c>
      <c r="W291" s="223"/>
      <c r="X291" s="223" t="s">
        <v>143</v>
      </c>
      <c r="Y291" s="223" t="s">
        <v>144</v>
      </c>
      <c r="Z291" s="213"/>
      <c r="AA291" s="213"/>
      <c r="AB291" s="213"/>
      <c r="AC291" s="213"/>
      <c r="AD291" s="213"/>
      <c r="AE291" s="213"/>
      <c r="AF291" s="213"/>
      <c r="AG291" s="213" t="s">
        <v>149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2" x14ac:dyDescent="0.2">
      <c r="A292" s="220"/>
      <c r="B292" s="221"/>
      <c r="C292" s="259" t="s">
        <v>427</v>
      </c>
      <c r="D292" s="253"/>
      <c r="E292" s="253"/>
      <c r="F292" s="253"/>
      <c r="G292" s="25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3"/>
      <c r="AA292" s="213"/>
      <c r="AB292" s="213"/>
      <c r="AC292" s="213"/>
      <c r="AD292" s="213"/>
      <c r="AE292" s="213"/>
      <c r="AF292" s="213"/>
      <c r="AG292" s="213" t="s">
        <v>175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2" x14ac:dyDescent="0.2">
      <c r="A293" s="220"/>
      <c r="B293" s="221"/>
      <c r="C293" s="260" t="s">
        <v>435</v>
      </c>
      <c r="D293" s="227"/>
      <c r="E293" s="228">
        <v>63.9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3"/>
      <c r="AA293" s="213"/>
      <c r="AB293" s="213"/>
      <c r="AC293" s="213"/>
      <c r="AD293" s="213"/>
      <c r="AE293" s="213"/>
      <c r="AF293" s="213"/>
      <c r="AG293" s="213" t="s">
        <v>177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37">
        <v>55</v>
      </c>
      <c r="B294" s="238" t="s">
        <v>436</v>
      </c>
      <c r="C294" s="257" t="s">
        <v>437</v>
      </c>
      <c r="D294" s="239" t="s">
        <v>140</v>
      </c>
      <c r="E294" s="240">
        <v>165.9</v>
      </c>
      <c r="F294" s="241"/>
      <c r="G294" s="242">
        <f>ROUND(E294*F294,2)</f>
        <v>0</v>
      </c>
      <c r="H294" s="241"/>
      <c r="I294" s="242">
        <f>ROUND(E294*H294,2)</f>
        <v>0</v>
      </c>
      <c r="J294" s="241"/>
      <c r="K294" s="242">
        <f>ROUND(E294*J294,2)</f>
        <v>0</v>
      </c>
      <c r="L294" s="242">
        <v>21</v>
      </c>
      <c r="M294" s="242">
        <f>G294*(1+L294/100)</f>
        <v>0</v>
      </c>
      <c r="N294" s="240">
        <v>0</v>
      </c>
      <c r="O294" s="240">
        <f>ROUND(E294*N294,2)</f>
        <v>0</v>
      </c>
      <c r="P294" s="240">
        <v>0</v>
      </c>
      <c r="Q294" s="240">
        <f>ROUND(E294*P294,2)</f>
        <v>0</v>
      </c>
      <c r="R294" s="242"/>
      <c r="S294" s="242" t="s">
        <v>148</v>
      </c>
      <c r="T294" s="243" t="s">
        <v>142</v>
      </c>
      <c r="U294" s="223">
        <v>0</v>
      </c>
      <c r="V294" s="223">
        <f>ROUND(E294*U294,2)</f>
        <v>0</v>
      </c>
      <c r="W294" s="223"/>
      <c r="X294" s="223" t="s">
        <v>143</v>
      </c>
      <c r="Y294" s="223" t="s">
        <v>144</v>
      </c>
      <c r="Z294" s="213"/>
      <c r="AA294" s="213"/>
      <c r="AB294" s="213"/>
      <c r="AC294" s="213"/>
      <c r="AD294" s="213"/>
      <c r="AE294" s="213"/>
      <c r="AF294" s="213"/>
      <c r="AG294" s="213" t="s">
        <v>438</v>
      </c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2" x14ac:dyDescent="0.2">
      <c r="A295" s="220"/>
      <c r="B295" s="221"/>
      <c r="C295" s="258" t="s">
        <v>439</v>
      </c>
      <c r="D295" s="251"/>
      <c r="E295" s="251"/>
      <c r="F295" s="251"/>
      <c r="G295" s="251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3"/>
      <c r="AA295" s="213"/>
      <c r="AB295" s="213"/>
      <c r="AC295" s="213"/>
      <c r="AD295" s="213"/>
      <c r="AE295" s="213"/>
      <c r="AF295" s="213"/>
      <c r="AG295" s="213" t="s">
        <v>169</v>
      </c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2" x14ac:dyDescent="0.2">
      <c r="A296" s="220"/>
      <c r="B296" s="221"/>
      <c r="C296" s="260" t="s">
        <v>440</v>
      </c>
      <c r="D296" s="227"/>
      <c r="E296" s="228">
        <v>165.9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3"/>
      <c r="AA296" s="213"/>
      <c r="AB296" s="213"/>
      <c r="AC296" s="213"/>
      <c r="AD296" s="213"/>
      <c r="AE296" s="213"/>
      <c r="AF296" s="213"/>
      <c r="AG296" s="213" t="s">
        <v>177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ht="22.5" outlineLevel="1" x14ac:dyDescent="0.2">
      <c r="A297" s="237">
        <v>56</v>
      </c>
      <c r="B297" s="238" t="s">
        <v>441</v>
      </c>
      <c r="C297" s="257" t="s">
        <v>442</v>
      </c>
      <c r="D297" s="239" t="s">
        <v>443</v>
      </c>
      <c r="E297" s="240">
        <v>20.808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21</v>
      </c>
      <c r="M297" s="242">
        <f>G297*(1+L297/100)</f>
        <v>0</v>
      </c>
      <c r="N297" s="240">
        <v>7.9000000000000008E-3</v>
      </c>
      <c r="O297" s="240">
        <f>ROUND(E297*N297,2)</f>
        <v>0.16</v>
      </c>
      <c r="P297" s="240">
        <v>0</v>
      </c>
      <c r="Q297" s="240">
        <f>ROUND(E297*P297,2)</f>
        <v>0</v>
      </c>
      <c r="R297" s="242" t="s">
        <v>444</v>
      </c>
      <c r="S297" s="242" t="s">
        <v>445</v>
      </c>
      <c r="T297" s="243" t="s">
        <v>142</v>
      </c>
      <c r="U297" s="223">
        <v>0</v>
      </c>
      <c r="V297" s="223">
        <f>ROUND(E297*U297,2)</f>
        <v>0</v>
      </c>
      <c r="W297" s="223"/>
      <c r="X297" s="223" t="s">
        <v>166</v>
      </c>
      <c r="Y297" s="223" t="s">
        <v>144</v>
      </c>
      <c r="Z297" s="213"/>
      <c r="AA297" s="213"/>
      <c r="AB297" s="213"/>
      <c r="AC297" s="213"/>
      <c r="AD297" s="213"/>
      <c r="AE297" s="213"/>
      <c r="AF297" s="213"/>
      <c r="AG297" s="213" t="s">
        <v>262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2" x14ac:dyDescent="0.2">
      <c r="A298" s="220"/>
      <c r="B298" s="221"/>
      <c r="C298" s="258" t="s">
        <v>446</v>
      </c>
      <c r="D298" s="251"/>
      <c r="E298" s="251"/>
      <c r="F298" s="251"/>
      <c r="G298" s="251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3"/>
      <c r="AA298" s="213"/>
      <c r="AB298" s="213"/>
      <c r="AC298" s="213"/>
      <c r="AD298" s="213"/>
      <c r="AE298" s="213"/>
      <c r="AF298" s="213"/>
      <c r="AG298" s="213" t="s">
        <v>169</v>
      </c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2" x14ac:dyDescent="0.2">
      <c r="A299" s="220"/>
      <c r="B299" s="221"/>
      <c r="C299" s="260" t="s">
        <v>447</v>
      </c>
      <c r="D299" s="227"/>
      <c r="E299" s="228">
        <v>20.808</v>
      </c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3"/>
      <c r="AA299" s="213"/>
      <c r="AB299" s="213"/>
      <c r="AC299" s="213"/>
      <c r="AD299" s="213"/>
      <c r="AE299" s="213"/>
      <c r="AF299" s="213"/>
      <c r="AG299" s="213" t="s">
        <v>177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ht="33.75" outlineLevel="1" x14ac:dyDescent="0.2">
      <c r="A300" s="237">
        <v>57</v>
      </c>
      <c r="B300" s="238" t="s">
        <v>448</v>
      </c>
      <c r="C300" s="257" t="s">
        <v>449</v>
      </c>
      <c r="D300" s="239" t="s">
        <v>443</v>
      </c>
      <c r="E300" s="240">
        <v>13.035600000000001</v>
      </c>
      <c r="F300" s="241"/>
      <c r="G300" s="242">
        <f>ROUND(E300*F300,2)</f>
        <v>0</v>
      </c>
      <c r="H300" s="241"/>
      <c r="I300" s="242">
        <f>ROUND(E300*H300,2)</f>
        <v>0</v>
      </c>
      <c r="J300" s="241"/>
      <c r="K300" s="242">
        <f>ROUND(E300*J300,2)</f>
        <v>0</v>
      </c>
      <c r="L300" s="242">
        <v>21</v>
      </c>
      <c r="M300" s="242">
        <f>G300*(1+L300/100)</f>
        <v>0</v>
      </c>
      <c r="N300" s="240">
        <v>2.52E-2</v>
      </c>
      <c r="O300" s="240">
        <f>ROUND(E300*N300,2)</f>
        <v>0.33</v>
      </c>
      <c r="P300" s="240">
        <v>0</v>
      </c>
      <c r="Q300" s="240">
        <f>ROUND(E300*P300,2)</f>
        <v>0</v>
      </c>
      <c r="R300" s="242" t="s">
        <v>444</v>
      </c>
      <c r="S300" s="242" t="s">
        <v>141</v>
      </c>
      <c r="T300" s="243" t="s">
        <v>142</v>
      </c>
      <c r="U300" s="223">
        <v>0</v>
      </c>
      <c r="V300" s="223">
        <f>ROUND(E300*U300,2)</f>
        <v>0</v>
      </c>
      <c r="W300" s="223"/>
      <c r="X300" s="223" t="s">
        <v>166</v>
      </c>
      <c r="Y300" s="223" t="s">
        <v>144</v>
      </c>
      <c r="Z300" s="213"/>
      <c r="AA300" s="213"/>
      <c r="AB300" s="213"/>
      <c r="AC300" s="213"/>
      <c r="AD300" s="213"/>
      <c r="AE300" s="213"/>
      <c r="AF300" s="213"/>
      <c r="AG300" s="213" t="s">
        <v>262</v>
      </c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2" x14ac:dyDescent="0.2">
      <c r="A301" s="220"/>
      <c r="B301" s="221"/>
      <c r="C301" s="258" t="s">
        <v>446</v>
      </c>
      <c r="D301" s="251"/>
      <c r="E301" s="251"/>
      <c r="F301" s="251"/>
      <c r="G301" s="251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3"/>
      <c r="AA301" s="213"/>
      <c r="AB301" s="213"/>
      <c r="AC301" s="213"/>
      <c r="AD301" s="213"/>
      <c r="AE301" s="213"/>
      <c r="AF301" s="213"/>
      <c r="AG301" s="213" t="s">
        <v>169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2" x14ac:dyDescent="0.2">
      <c r="A302" s="220"/>
      <c r="B302" s="221"/>
      <c r="C302" s="260" t="s">
        <v>450</v>
      </c>
      <c r="D302" s="227"/>
      <c r="E302" s="228">
        <v>13.035600000000001</v>
      </c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3"/>
      <c r="AA302" s="213"/>
      <c r="AB302" s="213"/>
      <c r="AC302" s="213"/>
      <c r="AD302" s="213"/>
      <c r="AE302" s="213"/>
      <c r="AF302" s="213"/>
      <c r="AG302" s="213" t="s">
        <v>177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x14ac:dyDescent="0.2">
      <c r="A303" s="230" t="s">
        <v>136</v>
      </c>
      <c r="B303" s="231" t="s">
        <v>88</v>
      </c>
      <c r="C303" s="255" t="s">
        <v>89</v>
      </c>
      <c r="D303" s="232"/>
      <c r="E303" s="233"/>
      <c r="F303" s="234"/>
      <c r="G303" s="234">
        <f>SUMIF(AG304:AG316,"&lt;&gt;NOR",G304:G316)</f>
        <v>0</v>
      </c>
      <c r="H303" s="234"/>
      <c r="I303" s="234">
        <f>SUM(I304:I316)</f>
        <v>0</v>
      </c>
      <c r="J303" s="234"/>
      <c r="K303" s="234">
        <f>SUM(K304:K316)</f>
        <v>0</v>
      </c>
      <c r="L303" s="234"/>
      <c r="M303" s="234">
        <f>SUM(M304:M316)</f>
        <v>0</v>
      </c>
      <c r="N303" s="233"/>
      <c r="O303" s="233">
        <f>SUM(O304:O316)</f>
        <v>32.550000000000004</v>
      </c>
      <c r="P303" s="233"/>
      <c r="Q303" s="233">
        <f>SUM(Q304:Q316)</f>
        <v>0</v>
      </c>
      <c r="R303" s="234"/>
      <c r="S303" s="234"/>
      <c r="T303" s="235"/>
      <c r="U303" s="229"/>
      <c r="V303" s="229">
        <f>SUM(V304:V316)</f>
        <v>65.55</v>
      </c>
      <c r="W303" s="229"/>
      <c r="X303" s="229"/>
      <c r="Y303" s="229"/>
      <c r="AG303" t="s">
        <v>137</v>
      </c>
    </row>
    <row r="304" spans="1:60" ht="22.5" outlineLevel="1" x14ac:dyDescent="0.2">
      <c r="A304" s="237">
        <v>58</v>
      </c>
      <c r="B304" s="238" t="s">
        <v>451</v>
      </c>
      <c r="C304" s="257" t="s">
        <v>452</v>
      </c>
      <c r="D304" s="239" t="s">
        <v>140</v>
      </c>
      <c r="E304" s="240">
        <v>148.46</v>
      </c>
      <c r="F304" s="241"/>
      <c r="G304" s="242">
        <f>ROUND(E304*F304,2)</f>
        <v>0</v>
      </c>
      <c r="H304" s="241"/>
      <c r="I304" s="242">
        <f>ROUND(E304*H304,2)</f>
        <v>0</v>
      </c>
      <c r="J304" s="241"/>
      <c r="K304" s="242">
        <f>ROUND(E304*J304,2)</f>
        <v>0</v>
      </c>
      <c r="L304" s="242">
        <v>21</v>
      </c>
      <c r="M304" s="242">
        <f>G304*(1+L304/100)</f>
        <v>0</v>
      </c>
      <c r="N304" s="240">
        <v>8.4940000000000002E-2</v>
      </c>
      <c r="O304" s="240">
        <f>ROUND(E304*N304,2)</f>
        <v>12.61</v>
      </c>
      <c r="P304" s="240">
        <v>0</v>
      </c>
      <c r="Q304" s="240">
        <f>ROUND(E304*P304,2)</f>
        <v>0</v>
      </c>
      <c r="R304" s="242" t="s">
        <v>186</v>
      </c>
      <c r="S304" s="242" t="s">
        <v>141</v>
      </c>
      <c r="T304" s="243" t="s">
        <v>142</v>
      </c>
      <c r="U304" s="223">
        <v>0.4415</v>
      </c>
      <c r="V304" s="223">
        <f>ROUND(E304*U304,2)</f>
        <v>65.55</v>
      </c>
      <c r="W304" s="223"/>
      <c r="X304" s="223" t="s">
        <v>143</v>
      </c>
      <c r="Y304" s="223" t="s">
        <v>144</v>
      </c>
      <c r="Z304" s="213"/>
      <c r="AA304" s="213"/>
      <c r="AB304" s="213"/>
      <c r="AC304" s="213"/>
      <c r="AD304" s="213"/>
      <c r="AE304" s="213"/>
      <c r="AF304" s="213"/>
      <c r="AG304" s="213" t="s">
        <v>149</v>
      </c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2" x14ac:dyDescent="0.2">
      <c r="A305" s="220"/>
      <c r="B305" s="221"/>
      <c r="C305" s="260" t="s">
        <v>453</v>
      </c>
      <c r="D305" s="227"/>
      <c r="E305" s="228">
        <v>148.46</v>
      </c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3"/>
      <c r="AA305" s="213"/>
      <c r="AB305" s="213"/>
      <c r="AC305" s="213"/>
      <c r="AD305" s="213"/>
      <c r="AE305" s="213"/>
      <c r="AF305" s="213"/>
      <c r="AG305" s="213" t="s">
        <v>177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37">
        <v>59</v>
      </c>
      <c r="B306" s="238" t="s">
        <v>454</v>
      </c>
      <c r="C306" s="257" t="s">
        <v>455</v>
      </c>
      <c r="D306" s="239" t="s">
        <v>190</v>
      </c>
      <c r="E306" s="240">
        <v>7.423</v>
      </c>
      <c r="F306" s="241"/>
      <c r="G306" s="242">
        <f>ROUND(E306*F306,2)</f>
        <v>0</v>
      </c>
      <c r="H306" s="241"/>
      <c r="I306" s="242">
        <f>ROUND(E306*H306,2)</f>
        <v>0</v>
      </c>
      <c r="J306" s="241"/>
      <c r="K306" s="242">
        <f>ROUND(E306*J306,2)</f>
        <v>0</v>
      </c>
      <c r="L306" s="242">
        <v>21</v>
      </c>
      <c r="M306" s="242">
        <f>G306*(1+L306/100)</f>
        <v>0</v>
      </c>
      <c r="N306" s="240">
        <v>2.3785500000000002</v>
      </c>
      <c r="O306" s="240">
        <f>ROUND(E306*N306,2)</f>
        <v>17.66</v>
      </c>
      <c r="P306" s="240">
        <v>0</v>
      </c>
      <c r="Q306" s="240">
        <f>ROUND(E306*P306,2)</f>
        <v>0</v>
      </c>
      <c r="R306" s="242"/>
      <c r="S306" s="242" t="s">
        <v>148</v>
      </c>
      <c r="T306" s="243" t="s">
        <v>142</v>
      </c>
      <c r="U306" s="223">
        <v>0</v>
      </c>
      <c r="V306" s="223">
        <f>ROUND(E306*U306,2)</f>
        <v>0</v>
      </c>
      <c r="W306" s="223"/>
      <c r="X306" s="223" t="s">
        <v>143</v>
      </c>
      <c r="Y306" s="223" t="s">
        <v>144</v>
      </c>
      <c r="Z306" s="213"/>
      <c r="AA306" s="213"/>
      <c r="AB306" s="213"/>
      <c r="AC306" s="213"/>
      <c r="AD306" s="213"/>
      <c r="AE306" s="213"/>
      <c r="AF306" s="213"/>
      <c r="AG306" s="213" t="s">
        <v>149</v>
      </c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2" x14ac:dyDescent="0.2">
      <c r="A307" s="220"/>
      <c r="B307" s="221"/>
      <c r="C307" s="260" t="s">
        <v>456</v>
      </c>
      <c r="D307" s="227"/>
      <c r="E307" s="228">
        <v>7.423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3"/>
      <c r="AA307" s="213"/>
      <c r="AB307" s="213"/>
      <c r="AC307" s="213"/>
      <c r="AD307" s="213"/>
      <c r="AE307" s="213"/>
      <c r="AF307" s="213"/>
      <c r="AG307" s="213" t="s">
        <v>177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37">
        <v>60</v>
      </c>
      <c r="B308" s="238" t="s">
        <v>457</v>
      </c>
      <c r="C308" s="257" t="s">
        <v>458</v>
      </c>
      <c r="D308" s="239" t="s">
        <v>443</v>
      </c>
      <c r="E308" s="240">
        <v>56.895600000000002</v>
      </c>
      <c r="F308" s="241"/>
      <c r="G308" s="242">
        <f>ROUND(E308*F308,2)</f>
        <v>0</v>
      </c>
      <c r="H308" s="241"/>
      <c r="I308" s="242">
        <f>ROUND(E308*H308,2)</f>
        <v>0</v>
      </c>
      <c r="J308" s="241"/>
      <c r="K308" s="242">
        <f>ROUND(E308*J308,2)</f>
        <v>0</v>
      </c>
      <c r="L308" s="242">
        <v>21</v>
      </c>
      <c r="M308" s="242">
        <f>G308*(1+L308/100)</f>
        <v>0</v>
      </c>
      <c r="N308" s="240">
        <v>1.4500000000000001E-2</v>
      </c>
      <c r="O308" s="240">
        <f>ROUND(E308*N308,2)</f>
        <v>0.82</v>
      </c>
      <c r="P308" s="240">
        <v>0</v>
      </c>
      <c r="Q308" s="240">
        <f>ROUND(E308*P308,2)</f>
        <v>0</v>
      </c>
      <c r="R308" s="242"/>
      <c r="S308" s="242" t="s">
        <v>148</v>
      </c>
      <c r="T308" s="243" t="s">
        <v>142</v>
      </c>
      <c r="U308" s="223">
        <v>0</v>
      </c>
      <c r="V308" s="223">
        <f>ROUND(E308*U308,2)</f>
        <v>0</v>
      </c>
      <c r="W308" s="223"/>
      <c r="X308" s="223" t="s">
        <v>296</v>
      </c>
      <c r="Y308" s="223" t="s">
        <v>144</v>
      </c>
      <c r="Z308" s="213"/>
      <c r="AA308" s="213"/>
      <c r="AB308" s="213"/>
      <c r="AC308" s="213"/>
      <c r="AD308" s="213"/>
      <c r="AE308" s="213"/>
      <c r="AF308" s="213"/>
      <c r="AG308" s="213" t="s">
        <v>459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2" x14ac:dyDescent="0.2">
      <c r="A309" s="220"/>
      <c r="B309" s="221"/>
      <c r="C309" s="258" t="s">
        <v>460</v>
      </c>
      <c r="D309" s="251"/>
      <c r="E309" s="251"/>
      <c r="F309" s="251"/>
      <c r="G309" s="251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3"/>
      <c r="AA309" s="213"/>
      <c r="AB309" s="213"/>
      <c r="AC309" s="213"/>
      <c r="AD309" s="213"/>
      <c r="AE309" s="213"/>
      <c r="AF309" s="213"/>
      <c r="AG309" s="213" t="s">
        <v>169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2" x14ac:dyDescent="0.2">
      <c r="A310" s="220"/>
      <c r="B310" s="221"/>
      <c r="C310" s="260" t="s">
        <v>461</v>
      </c>
      <c r="D310" s="227"/>
      <c r="E310" s="228">
        <v>56.895600000000002</v>
      </c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23"/>
      <c r="Z310" s="213"/>
      <c r="AA310" s="213"/>
      <c r="AB310" s="213"/>
      <c r="AC310" s="213"/>
      <c r="AD310" s="213"/>
      <c r="AE310" s="213"/>
      <c r="AF310" s="213"/>
      <c r="AG310" s="213" t="s">
        <v>177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37">
        <v>61</v>
      </c>
      <c r="B311" s="238" t="s">
        <v>462</v>
      </c>
      <c r="C311" s="257" t="s">
        <v>463</v>
      </c>
      <c r="D311" s="239" t="s">
        <v>443</v>
      </c>
      <c r="E311" s="240">
        <v>94.533600000000007</v>
      </c>
      <c r="F311" s="241"/>
      <c r="G311" s="242">
        <f>ROUND(E311*F311,2)</f>
        <v>0</v>
      </c>
      <c r="H311" s="241"/>
      <c r="I311" s="242">
        <f>ROUND(E311*H311,2)</f>
        <v>0</v>
      </c>
      <c r="J311" s="241"/>
      <c r="K311" s="242">
        <f>ROUND(E311*J311,2)</f>
        <v>0</v>
      </c>
      <c r="L311" s="242">
        <v>21</v>
      </c>
      <c r="M311" s="242">
        <f>G311*(1+L311/100)</f>
        <v>0</v>
      </c>
      <c r="N311" s="240">
        <v>1.4500000000000001E-2</v>
      </c>
      <c r="O311" s="240">
        <f>ROUND(E311*N311,2)</f>
        <v>1.37</v>
      </c>
      <c r="P311" s="240">
        <v>0</v>
      </c>
      <c r="Q311" s="240">
        <f>ROUND(E311*P311,2)</f>
        <v>0</v>
      </c>
      <c r="R311" s="242"/>
      <c r="S311" s="242" t="s">
        <v>148</v>
      </c>
      <c r="T311" s="243" t="s">
        <v>142</v>
      </c>
      <c r="U311" s="223">
        <v>0</v>
      </c>
      <c r="V311" s="223">
        <f>ROUND(E311*U311,2)</f>
        <v>0</v>
      </c>
      <c r="W311" s="223"/>
      <c r="X311" s="223" t="s">
        <v>296</v>
      </c>
      <c r="Y311" s="223" t="s">
        <v>144</v>
      </c>
      <c r="Z311" s="213"/>
      <c r="AA311" s="213"/>
      <c r="AB311" s="213"/>
      <c r="AC311" s="213"/>
      <c r="AD311" s="213"/>
      <c r="AE311" s="213"/>
      <c r="AF311" s="213"/>
      <c r="AG311" s="213" t="s">
        <v>459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 x14ac:dyDescent="0.2">
      <c r="A312" s="220"/>
      <c r="B312" s="221"/>
      <c r="C312" s="258" t="s">
        <v>460</v>
      </c>
      <c r="D312" s="251"/>
      <c r="E312" s="251"/>
      <c r="F312" s="251"/>
      <c r="G312" s="251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3"/>
      <c r="AA312" s="213"/>
      <c r="AB312" s="213"/>
      <c r="AC312" s="213"/>
      <c r="AD312" s="213"/>
      <c r="AE312" s="213"/>
      <c r="AF312" s="213"/>
      <c r="AG312" s="213" t="s">
        <v>169</v>
      </c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2" x14ac:dyDescent="0.2">
      <c r="A313" s="220"/>
      <c r="B313" s="221"/>
      <c r="C313" s="260" t="s">
        <v>464</v>
      </c>
      <c r="D313" s="227"/>
      <c r="E313" s="228">
        <v>94.533600000000007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3"/>
      <c r="AA313" s="213"/>
      <c r="AB313" s="213"/>
      <c r="AC313" s="213"/>
      <c r="AD313" s="213"/>
      <c r="AE313" s="213"/>
      <c r="AF313" s="213"/>
      <c r="AG313" s="213" t="s">
        <v>177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37">
        <v>62</v>
      </c>
      <c r="B314" s="238" t="s">
        <v>465</v>
      </c>
      <c r="C314" s="257" t="s">
        <v>466</v>
      </c>
      <c r="D314" s="239" t="s">
        <v>443</v>
      </c>
      <c r="E314" s="240">
        <v>6</v>
      </c>
      <c r="F314" s="241"/>
      <c r="G314" s="242">
        <f>ROUND(E314*F314,2)</f>
        <v>0</v>
      </c>
      <c r="H314" s="241"/>
      <c r="I314" s="242">
        <f>ROUND(E314*H314,2)</f>
        <v>0</v>
      </c>
      <c r="J314" s="241"/>
      <c r="K314" s="242">
        <f>ROUND(E314*J314,2)</f>
        <v>0</v>
      </c>
      <c r="L314" s="242">
        <v>21</v>
      </c>
      <c r="M314" s="242">
        <f>G314*(1+L314/100)</f>
        <v>0</v>
      </c>
      <c r="N314" s="240">
        <v>1.4500000000000001E-2</v>
      </c>
      <c r="O314" s="240">
        <f>ROUND(E314*N314,2)</f>
        <v>0.09</v>
      </c>
      <c r="P314" s="240">
        <v>0</v>
      </c>
      <c r="Q314" s="240">
        <f>ROUND(E314*P314,2)</f>
        <v>0</v>
      </c>
      <c r="R314" s="242"/>
      <c r="S314" s="242" t="s">
        <v>148</v>
      </c>
      <c r="T314" s="243" t="s">
        <v>142</v>
      </c>
      <c r="U314" s="223">
        <v>0</v>
      </c>
      <c r="V314" s="223">
        <f>ROUND(E314*U314,2)</f>
        <v>0</v>
      </c>
      <c r="W314" s="223"/>
      <c r="X314" s="223" t="s">
        <v>296</v>
      </c>
      <c r="Y314" s="223" t="s">
        <v>144</v>
      </c>
      <c r="Z314" s="213"/>
      <c r="AA314" s="213"/>
      <c r="AB314" s="213"/>
      <c r="AC314" s="213"/>
      <c r="AD314" s="213"/>
      <c r="AE314" s="213"/>
      <c r="AF314" s="213"/>
      <c r="AG314" s="213" t="s">
        <v>459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2" x14ac:dyDescent="0.2">
      <c r="A315" s="220"/>
      <c r="B315" s="221"/>
      <c r="C315" s="258" t="s">
        <v>467</v>
      </c>
      <c r="D315" s="251"/>
      <c r="E315" s="251"/>
      <c r="F315" s="251"/>
      <c r="G315" s="251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3"/>
      <c r="AA315" s="213"/>
      <c r="AB315" s="213"/>
      <c r="AC315" s="213"/>
      <c r="AD315" s="213"/>
      <c r="AE315" s="213"/>
      <c r="AF315" s="213"/>
      <c r="AG315" s="213" t="s">
        <v>169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2" x14ac:dyDescent="0.2">
      <c r="A316" s="220"/>
      <c r="B316" s="221"/>
      <c r="C316" s="260" t="s">
        <v>468</v>
      </c>
      <c r="D316" s="227"/>
      <c r="E316" s="228">
        <v>6</v>
      </c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23"/>
      <c r="Z316" s="213"/>
      <c r="AA316" s="213"/>
      <c r="AB316" s="213"/>
      <c r="AC316" s="213"/>
      <c r="AD316" s="213"/>
      <c r="AE316" s="213"/>
      <c r="AF316" s="213"/>
      <c r="AG316" s="213" t="s">
        <v>177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x14ac:dyDescent="0.2">
      <c r="A317" s="230" t="s">
        <v>136</v>
      </c>
      <c r="B317" s="231" t="s">
        <v>90</v>
      </c>
      <c r="C317" s="255" t="s">
        <v>91</v>
      </c>
      <c r="D317" s="232"/>
      <c r="E317" s="233"/>
      <c r="F317" s="234"/>
      <c r="G317" s="234">
        <f>SUMIF(AG318:AG346,"&lt;&gt;NOR",G318:G346)</f>
        <v>0</v>
      </c>
      <c r="H317" s="234"/>
      <c r="I317" s="234">
        <f>SUM(I318:I346)</f>
        <v>0</v>
      </c>
      <c r="J317" s="234"/>
      <c r="K317" s="234">
        <f>SUM(K318:K346)</f>
        <v>0</v>
      </c>
      <c r="L317" s="234"/>
      <c r="M317" s="234">
        <f>SUM(M318:M346)</f>
        <v>0</v>
      </c>
      <c r="N317" s="233"/>
      <c r="O317" s="233">
        <f>SUM(O318:O346)</f>
        <v>251.47</v>
      </c>
      <c r="P317" s="233"/>
      <c r="Q317" s="233">
        <f>SUM(Q318:Q346)</f>
        <v>0</v>
      </c>
      <c r="R317" s="234"/>
      <c r="S317" s="234"/>
      <c r="T317" s="235"/>
      <c r="U317" s="229"/>
      <c r="V317" s="229">
        <f>SUM(V318:V346)</f>
        <v>299.06</v>
      </c>
      <c r="W317" s="229"/>
      <c r="X317" s="229"/>
      <c r="Y317" s="229"/>
      <c r="AG317" t="s">
        <v>137</v>
      </c>
    </row>
    <row r="318" spans="1:60" outlineLevel="1" x14ac:dyDescent="0.2">
      <c r="A318" s="237">
        <v>63</v>
      </c>
      <c r="B318" s="238" t="s">
        <v>469</v>
      </c>
      <c r="C318" s="257" t="s">
        <v>470</v>
      </c>
      <c r="D318" s="239" t="s">
        <v>140</v>
      </c>
      <c r="E318" s="240">
        <v>629.4</v>
      </c>
      <c r="F318" s="241"/>
      <c r="G318" s="242">
        <f>ROUND(E318*F318,2)</f>
        <v>0</v>
      </c>
      <c r="H318" s="241"/>
      <c r="I318" s="242">
        <f>ROUND(E318*H318,2)</f>
        <v>0</v>
      </c>
      <c r="J318" s="241"/>
      <c r="K318" s="242">
        <f>ROUND(E318*J318,2)</f>
        <v>0</v>
      </c>
      <c r="L318" s="242">
        <v>21</v>
      </c>
      <c r="M318" s="242">
        <f>G318*(1+L318/100)</f>
        <v>0</v>
      </c>
      <c r="N318" s="240">
        <v>0</v>
      </c>
      <c r="O318" s="240">
        <f>ROUND(E318*N318,2)</f>
        <v>0</v>
      </c>
      <c r="P318" s="240">
        <v>0</v>
      </c>
      <c r="Q318" s="240">
        <f>ROUND(E318*P318,2)</f>
        <v>0</v>
      </c>
      <c r="R318" s="242"/>
      <c r="S318" s="242" t="s">
        <v>141</v>
      </c>
      <c r="T318" s="243" t="s">
        <v>142</v>
      </c>
      <c r="U318" s="223">
        <v>0.372</v>
      </c>
      <c r="V318" s="223">
        <f>ROUND(E318*U318,2)</f>
        <v>234.14</v>
      </c>
      <c r="W318" s="223"/>
      <c r="X318" s="223" t="s">
        <v>143</v>
      </c>
      <c r="Y318" s="223" t="s">
        <v>144</v>
      </c>
      <c r="Z318" s="213"/>
      <c r="AA318" s="213"/>
      <c r="AB318" s="213"/>
      <c r="AC318" s="213"/>
      <c r="AD318" s="213"/>
      <c r="AE318" s="213"/>
      <c r="AF318" s="213"/>
      <c r="AG318" s="213" t="s">
        <v>149</v>
      </c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2" x14ac:dyDescent="0.2">
      <c r="A319" s="220"/>
      <c r="B319" s="221"/>
      <c r="C319" s="258" t="s">
        <v>471</v>
      </c>
      <c r="D319" s="251"/>
      <c r="E319" s="251"/>
      <c r="F319" s="251"/>
      <c r="G319" s="251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23"/>
      <c r="Z319" s="213"/>
      <c r="AA319" s="213"/>
      <c r="AB319" s="213"/>
      <c r="AC319" s="213"/>
      <c r="AD319" s="213"/>
      <c r="AE319" s="213"/>
      <c r="AF319" s="213"/>
      <c r="AG319" s="213" t="s">
        <v>169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2" x14ac:dyDescent="0.2">
      <c r="A320" s="220"/>
      <c r="B320" s="221"/>
      <c r="C320" s="260" t="s">
        <v>214</v>
      </c>
      <c r="D320" s="227"/>
      <c r="E320" s="228"/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3"/>
      <c r="AA320" s="213"/>
      <c r="AB320" s="213"/>
      <c r="AC320" s="213"/>
      <c r="AD320" s="213"/>
      <c r="AE320" s="213"/>
      <c r="AF320" s="213"/>
      <c r="AG320" s="213" t="s">
        <v>177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3" x14ac:dyDescent="0.2">
      <c r="A321" s="220"/>
      <c r="B321" s="221"/>
      <c r="C321" s="260" t="s">
        <v>472</v>
      </c>
      <c r="D321" s="227"/>
      <c r="E321" s="228">
        <v>380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3"/>
      <c r="AA321" s="213"/>
      <c r="AB321" s="213"/>
      <c r="AC321" s="213"/>
      <c r="AD321" s="213"/>
      <c r="AE321" s="213"/>
      <c r="AF321" s="213"/>
      <c r="AG321" s="213" t="s">
        <v>177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3" x14ac:dyDescent="0.2">
      <c r="A322" s="220"/>
      <c r="B322" s="221"/>
      <c r="C322" s="260" t="s">
        <v>473</v>
      </c>
      <c r="D322" s="227"/>
      <c r="E322" s="228">
        <v>205.6</v>
      </c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3"/>
      <c r="AA322" s="213"/>
      <c r="AB322" s="213"/>
      <c r="AC322" s="213"/>
      <c r="AD322" s="213"/>
      <c r="AE322" s="213"/>
      <c r="AF322" s="213"/>
      <c r="AG322" s="213" t="s">
        <v>177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3" x14ac:dyDescent="0.2">
      <c r="A323" s="220"/>
      <c r="B323" s="221"/>
      <c r="C323" s="260" t="s">
        <v>474</v>
      </c>
      <c r="D323" s="227"/>
      <c r="E323" s="228">
        <v>24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3"/>
      <c r="AA323" s="213"/>
      <c r="AB323" s="213"/>
      <c r="AC323" s="213"/>
      <c r="AD323" s="213"/>
      <c r="AE323" s="213"/>
      <c r="AF323" s="213"/>
      <c r="AG323" s="213" t="s">
        <v>177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3" x14ac:dyDescent="0.2">
      <c r="A324" s="220"/>
      <c r="B324" s="221"/>
      <c r="C324" s="260" t="s">
        <v>475</v>
      </c>
      <c r="D324" s="227"/>
      <c r="E324" s="228">
        <v>19.8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3"/>
      <c r="AA324" s="213"/>
      <c r="AB324" s="213"/>
      <c r="AC324" s="213"/>
      <c r="AD324" s="213"/>
      <c r="AE324" s="213"/>
      <c r="AF324" s="213"/>
      <c r="AG324" s="213" t="s">
        <v>177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37">
        <v>64</v>
      </c>
      <c r="B325" s="238" t="s">
        <v>476</v>
      </c>
      <c r="C325" s="257" t="s">
        <v>477</v>
      </c>
      <c r="D325" s="239" t="s">
        <v>190</v>
      </c>
      <c r="E325" s="240">
        <v>18.882000000000001</v>
      </c>
      <c r="F325" s="241"/>
      <c r="G325" s="242">
        <f>ROUND(E325*F325,2)</f>
        <v>0</v>
      </c>
      <c r="H325" s="241"/>
      <c r="I325" s="242">
        <f>ROUND(E325*H325,2)</f>
        <v>0</v>
      </c>
      <c r="J325" s="241"/>
      <c r="K325" s="242">
        <f>ROUND(E325*J325,2)</f>
        <v>0</v>
      </c>
      <c r="L325" s="242">
        <v>21</v>
      </c>
      <c r="M325" s="242">
        <f>G325*(1+L325/100)</f>
        <v>0</v>
      </c>
      <c r="N325" s="240">
        <v>1.8907700000000001</v>
      </c>
      <c r="O325" s="240">
        <f>ROUND(E325*N325,2)</f>
        <v>35.700000000000003</v>
      </c>
      <c r="P325" s="240">
        <v>0</v>
      </c>
      <c r="Q325" s="240">
        <f>ROUND(E325*P325,2)</f>
        <v>0</v>
      </c>
      <c r="R325" s="242" t="s">
        <v>426</v>
      </c>
      <c r="S325" s="242" t="s">
        <v>141</v>
      </c>
      <c r="T325" s="243" t="s">
        <v>142</v>
      </c>
      <c r="U325" s="223">
        <v>1.3169999999999999</v>
      </c>
      <c r="V325" s="223">
        <f>ROUND(E325*U325,2)</f>
        <v>24.87</v>
      </c>
      <c r="W325" s="223"/>
      <c r="X325" s="223" t="s">
        <v>143</v>
      </c>
      <c r="Y325" s="223" t="s">
        <v>144</v>
      </c>
      <c r="Z325" s="213"/>
      <c r="AA325" s="213"/>
      <c r="AB325" s="213"/>
      <c r="AC325" s="213"/>
      <c r="AD325" s="213"/>
      <c r="AE325" s="213"/>
      <c r="AF325" s="213"/>
      <c r="AG325" s="213" t="s">
        <v>149</v>
      </c>
      <c r="AH325" s="213"/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2" x14ac:dyDescent="0.2">
      <c r="A326" s="220"/>
      <c r="B326" s="221"/>
      <c r="C326" s="259" t="s">
        <v>427</v>
      </c>
      <c r="D326" s="253"/>
      <c r="E326" s="253"/>
      <c r="F326" s="253"/>
      <c r="G326" s="25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3"/>
      <c r="AA326" s="213"/>
      <c r="AB326" s="213"/>
      <c r="AC326" s="213"/>
      <c r="AD326" s="213"/>
      <c r="AE326" s="213"/>
      <c r="AF326" s="213"/>
      <c r="AG326" s="213" t="s">
        <v>175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2" x14ac:dyDescent="0.2">
      <c r="A327" s="220"/>
      <c r="B327" s="221"/>
      <c r="C327" s="261" t="s">
        <v>471</v>
      </c>
      <c r="D327" s="254"/>
      <c r="E327" s="254"/>
      <c r="F327" s="254"/>
      <c r="G327" s="254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23"/>
      <c r="Z327" s="213"/>
      <c r="AA327" s="213"/>
      <c r="AB327" s="213"/>
      <c r="AC327" s="213"/>
      <c r="AD327" s="213"/>
      <c r="AE327" s="213"/>
      <c r="AF327" s="213"/>
      <c r="AG327" s="213" t="s">
        <v>169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2" x14ac:dyDescent="0.2">
      <c r="A328" s="220"/>
      <c r="B328" s="221"/>
      <c r="C328" s="260" t="s">
        <v>478</v>
      </c>
      <c r="D328" s="227"/>
      <c r="E328" s="228">
        <v>18.882000000000001</v>
      </c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3"/>
      <c r="AA328" s="213"/>
      <c r="AB328" s="213"/>
      <c r="AC328" s="213"/>
      <c r="AD328" s="213"/>
      <c r="AE328" s="213"/>
      <c r="AF328" s="213"/>
      <c r="AG328" s="213" t="s">
        <v>177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37">
        <v>65</v>
      </c>
      <c r="B329" s="238" t="s">
        <v>479</v>
      </c>
      <c r="C329" s="257" t="s">
        <v>480</v>
      </c>
      <c r="D329" s="239" t="s">
        <v>140</v>
      </c>
      <c r="E329" s="240">
        <v>629.4</v>
      </c>
      <c r="F329" s="241"/>
      <c r="G329" s="242">
        <f>ROUND(E329*F329,2)</f>
        <v>0</v>
      </c>
      <c r="H329" s="241"/>
      <c r="I329" s="242">
        <f>ROUND(E329*H329,2)</f>
        <v>0</v>
      </c>
      <c r="J329" s="241"/>
      <c r="K329" s="242">
        <f>ROUND(E329*J329,2)</f>
        <v>0</v>
      </c>
      <c r="L329" s="242">
        <v>21</v>
      </c>
      <c r="M329" s="242">
        <f>G329*(1+L329/100)</f>
        <v>0</v>
      </c>
      <c r="N329" s="240">
        <v>0</v>
      </c>
      <c r="O329" s="240">
        <f>ROUND(E329*N329,2)</f>
        <v>0</v>
      </c>
      <c r="P329" s="240">
        <v>0</v>
      </c>
      <c r="Q329" s="240">
        <f>ROUND(E329*P329,2)</f>
        <v>0</v>
      </c>
      <c r="R329" s="242"/>
      <c r="S329" s="242" t="s">
        <v>141</v>
      </c>
      <c r="T329" s="243" t="s">
        <v>142</v>
      </c>
      <c r="U329" s="223">
        <v>0.05</v>
      </c>
      <c r="V329" s="223">
        <f>ROUND(E329*U329,2)</f>
        <v>31.47</v>
      </c>
      <c r="W329" s="223"/>
      <c r="X329" s="223" t="s">
        <v>143</v>
      </c>
      <c r="Y329" s="223" t="s">
        <v>144</v>
      </c>
      <c r="Z329" s="213"/>
      <c r="AA329" s="213"/>
      <c r="AB329" s="213"/>
      <c r="AC329" s="213"/>
      <c r="AD329" s="213"/>
      <c r="AE329" s="213"/>
      <c r="AF329" s="213"/>
      <c r="AG329" s="213" t="s">
        <v>149</v>
      </c>
      <c r="AH329" s="213"/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2" x14ac:dyDescent="0.2">
      <c r="A330" s="220"/>
      <c r="B330" s="221"/>
      <c r="C330" s="258" t="s">
        <v>481</v>
      </c>
      <c r="D330" s="251"/>
      <c r="E330" s="251"/>
      <c r="F330" s="251"/>
      <c r="G330" s="251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3"/>
      <c r="AA330" s="213"/>
      <c r="AB330" s="213"/>
      <c r="AC330" s="213"/>
      <c r="AD330" s="213"/>
      <c r="AE330" s="213"/>
      <c r="AF330" s="213"/>
      <c r="AG330" s="213" t="s">
        <v>169</v>
      </c>
      <c r="AH330" s="213"/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2" x14ac:dyDescent="0.2">
      <c r="A331" s="220"/>
      <c r="B331" s="221"/>
      <c r="C331" s="260" t="s">
        <v>214</v>
      </c>
      <c r="D331" s="227"/>
      <c r="E331" s="228"/>
      <c r="F331" s="223"/>
      <c r="G331" s="223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23"/>
      <c r="Z331" s="213"/>
      <c r="AA331" s="213"/>
      <c r="AB331" s="213"/>
      <c r="AC331" s="213"/>
      <c r="AD331" s="213"/>
      <c r="AE331" s="213"/>
      <c r="AF331" s="213"/>
      <c r="AG331" s="213" t="s">
        <v>177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3" x14ac:dyDescent="0.2">
      <c r="A332" s="220"/>
      <c r="B332" s="221"/>
      <c r="C332" s="260" t="s">
        <v>472</v>
      </c>
      <c r="D332" s="227"/>
      <c r="E332" s="228">
        <v>380</v>
      </c>
      <c r="F332" s="223"/>
      <c r="G332" s="223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3"/>
      <c r="AA332" s="213"/>
      <c r="AB332" s="213"/>
      <c r="AC332" s="213"/>
      <c r="AD332" s="213"/>
      <c r="AE332" s="213"/>
      <c r="AF332" s="213"/>
      <c r="AG332" s="213" t="s">
        <v>177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3" x14ac:dyDescent="0.2">
      <c r="A333" s="220"/>
      <c r="B333" s="221"/>
      <c r="C333" s="260" t="s">
        <v>473</v>
      </c>
      <c r="D333" s="227"/>
      <c r="E333" s="228">
        <v>205.6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3"/>
      <c r="AA333" s="213"/>
      <c r="AB333" s="213"/>
      <c r="AC333" s="213"/>
      <c r="AD333" s="213"/>
      <c r="AE333" s="213"/>
      <c r="AF333" s="213"/>
      <c r="AG333" s="213" t="s">
        <v>177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3" x14ac:dyDescent="0.2">
      <c r="A334" s="220"/>
      <c r="B334" s="221"/>
      <c r="C334" s="260" t="s">
        <v>474</v>
      </c>
      <c r="D334" s="227"/>
      <c r="E334" s="228">
        <v>24</v>
      </c>
      <c r="F334" s="223"/>
      <c r="G334" s="223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23"/>
      <c r="Z334" s="213"/>
      <c r="AA334" s="213"/>
      <c r="AB334" s="213"/>
      <c r="AC334" s="213"/>
      <c r="AD334" s="213"/>
      <c r="AE334" s="213"/>
      <c r="AF334" s="213"/>
      <c r="AG334" s="213" t="s">
        <v>177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3" x14ac:dyDescent="0.2">
      <c r="A335" s="220"/>
      <c r="B335" s="221"/>
      <c r="C335" s="260" t="s">
        <v>475</v>
      </c>
      <c r="D335" s="227"/>
      <c r="E335" s="228">
        <v>19.8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3"/>
      <c r="AA335" s="213"/>
      <c r="AB335" s="213"/>
      <c r="AC335" s="213"/>
      <c r="AD335" s="213"/>
      <c r="AE335" s="213"/>
      <c r="AF335" s="213"/>
      <c r="AG335" s="213" t="s">
        <v>177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37">
        <v>66</v>
      </c>
      <c r="B336" s="238" t="s">
        <v>482</v>
      </c>
      <c r="C336" s="257" t="s">
        <v>483</v>
      </c>
      <c r="D336" s="239" t="s">
        <v>443</v>
      </c>
      <c r="E336" s="240">
        <v>4</v>
      </c>
      <c r="F336" s="241"/>
      <c r="G336" s="242">
        <f>ROUND(E336*F336,2)</f>
        <v>0</v>
      </c>
      <c r="H336" s="241"/>
      <c r="I336" s="242">
        <f>ROUND(E336*H336,2)</f>
        <v>0</v>
      </c>
      <c r="J336" s="241"/>
      <c r="K336" s="242">
        <f>ROUND(E336*J336,2)</f>
        <v>0</v>
      </c>
      <c r="L336" s="242">
        <v>21</v>
      </c>
      <c r="M336" s="242">
        <f>G336*(1+L336/100)</f>
        <v>0</v>
      </c>
      <c r="N336" s="240">
        <v>0</v>
      </c>
      <c r="O336" s="240">
        <f>ROUND(E336*N336,2)</f>
        <v>0</v>
      </c>
      <c r="P336" s="240">
        <v>0</v>
      </c>
      <c r="Q336" s="240">
        <f>ROUND(E336*P336,2)</f>
        <v>0</v>
      </c>
      <c r="R336" s="242"/>
      <c r="S336" s="242" t="s">
        <v>148</v>
      </c>
      <c r="T336" s="243" t="s">
        <v>142</v>
      </c>
      <c r="U336" s="223">
        <v>0</v>
      </c>
      <c r="V336" s="223">
        <f>ROUND(E336*U336,2)</f>
        <v>0</v>
      </c>
      <c r="W336" s="223"/>
      <c r="X336" s="223" t="s">
        <v>143</v>
      </c>
      <c r="Y336" s="223" t="s">
        <v>144</v>
      </c>
      <c r="Z336" s="213"/>
      <c r="AA336" s="213"/>
      <c r="AB336" s="213"/>
      <c r="AC336" s="213"/>
      <c r="AD336" s="213"/>
      <c r="AE336" s="213"/>
      <c r="AF336" s="213"/>
      <c r="AG336" s="213" t="s">
        <v>149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2" x14ac:dyDescent="0.2">
      <c r="A337" s="220"/>
      <c r="B337" s="221"/>
      <c r="C337" s="258" t="s">
        <v>481</v>
      </c>
      <c r="D337" s="251"/>
      <c r="E337" s="251"/>
      <c r="F337" s="251"/>
      <c r="G337" s="251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3"/>
      <c r="AA337" s="213"/>
      <c r="AB337" s="213"/>
      <c r="AC337" s="213"/>
      <c r="AD337" s="213"/>
      <c r="AE337" s="213"/>
      <c r="AF337" s="213"/>
      <c r="AG337" s="213" t="s">
        <v>169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37">
        <v>67</v>
      </c>
      <c r="B338" s="238" t="s">
        <v>484</v>
      </c>
      <c r="C338" s="257" t="s">
        <v>485</v>
      </c>
      <c r="D338" s="239" t="s">
        <v>486</v>
      </c>
      <c r="E338" s="240">
        <v>215.25479999999999</v>
      </c>
      <c r="F338" s="241"/>
      <c r="G338" s="242">
        <f>ROUND(E338*F338,2)</f>
        <v>0</v>
      </c>
      <c r="H338" s="241"/>
      <c r="I338" s="242">
        <f>ROUND(E338*H338,2)</f>
        <v>0</v>
      </c>
      <c r="J338" s="241"/>
      <c r="K338" s="242">
        <f>ROUND(E338*J338,2)</f>
        <v>0</v>
      </c>
      <c r="L338" s="242">
        <v>21</v>
      </c>
      <c r="M338" s="242">
        <f>G338*(1+L338/100)</f>
        <v>0</v>
      </c>
      <c r="N338" s="240">
        <v>1</v>
      </c>
      <c r="O338" s="240">
        <f>ROUND(E338*N338,2)</f>
        <v>215.25</v>
      </c>
      <c r="P338" s="240">
        <v>0</v>
      </c>
      <c r="Q338" s="240">
        <f>ROUND(E338*P338,2)</f>
        <v>0</v>
      </c>
      <c r="R338" s="242"/>
      <c r="S338" s="242" t="s">
        <v>148</v>
      </c>
      <c r="T338" s="243" t="s">
        <v>142</v>
      </c>
      <c r="U338" s="223">
        <v>0</v>
      </c>
      <c r="V338" s="223">
        <f>ROUND(E338*U338,2)</f>
        <v>0</v>
      </c>
      <c r="W338" s="223"/>
      <c r="X338" s="223" t="s">
        <v>143</v>
      </c>
      <c r="Y338" s="223" t="s">
        <v>144</v>
      </c>
      <c r="Z338" s="213"/>
      <c r="AA338" s="213"/>
      <c r="AB338" s="213"/>
      <c r="AC338" s="213"/>
      <c r="AD338" s="213"/>
      <c r="AE338" s="213"/>
      <c r="AF338" s="213"/>
      <c r="AG338" s="213" t="s">
        <v>145</v>
      </c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2" x14ac:dyDescent="0.2">
      <c r="A339" s="220"/>
      <c r="B339" s="221"/>
      <c r="C339" s="258" t="s">
        <v>487</v>
      </c>
      <c r="D339" s="251"/>
      <c r="E339" s="251"/>
      <c r="F339" s="251"/>
      <c r="G339" s="251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3"/>
      <c r="AA339" s="213"/>
      <c r="AB339" s="213"/>
      <c r="AC339" s="213"/>
      <c r="AD339" s="213"/>
      <c r="AE339" s="213"/>
      <c r="AF339" s="213"/>
      <c r="AG339" s="213" t="s">
        <v>169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2" x14ac:dyDescent="0.2">
      <c r="A340" s="220"/>
      <c r="B340" s="221"/>
      <c r="C340" s="260" t="s">
        <v>488</v>
      </c>
      <c r="D340" s="227"/>
      <c r="E340" s="228">
        <v>215.25479999999999</v>
      </c>
      <c r="F340" s="223"/>
      <c r="G340" s="223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23"/>
      <c r="Z340" s="213"/>
      <c r="AA340" s="213"/>
      <c r="AB340" s="213"/>
      <c r="AC340" s="213"/>
      <c r="AD340" s="213"/>
      <c r="AE340" s="213"/>
      <c r="AF340" s="213"/>
      <c r="AG340" s="213" t="s">
        <v>177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ht="22.5" outlineLevel="1" x14ac:dyDescent="0.2">
      <c r="A341" s="244">
        <v>68</v>
      </c>
      <c r="B341" s="245" t="s">
        <v>489</v>
      </c>
      <c r="C341" s="256" t="s">
        <v>490</v>
      </c>
      <c r="D341" s="246" t="s">
        <v>443</v>
      </c>
      <c r="E341" s="247">
        <v>26</v>
      </c>
      <c r="F341" s="248"/>
      <c r="G341" s="249">
        <f>ROUND(E341*F341,2)</f>
        <v>0</v>
      </c>
      <c r="H341" s="248"/>
      <c r="I341" s="249">
        <f>ROUND(E341*H341,2)</f>
        <v>0</v>
      </c>
      <c r="J341" s="248"/>
      <c r="K341" s="249">
        <f>ROUND(E341*J341,2)</f>
        <v>0</v>
      </c>
      <c r="L341" s="249">
        <v>21</v>
      </c>
      <c r="M341" s="249">
        <f>G341*(1+L341/100)</f>
        <v>0</v>
      </c>
      <c r="N341" s="247">
        <v>3.2499999999999999E-3</v>
      </c>
      <c r="O341" s="247">
        <f>ROUND(E341*N341,2)</f>
        <v>0.08</v>
      </c>
      <c r="P341" s="247">
        <v>0</v>
      </c>
      <c r="Q341" s="247">
        <f>ROUND(E341*P341,2)</f>
        <v>0</v>
      </c>
      <c r="R341" s="249"/>
      <c r="S341" s="249" t="s">
        <v>148</v>
      </c>
      <c r="T341" s="250" t="s">
        <v>142</v>
      </c>
      <c r="U341" s="223">
        <v>0.33</v>
      </c>
      <c r="V341" s="223">
        <f>ROUND(E341*U341,2)</f>
        <v>8.58</v>
      </c>
      <c r="W341" s="223"/>
      <c r="X341" s="223" t="s">
        <v>143</v>
      </c>
      <c r="Y341" s="223" t="s">
        <v>144</v>
      </c>
      <c r="Z341" s="213"/>
      <c r="AA341" s="213"/>
      <c r="AB341" s="213"/>
      <c r="AC341" s="213"/>
      <c r="AD341" s="213"/>
      <c r="AE341" s="213"/>
      <c r="AF341" s="213"/>
      <c r="AG341" s="213" t="s">
        <v>149</v>
      </c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37">
        <v>69</v>
      </c>
      <c r="B342" s="238" t="s">
        <v>491</v>
      </c>
      <c r="C342" s="257" t="s">
        <v>492</v>
      </c>
      <c r="D342" s="239" t="s">
        <v>443</v>
      </c>
      <c r="E342" s="240">
        <v>4</v>
      </c>
      <c r="F342" s="241"/>
      <c r="G342" s="242">
        <f>ROUND(E342*F342,2)</f>
        <v>0</v>
      </c>
      <c r="H342" s="241"/>
      <c r="I342" s="242">
        <f>ROUND(E342*H342,2)</f>
        <v>0</v>
      </c>
      <c r="J342" s="241"/>
      <c r="K342" s="242">
        <f>ROUND(E342*J342,2)</f>
        <v>0</v>
      </c>
      <c r="L342" s="242">
        <v>21</v>
      </c>
      <c r="M342" s="242">
        <f>G342*(1+L342/100)</f>
        <v>0</v>
      </c>
      <c r="N342" s="240">
        <v>3.2399999999999998E-2</v>
      </c>
      <c r="O342" s="240">
        <f>ROUND(E342*N342,2)</f>
        <v>0.13</v>
      </c>
      <c r="P342" s="240">
        <v>0</v>
      </c>
      <c r="Q342" s="240">
        <f>ROUND(E342*P342,2)</f>
        <v>0</v>
      </c>
      <c r="R342" s="242"/>
      <c r="S342" s="242" t="s">
        <v>148</v>
      </c>
      <c r="T342" s="243" t="s">
        <v>142</v>
      </c>
      <c r="U342" s="223">
        <v>0</v>
      </c>
      <c r="V342" s="223">
        <f>ROUND(E342*U342,2)</f>
        <v>0</v>
      </c>
      <c r="W342" s="223"/>
      <c r="X342" s="223" t="s">
        <v>166</v>
      </c>
      <c r="Y342" s="223" t="s">
        <v>144</v>
      </c>
      <c r="Z342" s="213"/>
      <c r="AA342" s="213"/>
      <c r="AB342" s="213"/>
      <c r="AC342" s="213"/>
      <c r="AD342" s="213"/>
      <c r="AE342" s="213"/>
      <c r="AF342" s="213"/>
      <c r="AG342" s="213" t="s">
        <v>167</v>
      </c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2" x14ac:dyDescent="0.2">
      <c r="A343" s="220"/>
      <c r="B343" s="221"/>
      <c r="C343" s="258" t="s">
        <v>493</v>
      </c>
      <c r="D343" s="251"/>
      <c r="E343" s="251"/>
      <c r="F343" s="251"/>
      <c r="G343" s="251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3"/>
      <c r="AA343" s="213"/>
      <c r="AB343" s="213"/>
      <c r="AC343" s="213"/>
      <c r="AD343" s="213"/>
      <c r="AE343" s="213"/>
      <c r="AF343" s="213"/>
      <c r="AG343" s="213" t="s">
        <v>169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ht="22.5" outlineLevel="1" x14ac:dyDescent="0.2">
      <c r="A344" s="237">
        <v>70</v>
      </c>
      <c r="B344" s="238" t="s">
        <v>494</v>
      </c>
      <c r="C344" s="257" t="s">
        <v>495</v>
      </c>
      <c r="D344" s="239" t="s">
        <v>140</v>
      </c>
      <c r="E344" s="240">
        <v>641.98800000000006</v>
      </c>
      <c r="F344" s="241"/>
      <c r="G344" s="242">
        <f>ROUND(E344*F344,2)</f>
        <v>0</v>
      </c>
      <c r="H344" s="241"/>
      <c r="I344" s="242">
        <f>ROUND(E344*H344,2)</f>
        <v>0</v>
      </c>
      <c r="J344" s="241"/>
      <c r="K344" s="242">
        <f>ROUND(E344*J344,2)</f>
        <v>0</v>
      </c>
      <c r="L344" s="242">
        <v>21</v>
      </c>
      <c r="M344" s="242">
        <f>G344*(1+L344/100)</f>
        <v>0</v>
      </c>
      <c r="N344" s="240">
        <v>4.8000000000000001E-4</v>
      </c>
      <c r="O344" s="240">
        <f>ROUND(E344*N344,2)</f>
        <v>0.31</v>
      </c>
      <c r="P344" s="240">
        <v>0</v>
      </c>
      <c r="Q344" s="240">
        <f>ROUND(E344*P344,2)</f>
        <v>0</v>
      </c>
      <c r="R344" s="242" t="s">
        <v>444</v>
      </c>
      <c r="S344" s="242" t="s">
        <v>141</v>
      </c>
      <c r="T344" s="243" t="s">
        <v>142</v>
      </c>
      <c r="U344" s="223">
        <v>0</v>
      </c>
      <c r="V344" s="223">
        <f>ROUND(E344*U344,2)</f>
        <v>0</v>
      </c>
      <c r="W344" s="223"/>
      <c r="X344" s="223" t="s">
        <v>166</v>
      </c>
      <c r="Y344" s="223" t="s">
        <v>144</v>
      </c>
      <c r="Z344" s="213"/>
      <c r="AA344" s="213"/>
      <c r="AB344" s="213"/>
      <c r="AC344" s="213"/>
      <c r="AD344" s="213"/>
      <c r="AE344" s="213"/>
      <c r="AF344" s="213"/>
      <c r="AG344" s="213" t="s">
        <v>262</v>
      </c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2" x14ac:dyDescent="0.2">
      <c r="A345" s="220"/>
      <c r="B345" s="221"/>
      <c r="C345" s="258" t="s">
        <v>496</v>
      </c>
      <c r="D345" s="251"/>
      <c r="E345" s="251"/>
      <c r="F345" s="251"/>
      <c r="G345" s="251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23"/>
      <c r="Z345" s="213"/>
      <c r="AA345" s="213"/>
      <c r="AB345" s="213"/>
      <c r="AC345" s="213"/>
      <c r="AD345" s="213"/>
      <c r="AE345" s="213"/>
      <c r="AF345" s="213"/>
      <c r="AG345" s="213" t="s">
        <v>169</v>
      </c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2" x14ac:dyDescent="0.2">
      <c r="A346" s="220"/>
      <c r="B346" s="221"/>
      <c r="C346" s="260" t="s">
        <v>497</v>
      </c>
      <c r="D346" s="227"/>
      <c r="E346" s="228">
        <v>641.98800000000006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3"/>
      <c r="AA346" s="213"/>
      <c r="AB346" s="213"/>
      <c r="AC346" s="213"/>
      <c r="AD346" s="213"/>
      <c r="AE346" s="213"/>
      <c r="AF346" s="213"/>
      <c r="AG346" s="213" t="s">
        <v>177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x14ac:dyDescent="0.2">
      <c r="A347" s="230" t="s">
        <v>136</v>
      </c>
      <c r="B347" s="231" t="s">
        <v>92</v>
      </c>
      <c r="C347" s="255" t="s">
        <v>93</v>
      </c>
      <c r="D347" s="232"/>
      <c r="E347" s="233"/>
      <c r="F347" s="234"/>
      <c r="G347" s="234">
        <f>SUMIF(AG348:AG349,"&lt;&gt;NOR",G348:G349)</f>
        <v>0</v>
      </c>
      <c r="H347" s="234"/>
      <c r="I347" s="234">
        <f>SUM(I348:I349)</f>
        <v>0</v>
      </c>
      <c r="J347" s="234"/>
      <c r="K347" s="234">
        <f>SUM(K348:K349)</f>
        <v>0</v>
      </c>
      <c r="L347" s="234"/>
      <c r="M347" s="234">
        <f>SUM(M348:M349)</f>
        <v>0</v>
      </c>
      <c r="N347" s="233"/>
      <c r="O347" s="233">
        <f>SUM(O348:O349)</f>
        <v>68.25</v>
      </c>
      <c r="P347" s="233"/>
      <c r="Q347" s="233">
        <f>SUM(Q348:Q349)</f>
        <v>0</v>
      </c>
      <c r="R347" s="234"/>
      <c r="S347" s="234"/>
      <c r="T347" s="235"/>
      <c r="U347" s="229"/>
      <c r="V347" s="229">
        <f>SUM(V348:V349)</f>
        <v>0</v>
      </c>
      <c r="W347" s="229"/>
      <c r="X347" s="229"/>
      <c r="Y347" s="229"/>
      <c r="AG347" t="s">
        <v>137</v>
      </c>
    </row>
    <row r="348" spans="1:60" outlineLevel="1" x14ac:dyDescent="0.2">
      <c r="A348" s="237">
        <v>71</v>
      </c>
      <c r="B348" s="238" t="s">
        <v>498</v>
      </c>
      <c r="C348" s="257" t="s">
        <v>499</v>
      </c>
      <c r="D348" s="239" t="s">
        <v>155</v>
      </c>
      <c r="E348" s="240">
        <v>1</v>
      </c>
      <c r="F348" s="241"/>
      <c r="G348" s="242">
        <f>ROUND(E348*F348,2)</f>
        <v>0</v>
      </c>
      <c r="H348" s="241"/>
      <c r="I348" s="242">
        <f>ROUND(E348*H348,2)</f>
        <v>0</v>
      </c>
      <c r="J348" s="241"/>
      <c r="K348" s="242">
        <f>ROUND(E348*J348,2)</f>
        <v>0</v>
      </c>
      <c r="L348" s="242">
        <v>21</v>
      </c>
      <c r="M348" s="242">
        <f>G348*(1+L348/100)</f>
        <v>0</v>
      </c>
      <c r="N348" s="240">
        <v>68.25</v>
      </c>
      <c r="O348" s="240">
        <f>ROUND(E348*N348,2)</f>
        <v>68.25</v>
      </c>
      <c r="P348" s="240">
        <v>0</v>
      </c>
      <c r="Q348" s="240">
        <f>ROUND(E348*P348,2)</f>
        <v>0</v>
      </c>
      <c r="R348" s="242"/>
      <c r="S348" s="242" t="s">
        <v>148</v>
      </c>
      <c r="T348" s="243" t="s">
        <v>142</v>
      </c>
      <c r="U348" s="223">
        <v>0</v>
      </c>
      <c r="V348" s="223">
        <f>ROUND(E348*U348,2)</f>
        <v>0</v>
      </c>
      <c r="W348" s="223"/>
      <c r="X348" s="223" t="s">
        <v>296</v>
      </c>
      <c r="Y348" s="223" t="s">
        <v>144</v>
      </c>
      <c r="Z348" s="213"/>
      <c r="AA348" s="213"/>
      <c r="AB348" s="213"/>
      <c r="AC348" s="213"/>
      <c r="AD348" s="213"/>
      <c r="AE348" s="213"/>
      <c r="AF348" s="213"/>
      <c r="AG348" s="213" t="s">
        <v>297</v>
      </c>
      <c r="AH348" s="213"/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2" x14ac:dyDescent="0.2">
      <c r="A349" s="220"/>
      <c r="B349" s="221"/>
      <c r="C349" s="258" t="s">
        <v>713</v>
      </c>
      <c r="D349" s="251"/>
      <c r="E349" s="251"/>
      <c r="F349" s="251"/>
      <c r="G349" s="251"/>
      <c r="H349" s="223"/>
      <c r="I349" s="223"/>
      <c r="J349" s="223"/>
      <c r="K349" s="223"/>
      <c r="L349" s="223"/>
      <c r="M349" s="223"/>
      <c r="N349" s="222"/>
      <c r="O349" s="222"/>
      <c r="P349" s="222"/>
      <c r="Q349" s="222"/>
      <c r="R349" s="223"/>
      <c r="S349" s="223"/>
      <c r="T349" s="223"/>
      <c r="U349" s="223"/>
      <c r="V349" s="223"/>
      <c r="W349" s="223"/>
      <c r="X349" s="223"/>
      <c r="Y349" s="223"/>
      <c r="Z349" s="213"/>
      <c r="AA349" s="213"/>
      <c r="AB349" s="213"/>
      <c r="AC349" s="213"/>
      <c r="AD349" s="213"/>
      <c r="AE349" s="213"/>
      <c r="AF349" s="213"/>
      <c r="AG349" s="213" t="s">
        <v>169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x14ac:dyDescent="0.2">
      <c r="A350" s="230" t="s">
        <v>136</v>
      </c>
      <c r="B350" s="231" t="s">
        <v>94</v>
      </c>
      <c r="C350" s="255" t="s">
        <v>95</v>
      </c>
      <c r="D350" s="232"/>
      <c r="E350" s="233"/>
      <c r="F350" s="234"/>
      <c r="G350" s="234">
        <f>SUMIF(AG351:AG353,"&lt;&gt;NOR",G351:G353)</f>
        <v>0</v>
      </c>
      <c r="H350" s="234"/>
      <c r="I350" s="234">
        <f>SUM(I351:I353)</f>
        <v>0</v>
      </c>
      <c r="J350" s="234"/>
      <c r="K350" s="234">
        <f>SUM(K351:K353)</f>
        <v>0</v>
      </c>
      <c r="L350" s="234"/>
      <c r="M350" s="234">
        <f>SUM(M351:M353)</f>
        <v>0</v>
      </c>
      <c r="N350" s="233"/>
      <c r="O350" s="233">
        <f>SUM(O351:O353)</f>
        <v>0</v>
      </c>
      <c r="P350" s="233"/>
      <c r="Q350" s="233">
        <f>SUM(Q351:Q353)</f>
        <v>0</v>
      </c>
      <c r="R350" s="234"/>
      <c r="S350" s="234"/>
      <c r="T350" s="235"/>
      <c r="U350" s="229"/>
      <c r="V350" s="229">
        <f>SUM(V351:V353)</f>
        <v>0</v>
      </c>
      <c r="W350" s="229"/>
      <c r="X350" s="229"/>
      <c r="Y350" s="229"/>
      <c r="AG350" t="s">
        <v>137</v>
      </c>
    </row>
    <row r="351" spans="1:60" outlineLevel="1" x14ac:dyDescent="0.2">
      <c r="A351" s="244">
        <v>72</v>
      </c>
      <c r="B351" s="245" t="s">
        <v>500</v>
      </c>
      <c r="C351" s="256" t="s">
        <v>501</v>
      </c>
      <c r="D351" s="246" t="s">
        <v>280</v>
      </c>
      <c r="E351" s="247">
        <v>1</v>
      </c>
      <c r="F351" s="248"/>
      <c r="G351" s="249">
        <f>ROUND(E351*F351,2)</f>
        <v>0</v>
      </c>
      <c r="H351" s="248"/>
      <c r="I351" s="249">
        <f>ROUND(E351*H351,2)</f>
        <v>0</v>
      </c>
      <c r="J351" s="248"/>
      <c r="K351" s="249">
        <f>ROUND(E351*J351,2)</f>
        <v>0</v>
      </c>
      <c r="L351" s="249">
        <v>21</v>
      </c>
      <c r="M351" s="249">
        <f>G351*(1+L351/100)</f>
        <v>0</v>
      </c>
      <c r="N351" s="247">
        <v>0</v>
      </c>
      <c r="O351" s="247">
        <f>ROUND(E351*N351,2)</f>
        <v>0</v>
      </c>
      <c r="P351" s="247">
        <v>0</v>
      </c>
      <c r="Q351" s="247">
        <f>ROUND(E351*P351,2)</f>
        <v>0</v>
      </c>
      <c r="R351" s="249"/>
      <c r="S351" s="249" t="s">
        <v>148</v>
      </c>
      <c r="T351" s="250" t="s">
        <v>142</v>
      </c>
      <c r="U351" s="223">
        <v>0</v>
      </c>
      <c r="V351" s="223">
        <f>ROUND(E351*U351,2)</f>
        <v>0</v>
      </c>
      <c r="W351" s="223"/>
      <c r="X351" s="223" t="s">
        <v>143</v>
      </c>
      <c r="Y351" s="223" t="s">
        <v>144</v>
      </c>
      <c r="Z351" s="213"/>
      <c r="AA351" s="213"/>
      <c r="AB351" s="213"/>
      <c r="AC351" s="213"/>
      <c r="AD351" s="213"/>
      <c r="AE351" s="213"/>
      <c r="AF351" s="213"/>
      <c r="AG351" s="213" t="s">
        <v>438</v>
      </c>
      <c r="AH351" s="213"/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44">
        <v>73</v>
      </c>
      <c r="B352" s="245" t="s">
        <v>502</v>
      </c>
      <c r="C352" s="256" t="s">
        <v>503</v>
      </c>
      <c r="D352" s="246" t="s">
        <v>280</v>
      </c>
      <c r="E352" s="247">
        <v>1</v>
      </c>
      <c r="F352" s="248"/>
      <c r="G352" s="249">
        <f>ROUND(E352*F352,2)</f>
        <v>0</v>
      </c>
      <c r="H352" s="248"/>
      <c r="I352" s="249">
        <f>ROUND(E352*H352,2)</f>
        <v>0</v>
      </c>
      <c r="J352" s="248"/>
      <c r="K352" s="249">
        <f>ROUND(E352*J352,2)</f>
        <v>0</v>
      </c>
      <c r="L352" s="249">
        <v>21</v>
      </c>
      <c r="M352" s="249">
        <f>G352*(1+L352/100)</f>
        <v>0</v>
      </c>
      <c r="N352" s="247">
        <v>0</v>
      </c>
      <c r="O352" s="247">
        <f>ROUND(E352*N352,2)</f>
        <v>0</v>
      </c>
      <c r="P352" s="247">
        <v>0</v>
      </c>
      <c r="Q352" s="247">
        <f>ROUND(E352*P352,2)</f>
        <v>0</v>
      </c>
      <c r="R352" s="249"/>
      <c r="S352" s="249" t="s">
        <v>148</v>
      </c>
      <c r="T352" s="250" t="s">
        <v>142</v>
      </c>
      <c r="U352" s="223">
        <v>0</v>
      </c>
      <c r="V352" s="223">
        <f>ROUND(E352*U352,2)</f>
        <v>0</v>
      </c>
      <c r="W352" s="223"/>
      <c r="X352" s="223" t="s">
        <v>143</v>
      </c>
      <c r="Y352" s="223" t="s">
        <v>144</v>
      </c>
      <c r="Z352" s="213"/>
      <c r="AA352" s="213"/>
      <c r="AB352" s="213"/>
      <c r="AC352" s="213"/>
      <c r="AD352" s="213"/>
      <c r="AE352" s="213"/>
      <c r="AF352" s="213"/>
      <c r="AG352" s="213" t="s">
        <v>438</v>
      </c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44">
        <v>74</v>
      </c>
      <c r="B353" s="245" t="s">
        <v>504</v>
      </c>
      <c r="C353" s="256" t="s">
        <v>505</v>
      </c>
      <c r="D353" s="246" t="s">
        <v>280</v>
      </c>
      <c r="E353" s="247">
        <v>1</v>
      </c>
      <c r="F353" s="248"/>
      <c r="G353" s="249">
        <f>ROUND(E353*F353,2)</f>
        <v>0</v>
      </c>
      <c r="H353" s="248"/>
      <c r="I353" s="249">
        <f>ROUND(E353*H353,2)</f>
        <v>0</v>
      </c>
      <c r="J353" s="248"/>
      <c r="K353" s="249">
        <f>ROUND(E353*J353,2)</f>
        <v>0</v>
      </c>
      <c r="L353" s="249">
        <v>21</v>
      </c>
      <c r="M353" s="249">
        <f>G353*(1+L353/100)</f>
        <v>0</v>
      </c>
      <c r="N353" s="247">
        <v>0</v>
      </c>
      <c r="O353" s="247">
        <f>ROUND(E353*N353,2)</f>
        <v>0</v>
      </c>
      <c r="P353" s="247">
        <v>0</v>
      </c>
      <c r="Q353" s="247">
        <f>ROUND(E353*P353,2)</f>
        <v>0</v>
      </c>
      <c r="R353" s="249"/>
      <c r="S353" s="249" t="s">
        <v>148</v>
      </c>
      <c r="T353" s="250" t="s">
        <v>142</v>
      </c>
      <c r="U353" s="223">
        <v>0</v>
      </c>
      <c r="V353" s="223">
        <f>ROUND(E353*U353,2)</f>
        <v>0</v>
      </c>
      <c r="W353" s="223"/>
      <c r="X353" s="223" t="s">
        <v>143</v>
      </c>
      <c r="Y353" s="223" t="s">
        <v>144</v>
      </c>
      <c r="Z353" s="213"/>
      <c r="AA353" s="213"/>
      <c r="AB353" s="213"/>
      <c r="AC353" s="213"/>
      <c r="AD353" s="213"/>
      <c r="AE353" s="213"/>
      <c r="AF353" s="213"/>
      <c r="AG353" s="213" t="s">
        <v>438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x14ac:dyDescent="0.2">
      <c r="A354" s="230" t="s">
        <v>136</v>
      </c>
      <c r="B354" s="231" t="s">
        <v>96</v>
      </c>
      <c r="C354" s="255" t="s">
        <v>97</v>
      </c>
      <c r="D354" s="232"/>
      <c r="E354" s="233"/>
      <c r="F354" s="234"/>
      <c r="G354" s="234">
        <f>SUMIF(AG355:AG380,"&lt;&gt;NOR",G355:G380)</f>
        <v>0</v>
      </c>
      <c r="H354" s="234"/>
      <c r="I354" s="234">
        <f>SUM(I355:I380)</f>
        <v>0</v>
      </c>
      <c r="J354" s="234"/>
      <c r="K354" s="234">
        <f>SUM(K355:K380)</f>
        <v>0</v>
      </c>
      <c r="L354" s="234"/>
      <c r="M354" s="234">
        <f>SUM(M355:M380)</f>
        <v>0</v>
      </c>
      <c r="N354" s="233"/>
      <c r="O354" s="233">
        <f>SUM(O355:O380)</f>
        <v>1.4100000000000001</v>
      </c>
      <c r="P354" s="233"/>
      <c r="Q354" s="233">
        <f>SUM(Q355:Q380)</f>
        <v>0</v>
      </c>
      <c r="R354" s="234"/>
      <c r="S354" s="234"/>
      <c r="T354" s="235"/>
      <c r="U354" s="229"/>
      <c r="V354" s="229">
        <f>SUM(V355:V380)</f>
        <v>9.5</v>
      </c>
      <c r="W354" s="229"/>
      <c r="X354" s="229"/>
      <c r="Y354" s="229"/>
      <c r="AG354" t="s">
        <v>137</v>
      </c>
    </row>
    <row r="355" spans="1:60" ht="22.5" outlineLevel="1" x14ac:dyDescent="0.2">
      <c r="A355" s="237">
        <v>75</v>
      </c>
      <c r="B355" s="238" t="s">
        <v>506</v>
      </c>
      <c r="C355" s="257" t="s">
        <v>507</v>
      </c>
      <c r="D355" s="239" t="s">
        <v>443</v>
      </c>
      <c r="E355" s="240">
        <v>9</v>
      </c>
      <c r="F355" s="241"/>
      <c r="G355" s="242">
        <f>ROUND(E355*F355,2)</f>
        <v>0</v>
      </c>
      <c r="H355" s="241"/>
      <c r="I355" s="242">
        <f>ROUND(E355*H355,2)</f>
        <v>0</v>
      </c>
      <c r="J355" s="241"/>
      <c r="K355" s="242">
        <f>ROUND(E355*J355,2)</f>
        <v>0</v>
      </c>
      <c r="L355" s="242">
        <v>21</v>
      </c>
      <c r="M355" s="242">
        <f>G355*(1+L355/100)</f>
        <v>0</v>
      </c>
      <c r="N355" s="240">
        <v>2.5000000000000001E-4</v>
      </c>
      <c r="O355" s="240">
        <f>ROUND(E355*N355,2)</f>
        <v>0</v>
      </c>
      <c r="P355" s="240">
        <v>0</v>
      </c>
      <c r="Q355" s="240">
        <f>ROUND(E355*P355,2)</f>
        <v>0</v>
      </c>
      <c r="R355" s="242" t="s">
        <v>273</v>
      </c>
      <c r="S355" s="242" t="s">
        <v>141</v>
      </c>
      <c r="T355" s="243" t="s">
        <v>142</v>
      </c>
      <c r="U355" s="223">
        <v>0.5</v>
      </c>
      <c r="V355" s="223">
        <f>ROUND(E355*U355,2)</f>
        <v>4.5</v>
      </c>
      <c r="W355" s="223"/>
      <c r="X355" s="223" t="s">
        <v>143</v>
      </c>
      <c r="Y355" s="223" t="s">
        <v>144</v>
      </c>
      <c r="Z355" s="213"/>
      <c r="AA355" s="213"/>
      <c r="AB355" s="213"/>
      <c r="AC355" s="213"/>
      <c r="AD355" s="213"/>
      <c r="AE355" s="213"/>
      <c r="AF355" s="213"/>
      <c r="AG355" s="213" t="s">
        <v>149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2" x14ac:dyDescent="0.2">
      <c r="A356" s="220"/>
      <c r="B356" s="221"/>
      <c r="C356" s="259" t="s">
        <v>508</v>
      </c>
      <c r="D356" s="253"/>
      <c r="E356" s="253"/>
      <c r="F356" s="253"/>
      <c r="G356" s="25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3"/>
      <c r="AA356" s="213"/>
      <c r="AB356" s="213"/>
      <c r="AC356" s="213"/>
      <c r="AD356" s="213"/>
      <c r="AE356" s="213"/>
      <c r="AF356" s="213"/>
      <c r="AG356" s="213" t="s">
        <v>175</v>
      </c>
      <c r="AH356" s="213"/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2" x14ac:dyDescent="0.2">
      <c r="A357" s="220"/>
      <c r="B357" s="221"/>
      <c r="C357" s="260" t="s">
        <v>509</v>
      </c>
      <c r="D357" s="227"/>
      <c r="E357" s="228">
        <v>6</v>
      </c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23"/>
      <c r="Z357" s="213"/>
      <c r="AA357" s="213"/>
      <c r="AB357" s="213"/>
      <c r="AC357" s="213"/>
      <c r="AD357" s="213"/>
      <c r="AE357" s="213"/>
      <c r="AF357" s="213"/>
      <c r="AG357" s="213" t="s">
        <v>177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3" x14ac:dyDescent="0.2">
      <c r="A358" s="220"/>
      <c r="B358" s="221"/>
      <c r="C358" s="260" t="s">
        <v>510</v>
      </c>
      <c r="D358" s="227"/>
      <c r="E358" s="228">
        <v>2</v>
      </c>
      <c r="F358" s="223"/>
      <c r="G358" s="223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3"/>
      <c r="AA358" s="213"/>
      <c r="AB358" s="213"/>
      <c r="AC358" s="213"/>
      <c r="AD358" s="213"/>
      <c r="AE358" s="213"/>
      <c r="AF358" s="213"/>
      <c r="AG358" s="213" t="s">
        <v>177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3" x14ac:dyDescent="0.2">
      <c r="A359" s="220"/>
      <c r="B359" s="221"/>
      <c r="C359" s="260" t="s">
        <v>511</v>
      </c>
      <c r="D359" s="227"/>
      <c r="E359" s="228">
        <v>1</v>
      </c>
      <c r="F359" s="223"/>
      <c r="G359" s="223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3"/>
      <c r="AA359" s="213"/>
      <c r="AB359" s="213"/>
      <c r="AC359" s="213"/>
      <c r="AD359" s="213"/>
      <c r="AE359" s="213"/>
      <c r="AF359" s="213"/>
      <c r="AG359" s="213" t="s">
        <v>177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ht="22.5" outlineLevel="1" x14ac:dyDescent="0.2">
      <c r="A360" s="237">
        <v>76</v>
      </c>
      <c r="B360" s="238" t="s">
        <v>512</v>
      </c>
      <c r="C360" s="257" t="s">
        <v>513</v>
      </c>
      <c r="D360" s="239" t="s">
        <v>443</v>
      </c>
      <c r="E360" s="240">
        <v>4</v>
      </c>
      <c r="F360" s="241"/>
      <c r="G360" s="242">
        <f>ROUND(E360*F360,2)</f>
        <v>0</v>
      </c>
      <c r="H360" s="241"/>
      <c r="I360" s="242">
        <f>ROUND(E360*H360,2)</f>
        <v>0</v>
      </c>
      <c r="J360" s="241"/>
      <c r="K360" s="242">
        <f>ROUND(E360*J360,2)</f>
        <v>0</v>
      </c>
      <c r="L360" s="242">
        <v>21</v>
      </c>
      <c r="M360" s="242">
        <f>G360*(1+L360/100)</f>
        <v>0</v>
      </c>
      <c r="N360" s="240">
        <v>6.8000000000000005E-4</v>
      </c>
      <c r="O360" s="240">
        <f>ROUND(E360*N360,2)</f>
        <v>0</v>
      </c>
      <c r="P360" s="240">
        <v>0</v>
      </c>
      <c r="Q360" s="240">
        <f>ROUND(E360*P360,2)</f>
        <v>0</v>
      </c>
      <c r="R360" s="242" t="s">
        <v>273</v>
      </c>
      <c r="S360" s="242" t="s">
        <v>141</v>
      </c>
      <c r="T360" s="243" t="s">
        <v>142</v>
      </c>
      <c r="U360" s="223">
        <v>1.25</v>
      </c>
      <c r="V360" s="223">
        <f>ROUND(E360*U360,2)</f>
        <v>5</v>
      </c>
      <c r="W360" s="223"/>
      <c r="X360" s="223" t="s">
        <v>143</v>
      </c>
      <c r="Y360" s="223" t="s">
        <v>144</v>
      </c>
      <c r="Z360" s="213"/>
      <c r="AA360" s="213"/>
      <c r="AB360" s="213"/>
      <c r="AC360" s="213"/>
      <c r="AD360" s="213"/>
      <c r="AE360" s="213"/>
      <c r="AF360" s="213"/>
      <c r="AG360" s="213" t="s">
        <v>145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2" x14ac:dyDescent="0.2">
      <c r="A361" s="220"/>
      <c r="B361" s="221"/>
      <c r="C361" s="259" t="s">
        <v>508</v>
      </c>
      <c r="D361" s="253"/>
      <c r="E361" s="253"/>
      <c r="F361" s="253"/>
      <c r="G361" s="25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3"/>
      <c r="AA361" s="213"/>
      <c r="AB361" s="213"/>
      <c r="AC361" s="213"/>
      <c r="AD361" s="213"/>
      <c r="AE361" s="213"/>
      <c r="AF361" s="213"/>
      <c r="AG361" s="213" t="s">
        <v>175</v>
      </c>
      <c r="AH361" s="213"/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2" x14ac:dyDescent="0.2">
      <c r="A362" s="220"/>
      <c r="B362" s="221"/>
      <c r="C362" s="260" t="s">
        <v>514</v>
      </c>
      <c r="D362" s="227"/>
      <c r="E362" s="228">
        <v>2</v>
      </c>
      <c r="F362" s="223"/>
      <c r="G362" s="223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3"/>
      <c r="AA362" s="213"/>
      <c r="AB362" s="213"/>
      <c r="AC362" s="213"/>
      <c r="AD362" s="213"/>
      <c r="AE362" s="213"/>
      <c r="AF362" s="213"/>
      <c r="AG362" s="213" t="s">
        <v>177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3" x14ac:dyDescent="0.2">
      <c r="A363" s="220"/>
      <c r="B363" s="221"/>
      <c r="C363" s="260" t="s">
        <v>515</v>
      </c>
      <c r="D363" s="227"/>
      <c r="E363" s="228">
        <v>2</v>
      </c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3"/>
      <c r="AA363" s="213"/>
      <c r="AB363" s="213"/>
      <c r="AC363" s="213"/>
      <c r="AD363" s="213"/>
      <c r="AE363" s="213"/>
      <c r="AF363" s="213"/>
      <c r="AG363" s="213" t="s">
        <v>177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44">
        <v>77</v>
      </c>
      <c r="B364" s="245" t="s">
        <v>516</v>
      </c>
      <c r="C364" s="256" t="s">
        <v>517</v>
      </c>
      <c r="D364" s="246" t="s">
        <v>155</v>
      </c>
      <c r="E364" s="247">
        <v>3</v>
      </c>
      <c r="F364" s="248"/>
      <c r="G364" s="249">
        <f>ROUND(E364*F364,2)</f>
        <v>0</v>
      </c>
      <c r="H364" s="248"/>
      <c r="I364" s="249">
        <f>ROUND(E364*H364,2)</f>
        <v>0</v>
      </c>
      <c r="J364" s="248"/>
      <c r="K364" s="249">
        <f>ROUND(E364*J364,2)</f>
        <v>0</v>
      </c>
      <c r="L364" s="249">
        <v>21</v>
      </c>
      <c r="M364" s="249">
        <f>G364*(1+L364/100)</f>
        <v>0</v>
      </c>
      <c r="N364" s="247">
        <v>0.09</v>
      </c>
      <c r="O364" s="247">
        <f>ROUND(E364*N364,2)</f>
        <v>0.27</v>
      </c>
      <c r="P364" s="247">
        <v>0</v>
      </c>
      <c r="Q364" s="247">
        <f>ROUND(E364*P364,2)</f>
        <v>0</v>
      </c>
      <c r="R364" s="249"/>
      <c r="S364" s="249" t="s">
        <v>148</v>
      </c>
      <c r="T364" s="250" t="s">
        <v>142</v>
      </c>
      <c r="U364" s="223">
        <v>0</v>
      </c>
      <c r="V364" s="223">
        <f>ROUND(E364*U364,2)</f>
        <v>0</v>
      </c>
      <c r="W364" s="223"/>
      <c r="X364" s="223" t="s">
        <v>143</v>
      </c>
      <c r="Y364" s="223" t="s">
        <v>144</v>
      </c>
      <c r="Z364" s="213"/>
      <c r="AA364" s="213"/>
      <c r="AB364" s="213"/>
      <c r="AC364" s="213"/>
      <c r="AD364" s="213"/>
      <c r="AE364" s="213"/>
      <c r="AF364" s="213"/>
      <c r="AG364" s="213" t="s">
        <v>145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44">
        <v>78</v>
      </c>
      <c r="B365" s="245" t="s">
        <v>518</v>
      </c>
      <c r="C365" s="256" t="s">
        <v>519</v>
      </c>
      <c r="D365" s="246" t="s">
        <v>280</v>
      </c>
      <c r="E365" s="247">
        <v>2</v>
      </c>
      <c r="F365" s="248"/>
      <c r="G365" s="249">
        <f>ROUND(E365*F365,2)</f>
        <v>0</v>
      </c>
      <c r="H365" s="248"/>
      <c r="I365" s="249">
        <f>ROUND(E365*H365,2)</f>
        <v>0</v>
      </c>
      <c r="J365" s="248"/>
      <c r="K365" s="249">
        <f>ROUND(E365*J365,2)</f>
        <v>0</v>
      </c>
      <c r="L365" s="249">
        <v>21</v>
      </c>
      <c r="M365" s="249">
        <f>G365*(1+L365/100)</f>
        <v>0</v>
      </c>
      <c r="N365" s="247">
        <v>0</v>
      </c>
      <c r="O365" s="247">
        <f>ROUND(E365*N365,2)</f>
        <v>0</v>
      </c>
      <c r="P365" s="247">
        <v>0</v>
      </c>
      <c r="Q365" s="247">
        <f>ROUND(E365*P365,2)</f>
        <v>0</v>
      </c>
      <c r="R365" s="249"/>
      <c r="S365" s="249" t="s">
        <v>148</v>
      </c>
      <c r="T365" s="250" t="s">
        <v>142</v>
      </c>
      <c r="U365" s="223">
        <v>0</v>
      </c>
      <c r="V365" s="223">
        <f>ROUND(E365*U365,2)</f>
        <v>0</v>
      </c>
      <c r="W365" s="223"/>
      <c r="X365" s="223" t="s">
        <v>143</v>
      </c>
      <c r="Y365" s="223" t="s">
        <v>144</v>
      </c>
      <c r="Z365" s="213"/>
      <c r="AA365" s="213"/>
      <c r="AB365" s="213"/>
      <c r="AC365" s="213"/>
      <c r="AD365" s="213"/>
      <c r="AE365" s="213"/>
      <c r="AF365" s="213"/>
      <c r="AG365" s="213" t="s">
        <v>438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44">
        <v>79</v>
      </c>
      <c r="B366" s="245" t="s">
        <v>520</v>
      </c>
      <c r="C366" s="256" t="s">
        <v>521</v>
      </c>
      <c r="D366" s="246" t="s">
        <v>280</v>
      </c>
      <c r="E366" s="247">
        <v>2</v>
      </c>
      <c r="F366" s="248"/>
      <c r="G366" s="249">
        <f>ROUND(E366*F366,2)</f>
        <v>0</v>
      </c>
      <c r="H366" s="248"/>
      <c r="I366" s="249">
        <f>ROUND(E366*H366,2)</f>
        <v>0</v>
      </c>
      <c r="J366" s="248"/>
      <c r="K366" s="249">
        <f>ROUND(E366*J366,2)</f>
        <v>0</v>
      </c>
      <c r="L366" s="249">
        <v>21</v>
      </c>
      <c r="M366" s="249">
        <f>G366*(1+L366/100)</f>
        <v>0</v>
      </c>
      <c r="N366" s="247">
        <v>0</v>
      </c>
      <c r="O366" s="247">
        <f>ROUND(E366*N366,2)</f>
        <v>0</v>
      </c>
      <c r="P366" s="247">
        <v>0</v>
      </c>
      <c r="Q366" s="247">
        <f>ROUND(E366*P366,2)</f>
        <v>0</v>
      </c>
      <c r="R366" s="249"/>
      <c r="S366" s="249" t="s">
        <v>148</v>
      </c>
      <c r="T366" s="250" t="s">
        <v>142</v>
      </c>
      <c r="U366" s="223">
        <v>0</v>
      </c>
      <c r="V366" s="223">
        <f>ROUND(E366*U366,2)</f>
        <v>0</v>
      </c>
      <c r="W366" s="223"/>
      <c r="X366" s="223" t="s">
        <v>143</v>
      </c>
      <c r="Y366" s="223" t="s">
        <v>144</v>
      </c>
      <c r="Z366" s="213"/>
      <c r="AA366" s="213"/>
      <c r="AB366" s="213"/>
      <c r="AC366" s="213"/>
      <c r="AD366" s="213"/>
      <c r="AE366" s="213"/>
      <c r="AF366" s="213"/>
      <c r="AG366" s="213" t="s">
        <v>438</v>
      </c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44">
        <v>80</v>
      </c>
      <c r="B367" s="245" t="s">
        <v>522</v>
      </c>
      <c r="C367" s="256" t="s">
        <v>523</v>
      </c>
      <c r="D367" s="246" t="s">
        <v>524</v>
      </c>
      <c r="E367" s="247">
        <v>1</v>
      </c>
      <c r="F367" s="248"/>
      <c r="G367" s="249">
        <f>ROUND(E367*F367,2)</f>
        <v>0</v>
      </c>
      <c r="H367" s="248"/>
      <c r="I367" s="249">
        <f>ROUND(E367*H367,2)</f>
        <v>0</v>
      </c>
      <c r="J367" s="248"/>
      <c r="K367" s="249">
        <f>ROUND(E367*J367,2)</f>
        <v>0</v>
      </c>
      <c r="L367" s="249">
        <v>21</v>
      </c>
      <c r="M367" s="249">
        <f>G367*(1+L367/100)</f>
        <v>0</v>
      </c>
      <c r="N367" s="247">
        <v>0.06</v>
      </c>
      <c r="O367" s="247">
        <f>ROUND(E367*N367,2)</f>
        <v>0.06</v>
      </c>
      <c r="P367" s="247">
        <v>0</v>
      </c>
      <c r="Q367" s="247">
        <f>ROUND(E367*P367,2)</f>
        <v>0</v>
      </c>
      <c r="R367" s="249"/>
      <c r="S367" s="249" t="s">
        <v>148</v>
      </c>
      <c r="T367" s="250" t="s">
        <v>142</v>
      </c>
      <c r="U367" s="223">
        <v>0</v>
      </c>
      <c r="V367" s="223">
        <f>ROUND(E367*U367,2)</f>
        <v>0</v>
      </c>
      <c r="W367" s="223"/>
      <c r="X367" s="223" t="s">
        <v>296</v>
      </c>
      <c r="Y367" s="223" t="s">
        <v>144</v>
      </c>
      <c r="Z367" s="213"/>
      <c r="AA367" s="213"/>
      <c r="AB367" s="213"/>
      <c r="AC367" s="213"/>
      <c r="AD367" s="213"/>
      <c r="AE367" s="213"/>
      <c r="AF367" s="213"/>
      <c r="AG367" s="213" t="s">
        <v>459</v>
      </c>
      <c r="AH367" s="213"/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44">
        <v>81</v>
      </c>
      <c r="B368" s="245" t="s">
        <v>525</v>
      </c>
      <c r="C368" s="256" t="s">
        <v>526</v>
      </c>
      <c r="D368" s="246" t="s">
        <v>443</v>
      </c>
      <c r="E368" s="247">
        <v>1</v>
      </c>
      <c r="F368" s="248"/>
      <c r="G368" s="249">
        <f>ROUND(E368*F368,2)</f>
        <v>0</v>
      </c>
      <c r="H368" s="248"/>
      <c r="I368" s="249">
        <f>ROUND(E368*H368,2)</f>
        <v>0</v>
      </c>
      <c r="J368" s="248"/>
      <c r="K368" s="249">
        <f>ROUND(E368*J368,2)</f>
        <v>0</v>
      </c>
      <c r="L368" s="249">
        <v>21</v>
      </c>
      <c r="M368" s="249">
        <f>G368*(1+L368/100)</f>
        <v>0</v>
      </c>
      <c r="N368" s="247">
        <v>1.25E-3</v>
      </c>
      <c r="O368" s="247">
        <f>ROUND(E368*N368,2)</f>
        <v>0</v>
      </c>
      <c r="P368" s="247">
        <v>0</v>
      </c>
      <c r="Q368" s="247">
        <f>ROUND(E368*P368,2)</f>
        <v>0</v>
      </c>
      <c r="R368" s="249"/>
      <c r="S368" s="249" t="s">
        <v>148</v>
      </c>
      <c r="T368" s="250" t="s">
        <v>142</v>
      </c>
      <c r="U368" s="223">
        <v>0</v>
      </c>
      <c r="V368" s="223">
        <f>ROUND(E368*U368,2)</f>
        <v>0</v>
      </c>
      <c r="W368" s="223"/>
      <c r="X368" s="223" t="s">
        <v>296</v>
      </c>
      <c r="Y368" s="223" t="s">
        <v>144</v>
      </c>
      <c r="Z368" s="213"/>
      <c r="AA368" s="213"/>
      <c r="AB368" s="213"/>
      <c r="AC368" s="213"/>
      <c r="AD368" s="213"/>
      <c r="AE368" s="213"/>
      <c r="AF368" s="213"/>
      <c r="AG368" s="213" t="s">
        <v>459</v>
      </c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37">
        <v>82</v>
      </c>
      <c r="B369" s="238" t="s">
        <v>525</v>
      </c>
      <c r="C369" s="257" t="s">
        <v>527</v>
      </c>
      <c r="D369" s="239" t="s">
        <v>443</v>
      </c>
      <c r="E369" s="240">
        <v>1</v>
      </c>
      <c r="F369" s="241"/>
      <c r="G369" s="242">
        <f>ROUND(E369*F369,2)</f>
        <v>0</v>
      </c>
      <c r="H369" s="241"/>
      <c r="I369" s="242">
        <f>ROUND(E369*H369,2)</f>
        <v>0</v>
      </c>
      <c r="J369" s="241"/>
      <c r="K369" s="242">
        <f>ROUND(E369*J369,2)</f>
        <v>0</v>
      </c>
      <c r="L369" s="242">
        <v>21</v>
      </c>
      <c r="M369" s="242">
        <f>G369*(1+L369/100)</f>
        <v>0</v>
      </c>
      <c r="N369" s="240">
        <v>8.1500000000000003E-2</v>
      </c>
      <c r="O369" s="240">
        <f>ROUND(E369*N369,2)</f>
        <v>0.08</v>
      </c>
      <c r="P369" s="240">
        <v>0</v>
      </c>
      <c r="Q369" s="240">
        <f>ROUND(E369*P369,2)</f>
        <v>0</v>
      </c>
      <c r="R369" s="242"/>
      <c r="S369" s="242" t="s">
        <v>148</v>
      </c>
      <c r="T369" s="243" t="s">
        <v>142</v>
      </c>
      <c r="U369" s="223">
        <v>0</v>
      </c>
      <c r="V369" s="223">
        <f>ROUND(E369*U369,2)</f>
        <v>0</v>
      </c>
      <c r="W369" s="223"/>
      <c r="X369" s="223" t="s">
        <v>296</v>
      </c>
      <c r="Y369" s="223" t="s">
        <v>144</v>
      </c>
      <c r="Z369" s="213"/>
      <c r="AA369" s="213"/>
      <c r="AB369" s="213"/>
      <c r="AC369" s="213"/>
      <c r="AD369" s="213"/>
      <c r="AE369" s="213"/>
      <c r="AF369" s="213"/>
      <c r="AG369" s="213" t="s">
        <v>459</v>
      </c>
      <c r="AH369" s="213"/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2" x14ac:dyDescent="0.2">
      <c r="A370" s="220"/>
      <c r="B370" s="221"/>
      <c r="C370" s="258" t="s">
        <v>528</v>
      </c>
      <c r="D370" s="251"/>
      <c r="E370" s="251"/>
      <c r="F370" s="251"/>
      <c r="G370" s="251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23"/>
      <c r="Z370" s="213"/>
      <c r="AA370" s="213"/>
      <c r="AB370" s="213"/>
      <c r="AC370" s="213"/>
      <c r="AD370" s="213"/>
      <c r="AE370" s="213"/>
      <c r="AF370" s="213"/>
      <c r="AG370" s="213" t="s">
        <v>169</v>
      </c>
      <c r="AH370" s="213"/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37">
        <v>83</v>
      </c>
      <c r="B371" s="238" t="s">
        <v>529</v>
      </c>
      <c r="C371" s="257" t="s">
        <v>530</v>
      </c>
      <c r="D371" s="239" t="s">
        <v>443</v>
      </c>
      <c r="E371" s="240">
        <v>1</v>
      </c>
      <c r="F371" s="241"/>
      <c r="G371" s="242">
        <f>ROUND(E371*F371,2)</f>
        <v>0</v>
      </c>
      <c r="H371" s="241"/>
      <c r="I371" s="242">
        <f>ROUND(E371*H371,2)</f>
        <v>0</v>
      </c>
      <c r="J371" s="241"/>
      <c r="K371" s="242">
        <f>ROUND(E371*J371,2)</f>
        <v>0</v>
      </c>
      <c r="L371" s="242">
        <v>21</v>
      </c>
      <c r="M371" s="242">
        <f>G371*(1+L371/100)</f>
        <v>0</v>
      </c>
      <c r="N371" s="240">
        <v>1.2500000000000001E-2</v>
      </c>
      <c r="O371" s="240">
        <f>ROUND(E371*N371,2)</f>
        <v>0.01</v>
      </c>
      <c r="P371" s="240">
        <v>0</v>
      </c>
      <c r="Q371" s="240">
        <f>ROUND(E371*P371,2)</f>
        <v>0</v>
      </c>
      <c r="R371" s="242"/>
      <c r="S371" s="242" t="s">
        <v>148</v>
      </c>
      <c r="T371" s="243" t="s">
        <v>142</v>
      </c>
      <c r="U371" s="223">
        <v>0</v>
      </c>
      <c r="V371" s="223">
        <f>ROUND(E371*U371,2)</f>
        <v>0</v>
      </c>
      <c r="W371" s="223"/>
      <c r="X371" s="223" t="s">
        <v>296</v>
      </c>
      <c r="Y371" s="223" t="s">
        <v>144</v>
      </c>
      <c r="Z371" s="213"/>
      <c r="AA371" s="213"/>
      <c r="AB371" s="213"/>
      <c r="AC371" s="213"/>
      <c r="AD371" s="213"/>
      <c r="AE371" s="213"/>
      <c r="AF371" s="213"/>
      <c r="AG371" s="213" t="s">
        <v>459</v>
      </c>
      <c r="AH371" s="213"/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2" x14ac:dyDescent="0.2">
      <c r="A372" s="220"/>
      <c r="B372" s="221"/>
      <c r="C372" s="258" t="s">
        <v>531</v>
      </c>
      <c r="D372" s="251"/>
      <c r="E372" s="251"/>
      <c r="F372" s="251"/>
      <c r="G372" s="251"/>
      <c r="H372" s="223"/>
      <c r="I372" s="223"/>
      <c r="J372" s="223"/>
      <c r="K372" s="223"/>
      <c r="L372" s="223"/>
      <c r="M372" s="223"/>
      <c r="N372" s="222"/>
      <c r="O372" s="222"/>
      <c r="P372" s="222"/>
      <c r="Q372" s="222"/>
      <c r="R372" s="223"/>
      <c r="S372" s="223"/>
      <c r="T372" s="223"/>
      <c r="U372" s="223"/>
      <c r="V372" s="223"/>
      <c r="W372" s="223"/>
      <c r="X372" s="223"/>
      <c r="Y372" s="223"/>
      <c r="Z372" s="213"/>
      <c r="AA372" s="213"/>
      <c r="AB372" s="213"/>
      <c r="AC372" s="213"/>
      <c r="AD372" s="213"/>
      <c r="AE372" s="213"/>
      <c r="AF372" s="213"/>
      <c r="AG372" s="213" t="s">
        <v>169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37">
        <v>84</v>
      </c>
      <c r="B373" s="238" t="s">
        <v>532</v>
      </c>
      <c r="C373" s="257" t="s">
        <v>533</v>
      </c>
      <c r="D373" s="239" t="s">
        <v>524</v>
      </c>
      <c r="E373" s="240">
        <v>2</v>
      </c>
      <c r="F373" s="241"/>
      <c r="G373" s="242">
        <f>ROUND(E373*F373,2)</f>
        <v>0</v>
      </c>
      <c r="H373" s="241"/>
      <c r="I373" s="242">
        <f>ROUND(E373*H373,2)</f>
        <v>0</v>
      </c>
      <c r="J373" s="241"/>
      <c r="K373" s="242">
        <f>ROUND(E373*J373,2)</f>
        <v>0</v>
      </c>
      <c r="L373" s="242">
        <v>21</v>
      </c>
      <c r="M373" s="242">
        <f>G373*(1+L373/100)</f>
        <v>0</v>
      </c>
      <c r="N373" s="240">
        <v>2.0299999999999999E-2</v>
      </c>
      <c r="O373" s="240">
        <f>ROUND(E373*N373,2)</f>
        <v>0.04</v>
      </c>
      <c r="P373" s="240">
        <v>0</v>
      </c>
      <c r="Q373" s="240">
        <f>ROUND(E373*P373,2)</f>
        <v>0</v>
      </c>
      <c r="R373" s="242"/>
      <c r="S373" s="242" t="s">
        <v>148</v>
      </c>
      <c r="T373" s="243" t="s">
        <v>142</v>
      </c>
      <c r="U373" s="223">
        <v>0</v>
      </c>
      <c r="V373" s="223">
        <f>ROUND(E373*U373,2)</f>
        <v>0</v>
      </c>
      <c r="W373" s="223"/>
      <c r="X373" s="223" t="s">
        <v>296</v>
      </c>
      <c r="Y373" s="223" t="s">
        <v>144</v>
      </c>
      <c r="Z373" s="213"/>
      <c r="AA373" s="213"/>
      <c r="AB373" s="213"/>
      <c r="AC373" s="213"/>
      <c r="AD373" s="213"/>
      <c r="AE373" s="213"/>
      <c r="AF373" s="213"/>
      <c r="AG373" s="213" t="s">
        <v>459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2" x14ac:dyDescent="0.2">
      <c r="A374" s="220"/>
      <c r="B374" s="221"/>
      <c r="C374" s="258" t="s">
        <v>534</v>
      </c>
      <c r="D374" s="251"/>
      <c r="E374" s="251"/>
      <c r="F374" s="251"/>
      <c r="G374" s="251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23"/>
      <c r="Z374" s="213"/>
      <c r="AA374" s="213"/>
      <c r="AB374" s="213"/>
      <c r="AC374" s="213"/>
      <c r="AD374" s="213"/>
      <c r="AE374" s="213"/>
      <c r="AF374" s="213"/>
      <c r="AG374" s="213" t="s">
        <v>169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37">
        <v>85</v>
      </c>
      <c r="B375" s="238" t="s">
        <v>535</v>
      </c>
      <c r="C375" s="257" t="s">
        <v>536</v>
      </c>
      <c r="D375" s="239" t="s">
        <v>443</v>
      </c>
      <c r="E375" s="240">
        <v>1</v>
      </c>
      <c r="F375" s="241"/>
      <c r="G375" s="242">
        <f>ROUND(E375*F375,2)</f>
        <v>0</v>
      </c>
      <c r="H375" s="241"/>
      <c r="I375" s="242">
        <f>ROUND(E375*H375,2)</f>
        <v>0</v>
      </c>
      <c r="J375" s="241"/>
      <c r="K375" s="242">
        <f>ROUND(E375*J375,2)</f>
        <v>0</v>
      </c>
      <c r="L375" s="242">
        <v>21</v>
      </c>
      <c r="M375" s="242">
        <f>G375*(1+L375/100)</f>
        <v>0</v>
      </c>
      <c r="N375" s="240">
        <v>8.1500000000000003E-2</v>
      </c>
      <c r="O375" s="240">
        <f>ROUND(E375*N375,2)</f>
        <v>0.08</v>
      </c>
      <c r="P375" s="240">
        <v>0</v>
      </c>
      <c r="Q375" s="240">
        <f>ROUND(E375*P375,2)</f>
        <v>0</v>
      </c>
      <c r="R375" s="242"/>
      <c r="S375" s="242" t="s">
        <v>148</v>
      </c>
      <c r="T375" s="243" t="s">
        <v>142</v>
      </c>
      <c r="U375" s="223">
        <v>0</v>
      </c>
      <c r="V375" s="223">
        <f>ROUND(E375*U375,2)</f>
        <v>0</v>
      </c>
      <c r="W375" s="223"/>
      <c r="X375" s="223" t="s">
        <v>296</v>
      </c>
      <c r="Y375" s="223" t="s">
        <v>144</v>
      </c>
      <c r="Z375" s="213"/>
      <c r="AA375" s="213"/>
      <c r="AB375" s="213"/>
      <c r="AC375" s="213"/>
      <c r="AD375" s="213"/>
      <c r="AE375" s="213"/>
      <c r="AF375" s="213"/>
      <c r="AG375" s="213" t="s">
        <v>459</v>
      </c>
      <c r="AH375" s="213"/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2" x14ac:dyDescent="0.2">
      <c r="A376" s="220"/>
      <c r="B376" s="221"/>
      <c r="C376" s="258" t="s">
        <v>534</v>
      </c>
      <c r="D376" s="251"/>
      <c r="E376" s="251"/>
      <c r="F376" s="251"/>
      <c r="G376" s="251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23"/>
      <c r="Z376" s="213"/>
      <c r="AA376" s="213"/>
      <c r="AB376" s="213"/>
      <c r="AC376" s="213"/>
      <c r="AD376" s="213"/>
      <c r="AE376" s="213"/>
      <c r="AF376" s="213"/>
      <c r="AG376" s="213" t="s">
        <v>169</v>
      </c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37">
        <v>86</v>
      </c>
      <c r="B377" s="238" t="s">
        <v>537</v>
      </c>
      <c r="C377" s="257" t="s">
        <v>538</v>
      </c>
      <c r="D377" s="239" t="s">
        <v>443</v>
      </c>
      <c r="E377" s="240">
        <v>21.06</v>
      </c>
      <c r="F377" s="241"/>
      <c r="G377" s="242">
        <f>ROUND(E377*F377,2)</f>
        <v>0</v>
      </c>
      <c r="H377" s="241"/>
      <c r="I377" s="242">
        <f>ROUND(E377*H377,2)</f>
        <v>0</v>
      </c>
      <c r="J377" s="241"/>
      <c r="K377" s="242">
        <f>ROUND(E377*J377,2)</f>
        <v>0</v>
      </c>
      <c r="L377" s="242">
        <v>21</v>
      </c>
      <c r="M377" s="242">
        <f>G377*(1+L377/100)</f>
        <v>0</v>
      </c>
      <c r="N377" s="240">
        <v>4.1500000000000002E-2</v>
      </c>
      <c r="O377" s="240">
        <f>ROUND(E377*N377,2)</f>
        <v>0.87</v>
      </c>
      <c r="P377" s="240">
        <v>0</v>
      </c>
      <c r="Q377" s="240">
        <f>ROUND(E377*P377,2)</f>
        <v>0</v>
      </c>
      <c r="R377" s="242"/>
      <c r="S377" s="242" t="s">
        <v>148</v>
      </c>
      <c r="T377" s="243" t="s">
        <v>142</v>
      </c>
      <c r="U377" s="223">
        <v>0</v>
      </c>
      <c r="V377" s="223">
        <f>ROUND(E377*U377,2)</f>
        <v>0</v>
      </c>
      <c r="W377" s="223"/>
      <c r="X377" s="223" t="s">
        <v>296</v>
      </c>
      <c r="Y377" s="223" t="s">
        <v>144</v>
      </c>
      <c r="Z377" s="213"/>
      <c r="AA377" s="213"/>
      <c r="AB377" s="213"/>
      <c r="AC377" s="213"/>
      <c r="AD377" s="213"/>
      <c r="AE377" s="213"/>
      <c r="AF377" s="213"/>
      <c r="AG377" s="213" t="s">
        <v>459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2" x14ac:dyDescent="0.2">
      <c r="A378" s="220"/>
      <c r="B378" s="221"/>
      <c r="C378" s="258" t="s">
        <v>539</v>
      </c>
      <c r="D378" s="251"/>
      <c r="E378" s="251"/>
      <c r="F378" s="251"/>
      <c r="G378" s="251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23"/>
      <c r="Z378" s="213"/>
      <c r="AA378" s="213"/>
      <c r="AB378" s="213"/>
      <c r="AC378" s="213"/>
      <c r="AD378" s="213"/>
      <c r="AE378" s="213"/>
      <c r="AF378" s="213"/>
      <c r="AG378" s="213" t="s">
        <v>169</v>
      </c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2" x14ac:dyDescent="0.2">
      <c r="A379" s="220"/>
      <c r="B379" s="221"/>
      <c r="C379" s="260" t="s">
        <v>540</v>
      </c>
      <c r="D379" s="227"/>
      <c r="E379" s="228">
        <v>21.06</v>
      </c>
      <c r="F379" s="223"/>
      <c r="G379" s="223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23"/>
      <c r="Z379" s="213"/>
      <c r="AA379" s="213"/>
      <c r="AB379" s="213"/>
      <c r="AC379" s="213"/>
      <c r="AD379" s="213"/>
      <c r="AE379" s="213"/>
      <c r="AF379" s="213"/>
      <c r="AG379" s="213" t="s">
        <v>177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44">
        <v>87</v>
      </c>
      <c r="B380" s="245" t="s">
        <v>541</v>
      </c>
      <c r="C380" s="256" t="s">
        <v>542</v>
      </c>
      <c r="D380" s="246" t="s">
        <v>172</v>
      </c>
      <c r="E380" s="247">
        <v>23</v>
      </c>
      <c r="F380" s="248"/>
      <c r="G380" s="249">
        <f>ROUND(E380*F380,2)</f>
        <v>0</v>
      </c>
      <c r="H380" s="248"/>
      <c r="I380" s="249">
        <f>ROUND(E380*H380,2)</f>
        <v>0</v>
      </c>
      <c r="J380" s="248"/>
      <c r="K380" s="249">
        <f>ROUND(E380*J380,2)</f>
        <v>0</v>
      </c>
      <c r="L380" s="249">
        <v>21</v>
      </c>
      <c r="M380" s="249">
        <f>G380*(1+L380/100)</f>
        <v>0</v>
      </c>
      <c r="N380" s="247">
        <v>0</v>
      </c>
      <c r="O380" s="247">
        <f>ROUND(E380*N380,2)</f>
        <v>0</v>
      </c>
      <c r="P380" s="247">
        <v>0</v>
      </c>
      <c r="Q380" s="247">
        <f>ROUND(E380*P380,2)</f>
        <v>0</v>
      </c>
      <c r="R380" s="249"/>
      <c r="S380" s="249" t="s">
        <v>148</v>
      </c>
      <c r="T380" s="250" t="s">
        <v>142</v>
      </c>
      <c r="U380" s="223">
        <v>0</v>
      </c>
      <c r="V380" s="223">
        <f>ROUND(E380*U380,2)</f>
        <v>0</v>
      </c>
      <c r="W380" s="223"/>
      <c r="X380" s="223" t="s">
        <v>166</v>
      </c>
      <c r="Y380" s="223" t="s">
        <v>144</v>
      </c>
      <c r="Z380" s="213"/>
      <c r="AA380" s="213"/>
      <c r="AB380" s="213"/>
      <c r="AC380" s="213"/>
      <c r="AD380" s="213"/>
      <c r="AE380" s="213"/>
      <c r="AF380" s="213"/>
      <c r="AG380" s="213" t="s">
        <v>543</v>
      </c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x14ac:dyDescent="0.2">
      <c r="A381" s="230" t="s">
        <v>136</v>
      </c>
      <c r="B381" s="231" t="s">
        <v>98</v>
      </c>
      <c r="C381" s="255" t="s">
        <v>99</v>
      </c>
      <c r="D381" s="232"/>
      <c r="E381" s="233"/>
      <c r="F381" s="234"/>
      <c r="G381" s="234">
        <f>SUMIF(AG382:AG418,"&lt;&gt;NOR",G382:G418)</f>
        <v>0</v>
      </c>
      <c r="H381" s="234"/>
      <c r="I381" s="234">
        <f>SUM(I382:I418)</f>
        <v>0</v>
      </c>
      <c r="J381" s="234"/>
      <c r="K381" s="234">
        <f>SUM(K382:K418)</f>
        <v>0</v>
      </c>
      <c r="L381" s="234"/>
      <c r="M381" s="234">
        <f>SUM(M382:M418)</f>
        <v>0</v>
      </c>
      <c r="N381" s="233"/>
      <c r="O381" s="233">
        <f>SUM(O382:O418)</f>
        <v>15.42</v>
      </c>
      <c r="P381" s="233"/>
      <c r="Q381" s="233">
        <f>SUM(Q382:Q418)</f>
        <v>0</v>
      </c>
      <c r="R381" s="234"/>
      <c r="S381" s="234"/>
      <c r="T381" s="235"/>
      <c r="U381" s="229"/>
      <c r="V381" s="229">
        <f>SUM(V382:V418)</f>
        <v>113.60000000000001</v>
      </c>
      <c r="W381" s="229"/>
      <c r="X381" s="229"/>
      <c r="Y381" s="229"/>
      <c r="AG381" t="s">
        <v>137</v>
      </c>
    </row>
    <row r="382" spans="1:60" ht="22.5" outlineLevel="1" x14ac:dyDescent="0.2">
      <c r="A382" s="244">
        <v>88</v>
      </c>
      <c r="B382" s="245" t="s">
        <v>544</v>
      </c>
      <c r="C382" s="256" t="s">
        <v>545</v>
      </c>
      <c r="D382" s="246" t="s">
        <v>546</v>
      </c>
      <c r="E382" s="247">
        <v>30</v>
      </c>
      <c r="F382" s="248"/>
      <c r="G382" s="249">
        <f>ROUND(E382*F382,2)</f>
        <v>0</v>
      </c>
      <c r="H382" s="248"/>
      <c r="I382" s="249">
        <f>ROUND(E382*H382,2)</f>
        <v>0</v>
      </c>
      <c r="J382" s="248"/>
      <c r="K382" s="249">
        <f>ROUND(E382*J382,2)</f>
        <v>0</v>
      </c>
      <c r="L382" s="249">
        <v>21</v>
      </c>
      <c r="M382" s="249">
        <f>G382*(1+L382/100)</f>
        <v>0</v>
      </c>
      <c r="N382" s="247">
        <v>0.10481</v>
      </c>
      <c r="O382" s="247">
        <f>ROUND(E382*N382,2)</f>
        <v>3.14</v>
      </c>
      <c r="P382" s="247">
        <v>0</v>
      </c>
      <c r="Q382" s="247">
        <f>ROUND(E382*P382,2)</f>
        <v>0</v>
      </c>
      <c r="R382" s="249" t="s">
        <v>547</v>
      </c>
      <c r="S382" s="249" t="s">
        <v>141</v>
      </c>
      <c r="T382" s="250" t="s">
        <v>142</v>
      </c>
      <c r="U382" s="223">
        <v>1.5</v>
      </c>
      <c r="V382" s="223">
        <f>ROUND(E382*U382,2)</f>
        <v>45</v>
      </c>
      <c r="W382" s="223"/>
      <c r="X382" s="223" t="s">
        <v>143</v>
      </c>
      <c r="Y382" s="223" t="s">
        <v>144</v>
      </c>
      <c r="Z382" s="213"/>
      <c r="AA382" s="213"/>
      <c r="AB382" s="213"/>
      <c r="AC382" s="213"/>
      <c r="AD382" s="213"/>
      <c r="AE382" s="213"/>
      <c r="AF382" s="213"/>
      <c r="AG382" s="213" t="s">
        <v>149</v>
      </c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ht="33.75" outlineLevel="1" x14ac:dyDescent="0.2">
      <c r="A383" s="244">
        <v>89</v>
      </c>
      <c r="B383" s="245" t="s">
        <v>548</v>
      </c>
      <c r="C383" s="256" t="s">
        <v>549</v>
      </c>
      <c r="D383" s="246" t="s">
        <v>546</v>
      </c>
      <c r="E383" s="247">
        <v>8</v>
      </c>
      <c r="F383" s="248"/>
      <c r="G383" s="249">
        <f>ROUND(E383*F383,2)</f>
        <v>0</v>
      </c>
      <c r="H383" s="248"/>
      <c r="I383" s="249">
        <f>ROUND(E383*H383,2)</f>
        <v>0</v>
      </c>
      <c r="J383" s="248"/>
      <c r="K383" s="249">
        <f>ROUND(E383*J383,2)</f>
        <v>0</v>
      </c>
      <c r="L383" s="249">
        <v>21</v>
      </c>
      <c r="M383" s="249">
        <f>G383*(1+L383/100)</f>
        <v>0</v>
      </c>
      <c r="N383" s="247">
        <v>8.6929999999999993E-2</v>
      </c>
      <c r="O383" s="247">
        <f>ROUND(E383*N383,2)</f>
        <v>0.7</v>
      </c>
      <c r="P383" s="247">
        <v>0</v>
      </c>
      <c r="Q383" s="247">
        <f>ROUND(E383*P383,2)</f>
        <v>0</v>
      </c>
      <c r="R383" s="249" t="s">
        <v>547</v>
      </c>
      <c r="S383" s="249" t="s">
        <v>141</v>
      </c>
      <c r="T383" s="250" t="s">
        <v>142</v>
      </c>
      <c r="U383" s="223">
        <v>1.5</v>
      </c>
      <c r="V383" s="223">
        <f>ROUND(E383*U383,2)</f>
        <v>12</v>
      </c>
      <c r="W383" s="223"/>
      <c r="X383" s="223" t="s">
        <v>143</v>
      </c>
      <c r="Y383" s="223" t="s">
        <v>144</v>
      </c>
      <c r="Z383" s="213"/>
      <c r="AA383" s="213"/>
      <c r="AB383" s="213"/>
      <c r="AC383" s="213"/>
      <c r="AD383" s="213"/>
      <c r="AE383" s="213"/>
      <c r="AF383" s="213"/>
      <c r="AG383" s="213" t="s">
        <v>149</v>
      </c>
      <c r="AH383" s="213"/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ht="22.5" outlineLevel="1" x14ac:dyDescent="0.2">
      <c r="A384" s="237">
        <v>90</v>
      </c>
      <c r="B384" s="238" t="s">
        <v>550</v>
      </c>
      <c r="C384" s="257" t="s">
        <v>551</v>
      </c>
      <c r="D384" s="239" t="s">
        <v>443</v>
      </c>
      <c r="E384" s="240">
        <v>40</v>
      </c>
      <c r="F384" s="241"/>
      <c r="G384" s="242">
        <f>ROUND(E384*F384,2)</f>
        <v>0</v>
      </c>
      <c r="H384" s="241"/>
      <c r="I384" s="242">
        <f>ROUND(E384*H384,2)</f>
        <v>0</v>
      </c>
      <c r="J384" s="241"/>
      <c r="K384" s="242">
        <f>ROUND(E384*J384,2)</f>
        <v>0</v>
      </c>
      <c r="L384" s="242">
        <v>21</v>
      </c>
      <c r="M384" s="242">
        <f>G384*(1+L384/100)</f>
        <v>0</v>
      </c>
      <c r="N384" s="240">
        <v>0.125</v>
      </c>
      <c r="O384" s="240">
        <f>ROUND(E384*N384,2)</f>
        <v>5</v>
      </c>
      <c r="P384" s="240">
        <v>0</v>
      </c>
      <c r="Q384" s="240">
        <f>ROUND(E384*P384,2)</f>
        <v>0</v>
      </c>
      <c r="R384" s="242" t="s">
        <v>547</v>
      </c>
      <c r="S384" s="242" t="s">
        <v>141</v>
      </c>
      <c r="T384" s="243" t="s">
        <v>142</v>
      </c>
      <c r="U384" s="223">
        <v>0.36</v>
      </c>
      <c r="V384" s="223">
        <f>ROUND(E384*U384,2)</f>
        <v>14.4</v>
      </c>
      <c r="W384" s="223"/>
      <c r="X384" s="223" t="s">
        <v>143</v>
      </c>
      <c r="Y384" s="223" t="s">
        <v>144</v>
      </c>
      <c r="Z384" s="213"/>
      <c r="AA384" s="213"/>
      <c r="AB384" s="213"/>
      <c r="AC384" s="213"/>
      <c r="AD384" s="213"/>
      <c r="AE384" s="213"/>
      <c r="AF384" s="213"/>
      <c r="AG384" s="213" t="s">
        <v>149</v>
      </c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2" x14ac:dyDescent="0.2">
      <c r="A385" s="220"/>
      <c r="B385" s="221"/>
      <c r="C385" s="259" t="s">
        <v>552</v>
      </c>
      <c r="D385" s="253"/>
      <c r="E385" s="253"/>
      <c r="F385" s="253"/>
      <c r="G385" s="25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3"/>
      <c r="AA385" s="213"/>
      <c r="AB385" s="213"/>
      <c r="AC385" s="213"/>
      <c r="AD385" s="213"/>
      <c r="AE385" s="213"/>
      <c r="AF385" s="213"/>
      <c r="AG385" s="213" t="s">
        <v>175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37">
        <v>91</v>
      </c>
      <c r="B386" s="238" t="s">
        <v>553</v>
      </c>
      <c r="C386" s="257" t="s">
        <v>554</v>
      </c>
      <c r="D386" s="239" t="s">
        <v>443</v>
      </c>
      <c r="E386" s="240">
        <v>10</v>
      </c>
      <c r="F386" s="241"/>
      <c r="G386" s="242">
        <f>ROUND(E386*F386,2)</f>
        <v>0</v>
      </c>
      <c r="H386" s="241"/>
      <c r="I386" s="242">
        <f>ROUND(E386*H386,2)</f>
        <v>0</v>
      </c>
      <c r="J386" s="241"/>
      <c r="K386" s="242">
        <f>ROUND(E386*J386,2)</f>
        <v>0</v>
      </c>
      <c r="L386" s="242">
        <v>21</v>
      </c>
      <c r="M386" s="242">
        <f>G386*(1+L386/100)</f>
        <v>0</v>
      </c>
      <c r="N386" s="240">
        <v>0.125</v>
      </c>
      <c r="O386" s="240">
        <f>ROUND(E386*N386,2)</f>
        <v>1.25</v>
      </c>
      <c r="P386" s="240">
        <v>0</v>
      </c>
      <c r="Q386" s="240">
        <f>ROUND(E386*P386,2)</f>
        <v>0</v>
      </c>
      <c r="R386" s="242"/>
      <c r="S386" s="242" t="s">
        <v>148</v>
      </c>
      <c r="T386" s="243" t="s">
        <v>142</v>
      </c>
      <c r="U386" s="223">
        <v>1.04</v>
      </c>
      <c r="V386" s="223">
        <f>ROUND(E386*U386,2)</f>
        <v>10.4</v>
      </c>
      <c r="W386" s="223"/>
      <c r="X386" s="223" t="s">
        <v>143</v>
      </c>
      <c r="Y386" s="223" t="s">
        <v>144</v>
      </c>
      <c r="Z386" s="213"/>
      <c r="AA386" s="213"/>
      <c r="AB386" s="213"/>
      <c r="AC386" s="213"/>
      <c r="AD386" s="213"/>
      <c r="AE386" s="213"/>
      <c r="AF386" s="213"/>
      <c r="AG386" s="213" t="s">
        <v>438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2" x14ac:dyDescent="0.2">
      <c r="A387" s="220"/>
      <c r="B387" s="221"/>
      <c r="C387" s="260" t="s">
        <v>555</v>
      </c>
      <c r="D387" s="227"/>
      <c r="E387" s="228">
        <v>10</v>
      </c>
      <c r="F387" s="223"/>
      <c r="G387" s="223"/>
      <c r="H387" s="223"/>
      <c r="I387" s="223"/>
      <c r="J387" s="223"/>
      <c r="K387" s="223"/>
      <c r="L387" s="223"/>
      <c r="M387" s="223"/>
      <c r="N387" s="222"/>
      <c r="O387" s="222"/>
      <c r="P387" s="222"/>
      <c r="Q387" s="222"/>
      <c r="R387" s="223"/>
      <c r="S387" s="223"/>
      <c r="T387" s="223"/>
      <c r="U387" s="223"/>
      <c r="V387" s="223"/>
      <c r="W387" s="223"/>
      <c r="X387" s="223"/>
      <c r="Y387" s="223"/>
      <c r="Z387" s="213"/>
      <c r="AA387" s="213"/>
      <c r="AB387" s="213"/>
      <c r="AC387" s="213"/>
      <c r="AD387" s="213"/>
      <c r="AE387" s="213"/>
      <c r="AF387" s="213"/>
      <c r="AG387" s="213" t="s">
        <v>177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44">
        <v>92</v>
      </c>
      <c r="B388" s="245" t="s">
        <v>556</v>
      </c>
      <c r="C388" s="256" t="s">
        <v>557</v>
      </c>
      <c r="D388" s="246" t="s">
        <v>140</v>
      </c>
      <c r="E388" s="247">
        <v>106</v>
      </c>
      <c r="F388" s="248"/>
      <c r="G388" s="249">
        <f>ROUND(E388*F388,2)</f>
        <v>0</v>
      </c>
      <c r="H388" s="248"/>
      <c r="I388" s="249">
        <f>ROUND(E388*H388,2)</f>
        <v>0</v>
      </c>
      <c r="J388" s="248"/>
      <c r="K388" s="249">
        <f>ROUND(E388*J388,2)</f>
        <v>0</v>
      </c>
      <c r="L388" s="249">
        <v>21</v>
      </c>
      <c r="M388" s="249">
        <f>G388*(1+L388/100)</f>
        <v>0</v>
      </c>
      <c r="N388" s="247">
        <v>0</v>
      </c>
      <c r="O388" s="247">
        <f>ROUND(E388*N388,2)</f>
        <v>0</v>
      </c>
      <c r="P388" s="247">
        <v>0</v>
      </c>
      <c r="Q388" s="247">
        <f>ROUND(E388*P388,2)</f>
        <v>0</v>
      </c>
      <c r="R388" s="249" t="s">
        <v>558</v>
      </c>
      <c r="S388" s="249" t="s">
        <v>141</v>
      </c>
      <c r="T388" s="250" t="s">
        <v>142</v>
      </c>
      <c r="U388" s="223">
        <v>0.3</v>
      </c>
      <c r="V388" s="223">
        <f>ROUND(E388*U388,2)</f>
        <v>31.8</v>
      </c>
      <c r="W388" s="223"/>
      <c r="X388" s="223" t="s">
        <v>143</v>
      </c>
      <c r="Y388" s="223" t="s">
        <v>144</v>
      </c>
      <c r="Z388" s="213"/>
      <c r="AA388" s="213"/>
      <c r="AB388" s="213"/>
      <c r="AC388" s="213"/>
      <c r="AD388" s="213"/>
      <c r="AE388" s="213"/>
      <c r="AF388" s="213"/>
      <c r="AG388" s="213" t="s">
        <v>559</v>
      </c>
      <c r="AH388" s="213"/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37">
        <v>93</v>
      </c>
      <c r="B389" s="238" t="s">
        <v>560</v>
      </c>
      <c r="C389" s="257" t="s">
        <v>561</v>
      </c>
      <c r="D389" s="239" t="s">
        <v>140</v>
      </c>
      <c r="E389" s="240">
        <v>318</v>
      </c>
      <c r="F389" s="241"/>
      <c r="G389" s="242">
        <f>ROUND(E389*F389,2)</f>
        <v>0</v>
      </c>
      <c r="H389" s="241"/>
      <c r="I389" s="242">
        <f>ROUND(E389*H389,2)</f>
        <v>0</v>
      </c>
      <c r="J389" s="241"/>
      <c r="K389" s="242">
        <f>ROUND(E389*J389,2)</f>
        <v>0</v>
      </c>
      <c r="L389" s="242">
        <v>21</v>
      </c>
      <c r="M389" s="242">
        <f>G389*(1+L389/100)</f>
        <v>0</v>
      </c>
      <c r="N389" s="240">
        <v>0</v>
      </c>
      <c r="O389" s="240">
        <f>ROUND(E389*N389,2)</f>
        <v>0</v>
      </c>
      <c r="P389" s="240">
        <v>0</v>
      </c>
      <c r="Q389" s="240">
        <f>ROUND(E389*P389,2)</f>
        <v>0</v>
      </c>
      <c r="R389" s="242"/>
      <c r="S389" s="242" t="s">
        <v>148</v>
      </c>
      <c r="T389" s="243" t="s">
        <v>142</v>
      </c>
      <c r="U389" s="223">
        <v>0</v>
      </c>
      <c r="V389" s="223">
        <f>ROUND(E389*U389,2)</f>
        <v>0</v>
      </c>
      <c r="W389" s="223"/>
      <c r="X389" s="223" t="s">
        <v>143</v>
      </c>
      <c r="Y389" s="223" t="s">
        <v>144</v>
      </c>
      <c r="Z389" s="213"/>
      <c r="AA389" s="213"/>
      <c r="AB389" s="213"/>
      <c r="AC389" s="213"/>
      <c r="AD389" s="213"/>
      <c r="AE389" s="213"/>
      <c r="AF389" s="213"/>
      <c r="AG389" s="213" t="s">
        <v>149</v>
      </c>
      <c r="AH389" s="213"/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2" x14ac:dyDescent="0.2">
      <c r="A390" s="220"/>
      <c r="B390" s="221"/>
      <c r="C390" s="258" t="s">
        <v>562</v>
      </c>
      <c r="D390" s="251"/>
      <c r="E390" s="251"/>
      <c r="F390" s="251"/>
      <c r="G390" s="251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23"/>
      <c r="Z390" s="213"/>
      <c r="AA390" s="213"/>
      <c r="AB390" s="213"/>
      <c r="AC390" s="213"/>
      <c r="AD390" s="213"/>
      <c r="AE390" s="213"/>
      <c r="AF390" s="213"/>
      <c r="AG390" s="213" t="s">
        <v>169</v>
      </c>
      <c r="AH390" s="213"/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37">
        <v>94</v>
      </c>
      <c r="B391" s="238" t="s">
        <v>563</v>
      </c>
      <c r="C391" s="257" t="s">
        <v>564</v>
      </c>
      <c r="D391" s="239" t="s">
        <v>172</v>
      </c>
      <c r="E391" s="240">
        <v>80</v>
      </c>
      <c r="F391" s="241"/>
      <c r="G391" s="242">
        <f>ROUND(E391*F391,2)</f>
        <v>0</v>
      </c>
      <c r="H391" s="241"/>
      <c r="I391" s="242">
        <f>ROUND(E391*H391,2)</f>
        <v>0</v>
      </c>
      <c r="J391" s="241"/>
      <c r="K391" s="242">
        <f>ROUND(E391*J391,2)</f>
        <v>0</v>
      </c>
      <c r="L391" s="242">
        <v>21</v>
      </c>
      <c r="M391" s="242">
        <f>G391*(1+L391/100)</f>
        <v>0</v>
      </c>
      <c r="N391" s="240">
        <v>0</v>
      </c>
      <c r="O391" s="240">
        <f>ROUND(E391*N391,2)</f>
        <v>0</v>
      </c>
      <c r="P391" s="240">
        <v>0</v>
      </c>
      <c r="Q391" s="240">
        <f>ROUND(E391*P391,2)</f>
        <v>0</v>
      </c>
      <c r="R391" s="242"/>
      <c r="S391" s="242" t="s">
        <v>148</v>
      </c>
      <c r="T391" s="243" t="s">
        <v>142</v>
      </c>
      <c r="U391" s="223">
        <v>0</v>
      </c>
      <c r="V391" s="223">
        <f>ROUND(E391*U391,2)</f>
        <v>0</v>
      </c>
      <c r="W391" s="223"/>
      <c r="X391" s="223" t="s">
        <v>143</v>
      </c>
      <c r="Y391" s="223" t="s">
        <v>144</v>
      </c>
      <c r="Z391" s="213"/>
      <c r="AA391" s="213"/>
      <c r="AB391" s="213"/>
      <c r="AC391" s="213"/>
      <c r="AD391" s="213"/>
      <c r="AE391" s="213"/>
      <c r="AF391" s="213"/>
      <c r="AG391" s="213" t="s">
        <v>149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2" x14ac:dyDescent="0.2">
      <c r="A392" s="220"/>
      <c r="B392" s="221"/>
      <c r="C392" s="258" t="s">
        <v>565</v>
      </c>
      <c r="D392" s="251"/>
      <c r="E392" s="251"/>
      <c r="F392" s="251"/>
      <c r="G392" s="251"/>
      <c r="H392" s="223"/>
      <c r="I392" s="223"/>
      <c r="J392" s="223"/>
      <c r="K392" s="223"/>
      <c r="L392" s="223"/>
      <c r="M392" s="223"/>
      <c r="N392" s="222"/>
      <c r="O392" s="222"/>
      <c r="P392" s="222"/>
      <c r="Q392" s="222"/>
      <c r="R392" s="223"/>
      <c r="S392" s="223"/>
      <c r="T392" s="223"/>
      <c r="U392" s="223"/>
      <c r="V392" s="223"/>
      <c r="W392" s="223"/>
      <c r="X392" s="223"/>
      <c r="Y392" s="223"/>
      <c r="Z392" s="213"/>
      <c r="AA392" s="213"/>
      <c r="AB392" s="213"/>
      <c r="AC392" s="213"/>
      <c r="AD392" s="213"/>
      <c r="AE392" s="213"/>
      <c r="AF392" s="213"/>
      <c r="AG392" s="213" t="s">
        <v>169</v>
      </c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3" x14ac:dyDescent="0.2">
      <c r="A393" s="220"/>
      <c r="B393" s="221"/>
      <c r="C393" s="261" t="s">
        <v>566</v>
      </c>
      <c r="D393" s="254"/>
      <c r="E393" s="254"/>
      <c r="F393" s="254"/>
      <c r="G393" s="254"/>
      <c r="H393" s="223"/>
      <c r="I393" s="223"/>
      <c r="J393" s="223"/>
      <c r="K393" s="223"/>
      <c r="L393" s="223"/>
      <c r="M393" s="223"/>
      <c r="N393" s="222"/>
      <c r="O393" s="222"/>
      <c r="P393" s="222"/>
      <c r="Q393" s="222"/>
      <c r="R393" s="223"/>
      <c r="S393" s="223"/>
      <c r="T393" s="223"/>
      <c r="U393" s="223"/>
      <c r="V393" s="223"/>
      <c r="W393" s="223"/>
      <c r="X393" s="223"/>
      <c r="Y393" s="223"/>
      <c r="Z393" s="213"/>
      <c r="AA393" s="213"/>
      <c r="AB393" s="213"/>
      <c r="AC393" s="213"/>
      <c r="AD393" s="213"/>
      <c r="AE393" s="213"/>
      <c r="AF393" s="213"/>
      <c r="AG393" s="213" t="s">
        <v>169</v>
      </c>
      <c r="AH393" s="213"/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3" x14ac:dyDescent="0.2">
      <c r="A394" s="220"/>
      <c r="B394" s="221"/>
      <c r="C394" s="261" t="s">
        <v>567</v>
      </c>
      <c r="D394" s="254"/>
      <c r="E394" s="254"/>
      <c r="F394" s="254"/>
      <c r="G394" s="254"/>
      <c r="H394" s="223"/>
      <c r="I394" s="223"/>
      <c r="J394" s="223"/>
      <c r="K394" s="223"/>
      <c r="L394" s="223"/>
      <c r="M394" s="223"/>
      <c r="N394" s="222"/>
      <c r="O394" s="222"/>
      <c r="P394" s="222"/>
      <c r="Q394" s="222"/>
      <c r="R394" s="223"/>
      <c r="S394" s="223"/>
      <c r="T394" s="223"/>
      <c r="U394" s="223"/>
      <c r="V394" s="223"/>
      <c r="W394" s="223"/>
      <c r="X394" s="223"/>
      <c r="Y394" s="223"/>
      <c r="Z394" s="213"/>
      <c r="AA394" s="213"/>
      <c r="AB394" s="213"/>
      <c r="AC394" s="213"/>
      <c r="AD394" s="213"/>
      <c r="AE394" s="213"/>
      <c r="AF394" s="213"/>
      <c r="AG394" s="213" t="s">
        <v>169</v>
      </c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2" x14ac:dyDescent="0.2">
      <c r="A395" s="220"/>
      <c r="B395" s="221"/>
      <c r="C395" s="260" t="s">
        <v>568</v>
      </c>
      <c r="D395" s="227"/>
      <c r="E395" s="228">
        <v>80</v>
      </c>
      <c r="F395" s="223"/>
      <c r="G395" s="223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23"/>
      <c r="Z395" s="213"/>
      <c r="AA395" s="213"/>
      <c r="AB395" s="213"/>
      <c r="AC395" s="213"/>
      <c r="AD395" s="213"/>
      <c r="AE395" s="213"/>
      <c r="AF395" s="213"/>
      <c r="AG395" s="213" t="s">
        <v>177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37">
        <v>95</v>
      </c>
      <c r="B396" s="238" t="s">
        <v>569</v>
      </c>
      <c r="C396" s="257" t="s">
        <v>570</v>
      </c>
      <c r="D396" s="239" t="s">
        <v>443</v>
      </c>
      <c r="E396" s="240">
        <v>38</v>
      </c>
      <c r="F396" s="241"/>
      <c r="G396" s="242">
        <f>ROUND(E396*F396,2)</f>
        <v>0</v>
      </c>
      <c r="H396" s="241"/>
      <c r="I396" s="242">
        <f>ROUND(E396*H396,2)</f>
        <v>0</v>
      </c>
      <c r="J396" s="241"/>
      <c r="K396" s="242">
        <f>ROUND(E396*J396,2)</f>
        <v>0</v>
      </c>
      <c r="L396" s="242">
        <v>21</v>
      </c>
      <c r="M396" s="242">
        <f>G396*(1+L396/100)</f>
        <v>0</v>
      </c>
      <c r="N396" s="240">
        <v>8.0099999999999998E-3</v>
      </c>
      <c r="O396" s="240">
        <f>ROUND(E396*N396,2)</f>
        <v>0.3</v>
      </c>
      <c r="P396" s="240">
        <v>0</v>
      </c>
      <c r="Q396" s="240">
        <f>ROUND(E396*P396,2)</f>
        <v>0</v>
      </c>
      <c r="R396" s="242"/>
      <c r="S396" s="242" t="s">
        <v>148</v>
      </c>
      <c r="T396" s="243" t="s">
        <v>142</v>
      </c>
      <c r="U396" s="223">
        <v>0</v>
      </c>
      <c r="V396" s="223">
        <f>ROUND(E396*U396,2)</f>
        <v>0</v>
      </c>
      <c r="W396" s="223"/>
      <c r="X396" s="223" t="s">
        <v>296</v>
      </c>
      <c r="Y396" s="223" t="s">
        <v>144</v>
      </c>
      <c r="Z396" s="213"/>
      <c r="AA396" s="213"/>
      <c r="AB396" s="213"/>
      <c r="AC396" s="213"/>
      <c r="AD396" s="213"/>
      <c r="AE396" s="213"/>
      <c r="AF396" s="213"/>
      <c r="AG396" s="213" t="s">
        <v>459</v>
      </c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2" x14ac:dyDescent="0.2">
      <c r="A397" s="220"/>
      <c r="B397" s="221"/>
      <c r="C397" s="258" t="s">
        <v>571</v>
      </c>
      <c r="D397" s="251"/>
      <c r="E397" s="251"/>
      <c r="F397" s="251"/>
      <c r="G397" s="251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23"/>
      <c r="Z397" s="213"/>
      <c r="AA397" s="213"/>
      <c r="AB397" s="213"/>
      <c r="AC397" s="213"/>
      <c r="AD397" s="213"/>
      <c r="AE397" s="213"/>
      <c r="AF397" s="213"/>
      <c r="AG397" s="213" t="s">
        <v>169</v>
      </c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37">
        <v>96</v>
      </c>
      <c r="B398" s="238" t="s">
        <v>572</v>
      </c>
      <c r="C398" s="257" t="s">
        <v>570</v>
      </c>
      <c r="D398" s="239" t="s">
        <v>443</v>
      </c>
      <c r="E398" s="240">
        <v>2</v>
      </c>
      <c r="F398" s="241"/>
      <c r="G398" s="242">
        <f>ROUND(E398*F398,2)</f>
        <v>0</v>
      </c>
      <c r="H398" s="241"/>
      <c r="I398" s="242">
        <f>ROUND(E398*H398,2)</f>
        <v>0</v>
      </c>
      <c r="J398" s="241"/>
      <c r="K398" s="242">
        <f>ROUND(E398*J398,2)</f>
        <v>0</v>
      </c>
      <c r="L398" s="242">
        <v>21</v>
      </c>
      <c r="M398" s="242">
        <f>G398*(1+L398/100)</f>
        <v>0</v>
      </c>
      <c r="N398" s="240">
        <v>8.0099999999999998E-3</v>
      </c>
      <c r="O398" s="240">
        <f>ROUND(E398*N398,2)</f>
        <v>0.02</v>
      </c>
      <c r="P398" s="240">
        <v>0</v>
      </c>
      <c r="Q398" s="240">
        <f>ROUND(E398*P398,2)</f>
        <v>0</v>
      </c>
      <c r="R398" s="242"/>
      <c r="S398" s="242" t="s">
        <v>148</v>
      </c>
      <c r="T398" s="243" t="s">
        <v>142</v>
      </c>
      <c r="U398" s="223">
        <v>0</v>
      </c>
      <c r="V398" s="223">
        <f>ROUND(E398*U398,2)</f>
        <v>0</v>
      </c>
      <c r="W398" s="223"/>
      <c r="X398" s="223" t="s">
        <v>296</v>
      </c>
      <c r="Y398" s="223" t="s">
        <v>144</v>
      </c>
      <c r="Z398" s="213"/>
      <c r="AA398" s="213"/>
      <c r="AB398" s="213"/>
      <c r="AC398" s="213"/>
      <c r="AD398" s="213"/>
      <c r="AE398" s="213"/>
      <c r="AF398" s="213"/>
      <c r="AG398" s="213" t="s">
        <v>459</v>
      </c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2" x14ac:dyDescent="0.2">
      <c r="A399" s="220"/>
      <c r="B399" s="221"/>
      <c r="C399" s="258" t="s">
        <v>573</v>
      </c>
      <c r="D399" s="251"/>
      <c r="E399" s="251"/>
      <c r="F399" s="251"/>
      <c r="G399" s="251"/>
      <c r="H399" s="223"/>
      <c r="I399" s="223"/>
      <c r="J399" s="223"/>
      <c r="K399" s="223"/>
      <c r="L399" s="223"/>
      <c r="M399" s="223"/>
      <c r="N399" s="222"/>
      <c r="O399" s="222"/>
      <c r="P399" s="222"/>
      <c r="Q399" s="222"/>
      <c r="R399" s="223"/>
      <c r="S399" s="223"/>
      <c r="T399" s="223"/>
      <c r="U399" s="223"/>
      <c r="V399" s="223"/>
      <c r="W399" s="223"/>
      <c r="X399" s="223"/>
      <c r="Y399" s="223"/>
      <c r="Z399" s="213"/>
      <c r="AA399" s="213"/>
      <c r="AB399" s="213"/>
      <c r="AC399" s="213"/>
      <c r="AD399" s="213"/>
      <c r="AE399" s="213"/>
      <c r="AF399" s="213"/>
      <c r="AG399" s="213" t="s">
        <v>169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37">
        <v>97</v>
      </c>
      <c r="B400" s="238" t="s">
        <v>574</v>
      </c>
      <c r="C400" s="257" t="s">
        <v>575</v>
      </c>
      <c r="D400" s="239" t="s">
        <v>443</v>
      </c>
      <c r="E400" s="240">
        <v>15</v>
      </c>
      <c r="F400" s="241"/>
      <c r="G400" s="242">
        <f>ROUND(E400*F400,2)</f>
        <v>0</v>
      </c>
      <c r="H400" s="241"/>
      <c r="I400" s="242">
        <f>ROUND(E400*H400,2)</f>
        <v>0</v>
      </c>
      <c r="J400" s="241"/>
      <c r="K400" s="242">
        <f>ROUND(E400*J400,2)</f>
        <v>0</v>
      </c>
      <c r="L400" s="242">
        <v>21</v>
      </c>
      <c r="M400" s="242">
        <f>G400*(1+L400/100)</f>
        <v>0</v>
      </c>
      <c r="N400" s="240">
        <v>8.1700000000000002E-3</v>
      </c>
      <c r="O400" s="240">
        <f>ROUND(E400*N400,2)</f>
        <v>0.12</v>
      </c>
      <c r="P400" s="240">
        <v>0</v>
      </c>
      <c r="Q400" s="240">
        <f>ROUND(E400*P400,2)</f>
        <v>0</v>
      </c>
      <c r="R400" s="242"/>
      <c r="S400" s="242" t="s">
        <v>148</v>
      </c>
      <c r="T400" s="243" t="s">
        <v>142</v>
      </c>
      <c r="U400" s="223">
        <v>0</v>
      </c>
      <c r="V400" s="223">
        <f>ROUND(E400*U400,2)</f>
        <v>0</v>
      </c>
      <c r="W400" s="223"/>
      <c r="X400" s="223" t="s">
        <v>296</v>
      </c>
      <c r="Y400" s="223" t="s">
        <v>144</v>
      </c>
      <c r="Z400" s="213"/>
      <c r="AA400" s="213"/>
      <c r="AB400" s="213"/>
      <c r="AC400" s="213"/>
      <c r="AD400" s="213"/>
      <c r="AE400" s="213"/>
      <c r="AF400" s="213"/>
      <c r="AG400" s="213" t="s">
        <v>459</v>
      </c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2" x14ac:dyDescent="0.2">
      <c r="A401" s="220"/>
      <c r="B401" s="221"/>
      <c r="C401" s="258" t="s">
        <v>576</v>
      </c>
      <c r="D401" s="251"/>
      <c r="E401" s="251"/>
      <c r="F401" s="251"/>
      <c r="G401" s="251"/>
      <c r="H401" s="223"/>
      <c r="I401" s="223"/>
      <c r="J401" s="223"/>
      <c r="K401" s="223"/>
      <c r="L401" s="223"/>
      <c r="M401" s="223"/>
      <c r="N401" s="222"/>
      <c r="O401" s="222"/>
      <c r="P401" s="222"/>
      <c r="Q401" s="222"/>
      <c r="R401" s="223"/>
      <c r="S401" s="223"/>
      <c r="T401" s="223"/>
      <c r="U401" s="223"/>
      <c r="V401" s="223"/>
      <c r="W401" s="223"/>
      <c r="X401" s="223"/>
      <c r="Y401" s="223"/>
      <c r="Z401" s="213"/>
      <c r="AA401" s="213"/>
      <c r="AB401" s="213"/>
      <c r="AC401" s="213"/>
      <c r="AD401" s="213"/>
      <c r="AE401" s="213"/>
      <c r="AF401" s="213"/>
      <c r="AG401" s="213" t="s">
        <v>169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44">
        <v>98</v>
      </c>
      <c r="B402" s="245" t="s">
        <v>577</v>
      </c>
      <c r="C402" s="256" t="s">
        <v>578</v>
      </c>
      <c r="D402" s="246" t="s">
        <v>579</v>
      </c>
      <c r="E402" s="247">
        <v>50</v>
      </c>
      <c r="F402" s="248"/>
      <c r="G402" s="249">
        <f>ROUND(E402*F402,2)</f>
        <v>0</v>
      </c>
      <c r="H402" s="248"/>
      <c r="I402" s="249">
        <f>ROUND(E402*H402,2)</f>
        <v>0</v>
      </c>
      <c r="J402" s="248"/>
      <c r="K402" s="249">
        <f>ROUND(E402*J402,2)</f>
        <v>0</v>
      </c>
      <c r="L402" s="249">
        <v>21</v>
      </c>
      <c r="M402" s="249">
        <f>G402*(1+L402/100)</f>
        <v>0</v>
      </c>
      <c r="N402" s="247">
        <v>0</v>
      </c>
      <c r="O402" s="247">
        <f>ROUND(E402*N402,2)</f>
        <v>0</v>
      </c>
      <c r="P402" s="247">
        <v>0</v>
      </c>
      <c r="Q402" s="247">
        <f>ROUND(E402*P402,2)</f>
        <v>0</v>
      </c>
      <c r="R402" s="249"/>
      <c r="S402" s="249" t="s">
        <v>148</v>
      </c>
      <c r="T402" s="250" t="s">
        <v>142</v>
      </c>
      <c r="U402" s="223">
        <v>0</v>
      </c>
      <c r="V402" s="223">
        <f>ROUND(E402*U402,2)</f>
        <v>0</v>
      </c>
      <c r="W402" s="223"/>
      <c r="X402" s="223" t="s">
        <v>166</v>
      </c>
      <c r="Y402" s="223" t="s">
        <v>144</v>
      </c>
      <c r="Z402" s="213"/>
      <c r="AA402" s="213"/>
      <c r="AB402" s="213"/>
      <c r="AC402" s="213"/>
      <c r="AD402" s="213"/>
      <c r="AE402" s="213"/>
      <c r="AF402" s="213"/>
      <c r="AG402" s="213" t="s">
        <v>543</v>
      </c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ht="22.5" outlineLevel="1" x14ac:dyDescent="0.2">
      <c r="A403" s="237">
        <v>99</v>
      </c>
      <c r="B403" s="238" t="s">
        <v>580</v>
      </c>
      <c r="C403" s="257" t="s">
        <v>581</v>
      </c>
      <c r="D403" s="239" t="s">
        <v>140</v>
      </c>
      <c r="E403" s="240">
        <v>59</v>
      </c>
      <c r="F403" s="241"/>
      <c r="G403" s="242">
        <f>ROUND(E403*F403,2)</f>
        <v>0</v>
      </c>
      <c r="H403" s="241"/>
      <c r="I403" s="242">
        <f>ROUND(E403*H403,2)</f>
        <v>0</v>
      </c>
      <c r="J403" s="241"/>
      <c r="K403" s="242">
        <f>ROUND(E403*J403,2)</f>
        <v>0</v>
      </c>
      <c r="L403" s="242">
        <v>21</v>
      </c>
      <c r="M403" s="242">
        <f>G403*(1+L403/100)</f>
        <v>0</v>
      </c>
      <c r="N403" s="240">
        <v>1.0800000000000001E-2</v>
      </c>
      <c r="O403" s="240">
        <f>ROUND(E403*N403,2)</f>
        <v>0.64</v>
      </c>
      <c r="P403" s="240">
        <v>0</v>
      </c>
      <c r="Q403" s="240">
        <f>ROUND(E403*P403,2)</f>
        <v>0</v>
      </c>
      <c r="R403" s="242" t="s">
        <v>444</v>
      </c>
      <c r="S403" s="242" t="s">
        <v>582</v>
      </c>
      <c r="T403" s="243" t="s">
        <v>142</v>
      </c>
      <c r="U403" s="223">
        <v>0</v>
      </c>
      <c r="V403" s="223">
        <f>ROUND(E403*U403,2)</f>
        <v>0</v>
      </c>
      <c r="W403" s="223"/>
      <c r="X403" s="223" t="s">
        <v>166</v>
      </c>
      <c r="Y403" s="223" t="s">
        <v>144</v>
      </c>
      <c r="Z403" s="213"/>
      <c r="AA403" s="213"/>
      <c r="AB403" s="213"/>
      <c r="AC403" s="213"/>
      <c r="AD403" s="213"/>
      <c r="AE403" s="213"/>
      <c r="AF403" s="213"/>
      <c r="AG403" s="213" t="s">
        <v>583</v>
      </c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2" x14ac:dyDescent="0.2">
      <c r="A404" s="220"/>
      <c r="B404" s="221"/>
      <c r="C404" s="258" t="s">
        <v>584</v>
      </c>
      <c r="D404" s="251"/>
      <c r="E404" s="251"/>
      <c r="F404" s="251"/>
      <c r="G404" s="251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23"/>
      <c r="Z404" s="213"/>
      <c r="AA404" s="213"/>
      <c r="AB404" s="213"/>
      <c r="AC404" s="213"/>
      <c r="AD404" s="213"/>
      <c r="AE404" s="213"/>
      <c r="AF404" s="213"/>
      <c r="AG404" s="213" t="s">
        <v>169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2" x14ac:dyDescent="0.2">
      <c r="A405" s="220"/>
      <c r="B405" s="221"/>
      <c r="C405" s="260" t="s">
        <v>585</v>
      </c>
      <c r="D405" s="227"/>
      <c r="E405" s="228">
        <v>59</v>
      </c>
      <c r="F405" s="223"/>
      <c r="G405" s="223"/>
      <c r="H405" s="223"/>
      <c r="I405" s="223"/>
      <c r="J405" s="223"/>
      <c r="K405" s="223"/>
      <c r="L405" s="223"/>
      <c r="M405" s="223"/>
      <c r="N405" s="222"/>
      <c r="O405" s="222"/>
      <c r="P405" s="222"/>
      <c r="Q405" s="222"/>
      <c r="R405" s="223"/>
      <c r="S405" s="223"/>
      <c r="T405" s="223"/>
      <c r="U405" s="223"/>
      <c r="V405" s="223"/>
      <c r="W405" s="223"/>
      <c r="X405" s="223"/>
      <c r="Y405" s="223"/>
      <c r="Z405" s="213"/>
      <c r="AA405" s="213"/>
      <c r="AB405" s="213"/>
      <c r="AC405" s="213"/>
      <c r="AD405" s="213"/>
      <c r="AE405" s="213"/>
      <c r="AF405" s="213"/>
      <c r="AG405" s="213" t="s">
        <v>177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37">
        <v>100</v>
      </c>
      <c r="B406" s="238" t="s">
        <v>586</v>
      </c>
      <c r="C406" s="257" t="s">
        <v>587</v>
      </c>
      <c r="D406" s="239" t="s">
        <v>140</v>
      </c>
      <c r="E406" s="240">
        <v>8</v>
      </c>
      <c r="F406" s="241"/>
      <c r="G406" s="242">
        <f>ROUND(E406*F406,2)</f>
        <v>0</v>
      </c>
      <c r="H406" s="241"/>
      <c r="I406" s="242">
        <f>ROUND(E406*H406,2)</f>
        <v>0</v>
      </c>
      <c r="J406" s="241"/>
      <c r="K406" s="242">
        <f>ROUND(E406*J406,2)</f>
        <v>0</v>
      </c>
      <c r="L406" s="242">
        <v>21</v>
      </c>
      <c r="M406" s="242">
        <f>G406*(1+L406/100)</f>
        <v>0</v>
      </c>
      <c r="N406" s="240">
        <v>1.0800000000000001E-2</v>
      </c>
      <c r="O406" s="240">
        <f>ROUND(E406*N406,2)</f>
        <v>0.09</v>
      </c>
      <c r="P406" s="240">
        <v>0</v>
      </c>
      <c r="Q406" s="240">
        <f>ROUND(E406*P406,2)</f>
        <v>0</v>
      </c>
      <c r="R406" s="242"/>
      <c r="S406" s="242" t="s">
        <v>148</v>
      </c>
      <c r="T406" s="243" t="s">
        <v>142</v>
      </c>
      <c r="U406" s="223">
        <v>0</v>
      </c>
      <c r="V406" s="223">
        <f>ROUND(E406*U406,2)</f>
        <v>0</v>
      </c>
      <c r="W406" s="223"/>
      <c r="X406" s="223" t="s">
        <v>166</v>
      </c>
      <c r="Y406" s="223" t="s">
        <v>144</v>
      </c>
      <c r="Z406" s="213"/>
      <c r="AA406" s="213"/>
      <c r="AB406" s="213"/>
      <c r="AC406" s="213"/>
      <c r="AD406" s="213"/>
      <c r="AE406" s="213"/>
      <c r="AF406" s="213"/>
      <c r="AG406" s="213" t="s">
        <v>583</v>
      </c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2" x14ac:dyDescent="0.2">
      <c r="A407" s="220"/>
      <c r="B407" s="221"/>
      <c r="C407" s="258" t="s">
        <v>588</v>
      </c>
      <c r="D407" s="251"/>
      <c r="E407" s="251"/>
      <c r="F407" s="251"/>
      <c r="G407" s="251"/>
      <c r="H407" s="223"/>
      <c r="I407" s="223"/>
      <c r="J407" s="223"/>
      <c r="K407" s="223"/>
      <c r="L407" s="223"/>
      <c r="M407" s="223"/>
      <c r="N407" s="222"/>
      <c r="O407" s="222"/>
      <c r="P407" s="222"/>
      <c r="Q407" s="222"/>
      <c r="R407" s="223"/>
      <c r="S407" s="223"/>
      <c r="T407" s="223"/>
      <c r="U407" s="223"/>
      <c r="V407" s="223"/>
      <c r="W407" s="223"/>
      <c r="X407" s="223"/>
      <c r="Y407" s="223"/>
      <c r="Z407" s="213"/>
      <c r="AA407" s="213"/>
      <c r="AB407" s="213"/>
      <c r="AC407" s="213"/>
      <c r="AD407" s="213"/>
      <c r="AE407" s="213"/>
      <c r="AF407" s="213"/>
      <c r="AG407" s="213" t="s">
        <v>169</v>
      </c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2" x14ac:dyDescent="0.2">
      <c r="A408" s="220"/>
      <c r="B408" s="221"/>
      <c r="C408" s="260" t="s">
        <v>589</v>
      </c>
      <c r="D408" s="227"/>
      <c r="E408" s="228">
        <v>8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23"/>
      <c r="Z408" s="213"/>
      <c r="AA408" s="213"/>
      <c r="AB408" s="213"/>
      <c r="AC408" s="213"/>
      <c r="AD408" s="213"/>
      <c r="AE408" s="213"/>
      <c r="AF408" s="213"/>
      <c r="AG408" s="213" t="s">
        <v>177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ht="22.5" outlineLevel="1" x14ac:dyDescent="0.2">
      <c r="A409" s="244">
        <v>101</v>
      </c>
      <c r="B409" s="245" t="s">
        <v>590</v>
      </c>
      <c r="C409" s="256" t="s">
        <v>591</v>
      </c>
      <c r="D409" s="246" t="s">
        <v>140</v>
      </c>
      <c r="E409" s="247">
        <v>106</v>
      </c>
      <c r="F409" s="248"/>
      <c r="G409" s="249">
        <f>ROUND(E409*F409,2)</f>
        <v>0</v>
      </c>
      <c r="H409" s="248"/>
      <c r="I409" s="249">
        <f>ROUND(E409*H409,2)</f>
        <v>0</v>
      </c>
      <c r="J409" s="248"/>
      <c r="K409" s="249">
        <f>ROUND(E409*J409,2)</f>
        <v>0</v>
      </c>
      <c r="L409" s="249">
        <v>21</v>
      </c>
      <c r="M409" s="249">
        <f>G409*(1+L409/100)</f>
        <v>0</v>
      </c>
      <c r="N409" s="247">
        <v>2.1199999999999999E-3</v>
      </c>
      <c r="O409" s="247">
        <f>ROUND(E409*N409,2)</f>
        <v>0.22</v>
      </c>
      <c r="P409" s="247">
        <v>0</v>
      </c>
      <c r="Q409" s="247">
        <f>ROUND(E409*P409,2)</f>
        <v>0</v>
      </c>
      <c r="R409" s="249" t="s">
        <v>444</v>
      </c>
      <c r="S409" s="249" t="s">
        <v>141</v>
      </c>
      <c r="T409" s="250" t="s">
        <v>142</v>
      </c>
      <c r="U409" s="223">
        <v>0</v>
      </c>
      <c r="V409" s="223">
        <f>ROUND(E409*U409,2)</f>
        <v>0</v>
      </c>
      <c r="W409" s="223"/>
      <c r="X409" s="223" t="s">
        <v>166</v>
      </c>
      <c r="Y409" s="223" t="s">
        <v>144</v>
      </c>
      <c r="Z409" s="213"/>
      <c r="AA409" s="213"/>
      <c r="AB409" s="213"/>
      <c r="AC409" s="213"/>
      <c r="AD409" s="213"/>
      <c r="AE409" s="213"/>
      <c r="AF409" s="213"/>
      <c r="AG409" s="213" t="s">
        <v>167</v>
      </c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44">
        <v>102</v>
      </c>
      <c r="B410" s="245" t="s">
        <v>592</v>
      </c>
      <c r="C410" s="256" t="s">
        <v>593</v>
      </c>
      <c r="D410" s="246" t="s">
        <v>443</v>
      </c>
      <c r="E410" s="247">
        <v>30</v>
      </c>
      <c r="F410" s="248"/>
      <c r="G410" s="249">
        <f>ROUND(E410*F410,2)</f>
        <v>0</v>
      </c>
      <c r="H410" s="248"/>
      <c r="I410" s="249">
        <f>ROUND(E410*H410,2)</f>
        <v>0</v>
      </c>
      <c r="J410" s="248"/>
      <c r="K410" s="249">
        <f>ROUND(E410*J410,2)</f>
        <v>0</v>
      </c>
      <c r="L410" s="249">
        <v>21</v>
      </c>
      <c r="M410" s="249">
        <f>G410*(1+L410/100)</f>
        <v>0</v>
      </c>
      <c r="N410" s="247">
        <v>0.10299999999999999</v>
      </c>
      <c r="O410" s="247">
        <f>ROUND(E410*N410,2)</f>
        <v>3.09</v>
      </c>
      <c r="P410" s="247">
        <v>0</v>
      </c>
      <c r="Q410" s="247">
        <f>ROUND(E410*P410,2)</f>
        <v>0</v>
      </c>
      <c r="R410" s="249" t="s">
        <v>444</v>
      </c>
      <c r="S410" s="249" t="s">
        <v>141</v>
      </c>
      <c r="T410" s="250" t="s">
        <v>142</v>
      </c>
      <c r="U410" s="223">
        <v>0</v>
      </c>
      <c r="V410" s="223">
        <f>ROUND(E410*U410,2)</f>
        <v>0</v>
      </c>
      <c r="W410" s="223"/>
      <c r="X410" s="223" t="s">
        <v>166</v>
      </c>
      <c r="Y410" s="223" t="s">
        <v>144</v>
      </c>
      <c r="Z410" s="213"/>
      <c r="AA410" s="213"/>
      <c r="AB410" s="213"/>
      <c r="AC410" s="213"/>
      <c r="AD410" s="213"/>
      <c r="AE410" s="213"/>
      <c r="AF410" s="213"/>
      <c r="AG410" s="213" t="s">
        <v>167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44">
        <v>103</v>
      </c>
      <c r="B411" s="245" t="s">
        <v>594</v>
      </c>
      <c r="C411" s="256" t="s">
        <v>595</v>
      </c>
      <c r="D411" s="246" t="s">
        <v>443</v>
      </c>
      <c r="E411" s="247">
        <v>8</v>
      </c>
      <c r="F411" s="248"/>
      <c r="G411" s="249">
        <f>ROUND(E411*F411,2)</f>
        <v>0</v>
      </c>
      <c r="H411" s="248"/>
      <c r="I411" s="249">
        <f>ROUND(E411*H411,2)</f>
        <v>0</v>
      </c>
      <c r="J411" s="248"/>
      <c r="K411" s="249">
        <f>ROUND(E411*J411,2)</f>
        <v>0</v>
      </c>
      <c r="L411" s="249">
        <v>21</v>
      </c>
      <c r="M411" s="249">
        <f>G411*(1+L411/100)</f>
        <v>0</v>
      </c>
      <c r="N411" s="247">
        <v>8.5000000000000006E-2</v>
      </c>
      <c r="O411" s="247">
        <f>ROUND(E411*N411,2)</f>
        <v>0.68</v>
      </c>
      <c r="P411" s="247">
        <v>0</v>
      </c>
      <c r="Q411" s="247">
        <f>ROUND(E411*P411,2)</f>
        <v>0</v>
      </c>
      <c r="R411" s="249" t="s">
        <v>444</v>
      </c>
      <c r="S411" s="249" t="s">
        <v>141</v>
      </c>
      <c r="T411" s="250" t="s">
        <v>142</v>
      </c>
      <c r="U411" s="223">
        <v>0</v>
      </c>
      <c r="V411" s="223">
        <f>ROUND(E411*U411,2)</f>
        <v>0</v>
      </c>
      <c r="W411" s="223"/>
      <c r="X411" s="223" t="s">
        <v>166</v>
      </c>
      <c r="Y411" s="223" t="s">
        <v>144</v>
      </c>
      <c r="Z411" s="213"/>
      <c r="AA411" s="213"/>
      <c r="AB411" s="213"/>
      <c r="AC411" s="213"/>
      <c r="AD411" s="213"/>
      <c r="AE411" s="213"/>
      <c r="AF411" s="213"/>
      <c r="AG411" s="213" t="s">
        <v>167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44">
        <v>104</v>
      </c>
      <c r="B412" s="245" t="s">
        <v>596</v>
      </c>
      <c r="C412" s="256" t="s">
        <v>597</v>
      </c>
      <c r="D412" s="246" t="s">
        <v>443</v>
      </c>
      <c r="E412" s="247">
        <v>1</v>
      </c>
      <c r="F412" s="248"/>
      <c r="G412" s="249">
        <f>ROUND(E412*F412,2)</f>
        <v>0</v>
      </c>
      <c r="H412" s="248"/>
      <c r="I412" s="249">
        <f>ROUND(E412*H412,2)</f>
        <v>0</v>
      </c>
      <c r="J412" s="248"/>
      <c r="K412" s="249">
        <f>ROUND(E412*J412,2)</f>
        <v>0</v>
      </c>
      <c r="L412" s="249">
        <v>21</v>
      </c>
      <c r="M412" s="249">
        <f>G412*(1+L412/100)</f>
        <v>0</v>
      </c>
      <c r="N412" s="247">
        <v>0</v>
      </c>
      <c r="O412" s="247">
        <f>ROUND(E412*N412,2)</f>
        <v>0</v>
      </c>
      <c r="P412" s="247">
        <v>0</v>
      </c>
      <c r="Q412" s="247">
        <f>ROUND(E412*P412,2)</f>
        <v>0</v>
      </c>
      <c r="R412" s="249"/>
      <c r="S412" s="249" t="s">
        <v>148</v>
      </c>
      <c r="T412" s="250" t="s">
        <v>142</v>
      </c>
      <c r="U412" s="223">
        <v>0</v>
      </c>
      <c r="V412" s="223">
        <f>ROUND(E412*U412,2)</f>
        <v>0</v>
      </c>
      <c r="W412" s="223"/>
      <c r="X412" s="223" t="s">
        <v>166</v>
      </c>
      <c r="Y412" s="223" t="s">
        <v>144</v>
      </c>
      <c r="Z412" s="213"/>
      <c r="AA412" s="213"/>
      <c r="AB412" s="213"/>
      <c r="AC412" s="213"/>
      <c r="AD412" s="213"/>
      <c r="AE412" s="213"/>
      <c r="AF412" s="213"/>
      <c r="AG412" s="213" t="s">
        <v>543</v>
      </c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37">
        <v>105</v>
      </c>
      <c r="B413" s="238" t="s">
        <v>598</v>
      </c>
      <c r="C413" s="257" t="s">
        <v>599</v>
      </c>
      <c r="D413" s="239" t="s">
        <v>140</v>
      </c>
      <c r="E413" s="240">
        <v>20</v>
      </c>
      <c r="F413" s="241"/>
      <c r="G413" s="242">
        <f>ROUND(E413*F413,2)</f>
        <v>0</v>
      </c>
      <c r="H413" s="241"/>
      <c r="I413" s="242">
        <f>ROUND(E413*H413,2)</f>
        <v>0</v>
      </c>
      <c r="J413" s="241"/>
      <c r="K413" s="242">
        <f>ROUND(E413*J413,2)</f>
        <v>0</v>
      </c>
      <c r="L413" s="242">
        <v>21</v>
      </c>
      <c r="M413" s="242">
        <f>G413*(1+L413/100)</f>
        <v>0</v>
      </c>
      <c r="N413" s="240">
        <v>4.2500000000000003E-3</v>
      </c>
      <c r="O413" s="240">
        <f>ROUND(E413*N413,2)</f>
        <v>0.09</v>
      </c>
      <c r="P413" s="240">
        <v>0</v>
      </c>
      <c r="Q413" s="240">
        <f>ROUND(E413*P413,2)</f>
        <v>0</v>
      </c>
      <c r="R413" s="242"/>
      <c r="S413" s="242" t="s">
        <v>148</v>
      </c>
      <c r="T413" s="243" t="s">
        <v>142</v>
      </c>
      <c r="U413" s="223">
        <v>0</v>
      </c>
      <c r="V413" s="223">
        <f>ROUND(E413*U413,2)</f>
        <v>0</v>
      </c>
      <c r="W413" s="223"/>
      <c r="X413" s="223" t="s">
        <v>166</v>
      </c>
      <c r="Y413" s="223" t="s">
        <v>144</v>
      </c>
      <c r="Z413" s="213"/>
      <c r="AA413" s="213"/>
      <c r="AB413" s="213"/>
      <c r="AC413" s="213"/>
      <c r="AD413" s="213"/>
      <c r="AE413" s="213"/>
      <c r="AF413" s="213"/>
      <c r="AG413" s="213" t="s">
        <v>543</v>
      </c>
      <c r="AH413" s="213"/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2" x14ac:dyDescent="0.2">
      <c r="A414" s="220"/>
      <c r="B414" s="221"/>
      <c r="C414" s="258" t="s">
        <v>600</v>
      </c>
      <c r="D414" s="251"/>
      <c r="E414" s="251"/>
      <c r="F414" s="251"/>
      <c r="G414" s="251"/>
      <c r="H414" s="223"/>
      <c r="I414" s="223"/>
      <c r="J414" s="223"/>
      <c r="K414" s="223"/>
      <c r="L414" s="223"/>
      <c r="M414" s="223"/>
      <c r="N414" s="222"/>
      <c r="O414" s="222"/>
      <c r="P414" s="222"/>
      <c r="Q414" s="222"/>
      <c r="R414" s="223"/>
      <c r="S414" s="223"/>
      <c r="T414" s="223"/>
      <c r="U414" s="223"/>
      <c r="V414" s="223"/>
      <c r="W414" s="223"/>
      <c r="X414" s="223"/>
      <c r="Y414" s="223"/>
      <c r="Z414" s="213"/>
      <c r="AA414" s="213"/>
      <c r="AB414" s="213"/>
      <c r="AC414" s="213"/>
      <c r="AD414" s="213"/>
      <c r="AE414" s="213"/>
      <c r="AF414" s="213"/>
      <c r="AG414" s="213" t="s">
        <v>169</v>
      </c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2" x14ac:dyDescent="0.2">
      <c r="A415" s="220"/>
      <c r="B415" s="221"/>
      <c r="C415" s="260" t="s">
        <v>601</v>
      </c>
      <c r="D415" s="227"/>
      <c r="E415" s="228">
        <v>20</v>
      </c>
      <c r="F415" s="223"/>
      <c r="G415" s="223"/>
      <c r="H415" s="223"/>
      <c r="I415" s="223"/>
      <c r="J415" s="223"/>
      <c r="K415" s="223"/>
      <c r="L415" s="223"/>
      <c r="M415" s="223"/>
      <c r="N415" s="222"/>
      <c r="O415" s="222"/>
      <c r="P415" s="222"/>
      <c r="Q415" s="222"/>
      <c r="R415" s="223"/>
      <c r="S415" s="223"/>
      <c r="T415" s="223"/>
      <c r="U415" s="223"/>
      <c r="V415" s="223"/>
      <c r="W415" s="223"/>
      <c r="X415" s="223"/>
      <c r="Y415" s="223"/>
      <c r="Z415" s="213"/>
      <c r="AA415" s="213"/>
      <c r="AB415" s="213"/>
      <c r="AC415" s="213"/>
      <c r="AD415" s="213"/>
      <c r="AE415" s="213"/>
      <c r="AF415" s="213"/>
      <c r="AG415" s="213" t="s">
        <v>177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37">
        <v>106</v>
      </c>
      <c r="B416" s="238" t="s">
        <v>602</v>
      </c>
      <c r="C416" s="257" t="s">
        <v>603</v>
      </c>
      <c r="D416" s="239" t="s">
        <v>172</v>
      </c>
      <c r="E416" s="240">
        <v>80</v>
      </c>
      <c r="F416" s="241"/>
      <c r="G416" s="242">
        <f>ROUND(E416*F416,2)</f>
        <v>0</v>
      </c>
      <c r="H416" s="241"/>
      <c r="I416" s="242">
        <f>ROUND(E416*H416,2)</f>
        <v>0</v>
      </c>
      <c r="J416" s="241"/>
      <c r="K416" s="242">
        <f>ROUND(E416*J416,2)</f>
        <v>0</v>
      </c>
      <c r="L416" s="242">
        <v>21</v>
      </c>
      <c r="M416" s="242">
        <f>G416*(1+L416/100)</f>
        <v>0</v>
      </c>
      <c r="N416" s="240">
        <v>1E-3</v>
      </c>
      <c r="O416" s="240">
        <f>ROUND(E416*N416,2)</f>
        <v>0.08</v>
      </c>
      <c r="P416" s="240">
        <v>0</v>
      </c>
      <c r="Q416" s="240">
        <f>ROUND(E416*P416,2)</f>
        <v>0</v>
      </c>
      <c r="R416" s="242"/>
      <c r="S416" s="242" t="s">
        <v>148</v>
      </c>
      <c r="T416" s="243" t="s">
        <v>142</v>
      </c>
      <c r="U416" s="223">
        <v>0</v>
      </c>
      <c r="V416" s="223">
        <f>ROUND(E416*U416,2)</f>
        <v>0</v>
      </c>
      <c r="W416" s="223"/>
      <c r="X416" s="223" t="s">
        <v>166</v>
      </c>
      <c r="Y416" s="223" t="s">
        <v>144</v>
      </c>
      <c r="Z416" s="213"/>
      <c r="AA416" s="213"/>
      <c r="AB416" s="213"/>
      <c r="AC416" s="213"/>
      <c r="AD416" s="213"/>
      <c r="AE416" s="213"/>
      <c r="AF416" s="213"/>
      <c r="AG416" s="213" t="s">
        <v>543</v>
      </c>
      <c r="AH416" s="213"/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2" x14ac:dyDescent="0.2">
      <c r="A417" s="220"/>
      <c r="B417" s="221"/>
      <c r="C417" s="258" t="s">
        <v>604</v>
      </c>
      <c r="D417" s="251"/>
      <c r="E417" s="251"/>
      <c r="F417" s="251"/>
      <c r="G417" s="251"/>
      <c r="H417" s="223"/>
      <c r="I417" s="223"/>
      <c r="J417" s="223"/>
      <c r="K417" s="223"/>
      <c r="L417" s="223"/>
      <c r="M417" s="223"/>
      <c r="N417" s="222"/>
      <c r="O417" s="222"/>
      <c r="P417" s="222"/>
      <c r="Q417" s="222"/>
      <c r="R417" s="223"/>
      <c r="S417" s="223"/>
      <c r="T417" s="223"/>
      <c r="U417" s="223"/>
      <c r="V417" s="223"/>
      <c r="W417" s="223"/>
      <c r="X417" s="223"/>
      <c r="Y417" s="223"/>
      <c r="Z417" s="213"/>
      <c r="AA417" s="213"/>
      <c r="AB417" s="213"/>
      <c r="AC417" s="213"/>
      <c r="AD417" s="213"/>
      <c r="AE417" s="213"/>
      <c r="AF417" s="213"/>
      <c r="AG417" s="213" t="s">
        <v>169</v>
      </c>
      <c r="AH417" s="213"/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2" x14ac:dyDescent="0.2">
      <c r="A418" s="220"/>
      <c r="B418" s="221"/>
      <c r="C418" s="260" t="s">
        <v>605</v>
      </c>
      <c r="D418" s="227"/>
      <c r="E418" s="228">
        <v>80</v>
      </c>
      <c r="F418" s="223"/>
      <c r="G418" s="223"/>
      <c r="H418" s="223"/>
      <c r="I418" s="223"/>
      <c r="J418" s="223"/>
      <c r="K418" s="223"/>
      <c r="L418" s="223"/>
      <c r="M418" s="223"/>
      <c r="N418" s="222"/>
      <c r="O418" s="222"/>
      <c r="P418" s="222"/>
      <c r="Q418" s="222"/>
      <c r="R418" s="223"/>
      <c r="S418" s="223"/>
      <c r="T418" s="223"/>
      <c r="U418" s="223"/>
      <c r="V418" s="223"/>
      <c r="W418" s="223"/>
      <c r="X418" s="223"/>
      <c r="Y418" s="223"/>
      <c r="Z418" s="213"/>
      <c r="AA418" s="213"/>
      <c r="AB418" s="213"/>
      <c r="AC418" s="213"/>
      <c r="AD418" s="213"/>
      <c r="AE418" s="213"/>
      <c r="AF418" s="213"/>
      <c r="AG418" s="213" t="s">
        <v>177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x14ac:dyDescent="0.2">
      <c r="A419" s="230" t="s">
        <v>136</v>
      </c>
      <c r="B419" s="231" t="s">
        <v>100</v>
      </c>
      <c r="C419" s="255" t="s">
        <v>101</v>
      </c>
      <c r="D419" s="232"/>
      <c r="E419" s="233"/>
      <c r="F419" s="234"/>
      <c r="G419" s="234">
        <f>SUMIF(AG420:AG448,"&lt;&gt;NOR",G420:G448)</f>
        <v>0</v>
      </c>
      <c r="H419" s="234"/>
      <c r="I419" s="234">
        <f>SUM(I420:I448)</f>
        <v>0</v>
      </c>
      <c r="J419" s="234"/>
      <c r="K419" s="234">
        <f>SUM(K420:K448)</f>
        <v>0</v>
      </c>
      <c r="L419" s="234"/>
      <c r="M419" s="234">
        <f>SUM(M420:M448)</f>
        <v>0</v>
      </c>
      <c r="N419" s="233"/>
      <c r="O419" s="233">
        <f>SUM(O420:O448)</f>
        <v>106.81</v>
      </c>
      <c r="P419" s="233"/>
      <c r="Q419" s="233">
        <f>SUM(Q420:Q448)</f>
        <v>0</v>
      </c>
      <c r="R419" s="234"/>
      <c r="S419" s="234"/>
      <c r="T419" s="235"/>
      <c r="U419" s="229"/>
      <c r="V419" s="229">
        <f>SUM(V420:V448)</f>
        <v>3.06</v>
      </c>
      <c r="W419" s="229"/>
      <c r="X419" s="229"/>
      <c r="Y419" s="229"/>
      <c r="AG419" t="s">
        <v>137</v>
      </c>
    </row>
    <row r="420" spans="1:60" ht="22.5" outlineLevel="1" x14ac:dyDescent="0.2">
      <c r="A420" s="237">
        <v>107</v>
      </c>
      <c r="B420" s="238" t="s">
        <v>606</v>
      </c>
      <c r="C420" s="257" t="s">
        <v>607</v>
      </c>
      <c r="D420" s="239" t="s">
        <v>172</v>
      </c>
      <c r="E420" s="240">
        <v>127.40730000000001</v>
      </c>
      <c r="F420" s="241"/>
      <c r="G420" s="242">
        <f>ROUND(E420*F420,2)</f>
        <v>0</v>
      </c>
      <c r="H420" s="241"/>
      <c r="I420" s="242">
        <f>ROUND(E420*H420,2)</f>
        <v>0</v>
      </c>
      <c r="J420" s="241"/>
      <c r="K420" s="242">
        <f>ROUND(E420*J420,2)</f>
        <v>0</v>
      </c>
      <c r="L420" s="242">
        <v>21</v>
      </c>
      <c r="M420" s="242">
        <f>G420*(1+L420/100)</f>
        <v>0</v>
      </c>
      <c r="N420" s="240">
        <v>0.15271999999999999</v>
      </c>
      <c r="O420" s="240">
        <f>ROUND(E420*N420,2)</f>
        <v>19.46</v>
      </c>
      <c r="P420" s="240">
        <v>0</v>
      </c>
      <c r="Q420" s="240">
        <f>ROUND(E420*P420,2)</f>
        <v>0</v>
      </c>
      <c r="R420" s="242" t="s">
        <v>186</v>
      </c>
      <c r="S420" s="242" t="s">
        <v>141</v>
      </c>
      <c r="T420" s="243" t="s">
        <v>142</v>
      </c>
      <c r="U420" s="223">
        <v>2.4E-2</v>
      </c>
      <c r="V420" s="223">
        <f>ROUND(E420*U420,2)</f>
        <v>3.06</v>
      </c>
      <c r="W420" s="223"/>
      <c r="X420" s="223" t="s">
        <v>143</v>
      </c>
      <c r="Y420" s="223" t="s">
        <v>144</v>
      </c>
      <c r="Z420" s="213"/>
      <c r="AA420" s="213"/>
      <c r="AB420" s="213"/>
      <c r="AC420" s="213"/>
      <c r="AD420" s="213"/>
      <c r="AE420" s="213"/>
      <c r="AF420" s="213"/>
      <c r="AG420" s="213" t="s">
        <v>149</v>
      </c>
      <c r="AH420" s="213"/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2" x14ac:dyDescent="0.2">
      <c r="A421" s="220"/>
      <c r="B421" s="221"/>
      <c r="C421" s="258" t="s">
        <v>608</v>
      </c>
      <c r="D421" s="251"/>
      <c r="E421" s="251"/>
      <c r="F421" s="251"/>
      <c r="G421" s="251"/>
      <c r="H421" s="223"/>
      <c r="I421" s="223"/>
      <c r="J421" s="223"/>
      <c r="K421" s="223"/>
      <c r="L421" s="223"/>
      <c r="M421" s="223"/>
      <c r="N421" s="222"/>
      <c r="O421" s="222"/>
      <c r="P421" s="222"/>
      <c r="Q421" s="222"/>
      <c r="R421" s="223"/>
      <c r="S421" s="223"/>
      <c r="T421" s="223"/>
      <c r="U421" s="223"/>
      <c r="V421" s="223"/>
      <c r="W421" s="223"/>
      <c r="X421" s="223"/>
      <c r="Y421" s="223"/>
      <c r="Z421" s="213"/>
      <c r="AA421" s="213"/>
      <c r="AB421" s="213"/>
      <c r="AC421" s="213"/>
      <c r="AD421" s="213"/>
      <c r="AE421" s="213"/>
      <c r="AF421" s="213"/>
      <c r="AG421" s="213" t="s">
        <v>169</v>
      </c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2" x14ac:dyDescent="0.2">
      <c r="A422" s="220"/>
      <c r="B422" s="221"/>
      <c r="C422" s="260" t="s">
        <v>609</v>
      </c>
      <c r="D422" s="227"/>
      <c r="E422" s="228">
        <v>127.40730000000001</v>
      </c>
      <c r="F422" s="223"/>
      <c r="G422" s="223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23"/>
      <c r="Z422" s="213"/>
      <c r="AA422" s="213"/>
      <c r="AB422" s="213"/>
      <c r="AC422" s="213"/>
      <c r="AD422" s="213"/>
      <c r="AE422" s="213"/>
      <c r="AF422" s="213"/>
      <c r="AG422" s="213" t="s">
        <v>177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37">
        <v>108</v>
      </c>
      <c r="B423" s="238" t="s">
        <v>610</v>
      </c>
      <c r="C423" s="257" t="s">
        <v>611</v>
      </c>
      <c r="D423" s="239" t="s">
        <v>140</v>
      </c>
      <c r="E423" s="240">
        <v>424.69099999999997</v>
      </c>
      <c r="F423" s="241"/>
      <c r="G423" s="242">
        <f>ROUND(E423*F423,2)</f>
        <v>0</v>
      </c>
      <c r="H423" s="241"/>
      <c r="I423" s="242">
        <f>ROUND(E423*H423,2)</f>
        <v>0</v>
      </c>
      <c r="J423" s="241"/>
      <c r="K423" s="242">
        <f>ROUND(E423*J423,2)</f>
        <v>0</v>
      </c>
      <c r="L423" s="242">
        <v>21</v>
      </c>
      <c r="M423" s="242">
        <f>G423*(1+L423/100)</f>
        <v>0</v>
      </c>
      <c r="N423" s="240">
        <v>0.106</v>
      </c>
      <c r="O423" s="240">
        <f>ROUND(E423*N423,2)</f>
        <v>45.02</v>
      </c>
      <c r="P423" s="240">
        <v>0</v>
      </c>
      <c r="Q423" s="240">
        <f>ROUND(E423*P423,2)</f>
        <v>0</v>
      </c>
      <c r="R423" s="242"/>
      <c r="S423" s="242" t="s">
        <v>148</v>
      </c>
      <c r="T423" s="243" t="s">
        <v>142</v>
      </c>
      <c r="U423" s="223">
        <v>0</v>
      </c>
      <c r="V423" s="223">
        <f>ROUND(E423*U423,2)</f>
        <v>0</v>
      </c>
      <c r="W423" s="223"/>
      <c r="X423" s="223" t="s">
        <v>143</v>
      </c>
      <c r="Y423" s="223" t="s">
        <v>144</v>
      </c>
      <c r="Z423" s="213"/>
      <c r="AA423" s="213"/>
      <c r="AB423" s="213"/>
      <c r="AC423" s="213"/>
      <c r="AD423" s="213"/>
      <c r="AE423" s="213"/>
      <c r="AF423" s="213"/>
      <c r="AG423" s="213" t="s">
        <v>149</v>
      </c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2" x14ac:dyDescent="0.2">
      <c r="A424" s="220"/>
      <c r="B424" s="221"/>
      <c r="C424" s="258" t="s">
        <v>612</v>
      </c>
      <c r="D424" s="251"/>
      <c r="E424" s="251"/>
      <c r="F424" s="251"/>
      <c r="G424" s="251"/>
      <c r="H424" s="223"/>
      <c r="I424" s="223"/>
      <c r="J424" s="223"/>
      <c r="K424" s="223"/>
      <c r="L424" s="223"/>
      <c r="M424" s="223"/>
      <c r="N424" s="222"/>
      <c r="O424" s="222"/>
      <c r="P424" s="222"/>
      <c r="Q424" s="222"/>
      <c r="R424" s="223"/>
      <c r="S424" s="223"/>
      <c r="T424" s="223"/>
      <c r="U424" s="223"/>
      <c r="V424" s="223"/>
      <c r="W424" s="223"/>
      <c r="X424" s="223"/>
      <c r="Y424" s="223"/>
      <c r="Z424" s="213"/>
      <c r="AA424" s="213"/>
      <c r="AB424" s="213"/>
      <c r="AC424" s="213"/>
      <c r="AD424" s="213"/>
      <c r="AE424" s="213"/>
      <c r="AF424" s="213"/>
      <c r="AG424" s="213" t="s">
        <v>169</v>
      </c>
      <c r="AH424" s="213"/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2" x14ac:dyDescent="0.2">
      <c r="A425" s="220"/>
      <c r="B425" s="221"/>
      <c r="C425" s="260" t="s">
        <v>613</v>
      </c>
      <c r="D425" s="227"/>
      <c r="E425" s="228">
        <v>234.8</v>
      </c>
      <c r="F425" s="223"/>
      <c r="G425" s="223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23"/>
      <c r="Z425" s="213"/>
      <c r="AA425" s="213"/>
      <c r="AB425" s="213"/>
      <c r="AC425" s="213"/>
      <c r="AD425" s="213"/>
      <c r="AE425" s="213"/>
      <c r="AF425" s="213"/>
      <c r="AG425" s="213" t="s">
        <v>177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3" x14ac:dyDescent="0.2">
      <c r="A426" s="220"/>
      <c r="B426" s="221"/>
      <c r="C426" s="260" t="s">
        <v>614</v>
      </c>
      <c r="D426" s="227"/>
      <c r="E426" s="228">
        <v>76.36</v>
      </c>
      <c r="F426" s="223"/>
      <c r="G426" s="223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23"/>
      <c r="Z426" s="213"/>
      <c r="AA426" s="213"/>
      <c r="AB426" s="213"/>
      <c r="AC426" s="213"/>
      <c r="AD426" s="213"/>
      <c r="AE426" s="213"/>
      <c r="AF426" s="213"/>
      <c r="AG426" s="213" t="s">
        <v>177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3" x14ac:dyDescent="0.2">
      <c r="A427" s="220"/>
      <c r="B427" s="221"/>
      <c r="C427" s="260" t="s">
        <v>615</v>
      </c>
      <c r="D427" s="227"/>
      <c r="E427" s="228"/>
      <c r="F427" s="223"/>
      <c r="G427" s="223"/>
      <c r="H427" s="223"/>
      <c r="I427" s="223"/>
      <c r="J427" s="223"/>
      <c r="K427" s="223"/>
      <c r="L427" s="223"/>
      <c r="M427" s="223"/>
      <c r="N427" s="222"/>
      <c r="O427" s="222"/>
      <c r="P427" s="222"/>
      <c r="Q427" s="222"/>
      <c r="R427" s="223"/>
      <c r="S427" s="223"/>
      <c r="T427" s="223"/>
      <c r="U427" s="223"/>
      <c r="V427" s="223"/>
      <c r="W427" s="223"/>
      <c r="X427" s="223"/>
      <c r="Y427" s="223"/>
      <c r="Z427" s="213"/>
      <c r="AA427" s="213"/>
      <c r="AB427" s="213"/>
      <c r="AC427" s="213"/>
      <c r="AD427" s="213"/>
      <c r="AE427" s="213"/>
      <c r="AF427" s="213"/>
      <c r="AG427" s="213" t="s">
        <v>177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3" x14ac:dyDescent="0.2">
      <c r="A428" s="220"/>
      <c r="B428" s="221"/>
      <c r="C428" s="260" t="s">
        <v>616</v>
      </c>
      <c r="D428" s="227"/>
      <c r="E428" s="228"/>
      <c r="F428" s="223"/>
      <c r="G428" s="223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23"/>
      <c r="Z428" s="213"/>
      <c r="AA428" s="213"/>
      <c r="AB428" s="213"/>
      <c r="AC428" s="213"/>
      <c r="AD428" s="213"/>
      <c r="AE428" s="213"/>
      <c r="AF428" s="213"/>
      <c r="AG428" s="213" t="s">
        <v>177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3" x14ac:dyDescent="0.2">
      <c r="A429" s="220"/>
      <c r="B429" s="221"/>
      <c r="C429" s="260" t="s">
        <v>617</v>
      </c>
      <c r="D429" s="227"/>
      <c r="E429" s="228"/>
      <c r="F429" s="223"/>
      <c r="G429" s="223"/>
      <c r="H429" s="223"/>
      <c r="I429" s="223"/>
      <c r="J429" s="223"/>
      <c r="K429" s="223"/>
      <c r="L429" s="223"/>
      <c r="M429" s="223"/>
      <c r="N429" s="222"/>
      <c r="O429" s="222"/>
      <c r="P429" s="222"/>
      <c r="Q429" s="222"/>
      <c r="R429" s="223"/>
      <c r="S429" s="223"/>
      <c r="T429" s="223"/>
      <c r="U429" s="223"/>
      <c r="V429" s="223"/>
      <c r="W429" s="223"/>
      <c r="X429" s="223"/>
      <c r="Y429" s="223"/>
      <c r="Z429" s="213"/>
      <c r="AA429" s="213"/>
      <c r="AB429" s="213"/>
      <c r="AC429" s="213"/>
      <c r="AD429" s="213"/>
      <c r="AE429" s="213"/>
      <c r="AF429" s="213"/>
      <c r="AG429" s="213" t="s">
        <v>177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3" x14ac:dyDescent="0.2">
      <c r="A430" s="220"/>
      <c r="B430" s="221"/>
      <c r="C430" s="260" t="s">
        <v>618</v>
      </c>
      <c r="D430" s="227"/>
      <c r="E430" s="228">
        <v>55.9</v>
      </c>
      <c r="F430" s="223"/>
      <c r="G430" s="223"/>
      <c r="H430" s="223"/>
      <c r="I430" s="223"/>
      <c r="J430" s="223"/>
      <c r="K430" s="223"/>
      <c r="L430" s="223"/>
      <c r="M430" s="223"/>
      <c r="N430" s="222"/>
      <c r="O430" s="222"/>
      <c r="P430" s="222"/>
      <c r="Q430" s="222"/>
      <c r="R430" s="223"/>
      <c r="S430" s="223"/>
      <c r="T430" s="223"/>
      <c r="U430" s="223"/>
      <c r="V430" s="223"/>
      <c r="W430" s="223"/>
      <c r="X430" s="223"/>
      <c r="Y430" s="223"/>
      <c r="Z430" s="213"/>
      <c r="AA430" s="213"/>
      <c r="AB430" s="213"/>
      <c r="AC430" s="213"/>
      <c r="AD430" s="213"/>
      <c r="AE430" s="213"/>
      <c r="AF430" s="213"/>
      <c r="AG430" s="213" t="s">
        <v>177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3" x14ac:dyDescent="0.2">
      <c r="A431" s="220"/>
      <c r="B431" s="221"/>
      <c r="C431" s="260" t="s">
        <v>619</v>
      </c>
      <c r="D431" s="227"/>
      <c r="E431" s="228">
        <v>39.799999999999997</v>
      </c>
      <c r="F431" s="223"/>
      <c r="G431" s="223"/>
      <c r="H431" s="223"/>
      <c r="I431" s="223"/>
      <c r="J431" s="223"/>
      <c r="K431" s="223"/>
      <c r="L431" s="223"/>
      <c r="M431" s="223"/>
      <c r="N431" s="222"/>
      <c r="O431" s="222"/>
      <c r="P431" s="222"/>
      <c r="Q431" s="222"/>
      <c r="R431" s="223"/>
      <c r="S431" s="223"/>
      <c r="T431" s="223"/>
      <c r="U431" s="223"/>
      <c r="V431" s="223"/>
      <c r="W431" s="223"/>
      <c r="X431" s="223"/>
      <c r="Y431" s="223"/>
      <c r="Z431" s="213"/>
      <c r="AA431" s="213"/>
      <c r="AB431" s="213"/>
      <c r="AC431" s="213"/>
      <c r="AD431" s="213"/>
      <c r="AE431" s="213"/>
      <c r="AF431" s="213"/>
      <c r="AG431" s="213" t="s">
        <v>177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3" x14ac:dyDescent="0.2">
      <c r="A432" s="220"/>
      <c r="B432" s="221"/>
      <c r="C432" s="260" t="s">
        <v>620</v>
      </c>
      <c r="D432" s="227"/>
      <c r="E432" s="228">
        <v>17.831</v>
      </c>
      <c r="F432" s="223"/>
      <c r="G432" s="223"/>
      <c r="H432" s="223"/>
      <c r="I432" s="223"/>
      <c r="J432" s="223"/>
      <c r="K432" s="223"/>
      <c r="L432" s="223"/>
      <c r="M432" s="223"/>
      <c r="N432" s="222"/>
      <c r="O432" s="222"/>
      <c r="P432" s="222"/>
      <c r="Q432" s="222"/>
      <c r="R432" s="223"/>
      <c r="S432" s="223"/>
      <c r="T432" s="223"/>
      <c r="U432" s="223"/>
      <c r="V432" s="223"/>
      <c r="W432" s="223"/>
      <c r="X432" s="223"/>
      <c r="Y432" s="223"/>
      <c r="Z432" s="213"/>
      <c r="AA432" s="213"/>
      <c r="AB432" s="213"/>
      <c r="AC432" s="213"/>
      <c r="AD432" s="213"/>
      <c r="AE432" s="213"/>
      <c r="AF432" s="213"/>
      <c r="AG432" s="213" t="s">
        <v>177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37">
        <v>109</v>
      </c>
      <c r="B433" s="238" t="s">
        <v>454</v>
      </c>
      <c r="C433" s="257" t="s">
        <v>455</v>
      </c>
      <c r="D433" s="239" t="s">
        <v>190</v>
      </c>
      <c r="E433" s="240">
        <v>12.740729999999999</v>
      </c>
      <c r="F433" s="241"/>
      <c r="G433" s="242">
        <f>ROUND(E433*F433,2)</f>
        <v>0</v>
      </c>
      <c r="H433" s="241"/>
      <c r="I433" s="242">
        <f>ROUND(E433*H433,2)</f>
        <v>0</v>
      </c>
      <c r="J433" s="241"/>
      <c r="K433" s="242">
        <f>ROUND(E433*J433,2)</f>
        <v>0</v>
      </c>
      <c r="L433" s="242">
        <v>21</v>
      </c>
      <c r="M433" s="242">
        <f>G433*(1+L433/100)</f>
        <v>0</v>
      </c>
      <c r="N433" s="240">
        <v>2.3785500000000002</v>
      </c>
      <c r="O433" s="240">
        <f>ROUND(E433*N433,2)</f>
        <v>30.3</v>
      </c>
      <c r="P433" s="240">
        <v>0</v>
      </c>
      <c r="Q433" s="240">
        <f>ROUND(E433*P433,2)</f>
        <v>0</v>
      </c>
      <c r="R433" s="242"/>
      <c r="S433" s="242" t="s">
        <v>148</v>
      </c>
      <c r="T433" s="243" t="s">
        <v>142</v>
      </c>
      <c r="U433" s="223">
        <v>0</v>
      </c>
      <c r="V433" s="223">
        <f>ROUND(E433*U433,2)</f>
        <v>0</v>
      </c>
      <c r="W433" s="223"/>
      <c r="X433" s="223" t="s">
        <v>143</v>
      </c>
      <c r="Y433" s="223" t="s">
        <v>144</v>
      </c>
      <c r="Z433" s="213"/>
      <c r="AA433" s="213"/>
      <c r="AB433" s="213"/>
      <c r="AC433" s="213"/>
      <c r="AD433" s="213"/>
      <c r="AE433" s="213"/>
      <c r="AF433" s="213"/>
      <c r="AG433" s="213" t="s">
        <v>149</v>
      </c>
      <c r="AH433" s="213"/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2" x14ac:dyDescent="0.2">
      <c r="A434" s="220"/>
      <c r="B434" s="221"/>
      <c r="C434" s="258" t="s">
        <v>621</v>
      </c>
      <c r="D434" s="251"/>
      <c r="E434" s="251"/>
      <c r="F434" s="251"/>
      <c r="G434" s="251"/>
      <c r="H434" s="223"/>
      <c r="I434" s="223"/>
      <c r="J434" s="223"/>
      <c r="K434" s="223"/>
      <c r="L434" s="223"/>
      <c r="M434" s="223"/>
      <c r="N434" s="222"/>
      <c r="O434" s="222"/>
      <c r="P434" s="222"/>
      <c r="Q434" s="222"/>
      <c r="R434" s="223"/>
      <c r="S434" s="223"/>
      <c r="T434" s="223"/>
      <c r="U434" s="223"/>
      <c r="V434" s="223"/>
      <c r="W434" s="223"/>
      <c r="X434" s="223"/>
      <c r="Y434" s="223"/>
      <c r="Z434" s="213"/>
      <c r="AA434" s="213"/>
      <c r="AB434" s="213"/>
      <c r="AC434" s="213"/>
      <c r="AD434" s="213"/>
      <c r="AE434" s="213"/>
      <c r="AF434" s="213"/>
      <c r="AG434" s="213" t="s">
        <v>169</v>
      </c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2" x14ac:dyDescent="0.2">
      <c r="A435" s="220"/>
      <c r="B435" s="221"/>
      <c r="C435" s="260" t="s">
        <v>622</v>
      </c>
      <c r="D435" s="227"/>
      <c r="E435" s="228">
        <v>12.740729999999999</v>
      </c>
      <c r="F435" s="223"/>
      <c r="G435" s="223"/>
      <c r="H435" s="223"/>
      <c r="I435" s="223"/>
      <c r="J435" s="223"/>
      <c r="K435" s="223"/>
      <c r="L435" s="223"/>
      <c r="M435" s="223"/>
      <c r="N435" s="222"/>
      <c r="O435" s="222"/>
      <c r="P435" s="222"/>
      <c r="Q435" s="222"/>
      <c r="R435" s="223"/>
      <c r="S435" s="223"/>
      <c r="T435" s="223"/>
      <c r="U435" s="223"/>
      <c r="V435" s="223"/>
      <c r="W435" s="223"/>
      <c r="X435" s="223"/>
      <c r="Y435" s="223"/>
      <c r="Z435" s="213"/>
      <c r="AA435" s="213"/>
      <c r="AB435" s="213"/>
      <c r="AC435" s="213"/>
      <c r="AD435" s="213"/>
      <c r="AE435" s="213"/>
      <c r="AF435" s="213"/>
      <c r="AG435" s="213" t="s">
        <v>177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37">
        <v>110</v>
      </c>
      <c r="B436" s="238" t="s">
        <v>623</v>
      </c>
      <c r="C436" s="257" t="s">
        <v>624</v>
      </c>
      <c r="D436" s="239" t="s">
        <v>443</v>
      </c>
      <c r="E436" s="240">
        <v>854.54200000000003</v>
      </c>
      <c r="F436" s="241"/>
      <c r="G436" s="242">
        <f>ROUND(E436*F436,2)</f>
        <v>0</v>
      </c>
      <c r="H436" s="241"/>
      <c r="I436" s="242">
        <f>ROUND(E436*H436,2)</f>
        <v>0</v>
      </c>
      <c r="J436" s="241"/>
      <c r="K436" s="242">
        <f>ROUND(E436*J436,2)</f>
        <v>0</v>
      </c>
      <c r="L436" s="242">
        <v>21</v>
      </c>
      <c r="M436" s="242">
        <f>G436*(1+L436/100)</f>
        <v>0</v>
      </c>
      <c r="N436" s="240">
        <v>1.4E-2</v>
      </c>
      <c r="O436" s="240">
        <f>ROUND(E436*N436,2)</f>
        <v>11.96</v>
      </c>
      <c r="P436" s="240">
        <v>0</v>
      </c>
      <c r="Q436" s="240">
        <f>ROUND(E436*P436,2)</f>
        <v>0</v>
      </c>
      <c r="R436" s="242"/>
      <c r="S436" s="242" t="s">
        <v>148</v>
      </c>
      <c r="T436" s="243" t="s">
        <v>142</v>
      </c>
      <c r="U436" s="223">
        <v>0</v>
      </c>
      <c r="V436" s="223">
        <f>ROUND(E436*U436,2)</f>
        <v>0</v>
      </c>
      <c r="W436" s="223"/>
      <c r="X436" s="223" t="s">
        <v>166</v>
      </c>
      <c r="Y436" s="223" t="s">
        <v>144</v>
      </c>
      <c r="Z436" s="213"/>
      <c r="AA436" s="213"/>
      <c r="AB436" s="213"/>
      <c r="AC436" s="213"/>
      <c r="AD436" s="213"/>
      <c r="AE436" s="213"/>
      <c r="AF436" s="213"/>
      <c r="AG436" s="213" t="s">
        <v>262</v>
      </c>
      <c r="AH436" s="213"/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2" x14ac:dyDescent="0.2">
      <c r="A437" s="220"/>
      <c r="B437" s="221"/>
      <c r="C437" s="258" t="s">
        <v>422</v>
      </c>
      <c r="D437" s="251"/>
      <c r="E437" s="251"/>
      <c r="F437" s="251"/>
      <c r="G437" s="251"/>
      <c r="H437" s="223"/>
      <c r="I437" s="223"/>
      <c r="J437" s="223"/>
      <c r="K437" s="223"/>
      <c r="L437" s="223"/>
      <c r="M437" s="223"/>
      <c r="N437" s="222"/>
      <c r="O437" s="222"/>
      <c r="P437" s="222"/>
      <c r="Q437" s="222"/>
      <c r="R437" s="223"/>
      <c r="S437" s="223"/>
      <c r="T437" s="223"/>
      <c r="U437" s="223"/>
      <c r="V437" s="223"/>
      <c r="W437" s="223"/>
      <c r="X437" s="223"/>
      <c r="Y437" s="223"/>
      <c r="Z437" s="213"/>
      <c r="AA437" s="213"/>
      <c r="AB437" s="213"/>
      <c r="AC437" s="213"/>
      <c r="AD437" s="213"/>
      <c r="AE437" s="213"/>
      <c r="AF437" s="213"/>
      <c r="AG437" s="213" t="s">
        <v>169</v>
      </c>
      <c r="AH437" s="213"/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2" x14ac:dyDescent="0.2">
      <c r="A438" s="220"/>
      <c r="B438" s="221"/>
      <c r="C438" s="260" t="s">
        <v>625</v>
      </c>
      <c r="D438" s="227"/>
      <c r="E438" s="228">
        <v>469.6</v>
      </c>
      <c r="F438" s="223"/>
      <c r="G438" s="223"/>
      <c r="H438" s="223"/>
      <c r="I438" s="223"/>
      <c r="J438" s="223"/>
      <c r="K438" s="223"/>
      <c r="L438" s="223"/>
      <c r="M438" s="223"/>
      <c r="N438" s="222"/>
      <c r="O438" s="222"/>
      <c r="P438" s="222"/>
      <c r="Q438" s="222"/>
      <c r="R438" s="223"/>
      <c r="S438" s="223"/>
      <c r="T438" s="223"/>
      <c r="U438" s="223"/>
      <c r="V438" s="223"/>
      <c r="W438" s="223"/>
      <c r="X438" s="223"/>
      <c r="Y438" s="223"/>
      <c r="Z438" s="213"/>
      <c r="AA438" s="213"/>
      <c r="AB438" s="213"/>
      <c r="AC438" s="213"/>
      <c r="AD438" s="213"/>
      <c r="AE438" s="213"/>
      <c r="AF438" s="213"/>
      <c r="AG438" s="213" t="s">
        <v>177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3" x14ac:dyDescent="0.2">
      <c r="A439" s="220"/>
      <c r="B439" s="221"/>
      <c r="C439" s="260" t="s">
        <v>626</v>
      </c>
      <c r="D439" s="227"/>
      <c r="E439" s="228"/>
      <c r="F439" s="223"/>
      <c r="G439" s="223"/>
      <c r="H439" s="223"/>
      <c r="I439" s="223"/>
      <c r="J439" s="223"/>
      <c r="K439" s="223"/>
      <c r="L439" s="223"/>
      <c r="M439" s="223"/>
      <c r="N439" s="222"/>
      <c r="O439" s="222"/>
      <c r="P439" s="222"/>
      <c r="Q439" s="222"/>
      <c r="R439" s="223"/>
      <c r="S439" s="223"/>
      <c r="T439" s="223"/>
      <c r="U439" s="223"/>
      <c r="V439" s="223"/>
      <c r="W439" s="223"/>
      <c r="X439" s="223"/>
      <c r="Y439" s="223"/>
      <c r="Z439" s="213"/>
      <c r="AA439" s="213"/>
      <c r="AB439" s="213"/>
      <c r="AC439" s="213"/>
      <c r="AD439" s="213"/>
      <c r="AE439" s="213"/>
      <c r="AF439" s="213"/>
      <c r="AG439" s="213" t="s">
        <v>177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3" x14ac:dyDescent="0.2">
      <c r="A440" s="220"/>
      <c r="B440" s="221"/>
      <c r="C440" s="260" t="s">
        <v>627</v>
      </c>
      <c r="D440" s="227"/>
      <c r="E440" s="228"/>
      <c r="F440" s="223"/>
      <c r="G440" s="223"/>
      <c r="H440" s="223"/>
      <c r="I440" s="223"/>
      <c r="J440" s="223"/>
      <c r="K440" s="223"/>
      <c r="L440" s="223"/>
      <c r="M440" s="223"/>
      <c r="N440" s="222"/>
      <c r="O440" s="222"/>
      <c r="P440" s="222"/>
      <c r="Q440" s="222"/>
      <c r="R440" s="223"/>
      <c r="S440" s="223"/>
      <c r="T440" s="223"/>
      <c r="U440" s="223"/>
      <c r="V440" s="223"/>
      <c r="W440" s="223"/>
      <c r="X440" s="223"/>
      <c r="Y440" s="223"/>
      <c r="Z440" s="213"/>
      <c r="AA440" s="213"/>
      <c r="AB440" s="213"/>
      <c r="AC440" s="213"/>
      <c r="AD440" s="213"/>
      <c r="AE440" s="213"/>
      <c r="AF440" s="213"/>
      <c r="AG440" s="213" t="s">
        <v>177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3" x14ac:dyDescent="0.2">
      <c r="A441" s="220"/>
      <c r="B441" s="221"/>
      <c r="C441" s="260" t="s">
        <v>628</v>
      </c>
      <c r="D441" s="227"/>
      <c r="E441" s="228"/>
      <c r="F441" s="223"/>
      <c r="G441" s="223"/>
      <c r="H441" s="223"/>
      <c r="I441" s="223"/>
      <c r="J441" s="223"/>
      <c r="K441" s="223"/>
      <c r="L441" s="223"/>
      <c r="M441" s="223"/>
      <c r="N441" s="222"/>
      <c r="O441" s="222"/>
      <c r="P441" s="222"/>
      <c r="Q441" s="222"/>
      <c r="R441" s="223"/>
      <c r="S441" s="223"/>
      <c r="T441" s="223"/>
      <c r="U441" s="223"/>
      <c r="V441" s="223"/>
      <c r="W441" s="223"/>
      <c r="X441" s="223"/>
      <c r="Y441" s="223"/>
      <c r="Z441" s="213"/>
      <c r="AA441" s="213"/>
      <c r="AB441" s="213"/>
      <c r="AC441" s="213"/>
      <c r="AD441" s="213"/>
      <c r="AE441" s="213"/>
      <c r="AF441" s="213"/>
      <c r="AG441" s="213" t="s">
        <v>177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3" x14ac:dyDescent="0.2">
      <c r="A442" s="220"/>
      <c r="B442" s="221"/>
      <c r="C442" s="260" t="s">
        <v>629</v>
      </c>
      <c r="D442" s="227"/>
      <c r="E442" s="228">
        <v>157.88</v>
      </c>
      <c r="F442" s="223"/>
      <c r="G442" s="223"/>
      <c r="H442" s="223"/>
      <c r="I442" s="223"/>
      <c r="J442" s="223"/>
      <c r="K442" s="223"/>
      <c r="L442" s="223"/>
      <c r="M442" s="223"/>
      <c r="N442" s="222"/>
      <c r="O442" s="222"/>
      <c r="P442" s="222"/>
      <c r="Q442" s="222"/>
      <c r="R442" s="223"/>
      <c r="S442" s="223"/>
      <c r="T442" s="223"/>
      <c r="U442" s="223"/>
      <c r="V442" s="223"/>
      <c r="W442" s="223"/>
      <c r="X442" s="223"/>
      <c r="Y442" s="223"/>
      <c r="Z442" s="213"/>
      <c r="AA442" s="213"/>
      <c r="AB442" s="213"/>
      <c r="AC442" s="213"/>
      <c r="AD442" s="213"/>
      <c r="AE442" s="213"/>
      <c r="AF442" s="213"/>
      <c r="AG442" s="213" t="s">
        <v>177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3" x14ac:dyDescent="0.2">
      <c r="A443" s="220"/>
      <c r="B443" s="221"/>
      <c r="C443" s="260" t="s">
        <v>630</v>
      </c>
      <c r="D443" s="227"/>
      <c r="E443" s="228">
        <v>111.8</v>
      </c>
      <c r="F443" s="223"/>
      <c r="G443" s="223"/>
      <c r="H443" s="223"/>
      <c r="I443" s="223"/>
      <c r="J443" s="223"/>
      <c r="K443" s="223"/>
      <c r="L443" s="223"/>
      <c r="M443" s="223"/>
      <c r="N443" s="222"/>
      <c r="O443" s="222"/>
      <c r="P443" s="222"/>
      <c r="Q443" s="222"/>
      <c r="R443" s="223"/>
      <c r="S443" s="223"/>
      <c r="T443" s="223"/>
      <c r="U443" s="223"/>
      <c r="V443" s="223"/>
      <c r="W443" s="223"/>
      <c r="X443" s="223"/>
      <c r="Y443" s="223"/>
      <c r="Z443" s="213"/>
      <c r="AA443" s="213"/>
      <c r="AB443" s="213"/>
      <c r="AC443" s="213"/>
      <c r="AD443" s="213"/>
      <c r="AE443" s="213"/>
      <c r="AF443" s="213"/>
      <c r="AG443" s="213" t="s">
        <v>177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3" x14ac:dyDescent="0.2">
      <c r="A444" s="220"/>
      <c r="B444" s="221"/>
      <c r="C444" s="260" t="s">
        <v>631</v>
      </c>
      <c r="D444" s="227"/>
      <c r="E444" s="228">
        <v>79.599999999999994</v>
      </c>
      <c r="F444" s="223"/>
      <c r="G444" s="223"/>
      <c r="H444" s="223"/>
      <c r="I444" s="223"/>
      <c r="J444" s="223"/>
      <c r="K444" s="223"/>
      <c r="L444" s="223"/>
      <c r="M444" s="223"/>
      <c r="N444" s="222"/>
      <c r="O444" s="222"/>
      <c r="P444" s="222"/>
      <c r="Q444" s="222"/>
      <c r="R444" s="223"/>
      <c r="S444" s="223"/>
      <c r="T444" s="223"/>
      <c r="U444" s="223"/>
      <c r="V444" s="223"/>
      <c r="W444" s="223"/>
      <c r="X444" s="223"/>
      <c r="Y444" s="223"/>
      <c r="Z444" s="213"/>
      <c r="AA444" s="213"/>
      <c r="AB444" s="213"/>
      <c r="AC444" s="213"/>
      <c r="AD444" s="213"/>
      <c r="AE444" s="213"/>
      <c r="AF444" s="213"/>
      <c r="AG444" s="213" t="s">
        <v>177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3" x14ac:dyDescent="0.2">
      <c r="A445" s="220"/>
      <c r="B445" s="221"/>
      <c r="C445" s="260" t="s">
        <v>632</v>
      </c>
      <c r="D445" s="227"/>
      <c r="E445" s="228">
        <v>35.661999999999999</v>
      </c>
      <c r="F445" s="223"/>
      <c r="G445" s="223"/>
      <c r="H445" s="223"/>
      <c r="I445" s="223"/>
      <c r="J445" s="223"/>
      <c r="K445" s="223"/>
      <c r="L445" s="223"/>
      <c r="M445" s="223"/>
      <c r="N445" s="222"/>
      <c r="O445" s="222"/>
      <c r="P445" s="222"/>
      <c r="Q445" s="222"/>
      <c r="R445" s="223"/>
      <c r="S445" s="223"/>
      <c r="T445" s="223"/>
      <c r="U445" s="223"/>
      <c r="V445" s="223"/>
      <c r="W445" s="223"/>
      <c r="X445" s="223"/>
      <c r="Y445" s="223"/>
      <c r="Z445" s="213"/>
      <c r="AA445" s="213"/>
      <c r="AB445" s="213"/>
      <c r="AC445" s="213"/>
      <c r="AD445" s="213"/>
      <c r="AE445" s="213"/>
      <c r="AF445" s="213"/>
      <c r="AG445" s="213" t="s">
        <v>177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37">
        <v>111</v>
      </c>
      <c r="B446" s="238" t="s">
        <v>633</v>
      </c>
      <c r="C446" s="257" t="s">
        <v>634</v>
      </c>
      <c r="D446" s="239" t="s">
        <v>443</v>
      </c>
      <c r="E446" s="240">
        <v>24.24</v>
      </c>
      <c r="F446" s="241"/>
      <c r="G446" s="242">
        <f>ROUND(E446*F446,2)</f>
        <v>0</v>
      </c>
      <c r="H446" s="241"/>
      <c r="I446" s="242">
        <f>ROUND(E446*H446,2)</f>
        <v>0</v>
      </c>
      <c r="J446" s="241"/>
      <c r="K446" s="242">
        <f>ROUND(E446*J446,2)</f>
        <v>0</v>
      </c>
      <c r="L446" s="242">
        <v>21</v>
      </c>
      <c r="M446" s="242">
        <f>G446*(1+L446/100)</f>
        <v>0</v>
      </c>
      <c r="N446" s="240">
        <v>3.0000000000000001E-3</v>
      </c>
      <c r="O446" s="240">
        <f>ROUND(E446*N446,2)</f>
        <v>7.0000000000000007E-2</v>
      </c>
      <c r="P446" s="240">
        <v>0</v>
      </c>
      <c r="Q446" s="240">
        <f>ROUND(E446*P446,2)</f>
        <v>0</v>
      </c>
      <c r="R446" s="242"/>
      <c r="S446" s="242" t="s">
        <v>148</v>
      </c>
      <c r="T446" s="243" t="s">
        <v>142</v>
      </c>
      <c r="U446" s="223">
        <v>0</v>
      </c>
      <c r="V446" s="223">
        <f>ROUND(E446*U446,2)</f>
        <v>0</v>
      </c>
      <c r="W446" s="223"/>
      <c r="X446" s="223" t="s">
        <v>296</v>
      </c>
      <c r="Y446" s="223" t="s">
        <v>144</v>
      </c>
      <c r="Z446" s="213"/>
      <c r="AA446" s="213"/>
      <c r="AB446" s="213"/>
      <c r="AC446" s="213"/>
      <c r="AD446" s="213"/>
      <c r="AE446" s="213"/>
      <c r="AF446" s="213"/>
      <c r="AG446" s="213" t="s">
        <v>297</v>
      </c>
      <c r="AH446" s="213"/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2" x14ac:dyDescent="0.2">
      <c r="A447" s="220"/>
      <c r="B447" s="221"/>
      <c r="C447" s="258" t="s">
        <v>422</v>
      </c>
      <c r="D447" s="251"/>
      <c r="E447" s="251"/>
      <c r="F447" s="251"/>
      <c r="G447" s="251"/>
      <c r="H447" s="223"/>
      <c r="I447" s="223"/>
      <c r="J447" s="223"/>
      <c r="K447" s="223"/>
      <c r="L447" s="223"/>
      <c r="M447" s="223"/>
      <c r="N447" s="222"/>
      <c r="O447" s="222"/>
      <c r="P447" s="222"/>
      <c r="Q447" s="222"/>
      <c r="R447" s="223"/>
      <c r="S447" s="223"/>
      <c r="T447" s="223"/>
      <c r="U447" s="223"/>
      <c r="V447" s="223"/>
      <c r="W447" s="223"/>
      <c r="X447" s="223"/>
      <c r="Y447" s="223"/>
      <c r="Z447" s="213"/>
      <c r="AA447" s="213"/>
      <c r="AB447" s="213"/>
      <c r="AC447" s="213"/>
      <c r="AD447" s="213"/>
      <c r="AE447" s="213"/>
      <c r="AF447" s="213"/>
      <c r="AG447" s="213" t="s">
        <v>169</v>
      </c>
      <c r="AH447" s="213"/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2" x14ac:dyDescent="0.2">
      <c r="A448" s="220"/>
      <c r="B448" s="221"/>
      <c r="C448" s="260" t="s">
        <v>635</v>
      </c>
      <c r="D448" s="227"/>
      <c r="E448" s="228">
        <v>24.24</v>
      </c>
      <c r="F448" s="223"/>
      <c r="G448" s="223"/>
      <c r="H448" s="223"/>
      <c r="I448" s="223"/>
      <c r="J448" s="223"/>
      <c r="K448" s="223"/>
      <c r="L448" s="223"/>
      <c r="M448" s="223"/>
      <c r="N448" s="222"/>
      <c r="O448" s="222"/>
      <c r="P448" s="222"/>
      <c r="Q448" s="222"/>
      <c r="R448" s="223"/>
      <c r="S448" s="223"/>
      <c r="T448" s="223"/>
      <c r="U448" s="223"/>
      <c r="V448" s="223"/>
      <c r="W448" s="223"/>
      <c r="X448" s="223"/>
      <c r="Y448" s="223"/>
      <c r="Z448" s="213"/>
      <c r="AA448" s="213"/>
      <c r="AB448" s="213"/>
      <c r="AC448" s="213"/>
      <c r="AD448" s="213"/>
      <c r="AE448" s="213"/>
      <c r="AF448" s="213"/>
      <c r="AG448" s="213" t="s">
        <v>177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x14ac:dyDescent="0.2">
      <c r="A449" s="230" t="s">
        <v>136</v>
      </c>
      <c r="B449" s="231" t="s">
        <v>102</v>
      </c>
      <c r="C449" s="255" t="s">
        <v>103</v>
      </c>
      <c r="D449" s="232"/>
      <c r="E449" s="233"/>
      <c r="F449" s="234"/>
      <c r="G449" s="234">
        <f>SUMIF(AG450:AG476,"&lt;&gt;NOR",G450:G476)</f>
        <v>0</v>
      </c>
      <c r="H449" s="234"/>
      <c r="I449" s="234">
        <f>SUM(I450:I476)</f>
        <v>0</v>
      </c>
      <c r="J449" s="234"/>
      <c r="K449" s="234">
        <f>SUM(K450:K476)</f>
        <v>0</v>
      </c>
      <c r="L449" s="234"/>
      <c r="M449" s="234">
        <f>SUM(M450:M476)</f>
        <v>0</v>
      </c>
      <c r="N449" s="233"/>
      <c r="O449" s="233">
        <f>SUM(O450:O476)</f>
        <v>0</v>
      </c>
      <c r="P449" s="233"/>
      <c r="Q449" s="233">
        <f>SUM(Q450:Q476)</f>
        <v>30.139999999999997</v>
      </c>
      <c r="R449" s="234"/>
      <c r="S449" s="234"/>
      <c r="T449" s="235"/>
      <c r="U449" s="229"/>
      <c r="V449" s="229">
        <f>SUM(V450:V476)</f>
        <v>202.8</v>
      </c>
      <c r="W449" s="229"/>
      <c r="X449" s="229"/>
      <c r="Y449" s="229"/>
      <c r="AG449" t="s">
        <v>137</v>
      </c>
    </row>
    <row r="450" spans="1:60" outlineLevel="1" x14ac:dyDescent="0.2">
      <c r="A450" s="237">
        <v>112</v>
      </c>
      <c r="B450" s="238" t="s">
        <v>636</v>
      </c>
      <c r="C450" s="257" t="s">
        <v>637</v>
      </c>
      <c r="D450" s="239" t="s">
        <v>443</v>
      </c>
      <c r="E450" s="240">
        <v>10</v>
      </c>
      <c r="F450" s="241"/>
      <c r="G450" s="242">
        <f>ROUND(E450*F450,2)</f>
        <v>0</v>
      </c>
      <c r="H450" s="241"/>
      <c r="I450" s="242">
        <f>ROUND(E450*H450,2)</f>
        <v>0</v>
      </c>
      <c r="J450" s="241"/>
      <c r="K450" s="242">
        <f>ROUND(E450*J450,2)</f>
        <v>0</v>
      </c>
      <c r="L450" s="242">
        <v>21</v>
      </c>
      <c r="M450" s="242">
        <f>G450*(1+L450/100)</f>
        <v>0</v>
      </c>
      <c r="N450" s="240">
        <v>5.0000000000000002E-5</v>
      </c>
      <c r="O450" s="240">
        <f>ROUND(E450*N450,2)</f>
        <v>0</v>
      </c>
      <c r="P450" s="240">
        <v>0</v>
      </c>
      <c r="Q450" s="240">
        <f>ROUND(E450*P450,2)</f>
        <v>0</v>
      </c>
      <c r="R450" s="242" t="s">
        <v>191</v>
      </c>
      <c r="S450" s="242" t="s">
        <v>141</v>
      </c>
      <c r="T450" s="243" t="s">
        <v>142</v>
      </c>
      <c r="U450" s="223">
        <v>1.655</v>
      </c>
      <c r="V450" s="223">
        <f>ROUND(E450*U450,2)</f>
        <v>16.55</v>
      </c>
      <c r="W450" s="223"/>
      <c r="X450" s="223" t="s">
        <v>143</v>
      </c>
      <c r="Y450" s="223" t="s">
        <v>144</v>
      </c>
      <c r="Z450" s="213"/>
      <c r="AA450" s="213"/>
      <c r="AB450" s="213"/>
      <c r="AC450" s="213"/>
      <c r="AD450" s="213"/>
      <c r="AE450" s="213"/>
      <c r="AF450" s="213"/>
      <c r="AG450" s="213" t="s">
        <v>145</v>
      </c>
      <c r="AH450" s="213"/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ht="22.5" outlineLevel="2" x14ac:dyDescent="0.2">
      <c r="A451" s="220"/>
      <c r="B451" s="221"/>
      <c r="C451" s="259" t="s">
        <v>638</v>
      </c>
      <c r="D451" s="253"/>
      <c r="E451" s="253"/>
      <c r="F451" s="253"/>
      <c r="G451" s="253"/>
      <c r="H451" s="223"/>
      <c r="I451" s="223"/>
      <c r="J451" s="223"/>
      <c r="K451" s="223"/>
      <c r="L451" s="223"/>
      <c r="M451" s="223"/>
      <c r="N451" s="222"/>
      <c r="O451" s="222"/>
      <c r="P451" s="222"/>
      <c r="Q451" s="222"/>
      <c r="R451" s="223"/>
      <c r="S451" s="223"/>
      <c r="T451" s="223"/>
      <c r="U451" s="223"/>
      <c r="V451" s="223"/>
      <c r="W451" s="223"/>
      <c r="X451" s="223"/>
      <c r="Y451" s="223"/>
      <c r="Z451" s="213"/>
      <c r="AA451" s="213"/>
      <c r="AB451" s="213"/>
      <c r="AC451" s="213"/>
      <c r="AD451" s="213"/>
      <c r="AE451" s="213"/>
      <c r="AF451" s="213"/>
      <c r="AG451" s="213" t="s">
        <v>175</v>
      </c>
      <c r="AH451" s="213"/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52" t="str">
        <f>C451</f>
        <v>s jejich vykopáním nebo vytrháním, s přesekáním kořenů a s případným nutným přemístěním pařezů na hromady do vzdálenosti do 50 m nebo s naložením na dopravní prostředek,</v>
      </c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37">
        <v>113</v>
      </c>
      <c r="B452" s="238" t="s">
        <v>639</v>
      </c>
      <c r="C452" s="257" t="s">
        <v>640</v>
      </c>
      <c r="D452" s="239" t="s">
        <v>140</v>
      </c>
      <c r="E452" s="240">
        <v>450.5</v>
      </c>
      <c r="F452" s="241"/>
      <c r="G452" s="242">
        <f>ROUND(E452*F452,2)</f>
        <v>0</v>
      </c>
      <c r="H452" s="241"/>
      <c r="I452" s="242">
        <f>ROUND(E452*H452,2)</f>
        <v>0</v>
      </c>
      <c r="J452" s="241"/>
      <c r="K452" s="242">
        <f>ROUND(E452*J452,2)</f>
        <v>0</v>
      </c>
      <c r="L452" s="242">
        <v>21</v>
      </c>
      <c r="M452" s="242">
        <f>G452*(1+L452/100)</f>
        <v>0</v>
      </c>
      <c r="N452" s="240">
        <v>0</v>
      </c>
      <c r="O452" s="240">
        <f>ROUND(E452*N452,2)</f>
        <v>0</v>
      </c>
      <c r="P452" s="240">
        <v>0.04</v>
      </c>
      <c r="Q452" s="240">
        <f>ROUND(E452*P452,2)</f>
        <v>18.02</v>
      </c>
      <c r="R452" s="242" t="s">
        <v>186</v>
      </c>
      <c r="S452" s="242" t="s">
        <v>141</v>
      </c>
      <c r="T452" s="243" t="s">
        <v>142</v>
      </c>
      <c r="U452" s="223">
        <v>0.08</v>
      </c>
      <c r="V452" s="223">
        <f>ROUND(E452*U452,2)</f>
        <v>36.04</v>
      </c>
      <c r="W452" s="223"/>
      <c r="X452" s="223" t="s">
        <v>143</v>
      </c>
      <c r="Y452" s="223" t="s">
        <v>144</v>
      </c>
      <c r="Z452" s="213"/>
      <c r="AA452" s="213"/>
      <c r="AB452" s="213"/>
      <c r="AC452" s="213"/>
      <c r="AD452" s="213"/>
      <c r="AE452" s="213"/>
      <c r="AF452" s="213"/>
      <c r="AG452" s="213" t="s">
        <v>149</v>
      </c>
      <c r="AH452" s="213"/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2" x14ac:dyDescent="0.2">
      <c r="A453" s="220"/>
      <c r="B453" s="221"/>
      <c r="C453" s="259" t="s">
        <v>641</v>
      </c>
      <c r="D453" s="253"/>
      <c r="E453" s="253"/>
      <c r="F453" s="253"/>
      <c r="G453" s="253"/>
      <c r="H453" s="223"/>
      <c r="I453" s="223"/>
      <c r="J453" s="223"/>
      <c r="K453" s="223"/>
      <c r="L453" s="223"/>
      <c r="M453" s="223"/>
      <c r="N453" s="222"/>
      <c r="O453" s="222"/>
      <c r="P453" s="222"/>
      <c r="Q453" s="222"/>
      <c r="R453" s="223"/>
      <c r="S453" s="223"/>
      <c r="T453" s="223"/>
      <c r="U453" s="223"/>
      <c r="V453" s="223"/>
      <c r="W453" s="223"/>
      <c r="X453" s="223"/>
      <c r="Y453" s="223"/>
      <c r="Z453" s="213"/>
      <c r="AA453" s="213"/>
      <c r="AB453" s="213"/>
      <c r="AC453" s="213"/>
      <c r="AD453" s="213"/>
      <c r="AE453" s="213"/>
      <c r="AF453" s="213"/>
      <c r="AG453" s="213" t="s">
        <v>175</v>
      </c>
      <c r="AH453" s="213"/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52" t="str">
        <f>C453</f>
        <v>s vybouráním lože, s přemístěním hmot na skládku na vzdálenost do 3 m nebo naložením na dopravní prostředek</v>
      </c>
      <c r="BB453" s="213"/>
      <c r="BC453" s="213"/>
      <c r="BD453" s="213"/>
      <c r="BE453" s="213"/>
      <c r="BF453" s="213"/>
      <c r="BG453" s="213"/>
      <c r="BH453" s="213"/>
    </row>
    <row r="454" spans="1:60" outlineLevel="2" x14ac:dyDescent="0.2">
      <c r="A454" s="220"/>
      <c r="B454" s="221"/>
      <c r="C454" s="261" t="s">
        <v>642</v>
      </c>
      <c r="D454" s="254"/>
      <c r="E454" s="254"/>
      <c r="F454" s="254"/>
      <c r="G454" s="254"/>
      <c r="H454" s="223"/>
      <c r="I454" s="223"/>
      <c r="J454" s="223"/>
      <c r="K454" s="223"/>
      <c r="L454" s="223"/>
      <c r="M454" s="223"/>
      <c r="N454" s="222"/>
      <c r="O454" s="222"/>
      <c r="P454" s="222"/>
      <c r="Q454" s="222"/>
      <c r="R454" s="223"/>
      <c r="S454" s="223"/>
      <c r="T454" s="223"/>
      <c r="U454" s="223"/>
      <c r="V454" s="223"/>
      <c r="W454" s="223"/>
      <c r="X454" s="223"/>
      <c r="Y454" s="223"/>
      <c r="Z454" s="213"/>
      <c r="AA454" s="213"/>
      <c r="AB454" s="213"/>
      <c r="AC454" s="213"/>
      <c r="AD454" s="213"/>
      <c r="AE454" s="213"/>
      <c r="AF454" s="213"/>
      <c r="AG454" s="213" t="s">
        <v>169</v>
      </c>
      <c r="AH454" s="213"/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2" x14ac:dyDescent="0.2">
      <c r="A455" s="220"/>
      <c r="B455" s="221"/>
      <c r="C455" s="260" t="s">
        <v>643</v>
      </c>
      <c r="D455" s="227"/>
      <c r="E455" s="228">
        <v>267.39999999999998</v>
      </c>
      <c r="F455" s="223"/>
      <c r="G455" s="223"/>
      <c r="H455" s="223"/>
      <c r="I455" s="223"/>
      <c r="J455" s="223"/>
      <c r="K455" s="223"/>
      <c r="L455" s="223"/>
      <c r="M455" s="223"/>
      <c r="N455" s="222"/>
      <c r="O455" s="222"/>
      <c r="P455" s="222"/>
      <c r="Q455" s="222"/>
      <c r="R455" s="223"/>
      <c r="S455" s="223"/>
      <c r="T455" s="223"/>
      <c r="U455" s="223"/>
      <c r="V455" s="223"/>
      <c r="W455" s="223"/>
      <c r="X455" s="223"/>
      <c r="Y455" s="223"/>
      <c r="Z455" s="213"/>
      <c r="AA455" s="213"/>
      <c r="AB455" s="213"/>
      <c r="AC455" s="213"/>
      <c r="AD455" s="213"/>
      <c r="AE455" s="213"/>
      <c r="AF455" s="213"/>
      <c r="AG455" s="213" t="s">
        <v>177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3" x14ac:dyDescent="0.2">
      <c r="A456" s="220"/>
      <c r="B456" s="221"/>
      <c r="C456" s="260" t="s">
        <v>644</v>
      </c>
      <c r="D456" s="227"/>
      <c r="E456" s="228">
        <v>19.8</v>
      </c>
      <c r="F456" s="223"/>
      <c r="G456" s="223"/>
      <c r="H456" s="223"/>
      <c r="I456" s="223"/>
      <c r="J456" s="223"/>
      <c r="K456" s="223"/>
      <c r="L456" s="223"/>
      <c r="M456" s="223"/>
      <c r="N456" s="222"/>
      <c r="O456" s="222"/>
      <c r="P456" s="222"/>
      <c r="Q456" s="222"/>
      <c r="R456" s="223"/>
      <c r="S456" s="223"/>
      <c r="T456" s="223"/>
      <c r="U456" s="223"/>
      <c r="V456" s="223"/>
      <c r="W456" s="223"/>
      <c r="X456" s="223"/>
      <c r="Y456" s="223"/>
      <c r="Z456" s="213"/>
      <c r="AA456" s="213"/>
      <c r="AB456" s="213"/>
      <c r="AC456" s="213"/>
      <c r="AD456" s="213"/>
      <c r="AE456" s="213"/>
      <c r="AF456" s="213"/>
      <c r="AG456" s="213" t="s">
        <v>177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3" x14ac:dyDescent="0.2">
      <c r="A457" s="220"/>
      <c r="B457" s="221"/>
      <c r="C457" s="260" t="s">
        <v>645</v>
      </c>
      <c r="D457" s="227"/>
      <c r="E457" s="228">
        <v>97.5</v>
      </c>
      <c r="F457" s="223"/>
      <c r="G457" s="223"/>
      <c r="H457" s="223"/>
      <c r="I457" s="223"/>
      <c r="J457" s="223"/>
      <c r="K457" s="223"/>
      <c r="L457" s="223"/>
      <c r="M457" s="223"/>
      <c r="N457" s="222"/>
      <c r="O457" s="222"/>
      <c r="P457" s="222"/>
      <c r="Q457" s="222"/>
      <c r="R457" s="223"/>
      <c r="S457" s="223"/>
      <c r="T457" s="223"/>
      <c r="U457" s="223"/>
      <c r="V457" s="223"/>
      <c r="W457" s="223"/>
      <c r="X457" s="223"/>
      <c r="Y457" s="223"/>
      <c r="Z457" s="213"/>
      <c r="AA457" s="213"/>
      <c r="AB457" s="213"/>
      <c r="AC457" s="213"/>
      <c r="AD457" s="213"/>
      <c r="AE457" s="213"/>
      <c r="AF457" s="213"/>
      <c r="AG457" s="213" t="s">
        <v>177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3" x14ac:dyDescent="0.2">
      <c r="A458" s="220"/>
      <c r="B458" s="221"/>
      <c r="C458" s="260" t="s">
        <v>646</v>
      </c>
      <c r="D458" s="227"/>
      <c r="E458" s="228">
        <v>65.8</v>
      </c>
      <c r="F458" s="223"/>
      <c r="G458" s="223"/>
      <c r="H458" s="223"/>
      <c r="I458" s="223"/>
      <c r="J458" s="223"/>
      <c r="K458" s="223"/>
      <c r="L458" s="223"/>
      <c r="M458" s="223"/>
      <c r="N458" s="222"/>
      <c r="O458" s="222"/>
      <c r="P458" s="222"/>
      <c r="Q458" s="222"/>
      <c r="R458" s="223"/>
      <c r="S458" s="223"/>
      <c r="T458" s="223"/>
      <c r="U458" s="223"/>
      <c r="V458" s="223"/>
      <c r="W458" s="223"/>
      <c r="X458" s="223"/>
      <c r="Y458" s="223"/>
      <c r="Z458" s="213"/>
      <c r="AA458" s="213"/>
      <c r="AB458" s="213"/>
      <c r="AC458" s="213"/>
      <c r="AD458" s="213"/>
      <c r="AE458" s="213"/>
      <c r="AF458" s="213"/>
      <c r="AG458" s="213" t="s">
        <v>177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37">
        <v>114</v>
      </c>
      <c r="B459" s="238" t="s">
        <v>647</v>
      </c>
      <c r="C459" s="257" t="s">
        <v>648</v>
      </c>
      <c r="D459" s="239" t="s">
        <v>190</v>
      </c>
      <c r="E459" s="240">
        <v>5.8879999999999999</v>
      </c>
      <c r="F459" s="241"/>
      <c r="G459" s="242">
        <f>ROUND(E459*F459,2)</f>
        <v>0</v>
      </c>
      <c r="H459" s="241"/>
      <c r="I459" s="242">
        <f>ROUND(E459*H459,2)</f>
        <v>0</v>
      </c>
      <c r="J459" s="241"/>
      <c r="K459" s="242">
        <f>ROUND(E459*J459,2)</f>
        <v>0</v>
      </c>
      <c r="L459" s="242">
        <v>21</v>
      </c>
      <c r="M459" s="242">
        <f>G459*(1+L459/100)</f>
        <v>0</v>
      </c>
      <c r="N459" s="240">
        <v>0</v>
      </c>
      <c r="O459" s="240">
        <f>ROUND(E459*N459,2)</f>
        <v>0</v>
      </c>
      <c r="P459" s="240">
        <v>2</v>
      </c>
      <c r="Q459" s="240">
        <f>ROUND(E459*P459,2)</f>
        <v>11.78</v>
      </c>
      <c r="R459" s="242" t="s">
        <v>649</v>
      </c>
      <c r="S459" s="242" t="s">
        <v>141</v>
      </c>
      <c r="T459" s="243" t="s">
        <v>142</v>
      </c>
      <c r="U459" s="223">
        <v>6.4359999999999999</v>
      </c>
      <c r="V459" s="223">
        <f>ROUND(E459*U459,2)</f>
        <v>37.9</v>
      </c>
      <c r="W459" s="223"/>
      <c r="X459" s="223" t="s">
        <v>143</v>
      </c>
      <c r="Y459" s="223" t="s">
        <v>144</v>
      </c>
      <c r="Z459" s="213"/>
      <c r="AA459" s="213"/>
      <c r="AB459" s="213"/>
      <c r="AC459" s="213"/>
      <c r="AD459" s="213"/>
      <c r="AE459" s="213"/>
      <c r="AF459" s="213"/>
      <c r="AG459" s="213" t="s">
        <v>145</v>
      </c>
      <c r="AH459" s="213"/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2" x14ac:dyDescent="0.2">
      <c r="A460" s="220"/>
      <c r="B460" s="221"/>
      <c r="C460" s="259" t="s">
        <v>650</v>
      </c>
      <c r="D460" s="253"/>
      <c r="E460" s="253"/>
      <c r="F460" s="253"/>
      <c r="G460" s="253"/>
      <c r="H460" s="223"/>
      <c r="I460" s="223"/>
      <c r="J460" s="223"/>
      <c r="K460" s="223"/>
      <c r="L460" s="223"/>
      <c r="M460" s="223"/>
      <c r="N460" s="222"/>
      <c r="O460" s="222"/>
      <c r="P460" s="222"/>
      <c r="Q460" s="222"/>
      <c r="R460" s="223"/>
      <c r="S460" s="223"/>
      <c r="T460" s="223"/>
      <c r="U460" s="223"/>
      <c r="V460" s="223"/>
      <c r="W460" s="223"/>
      <c r="X460" s="223"/>
      <c r="Y460" s="223"/>
      <c r="Z460" s="213"/>
      <c r="AA460" s="213"/>
      <c r="AB460" s="213"/>
      <c r="AC460" s="213"/>
      <c r="AD460" s="213"/>
      <c r="AE460" s="213"/>
      <c r="AF460" s="213"/>
      <c r="AG460" s="213" t="s">
        <v>175</v>
      </c>
      <c r="AH460" s="213"/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2" x14ac:dyDescent="0.2">
      <c r="A461" s="220"/>
      <c r="B461" s="221"/>
      <c r="C461" s="260" t="s">
        <v>651</v>
      </c>
      <c r="D461" s="227"/>
      <c r="E461" s="228">
        <v>5.8879999999999999</v>
      </c>
      <c r="F461" s="223"/>
      <c r="G461" s="223"/>
      <c r="H461" s="223"/>
      <c r="I461" s="223"/>
      <c r="J461" s="223"/>
      <c r="K461" s="223"/>
      <c r="L461" s="223"/>
      <c r="M461" s="223"/>
      <c r="N461" s="222"/>
      <c r="O461" s="222"/>
      <c r="P461" s="222"/>
      <c r="Q461" s="222"/>
      <c r="R461" s="223"/>
      <c r="S461" s="223"/>
      <c r="T461" s="223"/>
      <c r="U461" s="223"/>
      <c r="V461" s="223"/>
      <c r="W461" s="223"/>
      <c r="X461" s="223"/>
      <c r="Y461" s="223"/>
      <c r="Z461" s="213"/>
      <c r="AA461" s="213"/>
      <c r="AB461" s="213"/>
      <c r="AC461" s="213"/>
      <c r="AD461" s="213"/>
      <c r="AE461" s="213"/>
      <c r="AF461" s="213"/>
      <c r="AG461" s="213" t="s">
        <v>177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37">
        <v>115</v>
      </c>
      <c r="B462" s="238" t="s">
        <v>652</v>
      </c>
      <c r="C462" s="257" t="s">
        <v>653</v>
      </c>
      <c r="D462" s="239" t="s">
        <v>140</v>
      </c>
      <c r="E462" s="240">
        <v>135.72</v>
      </c>
      <c r="F462" s="241"/>
      <c r="G462" s="242">
        <f>ROUND(E462*F462,2)</f>
        <v>0</v>
      </c>
      <c r="H462" s="241"/>
      <c r="I462" s="242">
        <f>ROUND(E462*H462,2)</f>
        <v>0</v>
      </c>
      <c r="J462" s="241"/>
      <c r="K462" s="242">
        <f>ROUND(E462*J462,2)</f>
        <v>0</v>
      </c>
      <c r="L462" s="242">
        <v>21</v>
      </c>
      <c r="M462" s="242">
        <f>G462*(1+L462/100)</f>
        <v>0</v>
      </c>
      <c r="N462" s="240">
        <v>0</v>
      </c>
      <c r="O462" s="240">
        <f>ROUND(E462*N462,2)</f>
        <v>0</v>
      </c>
      <c r="P462" s="240">
        <v>2.48E-3</v>
      </c>
      <c r="Q462" s="240">
        <f>ROUND(E462*P462,2)</f>
        <v>0.34</v>
      </c>
      <c r="R462" s="242" t="s">
        <v>558</v>
      </c>
      <c r="S462" s="242" t="s">
        <v>141</v>
      </c>
      <c r="T462" s="243" t="s">
        <v>142</v>
      </c>
      <c r="U462" s="223">
        <v>0.20599999999999999</v>
      </c>
      <c r="V462" s="223">
        <f>ROUND(E462*U462,2)</f>
        <v>27.96</v>
      </c>
      <c r="W462" s="223"/>
      <c r="X462" s="223" t="s">
        <v>143</v>
      </c>
      <c r="Y462" s="223" t="s">
        <v>144</v>
      </c>
      <c r="Z462" s="213"/>
      <c r="AA462" s="213"/>
      <c r="AB462" s="213"/>
      <c r="AC462" s="213"/>
      <c r="AD462" s="213"/>
      <c r="AE462" s="213"/>
      <c r="AF462" s="213"/>
      <c r="AG462" s="213" t="s">
        <v>145</v>
      </c>
      <c r="AH462" s="213"/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2" x14ac:dyDescent="0.2">
      <c r="A463" s="220"/>
      <c r="B463" s="221"/>
      <c r="C463" s="260" t="s">
        <v>654</v>
      </c>
      <c r="D463" s="227"/>
      <c r="E463" s="228">
        <v>135.72</v>
      </c>
      <c r="F463" s="223"/>
      <c r="G463" s="223"/>
      <c r="H463" s="223"/>
      <c r="I463" s="223"/>
      <c r="J463" s="223"/>
      <c r="K463" s="223"/>
      <c r="L463" s="223"/>
      <c r="M463" s="223"/>
      <c r="N463" s="222"/>
      <c r="O463" s="222"/>
      <c r="P463" s="222"/>
      <c r="Q463" s="222"/>
      <c r="R463" s="223"/>
      <c r="S463" s="223"/>
      <c r="T463" s="223"/>
      <c r="U463" s="223"/>
      <c r="V463" s="223"/>
      <c r="W463" s="223"/>
      <c r="X463" s="223"/>
      <c r="Y463" s="223"/>
      <c r="Z463" s="213"/>
      <c r="AA463" s="213"/>
      <c r="AB463" s="213"/>
      <c r="AC463" s="213"/>
      <c r="AD463" s="213"/>
      <c r="AE463" s="213"/>
      <c r="AF463" s="213"/>
      <c r="AG463" s="213" t="s">
        <v>177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37">
        <v>116</v>
      </c>
      <c r="B464" s="238" t="s">
        <v>655</v>
      </c>
      <c r="C464" s="257" t="s">
        <v>656</v>
      </c>
      <c r="D464" s="239" t="s">
        <v>443</v>
      </c>
      <c r="E464" s="240">
        <v>46</v>
      </c>
      <c r="F464" s="241"/>
      <c r="G464" s="242">
        <f>ROUND(E464*F464,2)</f>
        <v>0</v>
      </c>
      <c r="H464" s="241"/>
      <c r="I464" s="242">
        <f>ROUND(E464*H464,2)</f>
        <v>0</v>
      </c>
      <c r="J464" s="241"/>
      <c r="K464" s="242">
        <f>ROUND(E464*J464,2)</f>
        <v>0</v>
      </c>
      <c r="L464" s="242">
        <v>21</v>
      </c>
      <c r="M464" s="242">
        <f>G464*(1+L464/100)</f>
        <v>0</v>
      </c>
      <c r="N464" s="240">
        <v>0</v>
      </c>
      <c r="O464" s="240">
        <f>ROUND(E464*N464,2)</f>
        <v>0</v>
      </c>
      <c r="P464" s="240">
        <v>0</v>
      </c>
      <c r="Q464" s="240">
        <f>ROUND(E464*P464,2)</f>
        <v>0</v>
      </c>
      <c r="R464" s="242"/>
      <c r="S464" s="242" t="s">
        <v>148</v>
      </c>
      <c r="T464" s="243" t="s">
        <v>142</v>
      </c>
      <c r="U464" s="223">
        <v>0.16300000000000001</v>
      </c>
      <c r="V464" s="223">
        <f>ROUND(E464*U464,2)</f>
        <v>7.5</v>
      </c>
      <c r="W464" s="223"/>
      <c r="X464" s="223" t="s">
        <v>143</v>
      </c>
      <c r="Y464" s="223" t="s">
        <v>144</v>
      </c>
      <c r="Z464" s="213"/>
      <c r="AA464" s="213"/>
      <c r="AB464" s="213"/>
      <c r="AC464" s="213"/>
      <c r="AD464" s="213"/>
      <c r="AE464" s="213"/>
      <c r="AF464" s="213"/>
      <c r="AG464" s="213" t="s">
        <v>145</v>
      </c>
      <c r="AH464" s="213"/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2" x14ac:dyDescent="0.2">
      <c r="A465" s="220"/>
      <c r="B465" s="221"/>
      <c r="C465" s="260" t="s">
        <v>657</v>
      </c>
      <c r="D465" s="227"/>
      <c r="E465" s="228">
        <v>46</v>
      </c>
      <c r="F465" s="223"/>
      <c r="G465" s="223"/>
      <c r="H465" s="223"/>
      <c r="I465" s="223"/>
      <c r="J465" s="223"/>
      <c r="K465" s="223"/>
      <c r="L465" s="223"/>
      <c r="M465" s="223"/>
      <c r="N465" s="222"/>
      <c r="O465" s="222"/>
      <c r="P465" s="222"/>
      <c r="Q465" s="222"/>
      <c r="R465" s="223"/>
      <c r="S465" s="223"/>
      <c r="T465" s="223"/>
      <c r="U465" s="223"/>
      <c r="V465" s="223"/>
      <c r="W465" s="223"/>
      <c r="X465" s="223"/>
      <c r="Y465" s="223"/>
      <c r="Z465" s="213"/>
      <c r="AA465" s="213"/>
      <c r="AB465" s="213"/>
      <c r="AC465" s="213"/>
      <c r="AD465" s="213"/>
      <c r="AE465" s="213"/>
      <c r="AF465" s="213"/>
      <c r="AG465" s="213" t="s">
        <v>177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37">
        <v>117</v>
      </c>
      <c r="B466" s="238" t="s">
        <v>658</v>
      </c>
      <c r="C466" s="257" t="s">
        <v>659</v>
      </c>
      <c r="D466" s="239" t="s">
        <v>160</v>
      </c>
      <c r="E466" s="240">
        <v>12</v>
      </c>
      <c r="F466" s="241"/>
      <c r="G466" s="242">
        <f>ROUND(E466*F466,2)</f>
        <v>0</v>
      </c>
      <c r="H466" s="241"/>
      <c r="I466" s="242">
        <f>ROUND(E466*H466,2)</f>
        <v>0</v>
      </c>
      <c r="J466" s="241"/>
      <c r="K466" s="242">
        <f>ROUND(E466*J466,2)</f>
        <v>0</v>
      </c>
      <c r="L466" s="242">
        <v>21</v>
      </c>
      <c r="M466" s="242">
        <f>G466*(1+L466/100)</f>
        <v>0</v>
      </c>
      <c r="N466" s="240">
        <v>0</v>
      </c>
      <c r="O466" s="240">
        <f>ROUND(E466*N466,2)</f>
        <v>0</v>
      </c>
      <c r="P466" s="240">
        <v>0</v>
      </c>
      <c r="Q466" s="240">
        <f>ROUND(E466*P466,2)</f>
        <v>0</v>
      </c>
      <c r="R466" s="242"/>
      <c r="S466" s="242" t="s">
        <v>161</v>
      </c>
      <c r="T466" s="243" t="s">
        <v>142</v>
      </c>
      <c r="U466" s="223">
        <v>0</v>
      </c>
      <c r="V466" s="223">
        <f>ROUND(E466*U466,2)</f>
        <v>0</v>
      </c>
      <c r="W466" s="223"/>
      <c r="X466" s="223" t="s">
        <v>162</v>
      </c>
      <c r="Y466" s="223" t="s">
        <v>144</v>
      </c>
      <c r="Z466" s="213"/>
      <c r="AA466" s="213"/>
      <c r="AB466" s="213"/>
      <c r="AC466" s="213"/>
      <c r="AD466" s="213"/>
      <c r="AE466" s="213"/>
      <c r="AF466" s="213"/>
      <c r="AG466" s="213" t="s">
        <v>163</v>
      </c>
      <c r="AH466" s="213"/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2" x14ac:dyDescent="0.2">
      <c r="A467" s="220"/>
      <c r="B467" s="221"/>
      <c r="C467" s="258" t="s">
        <v>660</v>
      </c>
      <c r="D467" s="251"/>
      <c r="E467" s="251"/>
      <c r="F467" s="251"/>
      <c r="G467" s="251"/>
      <c r="H467" s="223"/>
      <c r="I467" s="223"/>
      <c r="J467" s="223"/>
      <c r="K467" s="223"/>
      <c r="L467" s="223"/>
      <c r="M467" s="223"/>
      <c r="N467" s="222"/>
      <c r="O467" s="222"/>
      <c r="P467" s="222"/>
      <c r="Q467" s="222"/>
      <c r="R467" s="223"/>
      <c r="S467" s="223"/>
      <c r="T467" s="223"/>
      <c r="U467" s="223"/>
      <c r="V467" s="223"/>
      <c r="W467" s="223"/>
      <c r="X467" s="223"/>
      <c r="Y467" s="223"/>
      <c r="Z467" s="213"/>
      <c r="AA467" s="213"/>
      <c r="AB467" s="213"/>
      <c r="AC467" s="213"/>
      <c r="AD467" s="213"/>
      <c r="AE467" s="213"/>
      <c r="AF467" s="213"/>
      <c r="AG467" s="213" t="s">
        <v>169</v>
      </c>
      <c r="AH467" s="213"/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52" t="str">
        <f>C467</f>
        <v>Kácení stromů se měří v [ks] poražených stromů (průměr stromů se měří v místě řezu) a zahrnuje zejména:</v>
      </c>
      <c r="BB467" s="213"/>
      <c r="BC467" s="213"/>
      <c r="BD467" s="213"/>
      <c r="BE467" s="213"/>
      <c r="BF467" s="213"/>
      <c r="BG467" s="213"/>
      <c r="BH467" s="213"/>
    </row>
    <row r="468" spans="1:60" outlineLevel="3" x14ac:dyDescent="0.2">
      <c r="A468" s="220"/>
      <c r="B468" s="221"/>
      <c r="C468" s="261" t="s">
        <v>661</v>
      </c>
      <c r="D468" s="254"/>
      <c r="E468" s="254"/>
      <c r="F468" s="254"/>
      <c r="G468" s="254"/>
      <c r="H468" s="223"/>
      <c r="I468" s="223"/>
      <c r="J468" s="223"/>
      <c r="K468" s="223"/>
      <c r="L468" s="223"/>
      <c r="M468" s="223"/>
      <c r="N468" s="222"/>
      <c r="O468" s="222"/>
      <c r="P468" s="222"/>
      <c r="Q468" s="222"/>
      <c r="R468" s="223"/>
      <c r="S468" s="223"/>
      <c r="T468" s="223"/>
      <c r="U468" s="223"/>
      <c r="V468" s="223"/>
      <c r="W468" s="223"/>
      <c r="X468" s="223"/>
      <c r="Y468" s="223"/>
      <c r="Z468" s="213"/>
      <c r="AA468" s="213"/>
      <c r="AB468" s="213"/>
      <c r="AC468" s="213"/>
      <c r="AD468" s="213"/>
      <c r="AE468" s="213"/>
      <c r="AF468" s="213"/>
      <c r="AG468" s="213" t="s">
        <v>169</v>
      </c>
      <c r="AH468" s="213"/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3" x14ac:dyDescent="0.2">
      <c r="A469" s="220"/>
      <c r="B469" s="221"/>
      <c r="C469" s="261" t="s">
        <v>662</v>
      </c>
      <c r="D469" s="254"/>
      <c r="E469" s="254"/>
      <c r="F469" s="254"/>
      <c r="G469" s="254"/>
      <c r="H469" s="223"/>
      <c r="I469" s="223"/>
      <c r="J469" s="223"/>
      <c r="K469" s="223"/>
      <c r="L469" s="223"/>
      <c r="M469" s="223"/>
      <c r="N469" s="222"/>
      <c r="O469" s="222"/>
      <c r="P469" s="222"/>
      <c r="Q469" s="222"/>
      <c r="R469" s="223"/>
      <c r="S469" s="223"/>
      <c r="T469" s="223"/>
      <c r="U469" s="223"/>
      <c r="V469" s="223"/>
      <c r="W469" s="223"/>
      <c r="X469" s="223"/>
      <c r="Y469" s="223"/>
      <c r="Z469" s="213"/>
      <c r="AA469" s="213"/>
      <c r="AB469" s="213"/>
      <c r="AC469" s="213"/>
      <c r="AD469" s="213"/>
      <c r="AE469" s="213"/>
      <c r="AF469" s="213"/>
      <c r="AG469" s="213" t="s">
        <v>169</v>
      </c>
      <c r="AH469" s="213"/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3" x14ac:dyDescent="0.2">
      <c r="A470" s="220"/>
      <c r="B470" s="221"/>
      <c r="C470" s="261" t="s">
        <v>663</v>
      </c>
      <c r="D470" s="254"/>
      <c r="E470" s="254"/>
      <c r="F470" s="254"/>
      <c r="G470" s="254"/>
      <c r="H470" s="223"/>
      <c r="I470" s="223"/>
      <c r="J470" s="223"/>
      <c r="K470" s="223"/>
      <c r="L470" s="223"/>
      <c r="M470" s="223"/>
      <c r="N470" s="222"/>
      <c r="O470" s="222"/>
      <c r="P470" s="222"/>
      <c r="Q470" s="222"/>
      <c r="R470" s="223"/>
      <c r="S470" s="223"/>
      <c r="T470" s="223"/>
      <c r="U470" s="223"/>
      <c r="V470" s="223"/>
      <c r="W470" s="223"/>
      <c r="X470" s="223"/>
      <c r="Y470" s="223"/>
      <c r="Z470" s="213"/>
      <c r="AA470" s="213"/>
      <c r="AB470" s="213"/>
      <c r="AC470" s="213"/>
      <c r="AD470" s="213"/>
      <c r="AE470" s="213"/>
      <c r="AF470" s="213"/>
      <c r="AG470" s="213" t="s">
        <v>169</v>
      </c>
      <c r="AH470" s="213"/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37">
        <v>118</v>
      </c>
      <c r="B471" s="238" t="s">
        <v>664</v>
      </c>
      <c r="C471" s="257" t="s">
        <v>665</v>
      </c>
      <c r="D471" s="239" t="s">
        <v>666</v>
      </c>
      <c r="E471" s="240">
        <v>53.665990000000001</v>
      </c>
      <c r="F471" s="241"/>
      <c r="G471" s="242">
        <f>ROUND(E471*F471,2)</f>
        <v>0</v>
      </c>
      <c r="H471" s="241"/>
      <c r="I471" s="242">
        <f>ROUND(E471*H471,2)</f>
        <v>0</v>
      </c>
      <c r="J471" s="241"/>
      <c r="K471" s="242">
        <f>ROUND(E471*J471,2)</f>
        <v>0</v>
      </c>
      <c r="L471" s="242">
        <v>21</v>
      </c>
      <c r="M471" s="242">
        <f>G471*(1+L471/100)</f>
        <v>0</v>
      </c>
      <c r="N471" s="240">
        <v>0</v>
      </c>
      <c r="O471" s="240">
        <f>ROUND(E471*N471,2)</f>
        <v>0</v>
      </c>
      <c r="P471" s="240">
        <v>0</v>
      </c>
      <c r="Q471" s="240">
        <f>ROUND(E471*P471,2)</f>
        <v>0</v>
      </c>
      <c r="R471" s="242" t="s">
        <v>649</v>
      </c>
      <c r="S471" s="242" t="s">
        <v>141</v>
      </c>
      <c r="T471" s="243" t="s">
        <v>142</v>
      </c>
      <c r="U471" s="223">
        <v>0.49</v>
      </c>
      <c r="V471" s="223">
        <f>ROUND(E471*U471,2)</f>
        <v>26.3</v>
      </c>
      <c r="W471" s="223"/>
      <c r="X471" s="223" t="s">
        <v>667</v>
      </c>
      <c r="Y471" s="223" t="s">
        <v>144</v>
      </c>
      <c r="Z471" s="213"/>
      <c r="AA471" s="213"/>
      <c r="AB471" s="213"/>
      <c r="AC471" s="213"/>
      <c r="AD471" s="213"/>
      <c r="AE471" s="213"/>
      <c r="AF471" s="213"/>
      <c r="AG471" s="213" t="s">
        <v>668</v>
      </c>
      <c r="AH471" s="213"/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2" x14ac:dyDescent="0.2">
      <c r="A472" s="220"/>
      <c r="B472" s="221"/>
      <c r="C472" s="258" t="s">
        <v>669</v>
      </c>
      <c r="D472" s="251"/>
      <c r="E472" s="251"/>
      <c r="F472" s="251"/>
      <c r="G472" s="251"/>
      <c r="H472" s="223"/>
      <c r="I472" s="223"/>
      <c r="J472" s="223"/>
      <c r="K472" s="223"/>
      <c r="L472" s="223"/>
      <c r="M472" s="223"/>
      <c r="N472" s="222"/>
      <c r="O472" s="222"/>
      <c r="P472" s="222"/>
      <c r="Q472" s="222"/>
      <c r="R472" s="223"/>
      <c r="S472" s="223"/>
      <c r="T472" s="223"/>
      <c r="U472" s="223"/>
      <c r="V472" s="223"/>
      <c r="W472" s="223"/>
      <c r="X472" s="223"/>
      <c r="Y472" s="223"/>
      <c r="Z472" s="213"/>
      <c r="AA472" s="213"/>
      <c r="AB472" s="213"/>
      <c r="AC472" s="213"/>
      <c r="AD472" s="213"/>
      <c r="AE472" s="213"/>
      <c r="AF472" s="213"/>
      <c r="AG472" s="213" t="s">
        <v>169</v>
      </c>
      <c r="AH472" s="213"/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44">
        <v>119</v>
      </c>
      <c r="B473" s="245" t="s">
        <v>670</v>
      </c>
      <c r="C473" s="256" t="s">
        <v>671</v>
      </c>
      <c r="D473" s="246" t="s">
        <v>666</v>
      </c>
      <c r="E473" s="247">
        <v>1019.65373</v>
      </c>
      <c r="F473" s="248"/>
      <c r="G473" s="249">
        <f>ROUND(E473*F473,2)</f>
        <v>0</v>
      </c>
      <c r="H473" s="248"/>
      <c r="I473" s="249">
        <f>ROUND(E473*H473,2)</f>
        <v>0</v>
      </c>
      <c r="J473" s="248"/>
      <c r="K473" s="249">
        <f>ROUND(E473*J473,2)</f>
        <v>0</v>
      </c>
      <c r="L473" s="249">
        <v>21</v>
      </c>
      <c r="M473" s="249">
        <f>G473*(1+L473/100)</f>
        <v>0</v>
      </c>
      <c r="N473" s="247">
        <v>0</v>
      </c>
      <c r="O473" s="247">
        <f>ROUND(E473*N473,2)</f>
        <v>0</v>
      </c>
      <c r="P473" s="247">
        <v>0</v>
      </c>
      <c r="Q473" s="247">
        <f>ROUND(E473*P473,2)</f>
        <v>0</v>
      </c>
      <c r="R473" s="249" t="s">
        <v>649</v>
      </c>
      <c r="S473" s="249" t="s">
        <v>141</v>
      </c>
      <c r="T473" s="250" t="s">
        <v>142</v>
      </c>
      <c r="U473" s="223">
        <v>0</v>
      </c>
      <c r="V473" s="223">
        <f>ROUND(E473*U473,2)</f>
        <v>0</v>
      </c>
      <c r="W473" s="223"/>
      <c r="X473" s="223" t="s">
        <v>667</v>
      </c>
      <c r="Y473" s="223" t="s">
        <v>144</v>
      </c>
      <c r="Z473" s="213"/>
      <c r="AA473" s="213"/>
      <c r="AB473" s="213"/>
      <c r="AC473" s="213"/>
      <c r="AD473" s="213"/>
      <c r="AE473" s="213"/>
      <c r="AF473" s="213"/>
      <c r="AG473" s="213" t="s">
        <v>668</v>
      </c>
      <c r="AH473" s="213"/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44">
        <v>120</v>
      </c>
      <c r="B474" s="245" t="s">
        <v>672</v>
      </c>
      <c r="C474" s="256" t="s">
        <v>673</v>
      </c>
      <c r="D474" s="246" t="s">
        <v>666</v>
      </c>
      <c r="E474" s="247">
        <v>53.665990000000001</v>
      </c>
      <c r="F474" s="248"/>
      <c r="G474" s="249">
        <f>ROUND(E474*F474,2)</f>
        <v>0</v>
      </c>
      <c r="H474" s="248"/>
      <c r="I474" s="249">
        <f>ROUND(E474*H474,2)</f>
        <v>0</v>
      </c>
      <c r="J474" s="248"/>
      <c r="K474" s="249">
        <f>ROUND(E474*J474,2)</f>
        <v>0</v>
      </c>
      <c r="L474" s="249">
        <v>21</v>
      </c>
      <c r="M474" s="249">
        <f>G474*(1+L474/100)</f>
        <v>0</v>
      </c>
      <c r="N474" s="247">
        <v>0</v>
      </c>
      <c r="O474" s="247">
        <f>ROUND(E474*N474,2)</f>
        <v>0</v>
      </c>
      <c r="P474" s="247">
        <v>0</v>
      </c>
      <c r="Q474" s="247">
        <f>ROUND(E474*P474,2)</f>
        <v>0</v>
      </c>
      <c r="R474" s="249" t="s">
        <v>649</v>
      </c>
      <c r="S474" s="249" t="s">
        <v>141</v>
      </c>
      <c r="T474" s="250" t="s">
        <v>142</v>
      </c>
      <c r="U474" s="223">
        <v>0.94199999999999995</v>
      </c>
      <c r="V474" s="223">
        <f>ROUND(E474*U474,2)</f>
        <v>50.55</v>
      </c>
      <c r="W474" s="223"/>
      <c r="X474" s="223" t="s">
        <v>667</v>
      </c>
      <c r="Y474" s="223" t="s">
        <v>144</v>
      </c>
      <c r="Z474" s="213"/>
      <c r="AA474" s="213"/>
      <c r="AB474" s="213"/>
      <c r="AC474" s="213"/>
      <c r="AD474" s="213"/>
      <c r="AE474" s="213"/>
      <c r="AF474" s="213"/>
      <c r="AG474" s="213" t="s">
        <v>668</v>
      </c>
      <c r="AH474" s="213"/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37">
        <v>121</v>
      </c>
      <c r="B475" s="238" t="s">
        <v>674</v>
      </c>
      <c r="C475" s="257" t="s">
        <v>675</v>
      </c>
      <c r="D475" s="239" t="s">
        <v>666</v>
      </c>
      <c r="E475" s="240">
        <v>53.665990000000001</v>
      </c>
      <c r="F475" s="241"/>
      <c r="G475" s="242">
        <f>ROUND(E475*F475,2)</f>
        <v>0</v>
      </c>
      <c r="H475" s="241"/>
      <c r="I475" s="242">
        <f>ROUND(E475*H475,2)</f>
        <v>0</v>
      </c>
      <c r="J475" s="241"/>
      <c r="K475" s="242">
        <f>ROUND(E475*J475,2)</f>
        <v>0</v>
      </c>
      <c r="L475" s="242">
        <v>21</v>
      </c>
      <c r="M475" s="242">
        <f>G475*(1+L475/100)</f>
        <v>0</v>
      </c>
      <c r="N475" s="240">
        <v>0</v>
      </c>
      <c r="O475" s="240">
        <f>ROUND(E475*N475,2)</f>
        <v>0</v>
      </c>
      <c r="P475" s="240">
        <v>0</v>
      </c>
      <c r="Q475" s="240">
        <f>ROUND(E475*P475,2)</f>
        <v>0</v>
      </c>
      <c r="R475" s="242" t="s">
        <v>649</v>
      </c>
      <c r="S475" s="242" t="s">
        <v>676</v>
      </c>
      <c r="T475" s="243" t="s">
        <v>142</v>
      </c>
      <c r="U475" s="223">
        <v>0</v>
      </c>
      <c r="V475" s="223">
        <f>ROUND(E475*U475,2)</f>
        <v>0</v>
      </c>
      <c r="W475" s="223"/>
      <c r="X475" s="223" t="s">
        <v>667</v>
      </c>
      <c r="Y475" s="223" t="s">
        <v>144</v>
      </c>
      <c r="Z475" s="213"/>
      <c r="AA475" s="213"/>
      <c r="AB475" s="213"/>
      <c r="AC475" s="213"/>
      <c r="AD475" s="213"/>
      <c r="AE475" s="213"/>
      <c r="AF475" s="213"/>
      <c r="AG475" s="213" t="s">
        <v>668</v>
      </c>
      <c r="AH475" s="213"/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2" x14ac:dyDescent="0.2">
      <c r="A476" s="220"/>
      <c r="B476" s="221"/>
      <c r="C476" s="258" t="s">
        <v>677</v>
      </c>
      <c r="D476" s="251"/>
      <c r="E476" s="251"/>
      <c r="F476" s="251"/>
      <c r="G476" s="251"/>
      <c r="H476" s="223"/>
      <c r="I476" s="223"/>
      <c r="J476" s="223"/>
      <c r="K476" s="223"/>
      <c r="L476" s="223"/>
      <c r="M476" s="223"/>
      <c r="N476" s="222"/>
      <c r="O476" s="222"/>
      <c r="P476" s="222"/>
      <c r="Q476" s="222"/>
      <c r="R476" s="223"/>
      <c r="S476" s="223"/>
      <c r="T476" s="223"/>
      <c r="U476" s="223"/>
      <c r="V476" s="223"/>
      <c r="W476" s="223"/>
      <c r="X476" s="223"/>
      <c r="Y476" s="223"/>
      <c r="Z476" s="213"/>
      <c r="AA476" s="213"/>
      <c r="AB476" s="213"/>
      <c r="AC476" s="213"/>
      <c r="AD476" s="213"/>
      <c r="AE476" s="213"/>
      <c r="AF476" s="213"/>
      <c r="AG476" s="213" t="s">
        <v>169</v>
      </c>
      <c r="AH476" s="213"/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x14ac:dyDescent="0.2">
      <c r="A477" s="230" t="s">
        <v>136</v>
      </c>
      <c r="B477" s="231" t="s">
        <v>104</v>
      </c>
      <c r="C477" s="255" t="s">
        <v>105</v>
      </c>
      <c r="D477" s="232"/>
      <c r="E477" s="233"/>
      <c r="F477" s="234"/>
      <c r="G477" s="234">
        <f>SUMIF(AG478:AG478,"&lt;&gt;NOR",G478:G478)</f>
        <v>0</v>
      </c>
      <c r="H477" s="234"/>
      <c r="I477" s="234">
        <f>SUM(I478:I478)</f>
        <v>0</v>
      </c>
      <c r="J477" s="234"/>
      <c r="K477" s="234">
        <f>SUM(K478:K478)</f>
        <v>0</v>
      </c>
      <c r="L477" s="234"/>
      <c r="M477" s="234">
        <f>SUM(M478:M478)</f>
        <v>0</v>
      </c>
      <c r="N477" s="233"/>
      <c r="O477" s="233">
        <f>SUM(O478:O478)</f>
        <v>0</v>
      </c>
      <c r="P477" s="233"/>
      <c r="Q477" s="233">
        <f>SUM(Q478:Q478)</f>
        <v>0</v>
      </c>
      <c r="R477" s="234"/>
      <c r="S477" s="234"/>
      <c r="T477" s="235"/>
      <c r="U477" s="229"/>
      <c r="V477" s="229">
        <f>SUM(V478:V478)</f>
        <v>269.89999999999998</v>
      </c>
      <c r="W477" s="229"/>
      <c r="X477" s="229"/>
      <c r="Y477" s="229"/>
      <c r="AG477" t="s">
        <v>137</v>
      </c>
    </row>
    <row r="478" spans="1:60" outlineLevel="1" x14ac:dyDescent="0.2">
      <c r="A478" s="244">
        <v>122</v>
      </c>
      <c r="B478" s="245" t="s">
        <v>678</v>
      </c>
      <c r="C478" s="256" t="s">
        <v>679</v>
      </c>
      <c r="D478" s="246" t="s">
        <v>666</v>
      </c>
      <c r="E478" s="247">
        <v>3598.6818199999998</v>
      </c>
      <c r="F478" s="248"/>
      <c r="G478" s="249">
        <f>ROUND(E478*F478,2)</f>
        <v>0</v>
      </c>
      <c r="H478" s="248"/>
      <c r="I478" s="249">
        <f>ROUND(E478*H478,2)</f>
        <v>0</v>
      </c>
      <c r="J478" s="248"/>
      <c r="K478" s="249">
        <f>ROUND(E478*J478,2)</f>
        <v>0</v>
      </c>
      <c r="L478" s="249">
        <v>21</v>
      </c>
      <c r="M478" s="249">
        <f>G478*(1+L478/100)</f>
        <v>0</v>
      </c>
      <c r="N478" s="247">
        <v>0</v>
      </c>
      <c r="O478" s="247">
        <f>ROUND(E478*N478,2)</f>
        <v>0</v>
      </c>
      <c r="P478" s="247">
        <v>0</v>
      </c>
      <c r="Q478" s="247">
        <f>ROUND(E478*P478,2)</f>
        <v>0</v>
      </c>
      <c r="R478" s="249" t="s">
        <v>173</v>
      </c>
      <c r="S478" s="249" t="s">
        <v>141</v>
      </c>
      <c r="T478" s="250" t="s">
        <v>142</v>
      </c>
      <c r="U478" s="223">
        <v>7.4999999999999997E-2</v>
      </c>
      <c r="V478" s="223">
        <f>ROUND(E478*U478,2)</f>
        <v>269.89999999999998</v>
      </c>
      <c r="W478" s="223"/>
      <c r="X478" s="223" t="s">
        <v>680</v>
      </c>
      <c r="Y478" s="223" t="s">
        <v>144</v>
      </c>
      <c r="Z478" s="213"/>
      <c r="AA478" s="213"/>
      <c r="AB478" s="213"/>
      <c r="AC478" s="213"/>
      <c r="AD478" s="213"/>
      <c r="AE478" s="213"/>
      <c r="AF478" s="213"/>
      <c r="AG478" s="213" t="s">
        <v>681</v>
      </c>
      <c r="AH478" s="213"/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x14ac:dyDescent="0.2">
      <c r="A479" s="230" t="s">
        <v>136</v>
      </c>
      <c r="B479" s="231" t="s">
        <v>106</v>
      </c>
      <c r="C479" s="255" t="s">
        <v>27</v>
      </c>
      <c r="D479" s="232"/>
      <c r="E479" s="233"/>
      <c r="F479" s="234"/>
      <c r="G479" s="234">
        <f>SUMIF(AG480:AG486,"&lt;&gt;NOR",G480:G486)</f>
        <v>0</v>
      </c>
      <c r="H479" s="234"/>
      <c r="I479" s="234">
        <f>SUM(I480:I486)</f>
        <v>0</v>
      </c>
      <c r="J479" s="234"/>
      <c r="K479" s="234">
        <f>SUM(K480:K486)</f>
        <v>0</v>
      </c>
      <c r="L479" s="234"/>
      <c r="M479" s="234">
        <f>SUM(M480:M486)</f>
        <v>0</v>
      </c>
      <c r="N479" s="233"/>
      <c r="O479" s="233">
        <f>SUM(O480:O486)</f>
        <v>0</v>
      </c>
      <c r="P479" s="233"/>
      <c r="Q479" s="233">
        <f>SUM(Q480:Q486)</f>
        <v>0</v>
      </c>
      <c r="R479" s="234"/>
      <c r="S479" s="234"/>
      <c r="T479" s="235"/>
      <c r="U479" s="229"/>
      <c r="V479" s="229">
        <f>SUM(V480:V486)</f>
        <v>0</v>
      </c>
      <c r="W479" s="229"/>
      <c r="X479" s="229"/>
      <c r="Y479" s="229"/>
      <c r="AG479" t="s">
        <v>137</v>
      </c>
    </row>
    <row r="480" spans="1:60" outlineLevel="1" x14ac:dyDescent="0.2">
      <c r="A480" s="244">
        <v>123</v>
      </c>
      <c r="B480" s="245" t="s">
        <v>682</v>
      </c>
      <c r="C480" s="256" t="s">
        <v>683</v>
      </c>
      <c r="D480" s="246" t="s">
        <v>684</v>
      </c>
      <c r="E480" s="247">
        <v>1</v>
      </c>
      <c r="F480" s="248"/>
      <c r="G480" s="249">
        <f>ROUND(E480*F480,2)</f>
        <v>0</v>
      </c>
      <c r="H480" s="248"/>
      <c r="I480" s="249">
        <f>ROUND(E480*H480,2)</f>
        <v>0</v>
      </c>
      <c r="J480" s="248"/>
      <c r="K480" s="249">
        <f>ROUND(E480*J480,2)</f>
        <v>0</v>
      </c>
      <c r="L480" s="249">
        <v>21</v>
      </c>
      <c r="M480" s="249">
        <f>G480*(1+L480/100)</f>
        <v>0</v>
      </c>
      <c r="N480" s="247">
        <v>0</v>
      </c>
      <c r="O480" s="247">
        <f>ROUND(E480*N480,2)</f>
        <v>0</v>
      </c>
      <c r="P480" s="247">
        <v>0</v>
      </c>
      <c r="Q480" s="247">
        <f>ROUND(E480*P480,2)</f>
        <v>0</v>
      </c>
      <c r="R480" s="249"/>
      <c r="S480" s="249" t="s">
        <v>141</v>
      </c>
      <c r="T480" s="250" t="s">
        <v>142</v>
      </c>
      <c r="U480" s="223">
        <v>0</v>
      </c>
      <c r="V480" s="223">
        <f>ROUND(E480*U480,2)</f>
        <v>0</v>
      </c>
      <c r="W480" s="223"/>
      <c r="X480" s="223" t="s">
        <v>685</v>
      </c>
      <c r="Y480" s="223" t="s">
        <v>144</v>
      </c>
      <c r="Z480" s="213"/>
      <c r="AA480" s="213"/>
      <c r="AB480" s="213"/>
      <c r="AC480" s="213"/>
      <c r="AD480" s="213"/>
      <c r="AE480" s="213"/>
      <c r="AF480" s="213"/>
      <c r="AG480" s="213" t="s">
        <v>686</v>
      </c>
      <c r="AH480" s="213"/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44">
        <v>124</v>
      </c>
      <c r="B481" s="245" t="s">
        <v>687</v>
      </c>
      <c r="C481" s="256" t="s">
        <v>688</v>
      </c>
      <c r="D481" s="246" t="s">
        <v>684</v>
      </c>
      <c r="E481" s="247">
        <v>1</v>
      </c>
      <c r="F481" s="248"/>
      <c r="G481" s="249">
        <f>ROUND(E481*F481,2)</f>
        <v>0</v>
      </c>
      <c r="H481" s="248"/>
      <c r="I481" s="249">
        <f>ROUND(E481*H481,2)</f>
        <v>0</v>
      </c>
      <c r="J481" s="248"/>
      <c r="K481" s="249">
        <f>ROUND(E481*J481,2)</f>
        <v>0</v>
      </c>
      <c r="L481" s="249">
        <v>21</v>
      </c>
      <c r="M481" s="249">
        <f>G481*(1+L481/100)</f>
        <v>0</v>
      </c>
      <c r="N481" s="247">
        <v>0</v>
      </c>
      <c r="O481" s="247">
        <f>ROUND(E481*N481,2)</f>
        <v>0</v>
      </c>
      <c r="P481" s="247">
        <v>0</v>
      </c>
      <c r="Q481" s="247">
        <f>ROUND(E481*P481,2)</f>
        <v>0</v>
      </c>
      <c r="R481" s="249"/>
      <c r="S481" s="249" t="s">
        <v>141</v>
      </c>
      <c r="T481" s="250" t="s">
        <v>142</v>
      </c>
      <c r="U481" s="223">
        <v>0</v>
      </c>
      <c r="V481" s="223">
        <f>ROUND(E481*U481,2)</f>
        <v>0</v>
      </c>
      <c r="W481" s="223"/>
      <c r="X481" s="223" t="s">
        <v>685</v>
      </c>
      <c r="Y481" s="223" t="s">
        <v>144</v>
      </c>
      <c r="Z481" s="213"/>
      <c r="AA481" s="213"/>
      <c r="AB481" s="213"/>
      <c r="AC481" s="213"/>
      <c r="AD481" s="213"/>
      <c r="AE481" s="213"/>
      <c r="AF481" s="213"/>
      <c r="AG481" s="213" t="s">
        <v>686</v>
      </c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44">
        <v>125</v>
      </c>
      <c r="B482" s="245" t="s">
        <v>689</v>
      </c>
      <c r="C482" s="256" t="s">
        <v>690</v>
      </c>
      <c r="D482" s="246" t="s">
        <v>684</v>
      </c>
      <c r="E482" s="247">
        <v>1</v>
      </c>
      <c r="F482" s="248"/>
      <c r="G482" s="249">
        <f>ROUND(E482*F482,2)</f>
        <v>0</v>
      </c>
      <c r="H482" s="248"/>
      <c r="I482" s="249">
        <f>ROUND(E482*H482,2)</f>
        <v>0</v>
      </c>
      <c r="J482" s="248"/>
      <c r="K482" s="249">
        <f>ROUND(E482*J482,2)</f>
        <v>0</v>
      </c>
      <c r="L482" s="249">
        <v>21</v>
      </c>
      <c r="M482" s="249">
        <f>G482*(1+L482/100)</f>
        <v>0</v>
      </c>
      <c r="N482" s="247">
        <v>0</v>
      </c>
      <c r="O482" s="247">
        <f>ROUND(E482*N482,2)</f>
        <v>0</v>
      </c>
      <c r="P482" s="247">
        <v>0</v>
      </c>
      <c r="Q482" s="247">
        <f>ROUND(E482*P482,2)</f>
        <v>0</v>
      </c>
      <c r="R482" s="249"/>
      <c r="S482" s="249" t="s">
        <v>148</v>
      </c>
      <c r="T482" s="250" t="s">
        <v>142</v>
      </c>
      <c r="U482" s="223">
        <v>0</v>
      </c>
      <c r="V482" s="223">
        <f>ROUND(E482*U482,2)</f>
        <v>0</v>
      </c>
      <c r="W482" s="223"/>
      <c r="X482" s="223" t="s">
        <v>685</v>
      </c>
      <c r="Y482" s="223" t="s">
        <v>144</v>
      </c>
      <c r="Z482" s="213"/>
      <c r="AA482" s="213"/>
      <c r="AB482" s="213"/>
      <c r="AC482" s="213"/>
      <c r="AD482" s="213"/>
      <c r="AE482" s="213"/>
      <c r="AF482" s="213"/>
      <c r="AG482" s="213" t="s">
        <v>686</v>
      </c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44">
        <v>126</v>
      </c>
      <c r="B483" s="245" t="s">
        <v>691</v>
      </c>
      <c r="C483" s="256" t="s">
        <v>692</v>
      </c>
      <c r="D483" s="246" t="s">
        <v>684</v>
      </c>
      <c r="E483" s="247">
        <v>1</v>
      </c>
      <c r="F483" s="248"/>
      <c r="G483" s="249">
        <f>ROUND(E483*F483,2)</f>
        <v>0</v>
      </c>
      <c r="H483" s="248"/>
      <c r="I483" s="249">
        <f>ROUND(E483*H483,2)</f>
        <v>0</v>
      </c>
      <c r="J483" s="248"/>
      <c r="K483" s="249">
        <f>ROUND(E483*J483,2)</f>
        <v>0</v>
      </c>
      <c r="L483" s="249">
        <v>21</v>
      </c>
      <c r="M483" s="249">
        <f>G483*(1+L483/100)</f>
        <v>0</v>
      </c>
      <c r="N483" s="247">
        <v>0</v>
      </c>
      <c r="O483" s="247">
        <f>ROUND(E483*N483,2)</f>
        <v>0</v>
      </c>
      <c r="P483" s="247">
        <v>0</v>
      </c>
      <c r="Q483" s="247">
        <f>ROUND(E483*P483,2)</f>
        <v>0</v>
      </c>
      <c r="R483" s="249"/>
      <c r="S483" s="249" t="s">
        <v>148</v>
      </c>
      <c r="T483" s="250" t="s">
        <v>142</v>
      </c>
      <c r="U483" s="223">
        <v>0</v>
      </c>
      <c r="V483" s="223">
        <f>ROUND(E483*U483,2)</f>
        <v>0</v>
      </c>
      <c r="W483" s="223"/>
      <c r="X483" s="223" t="s">
        <v>685</v>
      </c>
      <c r="Y483" s="223" t="s">
        <v>144</v>
      </c>
      <c r="Z483" s="213"/>
      <c r="AA483" s="213"/>
      <c r="AB483" s="213"/>
      <c r="AC483" s="213"/>
      <c r="AD483" s="213"/>
      <c r="AE483" s="213"/>
      <c r="AF483" s="213"/>
      <c r="AG483" s="213" t="s">
        <v>686</v>
      </c>
      <c r="AH483" s="213"/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44">
        <v>127</v>
      </c>
      <c r="B484" s="245" t="s">
        <v>693</v>
      </c>
      <c r="C484" s="256" t="s">
        <v>694</v>
      </c>
      <c r="D484" s="246" t="s">
        <v>684</v>
      </c>
      <c r="E484" s="247">
        <v>1</v>
      </c>
      <c r="F484" s="248"/>
      <c r="G484" s="249">
        <f>ROUND(E484*F484,2)</f>
        <v>0</v>
      </c>
      <c r="H484" s="248"/>
      <c r="I484" s="249">
        <f>ROUND(E484*H484,2)</f>
        <v>0</v>
      </c>
      <c r="J484" s="248"/>
      <c r="K484" s="249">
        <f>ROUND(E484*J484,2)</f>
        <v>0</v>
      </c>
      <c r="L484" s="249">
        <v>21</v>
      </c>
      <c r="M484" s="249">
        <f>G484*(1+L484/100)</f>
        <v>0</v>
      </c>
      <c r="N484" s="247">
        <v>0</v>
      </c>
      <c r="O484" s="247">
        <f>ROUND(E484*N484,2)</f>
        <v>0</v>
      </c>
      <c r="P484" s="247">
        <v>0</v>
      </c>
      <c r="Q484" s="247">
        <f>ROUND(E484*P484,2)</f>
        <v>0</v>
      </c>
      <c r="R484" s="249"/>
      <c r="S484" s="249" t="s">
        <v>148</v>
      </c>
      <c r="T484" s="250" t="s">
        <v>142</v>
      </c>
      <c r="U484" s="223">
        <v>0</v>
      </c>
      <c r="V484" s="223">
        <f>ROUND(E484*U484,2)</f>
        <v>0</v>
      </c>
      <c r="W484" s="223"/>
      <c r="X484" s="223" t="s">
        <v>685</v>
      </c>
      <c r="Y484" s="223" t="s">
        <v>144</v>
      </c>
      <c r="Z484" s="213"/>
      <c r="AA484" s="213"/>
      <c r="AB484" s="213"/>
      <c r="AC484" s="213"/>
      <c r="AD484" s="213"/>
      <c r="AE484" s="213"/>
      <c r="AF484" s="213"/>
      <c r="AG484" s="213" t="s">
        <v>686</v>
      </c>
      <c r="AH484" s="213"/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44">
        <v>128</v>
      </c>
      <c r="B485" s="245" t="s">
        <v>695</v>
      </c>
      <c r="C485" s="256" t="s">
        <v>696</v>
      </c>
      <c r="D485" s="246" t="s">
        <v>546</v>
      </c>
      <c r="E485" s="247">
        <v>1</v>
      </c>
      <c r="F485" s="248"/>
      <c r="G485" s="249">
        <f>ROUND(E485*F485,2)</f>
        <v>0</v>
      </c>
      <c r="H485" s="248"/>
      <c r="I485" s="249">
        <f>ROUND(E485*H485,2)</f>
        <v>0</v>
      </c>
      <c r="J485" s="248"/>
      <c r="K485" s="249">
        <f>ROUND(E485*J485,2)</f>
        <v>0</v>
      </c>
      <c r="L485" s="249">
        <v>21</v>
      </c>
      <c r="M485" s="249">
        <f>G485*(1+L485/100)</f>
        <v>0</v>
      </c>
      <c r="N485" s="247">
        <v>0</v>
      </c>
      <c r="O485" s="247">
        <f>ROUND(E485*N485,2)</f>
        <v>0</v>
      </c>
      <c r="P485" s="247">
        <v>0</v>
      </c>
      <c r="Q485" s="247">
        <f>ROUND(E485*P485,2)</f>
        <v>0</v>
      </c>
      <c r="R485" s="249"/>
      <c r="S485" s="249" t="s">
        <v>148</v>
      </c>
      <c r="T485" s="250" t="s">
        <v>142</v>
      </c>
      <c r="U485" s="223">
        <v>0</v>
      </c>
      <c r="V485" s="223">
        <f>ROUND(E485*U485,2)</f>
        <v>0</v>
      </c>
      <c r="W485" s="223"/>
      <c r="X485" s="223" t="s">
        <v>685</v>
      </c>
      <c r="Y485" s="223" t="s">
        <v>144</v>
      </c>
      <c r="Z485" s="213"/>
      <c r="AA485" s="213"/>
      <c r="AB485" s="213"/>
      <c r="AC485" s="213"/>
      <c r="AD485" s="213"/>
      <c r="AE485" s="213"/>
      <c r="AF485" s="213"/>
      <c r="AG485" s="213" t="s">
        <v>686</v>
      </c>
      <c r="AH485" s="213"/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44">
        <v>129</v>
      </c>
      <c r="B486" s="245" t="s">
        <v>697</v>
      </c>
      <c r="C486" s="256" t="s">
        <v>698</v>
      </c>
      <c r="D486" s="246" t="s">
        <v>684</v>
      </c>
      <c r="E486" s="247">
        <v>1</v>
      </c>
      <c r="F486" s="248"/>
      <c r="G486" s="249">
        <f>ROUND(E486*F486,2)</f>
        <v>0</v>
      </c>
      <c r="H486" s="248"/>
      <c r="I486" s="249">
        <f>ROUND(E486*H486,2)</f>
        <v>0</v>
      </c>
      <c r="J486" s="248"/>
      <c r="K486" s="249">
        <f>ROUND(E486*J486,2)</f>
        <v>0</v>
      </c>
      <c r="L486" s="249">
        <v>21</v>
      </c>
      <c r="M486" s="249">
        <f>G486*(1+L486/100)</f>
        <v>0</v>
      </c>
      <c r="N486" s="247">
        <v>0</v>
      </c>
      <c r="O486" s="247">
        <f>ROUND(E486*N486,2)</f>
        <v>0</v>
      </c>
      <c r="P486" s="247">
        <v>0</v>
      </c>
      <c r="Q486" s="247">
        <f>ROUND(E486*P486,2)</f>
        <v>0</v>
      </c>
      <c r="R486" s="249"/>
      <c r="S486" s="249" t="s">
        <v>148</v>
      </c>
      <c r="T486" s="250" t="s">
        <v>142</v>
      </c>
      <c r="U486" s="223">
        <v>0</v>
      </c>
      <c r="V486" s="223">
        <f>ROUND(E486*U486,2)</f>
        <v>0</v>
      </c>
      <c r="W486" s="223"/>
      <c r="X486" s="223" t="s">
        <v>685</v>
      </c>
      <c r="Y486" s="223" t="s">
        <v>144</v>
      </c>
      <c r="Z486" s="213"/>
      <c r="AA486" s="213"/>
      <c r="AB486" s="213"/>
      <c r="AC486" s="213"/>
      <c r="AD486" s="213"/>
      <c r="AE486" s="213"/>
      <c r="AF486" s="213"/>
      <c r="AG486" s="213" t="s">
        <v>699</v>
      </c>
      <c r="AH486" s="213"/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x14ac:dyDescent="0.2">
      <c r="A487" s="230" t="s">
        <v>136</v>
      </c>
      <c r="B487" s="231" t="s">
        <v>107</v>
      </c>
      <c r="C487" s="255" t="s">
        <v>108</v>
      </c>
      <c r="D487" s="232"/>
      <c r="E487" s="233"/>
      <c r="F487" s="234"/>
      <c r="G487" s="234">
        <f>SUMIF(AG488:AG490,"&lt;&gt;NOR",G488:G490)</f>
        <v>0</v>
      </c>
      <c r="H487" s="234"/>
      <c r="I487" s="234">
        <f>SUM(I488:I490)</f>
        <v>0</v>
      </c>
      <c r="J487" s="234"/>
      <c r="K487" s="234">
        <f>SUM(K488:K490)</f>
        <v>0</v>
      </c>
      <c r="L487" s="234"/>
      <c r="M487" s="234">
        <f>SUM(M488:M490)</f>
        <v>0</v>
      </c>
      <c r="N487" s="233"/>
      <c r="O487" s="233">
        <f>SUM(O488:O490)</f>
        <v>0</v>
      </c>
      <c r="P487" s="233"/>
      <c r="Q487" s="233">
        <f>SUM(Q488:Q490)</f>
        <v>0</v>
      </c>
      <c r="R487" s="234"/>
      <c r="S487" s="234"/>
      <c r="T487" s="235"/>
      <c r="U487" s="229"/>
      <c r="V487" s="229">
        <f>SUM(V488:V490)</f>
        <v>0</v>
      </c>
      <c r="W487" s="229"/>
      <c r="X487" s="229"/>
      <c r="Y487" s="229"/>
      <c r="AG487" t="s">
        <v>137</v>
      </c>
    </row>
    <row r="488" spans="1:60" outlineLevel="1" x14ac:dyDescent="0.2">
      <c r="A488" s="244">
        <v>130</v>
      </c>
      <c r="B488" s="245" t="s">
        <v>700</v>
      </c>
      <c r="C488" s="256" t="s">
        <v>701</v>
      </c>
      <c r="D488" s="246" t="s">
        <v>684</v>
      </c>
      <c r="E488" s="247">
        <v>3</v>
      </c>
      <c r="F488" s="248"/>
      <c r="G488" s="249">
        <f>ROUND(E488*F488,2)</f>
        <v>0</v>
      </c>
      <c r="H488" s="248"/>
      <c r="I488" s="249">
        <f>ROUND(E488*H488,2)</f>
        <v>0</v>
      </c>
      <c r="J488" s="248"/>
      <c r="K488" s="249">
        <f>ROUND(E488*J488,2)</f>
        <v>0</v>
      </c>
      <c r="L488" s="249">
        <v>21</v>
      </c>
      <c r="M488" s="249">
        <f>G488*(1+L488/100)</f>
        <v>0</v>
      </c>
      <c r="N488" s="247">
        <v>0</v>
      </c>
      <c r="O488" s="247">
        <f>ROUND(E488*N488,2)</f>
        <v>0</v>
      </c>
      <c r="P488" s="247">
        <v>0</v>
      </c>
      <c r="Q488" s="247">
        <f>ROUND(E488*P488,2)</f>
        <v>0</v>
      </c>
      <c r="R488" s="249"/>
      <c r="S488" s="249" t="s">
        <v>141</v>
      </c>
      <c r="T488" s="250" t="s">
        <v>142</v>
      </c>
      <c r="U488" s="223">
        <v>0</v>
      </c>
      <c r="V488" s="223">
        <f>ROUND(E488*U488,2)</f>
        <v>0</v>
      </c>
      <c r="W488" s="223"/>
      <c r="X488" s="223" t="s">
        <v>685</v>
      </c>
      <c r="Y488" s="223" t="s">
        <v>144</v>
      </c>
      <c r="Z488" s="213"/>
      <c r="AA488" s="213"/>
      <c r="AB488" s="213"/>
      <c r="AC488" s="213"/>
      <c r="AD488" s="213"/>
      <c r="AE488" s="213"/>
      <c r="AF488" s="213"/>
      <c r="AG488" s="213" t="s">
        <v>686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37">
        <v>131</v>
      </c>
      <c r="B489" s="238" t="s">
        <v>702</v>
      </c>
      <c r="C489" s="257" t="s">
        <v>703</v>
      </c>
      <c r="D489" s="239" t="s">
        <v>684</v>
      </c>
      <c r="E489" s="240">
        <v>1</v>
      </c>
      <c r="F489" s="241"/>
      <c r="G489" s="242">
        <f>ROUND(E489*F489,2)</f>
        <v>0</v>
      </c>
      <c r="H489" s="241"/>
      <c r="I489" s="242">
        <f>ROUND(E489*H489,2)</f>
        <v>0</v>
      </c>
      <c r="J489" s="241"/>
      <c r="K489" s="242">
        <f>ROUND(E489*J489,2)</f>
        <v>0</v>
      </c>
      <c r="L489" s="242">
        <v>21</v>
      </c>
      <c r="M489" s="242">
        <f>G489*(1+L489/100)</f>
        <v>0</v>
      </c>
      <c r="N489" s="240">
        <v>0</v>
      </c>
      <c r="O489" s="240">
        <f>ROUND(E489*N489,2)</f>
        <v>0</v>
      </c>
      <c r="P489" s="240">
        <v>0</v>
      </c>
      <c r="Q489" s="240">
        <f>ROUND(E489*P489,2)</f>
        <v>0</v>
      </c>
      <c r="R489" s="242"/>
      <c r="S489" s="242" t="s">
        <v>141</v>
      </c>
      <c r="T489" s="243" t="s">
        <v>142</v>
      </c>
      <c r="U489" s="223">
        <v>0</v>
      </c>
      <c r="V489" s="223">
        <f>ROUND(E489*U489,2)</f>
        <v>0</v>
      </c>
      <c r="W489" s="223"/>
      <c r="X489" s="223" t="s">
        <v>685</v>
      </c>
      <c r="Y489" s="223" t="s">
        <v>144</v>
      </c>
      <c r="Z489" s="213"/>
      <c r="AA489" s="213"/>
      <c r="AB489" s="213"/>
      <c r="AC489" s="213"/>
      <c r="AD489" s="213"/>
      <c r="AE489" s="213"/>
      <c r="AF489" s="213"/>
      <c r="AG489" s="213" t="s">
        <v>686</v>
      </c>
      <c r="AH489" s="213"/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2" x14ac:dyDescent="0.2">
      <c r="A490" s="220"/>
      <c r="B490" s="221"/>
      <c r="C490" s="258" t="s">
        <v>704</v>
      </c>
      <c r="D490" s="251"/>
      <c r="E490" s="251"/>
      <c r="F490" s="251"/>
      <c r="G490" s="251"/>
      <c r="H490" s="223"/>
      <c r="I490" s="223"/>
      <c r="J490" s="223"/>
      <c r="K490" s="223"/>
      <c r="L490" s="223"/>
      <c r="M490" s="223"/>
      <c r="N490" s="222"/>
      <c r="O490" s="222"/>
      <c r="P490" s="222"/>
      <c r="Q490" s="222"/>
      <c r="R490" s="223"/>
      <c r="S490" s="223"/>
      <c r="T490" s="223"/>
      <c r="U490" s="223"/>
      <c r="V490" s="223"/>
      <c r="W490" s="223"/>
      <c r="X490" s="223"/>
      <c r="Y490" s="223"/>
      <c r="Z490" s="213"/>
      <c r="AA490" s="213"/>
      <c r="AB490" s="213"/>
      <c r="AC490" s="213"/>
      <c r="AD490" s="213"/>
      <c r="AE490" s="213"/>
      <c r="AF490" s="213"/>
      <c r="AG490" s="213" t="s">
        <v>169</v>
      </c>
      <c r="AH490" s="213"/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52" t="str">
        <f>C490</f>
        <v>/náklady na vyhotovení dokumentace skutečného provedení stavby a její předání objednateli v požadované formě a požadovaném počtu/</v>
      </c>
      <c r="BB490" s="213"/>
      <c r="BC490" s="213"/>
      <c r="BD490" s="213"/>
      <c r="BE490" s="213"/>
      <c r="BF490" s="213"/>
      <c r="BG490" s="213"/>
      <c r="BH490" s="213"/>
    </row>
    <row r="491" spans="1:60" x14ac:dyDescent="0.2">
      <c r="A491" s="3"/>
      <c r="B491" s="4"/>
      <c r="C491" s="263"/>
      <c r="D491" s="6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AE491">
        <v>15</v>
      </c>
      <c r="AF491">
        <v>21</v>
      </c>
      <c r="AG491" t="s">
        <v>122</v>
      </c>
    </row>
    <row r="492" spans="1:60" x14ac:dyDescent="0.2">
      <c r="A492" s="216"/>
      <c r="B492" s="217" t="s">
        <v>29</v>
      </c>
      <c r="C492" s="264"/>
      <c r="D492" s="218"/>
      <c r="E492" s="219"/>
      <c r="F492" s="219"/>
      <c r="G492" s="236">
        <f>G8+G17+G81+G96+G114+G130+G216+G250+G268+G275+G279+G303+G317+G347+G350+G354+G381+G419+G449+G477+G479+G487</f>
        <v>0</v>
      </c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AE492">
        <f>SUMIF(L7:L490,AE491,G7:G490)</f>
        <v>0</v>
      </c>
      <c r="AF492">
        <f>SUMIF(L7:L490,AF491,G7:G490)</f>
        <v>0</v>
      </c>
      <c r="AG492" t="s">
        <v>705</v>
      </c>
    </row>
    <row r="493" spans="1:60" x14ac:dyDescent="0.2">
      <c r="C493" s="265"/>
      <c r="D493" s="10"/>
      <c r="AG493" t="s">
        <v>711</v>
      </c>
    </row>
    <row r="494" spans="1:60" x14ac:dyDescent="0.2">
      <c r="D494" s="10"/>
    </row>
    <row r="495" spans="1:60" x14ac:dyDescent="0.2">
      <c r="D495" s="10"/>
    </row>
    <row r="496" spans="1:60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YP+lwqd6gaL6yaAI3q8+oqbhrHaY85cPomC0IKsjo5DBRnXdJPbS2ky+UyliZa+zx+qtNMcTAhUPZe8Eu3uNA==" saltValue="rPlpTNzpziBppQTy9FEHkw==" spinCount="100000" sheet="1" formatRows="0"/>
  <mergeCells count="157">
    <mergeCell ref="C490:G490"/>
    <mergeCell ref="C467:G467"/>
    <mergeCell ref="C468:G468"/>
    <mergeCell ref="C469:G469"/>
    <mergeCell ref="C470:G470"/>
    <mergeCell ref="C472:G472"/>
    <mergeCell ref="C476:G476"/>
    <mergeCell ref="C437:G437"/>
    <mergeCell ref="C447:G447"/>
    <mergeCell ref="C451:G451"/>
    <mergeCell ref="C453:G453"/>
    <mergeCell ref="C454:G454"/>
    <mergeCell ref="C460:G460"/>
    <mergeCell ref="C407:G407"/>
    <mergeCell ref="C414:G414"/>
    <mergeCell ref="C417:G417"/>
    <mergeCell ref="C421:G421"/>
    <mergeCell ref="C424:G424"/>
    <mergeCell ref="C434:G434"/>
    <mergeCell ref="C393:G393"/>
    <mergeCell ref="C394:G394"/>
    <mergeCell ref="C397:G397"/>
    <mergeCell ref="C399:G399"/>
    <mergeCell ref="C401:G401"/>
    <mergeCell ref="C404:G404"/>
    <mergeCell ref="C374:G374"/>
    <mergeCell ref="C376:G376"/>
    <mergeCell ref="C378:G378"/>
    <mergeCell ref="C385:G385"/>
    <mergeCell ref="C390:G390"/>
    <mergeCell ref="C392:G392"/>
    <mergeCell ref="C345:G345"/>
    <mergeCell ref="C349:G349"/>
    <mergeCell ref="C356:G356"/>
    <mergeCell ref="C361:G361"/>
    <mergeCell ref="C370:G370"/>
    <mergeCell ref="C372:G372"/>
    <mergeCell ref="C326:G326"/>
    <mergeCell ref="C327:G327"/>
    <mergeCell ref="C330:G330"/>
    <mergeCell ref="C337:G337"/>
    <mergeCell ref="C339:G339"/>
    <mergeCell ref="C343:G343"/>
    <mergeCell ref="C298:G298"/>
    <mergeCell ref="C301:G301"/>
    <mergeCell ref="C309:G309"/>
    <mergeCell ref="C312:G312"/>
    <mergeCell ref="C315:G315"/>
    <mergeCell ref="C319:G319"/>
    <mergeCell ref="C281:G281"/>
    <mergeCell ref="C282:G282"/>
    <mergeCell ref="C285:G285"/>
    <mergeCell ref="C289:G289"/>
    <mergeCell ref="C292:G292"/>
    <mergeCell ref="C295:G295"/>
    <mergeCell ref="C241:G241"/>
    <mergeCell ref="C245:G245"/>
    <mergeCell ref="C246:G246"/>
    <mergeCell ref="C252:G252"/>
    <mergeCell ref="C270:G270"/>
    <mergeCell ref="C277:G277"/>
    <mergeCell ref="C234:G234"/>
    <mergeCell ref="C235:G235"/>
    <mergeCell ref="C237:G237"/>
    <mergeCell ref="C238:G238"/>
    <mergeCell ref="C239:G239"/>
    <mergeCell ref="C240:G240"/>
    <mergeCell ref="C214:G214"/>
    <mergeCell ref="C218:G218"/>
    <mergeCell ref="C223:G223"/>
    <mergeCell ref="C228:G228"/>
    <mergeCell ref="C230:G230"/>
    <mergeCell ref="C232:G232"/>
    <mergeCell ref="C204:G204"/>
    <mergeCell ref="C205:G205"/>
    <mergeCell ref="C206:G206"/>
    <mergeCell ref="C207:G207"/>
    <mergeCell ref="C208:G208"/>
    <mergeCell ref="C211:G211"/>
    <mergeCell ref="C197:G197"/>
    <mergeCell ref="C199:G199"/>
    <mergeCell ref="C200:G200"/>
    <mergeCell ref="C201:G201"/>
    <mergeCell ref="C202:G202"/>
    <mergeCell ref="C203:G203"/>
    <mergeCell ref="C190:G190"/>
    <mergeCell ref="C191:G191"/>
    <mergeCell ref="C192:G192"/>
    <mergeCell ref="C194:G194"/>
    <mergeCell ref="C195:G195"/>
    <mergeCell ref="C196:G196"/>
    <mergeCell ref="C182:G182"/>
    <mergeCell ref="C184:G184"/>
    <mergeCell ref="C186:G186"/>
    <mergeCell ref="C187:G187"/>
    <mergeCell ref="C188:G188"/>
    <mergeCell ref="C189:G189"/>
    <mergeCell ref="C173:G173"/>
    <mergeCell ref="C174:G174"/>
    <mergeCell ref="C175:G175"/>
    <mergeCell ref="C178:G178"/>
    <mergeCell ref="C180:G180"/>
    <mergeCell ref="C181:G181"/>
    <mergeCell ref="C162:G162"/>
    <mergeCell ref="C164:G164"/>
    <mergeCell ref="C166:G166"/>
    <mergeCell ref="C168:G168"/>
    <mergeCell ref="C170:G170"/>
    <mergeCell ref="C172:G172"/>
    <mergeCell ref="C153:G153"/>
    <mergeCell ref="C154:G154"/>
    <mergeCell ref="C155:G155"/>
    <mergeCell ref="C156:G156"/>
    <mergeCell ref="C159:G159"/>
    <mergeCell ref="C160:G160"/>
    <mergeCell ref="C142:G142"/>
    <mergeCell ref="C144:G144"/>
    <mergeCell ref="C145:G145"/>
    <mergeCell ref="C147:G147"/>
    <mergeCell ref="C149:G149"/>
    <mergeCell ref="C151:G151"/>
    <mergeCell ref="C111:G111"/>
    <mergeCell ref="C118:G118"/>
    <mergeCell ref="C121:G121"/>
    <mergeCell ref="C124:G124"/>
    <mergeCell ref="C127:G127"/>
    <mergeCell ref="C132:G132"/>
    <mergeCell ref="C91:G91"/>
    <mergeCell ref="C92:G92"/>
    <mergeCell ref="C94:G94"/>
    <mergeCell ref="C98:G98"/>
    <mergeCell ref="C99:G99"/>
    <mergeCell ref="C110:G110"/>
    <mergeCell ref="C76:G76"/>
    <mergeCell ref="C77:G77"/>
    <mergeCell ref="C83:G83"/>
    <mergeCell ref="C84:G84"/>
    <mergeCell ref="C87:G87"/>
    <mergeCell ref="C88:G88"/>
    <mergeCell ref="C61:G61"/>
    <mergeCell ref="C65:G65"/>
    <mergeCell ref="C66:G66"/>
    <mergeCell ref="C70:G70"/>
    <mergeCell ref="C71:G71"/>
    <mergeCell ref="C74:G74"/>
    <mergeCell ref="C30:G30"/>
    <mergeCell ref="C31:G31"/>
    <mergeCell ref="C37:G37"/>
    <mergeCell ref="C38:G38"/>
    <mergeCell ref="C49:G49"/>
    <mergeCell ref="C50:G50"/>
    <mergeCell ref="A1:G1"/>
    <mergeCell ref="C2:G2"/>
    <mergeCell ref="C3:G3"/>
    <mergeCell ref="C4:G4"/>
    <mergeCell ref="C16:G16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2024A40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2024A40 Pol'!Názvy_tisku</vt:lpstr>
      <vt:lpstr>oadresa</vt:lpstr>
      <vt:lpstr>Stavba!Objednatel</vt:lpstr>
      <vt:lpstr>Stavba!Objekt</vt:lpstr>
      <vt:lpstr>'01 2024A40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138 MartinR</dc:creator>
  <cp:lastModifiedBy>138 MartinR</cp:lastModifiedBy>
  <cp:lastPrinted>2019-03-19T12:27:02Z</cp:lastPrinted>
  <dcterms:created xsi:type="dcterms:W3CDTF">2009-04-08T07:15:50Z</dcterms:created>
  <dcterms:modified xsi:type="dcterms:W3CDTF">2025-02-04T21:47:37Z</dcterms:modified>
</cp:coreProperties>
</file>