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8235" tabRatio="949"/>
  </bookViews>
  <sheets>
    <sheet name="2609 VK" sheetId="17" r:id="rId1"/>
    <sheet name="2632 VK" sheetId="16" r:id="rId2"/>
    <sheet name="VK" sheetId="27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7"/>
  <c r="G30" i="17" l="1"/>
  <c r="H30" s="1"/>
  <c r="G29"/>
  <c r="H29" s="1"/>
  <c r="H28"/>
  <c r="G27"/>
  <c r="H27" s="1"/>
  <c r="G26"/>
  <c r="H26" s="1"/>
  <c r="H25"/>
  <c r="G24"/>
  <c r="H24" s="1"/>
  <c r="H23"/>
  <c r="B18"/>
  <c r="G29" i="16"/>
  <c r="H29" s="1"/>
  <c r="H25"/>
  <c r="H23"/>
  <c r="B18"/>
  <c r="G27" s="1"/>
  <c r="H27" s="1"/>
  <c r="H31" i="17" l="1"/>
  <c r="I5" i="27" s="1"/>
  <c r="G26" i="16"/>
  <c r="H26" s="1"/>
  <c r="G28"/>
  <c r="H28" s="1"/>
  <c r="G24"/>
  <c r="H24" s="1"/>
  <c r="J5" i="27" l="1"/>
  <c r="H30" i="16"/>
  <c r="K33" i="17"/>
  <c r="J33"/>
  <c r="K32" i="16" l="1"/>
  <c r="I6" i="27"/>
  <c r="J32" i="16"/>
  <c r="J6" i="27" l="1"/>
  <c r="J7" s="1"/>
  <c r="I7"/>
</calcChain>
</file>

<file path=xl/sharedStrings.xml><?xml version="1.0" encoding="utf-8"?>
<sst xmlns="http://schemas.openxmlformats.org/spreadsheetml/2006/main" count="138" uniqueCount="64">
  <si>
    <t>spolu</t>
  </si>
  <si>
    <t>III/2632</t>
  </si>
  <si>
    <t>hr. okresu Veľký Krtíš - Šuľa</t>
  </si>
  <si>
    <t>III/2609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</si>
  <si>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</si>
  <si>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</si>
  <si>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</si>
  <si>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</si>
  <si>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</si>
  <si>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</si>
  <si>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</si>
  <si>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</si>
  <si>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</si>
  <si>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</si>
  <si>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</si>
  <si>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</si>
  <si>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</si>
  <si>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</si>
  <si>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</si>
  <si>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</si>
  <si>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</si>
  <si>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</si>
  <si>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</si>
  <si>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</si>
  <si>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</si>
  <si>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</si>
  <si>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</si>
  <si>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</si>
  <si>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</si>
  <si>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</si>
  <si>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</si>
  <si>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</si>
  <si>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</si>
  <si>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</si>
  <si>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staničenie v km: 21,961 - 22,515</t>
  </si>
  <si>
    <t>vybraté úseky v  ckm:</t>
  </si>
  <si>
    <t>ACL 16-II   s dovozom rozprestrením a zhutnením; vysprávky nerovností krytu</t>
  </si>
  <si>
    <t xml:space="preserve">III/2609 </t>
  </si>
  <si>
    <t>Ľuboriečka</t>
  </si>
  <si>
    <t>staničenie v km: 0,050 - 4,000</t>
  </si>
  <si>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</si>
  <si>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</si>
  <si>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</si>
  <si>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</si>
  <si>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</si>
  <si>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</si>
  <si>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</si>
  <si>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</si>
  <si>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</si>
  <si>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 xml:space="preserve">celkom </t>
  </si>
  <si>
    <t>VK</t>
  </si>
  <si>
    <t>Rekonštrukcia a zosilnenie ciest II. a III. triedy vo vlastníctve BBSK - vybrané úseky ciest v okresoch Krupina a Veľký Krtíš</t>
  </si>
  <si>
    <t>Príloha č. 2 SP k výzve č. 5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</si>
  <si>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</si>
  <si>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AC</t>
    </r>
    <r>
      <rPr>
        <sz val="1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</si>
  <si>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</si>
  <si>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0,7 kg/m</t>
    </r>
    <r>
      <rPr>
        <vertAlign val="superscript"/>
        <sz val="11"/>
        <rFont val="Calibri"/>
        <family val="2"/>
        <charset val="238"/>
        <scheme val="minor"/>
      </rPr>
      <t>2</t>
    </r>
  </si>
  <si>
    <t xml:space="preserve">Zapílenie asfaltu na hr. 50 mm začiatku a konca úseku </t>
  </si>
  <si>
    <t>Čistenie vozovky-zametanie</t>
  </si>
  <si>
    <t xml:space="preserve">frézovanie s naložením a odvozom do 10 km                     (začiatky a konce ) </t>
  </si>
  <si>
    <t>Asfaltová zálievka pracovných spojov</t>
  </si>
  <si>
    <t>Frézovanie s naložením a odvozom do 10 km                     (začiatky a konce )</t>
  </si>
  <si>
    <r>
      <t>AC</t>
    </r>
    <r>
      <rPr>
        <sz val="1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</si>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</sst>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>
  <numFmts count="5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  <numFmt numFmtId="168" formatCode="&quot; &quot;* #,##0.00&quot;   &quot;;&quot;-&quot;* #,##0.00&quot;   &quot;;&quot; &quot;* &quot;-&quot;??&quot;   &quot;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indexed="17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color indexed="17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Protection="0"/>
  </cellStyleXfs>
  <cellXfs count="187">
    <xf numFmtId="0" fontId="0" fillId="0" borderId="0" xfId="0"/>
    <xf numFmtId="0" fontId="0" fillId="0" borderId="0" xfId="0"/>
    <xf numFmtId="0" fontId="0" fillId="0" borderId="5" xfId="3" applyFont="1" applyFill="1" applyBorder="1" applyAlignment="1">
      <alignment horizontal="left"/>
    </xf>
    <xf numFmtId="0" fontId="2" fillId="0" borderId="0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/>
    <xf numFmtId="0" fontId="4" fillId="0" borderId="0" xfId="0" applyFont="1" applyFill="1" applyBorder="1" applyAlignment="1"/>
    <xf numFmtId="49" fontId="7" fillId="3" borderId="63" xfId="0" applyNumberFormat="1" applyFont="1" applyFill="1" applyBorder="1" applyAlignment="1">
      <alignment horizontal="left"/>
    </xf>
    <xf numFmtId="167" fontId="7" fillId="3" borderId="63" xfId="0" applyNumberFormat="1" applyFont="1" applyFill="1" applyBorder="1" applyAlignment="1">
      <alignment horizontal="center"/>
    </xf>
    <xf numFmtId="168" fontId="7" fillId="3" borderId="64" xfId="0" applyNumberFormat="1" applyFont="1" applyFill="1" applyBorder="1" applyAlignment="1">
      <alignment horizontal="center"/>
    </xf>
    <xf numFmtId="168" fontId="7" fillId="3" borderId="65" xfId="0" applyNumberFormat="1" applyFont="1" applyFill="1" applyBorder="1" applyAlignment="1"/>
    <xf numFmtId="0" fontId="3" fillId="0" borderId="0" xfId="3" applyFont="1"/>
    <xf numFmtId="0" fontId="1" fillId="0" borderId="0" xfId="0" applyFont="1"/>
    <xf numFmtId="0" fontId="1" fillId="3" borderId="59" xfId="0" applyNumberFormat="1" applyFont="1" applyFill="1" applyBorder="1" applyAlignment="1">
      <alignment horizontal="center"/>
    </xf>
    <xf numFmtId="49" fontId="1" fillId="3" borderId="31" xfId="0" applyNumberFormat="1" applyFont="1" applyFill="1" applyBorder="1" applyAlignment="1">
      <alignment horizontal="center"/>
    </xf>
    <xf numFmtId="49" fontId="1" fillId="3" borderId="31" xfId="0" applyNumberFormat="1" applyFont="1" applyFill="1" applyBorder="1" applyAlignment="1">
      <alignment wrapText="1"/>
    </xf>
    <xf numFmtId="167" fontId="1" fillId="3" borderId="31" xfId="0" applyNumberFormat="1" applyFont="1" applyFill="1" applyBorder="1" applyAlignment="1">
      <alignment horizontal="center"/>
    </xf>
    <xf numFmtId="167" fontId="1" fillId="3" borderId="60" xfId="0" applyNumberFormat="1" applyFont="1" applyFill="1" applyBorder="1" applyAlignment="1">
      <alignment horizontal="center"/>
    </xf>
    <xf numFmtId="164" fontId="1" fillId="4" borderId="7" xfId="1" applyFont="1" applyFill="1" applyBorder="1" applyAlignment="1">
      <alignment horizontal="center"/>
    </xf>
    <xf numFmtId="168" fontId="1" fillId="3" borderId="61" xfId="0" applyNumberFormat="1" applyFont="1" applyFill="1" applyBorder="1" applyAlignment="1">
      <alignment vertical="center"/>
    </xf>
    <xf numFmtId="0" fontId="1" fillId="3" borderId="66" xfId="0" applyNumberFormat="1" applyFont="1" applyFill="1" applyBorder="1" applyAlignment="1">
      <alignment horizontal="center"/>
    </xf>
    <xf numFmtId="49" fontId="1" fillId="3" borderId="67" xfId="0" applyNumberFormat="1" applyFont="1" applyFill="1" applyBorder="1" applyAlignment="1">
      <alignment horizontal="center"/>
    </xf>
    <xf numFmtId="49" fontId="1" fillId="3" borderId="67" xfId="0" applyNumberFormat="1" applyFont="1" applyFill="1" applyBorder="1" applyAlignment="1"/>
    <xf numFmtId="167" fontId="1" fillId="3" borderId="67" xfId="0" applyNumberFormat="1" applyFont="1" applyFill="1" applyBorder="1" applyAlignment="1">
      <alignment horizontal="center"/>
    </xf>
    <xf numFmtId="167" fontId="1" fillId="3" borderId="68" xfId="0" applyNumberFormat="1" applyFont="1" applyFill="1" applyBorder="1" applyAlignment="1">
      <alignment horizontal="center"/>
    </xf>
    <xf numFmtId="164" fontId="1" fillId="4" borderId="24" xfId="1" applyFont="1" applyFill="1" applyBorder="1" applyAlignment="1">
      <alignment horizontal="center"/>
    </xf>
    <xf numFmtId="168" fontId="1" fillId="3" borderId="69" xfId="0" applyNumberFormat="1" applyFont="1" applyFill="1" applyBorder="1" applyAlignment="1">
      <alignment vertical="center"/>
    </xf>
    <xf numFmtId="0" fontId="1" fillId="3" borderId="62" xfId="0" applyFont="1" applyFill="1" applyBorder="1" applyAlignment="1">
      <alignment horizontal="center"/>
    </xf>
    <xf numFmtId="0" fontId="1" fillId="3" borderId="63" xfId="0" applyFont="1" applyFill="1" applyBorder="1" applyAlignment="1">
      <alignment horizontal="center"/>
    </xf>
    <xf numFmtId="167" fontId="1" fillId="3" borderId="63" xfId="0" applyNumberFormat="1" applyFont="1" applyFill="1" applyBorder="1" applyAlignment="1">
      <alignment horizontal="center"/>
    </xf>
    <xf numFmtId="49" fontId="2" fillId="3" borderId="56" xfId="0" applyNumberFormat="1" applyFont="1" applyFill="1" applyBorder="1" applyAlignment="1">
      <alignment horizontal="center" vertical="center"/>
    </xf>
    <xf numFmtId="49" fontId="2" fillId="3" borderId="26" xfId="0" applyNumberFormat="1" applyFont="1" applyFill="1" applyBorder="1" applyAlignment="1">
      <alignment horizontal="center" vertical="center"/>
    </xf>
    <xf numFmtId="49" fontId="7" fillId="3" borderId="26" xfId="0" applyNumberFormat="1" applyFont="1" applyFill="1" applyBorder="1" applyAlignment="1">
      <alignment horizontal="center" vertical="center"/>
    </xf>
    <xf numFmtId="49" fontId="7" fillId="3" borderId="26" xfId="0" applyNumberFormat="1" applyFont="1" applyFill="1" applyBorder="1" applyAlignment="1">
      <alignment horizontal="center" vertical="center" wrapText="1"/>
    </xf>
    <xf numFmtId="49" fontId="7" fillId="3" borderId="57" xfId="0" applyNumberFormat="1" applyFont="1" applyFill="1" applyBorder="1" applyAlignment="1">
      <alignment horizontal="center" vertical="center" wrapText="1"/>
    </xf>
    <xf numFmtId="49" fontId="7" fillId="3" borderId="58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0" fontId="1" fillId="0" borderId="0" xfId="3" applyFont="1"/>
    <xf numFmtId="0" fontId="1" fillId="0" borderId="0" xfId="3" applyFont="1" applyFill="1"/>
    <xf numFmtId="0" fontId="1" fillId="0" borderId="0" xfId="0" applyFont="1" applyFill="1" applyBorder="1"/>
    <xf numFmtId="0" fontId="1" fillId="0" borderId="13" xfId="0" applyFont="1" applyFill="1" applyBorder="1"/>
    <xf numFmtId="4" fontId="1" fillId="0" borderId="13" xfId="0" applyNumberFormat="1" applyFont="1" applyFill="1" applyBorder="1"/>
    <xf numFmtId="4" fontId="1" fillId="0" borderId="14" xfId="0" applyNumberFormat="1" applyFont="1" applyFill="1" applyBorder="1"/>
    <xf numFmtId="0" fontId="1" fillId="0" borderId="0" xfId="0" applyFont="1" applyFill="1" applyBorder="1" applyAlignment="1"/>
    <xf numFmtId="0" fontId="1" fillId="0" borderId="15" xfId="0" applyFont="1" applyFill="1" applyBorder="1" applyAlignment="1"/>
    <xf numFmtId="0" fontId="1" fillId="0" borderId="16" xfId="0" applyFont="1" applyFill="1" applyBorder="1"/>
    <xf numFmtId="4" fontId="1" fillId="0" borderId="0" xfId="0" applyNumberFormat="1" applyFont="1" applyFill="1" applyBorder="1"/>
    <xf numFmtId="4" fontId="1" fillId="0" borderId="15" xfId="0" applyNumberFormat="1" applyFont="1" applyFill="1" applyBorder="1"/>
    <xf numFmtId="0" fontId="1" fillId="0" borderId="17" xfId="0" applyFont="1" applyFill="1" applyBorder="1"/>
    <xf numFmtId="2" fontId="1" fillId="0" borderId="18" xfId="0" applyNumberFormat="1" applyFont="1" applyFill="1" applyBorder="1"/>
    <xf numFmtId="0" fontId="1" fillId="0" borderId="19" xfId="0" applyFont="1" applyFill="1" applyBorder="1"/>
    <xf numFmtId="2" fontId="1" fillId="0" borderId="20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21" xfId="0" applyFont="1" applyFill="1" applyBorder="1"/>
    <xf numFmtId="2" fontId="1" fillId="0" borderId="22" xfId="0" applyNumberFormat="1" applyFont="1" applyFill="1" applyBorder="1"/>
    <xf numFmtId="0" fontId="1" fillId="0" borderId="23" xfId="0" applyFont="1" applyFill="1" applyBorder="1"/>
    <xf numFmtId="2" fontId="1" fillId="0" borderId="24" xfId="0" applyNumberFormat="1" applyFont="1" applyFill="1" applyBorder="1"/>
    <xf numFmtId="2" fontId="1" fillId="0" borderId="0" xfId="0" applyNumberFormat="1" applyFont="1" applyFill="1" applyBorder="1"/>
    <xf numFmtId="4" fontId="1" fillId="0" borderId="1" xfId="0" applyNumberFormat="1" applyFont="1" applyBorder="1" applyAlignment="1">
      <alignment horizontal="center"/>
    </xf>
    <xf numFmtId="0" fontId="1" fillId="0" borderId="0" xfId="0" applyFont="1" applyBorder="1"/>
    <xf numFmtId="4" fontId="1" fillId="0" borderId="1" xfId="0" applyNumberFormat="1" applyFont="1" applyBorder="1" applyAlignment="1"/>
    <xf numFmtId="0" fontId="1" fillId="0" borderId="16" xfId="0" applyFont="1" applyBorder="1" applyAlignment="1"/>
    <xf numFmtId="4" fontId="1" fillId="0" borderId="0" xfId="0" applyNumberFormat="1" applyFont="1" applyBorder="1" applyAlignment="1"/>
    <xf numFmtId="4" fontId="1" fillId="0" borderId="15" xfId="0" applyNumberFormat="1" applyFont="1" applyBorder="1" applyAlignment="1"/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4" fontId="1" fillId="0" borderId="26" xfId="0" applyNumberFormat="1" applyFont="1" applyFill="1" applyBorder="1" applyAlignment="1">
      <alignment horizontal="center"/>
    </xf>
    <xf numFmtId="4" fontId="1" fillId="0" borderId="28" xfId="0" applyNumberFormat="1" applyFont="1" applyFill="1" applyBorder="1" applyAlignment="1">
      <alignment horizontal="center"/>
    </xf>
    <xf numFmtId="0" fontId="1" fillId="0" borderId="5" xfId="3" applyFont="1" applyFill="1" applyBorder="1" applyAlignment="1">
      <alignment horizontal="left"/>
    </xf>
    <xf numFmtId="0" fontId="1" fillId="0" borderId="6" xfId="3" applyFont="1" applyFill="1" applyBorder="1"/>
    <xf numFmtId="0" fontId="1" fillId="0" borderId="32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39" xfId="0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right"/>
    </xf>
    <xf numFmtId="0" fontId="1" fillId="0" borderId="40" xfId="0" applyFont="1" applyFill="1" applyBorder="1"/>
    <xf numFmtId="0" fontId="1" fillId="0" borderId="41" xfId="0" applyFont="1" applyFill="1" applyBorder="1"/>
    <xf numFmtId="0" fontId="1" fillId="0" borderId="54" xfId="0" applyFont="1" applyFill="1" applyBorder="1"/>
    <xf numFmtId="0" fontId="1" fillId="0" borderId="45" xfId="0" applyFont="1" applyFill="1" applyBorder="1"/>
    <xf numFmtId="0" fontId="1" fillId="0" borderId="55" xfId="0" applyFont="1" applyFill="1" applyBorder="1"/>
    <xf numFmtId="0" fontId="1" fillId="0" borderId="6" xfId="0" applyFont="1" applyFill="1" applyBorder="1"/>
    <xf numFmtId="0" fontId="1" fillId="0" borderId="50" xfId="0" applyFont="1" applyFill="1" applyBorder="1"/>
    <xf numFmtId="0" fontId="1" fillId="0" borderId="51" xfId="0" applyFont="1" applyFill="1" applyBorder="1"/>
    <xf numFmtId="4" fontId="1" fillId="0" borderId="51" xfId="0" applyNumberFormat="1" applyFont="1" applyFill="1" applyBorder="1"/>
    <xf numFmtId="0" fontId="1" fillId="0" borderId="0" xfId="0" applyFont="1" applyFill="1" applyAlignment="1"/>
    <xf numFmtId="4" fontId="1" fillId="0" borderId="0" xfId="0" applyNumberFormat="1" applyFont="1" applyFill="1" applyAlignment="1"/>
    <xf numFmtId="4" fontId="1" fillId="0" borderId="53" xfId="0" applyNumberFormat="1" applyFont="1" applyFill="1" applyBorder="1"/>
    <xf numFmtId="0" fontId="8" fillId="0" borderId="0" xfId="0" applyFont="1" applyFill="1" applyAlignment="1"/>
    <xf numFmtId="4" fontId="9" fillId="0" borderId="0" xfId="0" applyNumberFormat="1" applyFont="1" applyFill="1" applyAlignment="1"/>
    <xf numFmtId="0" fontId="9" fillId="0" borderId="0" xfId="0" applyFont="1" applyFill="1" applyAlignment="1"/>
    <xf numFmtId="4" fontId="9" fillId="0" borderId="0" xfId="0" applyNumberFormat="1" applyFont="1" applyFill="1"/>
    <xf numFmtId="0" fontId="8" fillId="0" borderId="0" xfId="3" applyFont="1" applyFill="1" applyAlignment="1">
      <alignment vertical="center"/>
    </xf>
    <xf numFmtId="0" fontId="10" fillId="0" borderId="0" xfId="3" applyFont="1"/>
    <xf numFmtId="0" fontId="3" fillId="0" borderId="0" xfId="3" applyFont="1" applyFill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/>
    <xf numFmtId="4" fontId="8" fillId="0" borderId="0" xfId="0" applyNumberFormat="1" applyFont="1"/>
    <xf numFmtId="0" fontId="8" fillId="0" borderId="12" xfId="0" applyFont="1" applyFill="1" applyBorder="1"/>
    <xf numFmtId="0" fontId="8" fillId="0" borderId="13" xfId="0" applyFont="1" applyFill="1" applyBorder="1"/>
    <xf numFmtId="0" fontId="8" fillId="0" borderId="16" xfId="0" applyFont="1" applyFill="1" applyBorder="1"/>
    <xf numFmtId="4" fontId="3" fillId="0" borderId="15" xfId="0" applyNumberFormat="1" applyFont="1" applyFill="1" applyBorder="1"/>
    <xf numFmtId="4" fontId="11" fillId="0" borderId="0" xfId="0" applyNumberFormat="1" applyFont="1" applyFill="1" applyBorder="1"/>
    <xf numFmtId="0" fontId="3" fillId="0" borderId="6" xfId="3" applyFont="1" applyFill="1" applyBorder="1" applyAlignment="1">
      <alignment horizontal="left"/>
    </xf>
    <xf numFmtId="0" fontId="3" fillId="0" borderId="7" xfId="3" applyFont="1" applyFill="1" applyBorder="1" applyAlignment="1">
      <alignment horizontal="left"/>
    </xf>
    <xf numFmtId="0" fontId="3" fillId="0" borderId="29" xfId="3" applyNumberFormat="1" applyFont="1" applyFill="1" applyBorder="1"/>
    <xf numFmtId="165" fontId="3" fillId="0" borderId="30" xfId="0" applyNumberFormat="1" applyFont="1" applyFill="1" applyBorder="1"/>
    <xf numFmtId="4" fontId="3" fillId="0" borderId="30" xfId="0" applyNumberFormat="1" applyFont="1" applyFill="1" applyBorder="1"/>
    <xf numFmtId="4" fontId="3" fillId="0" borderId="31" xfId="0" applyNumberFormat="1" applyFont="1" applyFill="1" applyBorder="1"/>
    <xf numFmtId="165" fontId="3" fillId="0" borderId="33" xfId="0" applyNumberFormat="1" applyFont="1" applyFill="1" applyBorder="1"/>
    <xf numFmtId="4" fontId="3" fillId="0" borderId="8" xfId="0" applyNumberFormat="1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165" fontId="3" fillId="0" borderId="31" xfId="0" applyNumberFormat="1" applyFont="1" applyFill="1" applyBorder="1" applyAlignment="1">
      <alignment vertical="center"/>
    </xf>
    <xf numFmtId="0" fontId="12" fillId="0" borderId="38" xfId="0" applyFont="1" applyFill="1" applyBorder="1"/>
    <xf numFmtId="0" fontId="3" fillId="0" borderId="42" xfId="0" applyFont="1" applyFill="1" applyBorder="1"/>
    <xf numFmtId="165" fontId="3" fillId="0" borderId="38" xfId="0" applyNumberFormat="1" applyFont="1" applyFill="1" applyBorder="1"/>
    <xf numFmtId="4" fontId="3" fillId="0" borderId="38" xfId="0" applyNumberFormat="1" applyFont="1" applyFill="1" applyBorder="1"/>
    <xf numFmtId="4" fontId="3" fillId="0" borderId="43" xfId="0" applyNumberFormat="1" applyFont="1" applyFill="1" applyBorder="1"/>
    <xf numFmtId="0" fontId="3" fillId="0" borderId="43" xfId="0" applyFont="1" applyFill="1" applyBorder="1"/>
    <xf numFmtId="165" fontId="3" fillId="0" borderId="43" xfId="0" applyNumberFormat="1" applyFont="1" applyFill="1" applyBorder="1"/>
    <xf numFmtId="0" fontId="12" fillId="0" borderId="8" xfId="0" applyFont="1" applyFill="1" applyBorder="1"/>
    <xf numFmtId="0" fontId="3" fillId="0" borderId="37" xfId="0" applyFont="1" applyFill="1" applyBorder="1"/>
    <xf numFmtId="165" fontId="3" fillId="0" borderId="44" xfId="0" applyNumberFormat="1" applyFont="1" applyFill="1" applyBorder="1"/>
    <xf numFmtId="4" fontId="3" fillId="0" borderId="8" xfId="0" applyNumberFormat="1" applyFont="1" applyFill="1" applyBorder="1"/>
    <xf numFmtId="4" fontId="3" fillId="0" borderId="44" xfId="0" applyNumberFormat="1" applyFont="1" applyFill="1" applyBorder="1"/>
    <xf numFmtId="0" fontId="3" fillId="0" borderId="6" xfId="0" applyFont="1" applyFill="1" applyBorder="1"/>
    <xf numFmtId="165" fontId="3" fillId="0" borderId="6" xfId="0" applyNumberFormat="1" applyFont="1" applyFill="1" applyBorder="1"/>
    <xf numFmtId="4" fontId="3" fillId="0" borderId="6" xfId="0" applyNumberFormat="1" applyFont="1" applyFill="1" applyBorder="1"/>
    <xf numFmtId="4" fontId="9" fillId="0" borderId="46" xfId="0" applyNumberFormat="1" applyFont="1" applyFill="1" applyBorder="1"/>
    <xf numFmtId="4" fontId="9" fillId="0" borderId="47" xfId="0" applyNumberFormat="1" applyFont="1" applyFill="1" applyBorder="1"/>
    <xf numFmtId="4" fontId="8" fillId="0" borderId="47" xfId="0" applyNumberFormat="1" applyFont="1" applyFill="1" applyBorder="1"/>
    <xf numFmtId="4" fontId="8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center"/>
    </xf>
    <xf numFmtId="4" fontId="8" fillId="0" borderId="15" xfId="0" applyNumberFormat="1" applyFont="1" applyFill="1" applyBorder="1"/>
    <xf numFmtId="4" fontId="9" fillId="0" borderId="16" xfId="0" applyNumberFormat="1" applyFont="1" applyFill="1" applyBorder="1"/>
    <xf numFmtId="4" fontId="9" fillId="0" borderId="0" xfId="0" applyNumberFormat="1" applyFont="1" applyFill="1" applyBorder="1"/>
    <xf numFmtId="0" fontId="12" fillId="0" borderId="0" xfId="0" applyFont="1" applyFill="1" applyBorder="1"/>
    <xf numFmtId="4" fontId="3" fillId="0" borderId="15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4" fontId="8" fillId="0" borderId="48" xfId="0" applyNumberFormat="1" applyFont="1" applyFill="1" applyBorder="1"/>
    <xf numFmtId="4" fontId="8" fillId="2" borderId="49" xfId="0" applyNumberFormat="1" applyFont="1" applyFill="1" applyBorder="1"/>
    <xf numFmtId="4" fontId="13" fillId="0" borderId="51" xfId="0" applyNumberFormat="1" applyFont="1" applyFill="1" applyBorder="1"/>
    <xf numFmtId="0" fontId="13" fillId="0" borderId="51" xfId="0" applyFont="1" applyFill="1" applyBorder="1"/>
    <xf numFmtId="10" fontId="13" fillId="0" borderId="51" xfId="0" applyNumberFormat="1" applyFont="1" applyFill="1" applyBorder="1"/>
    <xf numFmtId="4" fontId="13" fillId="0" borderId="52" xfId="0" applyNumberFormat="1" applyFont="1" applyFill="1" applyBorder="1"/>
    <xf numFmtId="0" fontId="14" fillId="0" borderId="0" xfId="0" applyFont="1" applyFill="1" applyAlignment="1"/>
    <xf numFmtId="0" fontId="8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4" fontId="3" fillId="0" borderId="0" xfId="3" applyNumberFormat="1" applyFont="1" applyFill="1" applyBorder="1" applyAlignment="1">
      <alignment vertical="center"/>
    </xf>
    <xf numFmtId="0" fontId="3" fillId="0" borderId="0" xfId="3" applyFont="1" applyFill="1" applyAlignment="1">
      <alignment vertical="center"/>
    </xf>
    <xf numFmtId="4" fontId="8" fillId="0" borderId="0" xfId="3" applyNumberFormat="1" applyFont="1" applyFill="1" applyBorder="1" applyAlignment="1">
      <alignment vertical="center"/>
    </xf>
    <xf numFmtId="4" fontId="8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0" fontId="8" fillId="0" borderId="0" xfId="3" applyFont="1" applyFill="1" applyBorder="1" applyAlignment="1">
      <alignment horizontal="left" vertical="center" wrapText="1"/>
    </xf>
    <xf numFmtId="0" fontId="8" fillId="0" borderId="0" xfId="3" applyFont="1" applyFill="1" applyBorder="1" applyAlignment="1">
      <alignment horizontal="left"/>
    </xf>
    <xf numFmtId="0" fontId="3" fillId="0" borderId="0" xfId="3" applyFont="1" applyFill="1" applyBorder="1"/>
    <xf numFmtId="0" fontId="3" fillId="0" borderId="0" xfId="3" applyFont="1" applyFill="1" applyBorder="1" applyAlignment="1"/>
    <xf numFmtId="0" fontId="3" fillId="0" borderId="0" xfId="3" applyFont="1" applyFill="1" applyBorder="1" applyAlignment="1">
      <alignment horizontal="center"/>
    </xf>
    <xf numFmtId="0" fontId="8" fillId="0" borderId="0" xfId="3" applyFont="1" applyFill="1" applyBorder="1" applyAlignment="1"/>
    <xf numFmtId="4" fontId="8" fillId="0" borderId="1" xfId="0" applyNumberFormat="1" applyFont="1" applyFill="1" applyBorder="1"/>
    <xf numFmtId="0" fontId="3" fillId="0" borderId="0" xfId="3" applyFont="1" applyAlignment="1">
      <alignment horizontal="left"/>
    </xf>
    <xf numFmtId="0" fontId="3" fillId="0" borderId="0" xfId="3" applyFont="1" applyFill="1" applyBorder="1" applyAlignment="1">
      <alignment horizontal="left"/>
    </xf>
    <xf numFmtId="0" fontId="3" fillId="0" borderId="2" xfId="0" applyFont="1" applyFill="1" applyBorder="1" applyAlignment="1"/>
    <xf numFmtId="0" fontId="1" fillId="0" borderId="3" xfId="0" applyFont="1" applyFill="1" applyBorder="1" applyAlignment="1"/>
    <xf numFmtId="0" fontId="3" fillId="0" borderId="34" xfId="3" applyFont="1" applyFill="1" applyBorder="1" applyAlignment="1">
      <alignment vertical="center" wrapText="1"/>
    </xf>
    <xf numFmtId="0" fontId="3" fillId="0" borderId="35" xfId="3" applyFont="1" applyFill="1" applyBorder="1" applyAlignment="1">
      <alignment vertical="center" wrapText="1"/>
    </xf>
    <xf numFmtId="0" fontId="3" fillId="0" borderId="36" xfId="3" applyFont="1" applyFill="1" applyBorder="1" applyAlignment="1">
      <alignment vertical="center" wrapText="1"/>
    </xf>
    <xf numFmtId="0" fontId="1" fillId="0" borderId="54" xfId="3" applyFont="1" applyFill="1" applyBorder="1" applyAlignment="1">
      <alignment horizontal="left" wrapText="1"/>
    </xf>
    <xf numFmtId="0" fontId="1" fillId="0" borderId="45" xfId="3" applyFont="1" applyFill="1" applyBorder="1" applyAlignment="1">
      <alignment horizontal="left" wrapText="1"/>
    </xf>
    <xf numFmtId="0" fontId="1" fillId="0" borderId="55" xfId="3" applyFont="1" applyFill="1" applyBorder="1" applyAlignment="1">
      <alignment horizontal="left" wrapText="1"/>
    </xf>
    <xf numFmtId="0" fontId="1" fillId="0" borderId="54" xfId="3" applyFont="1" applyFill="1" applyBorder="1" applyAlignment="1">
      <alignment horizontal="left"/>
    </xf>
    <xf numFmtId="0" fontId="1" fillId="0" borderId="45" xfId="3" applyFont="1" applyFill="1" applyBorder="1" applyAlignment="1">
      <alignment horizontal="left"/>
    </xf>
    <xf numFmtId="0" fontId="1" fillId="0" borderId="11" xfId="3" applyFont="1" applyFill="1" applyBorder="1" applyAlignment="1">
      <alignment horizontal="left"/>
    </xf>
    <xf numFmtId="0" fontId="8" fillId="0" borderId="0" xfId="3" applyFont="1" applyFill="1" applyBorder="1" applyAlignment="1">
      <alignment horizontal="left" vertical="center" wrapText="1"/>
    </xf>
    <xf numFmtId="0" fontId="0" fillId="0" borderId="54" xfId="3" applyFont="1" applyFill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4" xfId="3" applyFont="1" applyFill="1" applyBorder="1" applyAlignment="1">
      <alignment vertical="center" wrapText="1"/>
    </xf>
    <xf numFmtId="0" fontId="1" fillId="0" borderId="35" xfId="3" applyFont="1" applyFill="1" applyBorder="1" applyAlignment="1">
      <alignment vertical="center" wrapText="1"/>
    </xf>
    <xf numFmtId="0" fontId="1" fillId="0" borderId="36" xfId="3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/>
    </xf>
    <xf numFmtId="165" fontId="3" fillId="0" borderId="44" xfId="0" applyNumberFormat="1" applyFont="1" applyFill="1" applyBorder="1" applyAlignment="1">
      <alignment vertical="center"/>
    </xf>
    <xf numFmtId="4" fontId="3" fillId="0" borderId="44" xfId="0" applyNumberFormat="1" applyFont="1" applyFill="1" applyBorder="1" applyAlignment="1">
      <alignment vertical="center"/>
    </xf>
  </cellXfs>
  <cellStyles count="5">
    <cellStyle name="Čiarka 2" xfId="2"/>
    <cellStyle name="Čiarka 3" xfId="1"/>
    <cellStyle name="normálne" xfId="0" builtinId="0"/>
    <cellStyle name="Normálne 2" xfId="4"/>
    <cellStyle name="normálne_30 mil  17 01 2012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M42"/>
  <sheetViews>
    <sheetView tabSelected="1" workbookViewId="0">
      <selection activeCell="G24" sqref="G24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13" t="s">
        <v>52</v>
      </c>
      <c r="B1" s="13"/>
      <c r="C1" s="13"/>
      <c r="D1" s="13"/>
      <c r="E1" s="13"/>
      <c r="F1" s="13"/>
      <c r="G1" s="13"/>
      <c r="H1" s="13"/>
      <c r="I1" s="13"/>
      <c r="J1" s="13"/>
      <c r="K1" s="38"/>
      <c r="L1" s="14"/>
      <c r="M1" s="14"/>
    </row>
    <row r="2" spans="1:13">
      <c r="A2" s="39"/>
      <c r="B2" s="13"/>
      <c r="C2" s="13"/>
      <c r="D2" s="13"/>
      <c r="E2" s="13"/>
      <c r="F2" s="13"/>
      <c r="G2" s="13"/>
      <c r="H2" s="13"/>
      <c r="I2" s="13"/>
      <c r="J2" s="13"/>
      <c r="K2" s="38"/>
      <c r="L2" s="14"/>
      <c r="M2" s="14"/>
    </row>
    <row r="3" spans="1:13">
      <c r="A3" s="39" t="s">
        <v>4</v>
      </c>
      <c r="B3" s="13"/>
      <c r="C3" s="13"/>
      <c r="D3" s="13"/>
      <c r="E3" s="13"/>
      <c r="F3" s="13"/>
      <c r="G3" s="13"/>
      <c r="H3" s="13"/>
      <c r="I3" s="13"/>
      <c r="J3" s="13"/>
      <c r="K3" s="38"/>
      <c r="L3" s="14"/>
      <c r="M3" s="14"/>
    </row>
    <row r="4" spans="1:13">
      <c r="A4" s="164" t="s">
        <v>51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4"/>
      <c r="M4" s="14"/>
    </row>
    <row r="5" spans="1:13">
      <c r="A5" s="96" t="s">
        <v>5</v>
      </c>
      <c r="B5" s="13"/>
      <c r="C5" s="13"/>
      <c r="D5" s="13"/>
      <c r="E5" s="13"/>
      <c r="F5" s="13"/>
      <c r="G5" s="13"/>
      <c r="H5" s="13"/>
      <c r="I5" s="13"/>
      <c r="J5" s="13"/>
      <c r="K5" s="38"/>
      <c r="L5" s="14"/>
      <c r="M5" s="14"/>
    </row>
    <row r="6" spans="1:13">
      <c r="A6" s="40"/>
      <c r="B6" s="13"/>
      <c r="C6" s="13"/>
      <c r="D6" s="13"/>
      <c r="E6" s="13"/>
      <c r="F6" s="13"/>
      <c r="G6" s="13"/>
      <c r="H6" s="13"/>
      <c r="I6" s="13"/>
      <c r="J6" s="13"/>
      <c r="K6" s="38"/>
      <c r="L6" s="14"/>
      <c r="M6" s="14"/>
    </row>
    <row r="7" spans="1:13">
      <c r="A7" s="97" t="s">
        <v>6</v>
      </c>
      <c r="B7" s="13"/>
      <c r="C7" s="13"/>
      <c r="D7" s="13"/>
      <c r="E7" s="13"/>
      <c r="F7" s="13"/>
      <c r="G7" s="13"/>
      <c r="H7" s="13"/>
      <c r="I7" s="13"/>
      <c r="J7" s="13"/>
      <c r="K7" s="38"/>
      <c r="L7" s="14"/>
      <c r="M7" s="14"/>
    </row>
    <row r="8" spans="1:13">
      <c r="A8" s="97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38"/>
      <c r="L8" s="14"/>
      <c r="M8" s="14"/>
    </row>
    <row r="9" spans="1:13">
      <c r="A9" s="13"/>
      <c r="B9" s="13"/>
      <c r="C9" s="13"/>
      <c r="D9" s="13"/>
      <c r="E9" s="13"/>
      <c r="F9" s="13"/>
      <c r="G9" s="13"/>
      <c r="H9" s="13"/>
      <c r="I9" s="13"/>
      <c r="J9" s="13"/>
      <c r="K9" s="38"/>
      <c r="L9" s="14"/>
      <c r="M9" s="14"/>
    </row>
    <row r="10" spans="1:13">
      <c r="A10" s="39" t="s">
        <v>8</v>
      </c>
      <c r="B10" s="39"/>
      <c r="C10" s="39"/>
      <c r="D10" s="39"/>
      <c r="E10" s="39"/>
      <c r="F10" s="39"/>
      <c r="G10" s="39"/>
      <c r="H10" s="39"/>
      <c r="I10" s="39"/>
      <c r="J10" s="39"/>
      <c r="K10" s="38"/>
      <c r="L10" s="14"/>
      <c r="M10" s="14"/>
    </row>
    <row r="11" spans="1:13">
      <c r="A11" s="98" t="s">
        <v>37</v>
      </c>
      <c r="B11" s="3" t="s">
        <v>38</v>
      </c>
      <c r="C11" s="99"/>
      <c r="D11" s="41"/>
      <c r="E11" s="99"/>
      <c r="F11" s="41"/>
      <c r="G11" s="39"/>
      <c r="H11" s="39"/>
      <c r="I11" s="39"/>
      <c r="J11" s="39"/>
      <c r="K11" s="38"/>
      <c r="L11" s="14"/>
      <c r="M11" s="14"/>
    </row>
    <row r="12" spans="1:13" ht="15.75" thickBot="1">
      <c r="A12" s="100"/>
      <c r="B12" s="100"/>
      <c r="C12" s="100"/>
      <c r="D12" s="100"/>
      <c r="E12" s="100"/>
      <c r="F12" s="101"/>
      <c r="G12" s="100"/>
      <c r="H12" s="101"/>
      <c r="I12" s="100"/>
      <c r="J12" s="101"/>
      <c r="K12" s="101"/>
      <c r="L12" s="14"/>
      <c r="M12" s="14"/>
    </row>
    <row r="13" spans="1:13">
      <c r="A13" s="102" t="s">
        <v>9</v>
      </c>
      <c r="B13" s="103"/>
      <c r="C13" s="42"/>
      <c r="D13" s="42" t="s">
        <v>39</v>
      </c>
      <c r="E13" s="42"/>
      <c r="F13" s="43"/>
      <c r="G13" s="42"/>
      <c r="H13" s="43"/>
      <c r="I13" s="42"/>
      <c r="J13" s="43"/>
      <c r="K13" s="44"/>
      <c r="L13" s="14"/>
      <c r="M13" s="14"/>
    </row>
    <row r="14" spans="1:13">
      <c r="A14" s="104" t="s">
        <v>3</v>
      </c>
      <c r="B14" s="41"/>
      <c r="C14" s="41"/>
      <c r="D14" s="41"/>
      <c r="E14" s="6"/>
      <c r="F14" s="7"/>
      <c r="G14" s="8"/>
      <c r="H14" s="14"/>
      <c r="I14" s="45"/>
      <c r="J14" s="45"/>
      <c r="K14" s="46"/>
      <c r="L14" s="14"/>
      <c r="M14" s="14"/>
    </row>
    <row r="15" spans="1:13" ht="15.75" thickBot="1">
      <c r="A15" s="47"/>
      <c r="B15" s="41"/>
      <c r="C15" s="41"/>
      <c r="D15" s="41"/>
      <c r="E15" s="41"/>
      <c r="F15" s="48"/>
      <c r="G15" s="41"/>
      <c r="H15" s="4"/>
      <c r="I15" s="5"/>
      <c r="J15" s="48"/>
      <c r="K15" s="49"/>
      <c r="L15" s="14"/>
      <c r="M15" s="14"/>
    </row>
    <row r="16" spans="1:13">
      <c r="A16" s="50" t="s">
        <v>10</v>
      </c>
      <c r="B16" s="51">
        <v>3950</v>
      </c>
      <c r="C16" s="41" t="s">
        <v>11</v>
      </c>
      <c r="D16" s="41"/>
      <c r="E16" s="41"/>
      <c r="F16" s="48"/>
      <c r="G16" s="41"/>
      <c r="H16" s="4"/>
      <c r="I16" s="5"/>
      <c r="J16" s="48"/>
      <c r="K16" s="105"/>
      <c r="L16" s="14"/>
      <c r="M16" s="14"/>
    </row>
    <row r="17" spans="1:13">
      <c r="A17" s="52" t="s">
        <v>12</v>
      </c>
      <c r="B17" s="53">
        <v>5.12</v>
      </c>
      <c r="C17" s="41" t="s">
        <v>11</v>
      </c>
      <c r="D17" s="41"/>
      <c r="E17" s="41"/>
      <c r="F17" s="48"/>
      <c r="G17" s="41"/>
      <c r="H17" s="48"/>
      <c r="I17" s="41"/>
      <c r="J17" s="54"/>
      <c r="K17" s="49"/>
      <c r="L17" s="14"/>
      <c r="M17" s="14"/>
    </row>
    <row r="18" spans="1:13">
      <c r="A18" s="55" t="s">
        <v>13</v>
      </c>
      <c r="B18" s="56">
        <f>B16*B17</f>
        <v>20224</v>
      </c>
      <c r="C18" s="41" t="s">
        <v>14</v>
      </c>
      <c r="D18" s="41"/>
      <c r="E18" s="41"/>
      <c r="F18" s="48"/>
      <c r="G18" s="41"/>
      <c r="H18" s="48"/>
      <c r="I18" s="41"/>
      <c r="J18" s="54"/>
      <c r="K18" s="49"/>
      <c r="L18" s="14"/>
      <c r="M18" s="14"/>
    </row>
    <row r="19" spans="1:13" ht="15.75" thickBot="1">
      <c r="A19" s="57" t="s">
        <v>15</v>
      </c>
      <c r="B19" s="58"/>
      <c r="C19" s="47" t="s">
        <v>14</v>
      </c>
      <c r="D19" s="41"/>
      <c r="E19" s="41"/>
      <c r="F19" s="48"/>
      <c r="G19" s="41"/>
      <c r="H19" s="48"/>
      <c r="I19" s="41"/>
      <c r="J19" s="54"/>
      <c r="K19" s="49"/>
      <c r="L19" s="14"/>
      <c r="M19" s="14"/>
    </row>
    <row r="20" spans="1:13" ht="15.75" thickBot="1">
      <c r="A20" s="47"/>
      <c r="B20" s="59"/>
      <c r="C20" s="41"/>
      <c r="D20" s="41"/>
      <c r="E20" s="41"/>
      <c r="F20" s="48"/>
      <c r="G20" s="41"/>
      <c r="H20" s="48"/>
      <c r="I20" s="41"/>
      <c r="J20" s="54"/>
      <c r="K20" s="49"/>
      <c r="L20" s="14"/>
      <c r="M20" s="14"/>
    </row>
    <row r="21" spans="1:13" ht="15.75" thickBot="1">
      <c r="A21" s="47"/>
      <c r="B21" s="59"/>
      <c r="C21" s="41"/>
      <c r="D21" s="41"/>
      <c r="E21" s="41"/>
      <c r="F21" s="60" t="s">
        <v>16</v>
      </c>
      <c r="G21" s="61"/>
      <c r="H21" s="62" t="s">
        <v>17</v>
      </c>
      <c r="I21" s="63"/>
      <c r="J21" s="64"/>
      <c r="K21" s="65"/>
      <c r="L21" s="14"/>
      <c r="M21" s="14"/>
    </row>
    <row r="22" spans="1:13" ht="15.75" thickBot="1">
      <c r="A22" s="66" t="s">
        <v>18</v>
      </c>
      <c r="B22" s="67"/>
      <c r="C22" s="68"/>
      <c r="D22" s="69" t="s">
        <v>19</v>
      </c>
      <c r="E22" s="70" t="s">
        <v>20</v>
      </c>
      <c r="F22" s="71" t="s">
        <v>21</v>
      </c>
      <c r="G22" s="70" t="s">
        <v>22</v>
      </c>
      <c r="H22" s="72" t="s">
        <v>21</v>
      </c>
      <c r="I22" s="5"/>
      <c r="J22" s="106"/>
      <c r="K22" s="49"/>
      <c r="L22" s="14"/>
      <c r="M22" s="14"/>
    </row>
    <row r="23" spans="1:13">
      <c r="A23" s="2" t="s">
        <v>57</v>
      </c>
      <c r="B23" s="107"/>
      <c r="C23" s="108"/>
      <c r="D23" s="74" t="s">
        <v>11</v>
      </c>
      <c r="E23" s="109" t="s">
        <v>23</v>
      </c>
      <c r="F23" s="110"/>
      <c r="G23" s="111">
        <v>18</v>
      </c>
      <c r="H23" s="112">
        <f>F23*G23</f>
        <v>0</v>
      </c>
      <c r="I23" s="5"/>
      <c r="J23" s="4"/>
      <c r="K23" s="49"/>
      <c r="L23" s="14"/>
      <c r="M23" s="14"/>
    </row>
    <row r="24" spans="1:13" ht="17.25">
      <c r="A24" s="166" t="s">
        <v>58</v>
      </c>
      <c r="B24" s="167"/>
      <c r="C24" s="167"/>
      <c r="D24" s="75" t="s">
        <v>53</v>
      </c>
      <c r="E24" s="76"/>
      <c r="F24" s="113"/>
      <c r="G24" s="114">
        <f>B18+B19</f>
        <v>20224</v>
      </c>
      <c r="H24" s="112">
        <f>F24*G24</f>
        <v>0</v>
      </c>
      <c r="I24" s="5"/>
      <c r="J24" s="4"/>
      <c r="K24" s="49"/>
      <c r="L24" s="14"/>
      <c r="M24" s="14"/>
    </row>
    <row r="25" spans="1:13" ht="34.5" customHeight="1">
      <c r="A25" s="168" t="s">
        <v>59</v>
      </c>
      <c r="B25" s="169"/>
      <c r="C25" s="170"/>
      <c r="D25" s="77" t="s">
        <v>53</v>
      </c>
      <c r="E25" s="115" t="s">
        <v>23</v>
      </c>
      <c r="F25" s="116"/>
      <c r="G25" s="114">
        <v>350</v>
      </c>
      <c r="H25" s="114">
        <f>G25*F25</f>
        <v>0</v>
      </c>
      <c r="I25" s="5"/>
      <c r="J25" s="78"/>
      <c r="K25" s="105"/>
      <c r="L25" s="14"/>
      <c r="M25" s="14"/>
    </row>
    <row r="26" spans="1:13" ht="17.25">
      <c r="A26" s="79" t="s">
        <v>54</v>
      </c>
      <c r="B26" s="80"/>
      <c r="C26" s="80"/>
      <c r="D26" s="117" t="s">
        <v>55</v>
      </c>
      <c r="E26" s="118" t="s">
        <v>23</v>
      </c>
      <c r="F26" s="119"/>
      <c r="G26" s="120">
        <f>B18+B19</f>
        <v>20224</v>
      </c>
      <c r="H26" s="121">
        <f>F26*G26</f>
        <v>0</v>
      </c>
      <c r="I26" s="5"/>
      <c r="J26" s="4"/>
      <c r="K26" s="105"/>
      <c r="L26" s="14"/>
      <c r="M26" s="14"/>
    </row>
    <row r="27" spans="1:13" ht="17.25">
      <c r="A27" s="81" t="s">
        <v>24</v>
      </c>
      <c r="B27" s="82"/>
      <c r="C27" s="83"/>
      <c r="D27" s="83" t="s">
        <v>53</v>
      </c>
      <c r="E27" s="122" t="s">
        <v>56</v>
      </c>
      <c r="F27" s="123"/>
      <c r="G27" s="121">
        <f>B18+B19</f>
        <v>20224</v>
      </c>
      <c r="H27" s="121">
        <f>F27*G27</f>
        <v>0</v>
      </c>
      <c r="I27" s="5"/>
      <c r="J27" s="4"/>
      <c r="K27" s="105"/>
      <c r="L27" s="14"/>
      <c r="M27" s="14"/>
    </row>
    <row r="28" spans="1:13" ht="29.25" customHeight="1">
      <c r="A28" s="171" t="s">
        <v>36</v>
      </c>
      <c r="B28" s="172"/>
      <c r="C28" s="173"/>
      <c r="D28" s="124" t="s">
        <v>55</v>
      </c>
      <c r="E28" s="125" t="s">
        <v>23</v>
      </c>
      <c r="F28" s="126"/>
      <c r="G28" s="127">
        <v>18724</v>
      </c>
      <c r="H28" s="128">
        <f>F28*G28</f>
        <v>0</v>
      </c>
      <c r="I28" s="5"/>
      <c r="J28" s="4"/>
      <c r="K28" s="105"/>
      <c r="L28" s="14"/>
      <c r="M28" s="14"/>
    </row>
    <row r="29" spans="1:13" ht="17.25">
      <c r="A29" s="81" t="s">
        <v>24</v>
      </c>
      <c r="B29" s="82"/>
      <c r="C29" s="83"/>
      <c r="D29" s="83" t="s">
        <v>53</v>
      </c>
      <c r="E29" s="122" t="s">
        <v>56</v>
      </c>
      <c r="F29" s="123"/>
      <c r="G29" s="121">
        <f>B18+B19</f>
        <v>20224</v>
      </c>
      <c r="H29" s="121">
        <f>F29*G29</f>
        <v>0</v>
      </c>
      <c r="I29" s="5"/>
      <c r="J29" s="4"/>
      <c r="K29" s="105"/>
      <c r="L29" s="14"/>
      <c r="M29" s="14"/>
    </row>
    <row r="30" spans="1:13" ht="15.75" thickBot="1">
      <c r="A30" s="178" t="s">
        <v>60</v>
      </c>
      <c r="B30" s="175"/>
      <c r="C30" s="176"/>
      <c r="D30" s="84" t="s">
        <v>11</v>
      </c>
      <c r="E30" s="129"/>
      <c r="F30" s="130"/>
      <c r="G30" s="131">
        <f>B16+4*B17</f>
        <v>3970.48</v>
      </c>
      <c r="H30" s="128">
        <f t="shared" ref="H30" si="0">F30*G30</f>
        <v>0</v>
      </c>
      <c r="I30" s="5"/>
      <c r="J30" s="4"/>
      <c r="K30" s="105"/>
      <c r="L30" s="14"/>
      <c r="M30" s="14"/>
    </row>
    <row r="31" spans="1:13" ht="15.75" thickBot="1">
      <c r="A31" s="132"/>
      <c r="B31" s="133"/>
      <c r="C31" s="133"/>
      <c r="D31" s="133"/>
      <c r="E31" s="134"/>
      <c r="F31" s="134"/>
      <c r="G31" s="134" t="s">
        <v>0</v>
      </c>
      <c r="H31" s="163">
        <f>SUM(H23:H30)</f>
        <v>0</v>
      </c>
      <c r="I31" s="135"/>
      <c r="J31" s="136"/>
      <c r="K31" s="137"/>
      <c r="L31" s="14"/>
      <c r="M31" s="14"/>
    </row>
    <row r="32" spans="1:13" ht="18" thickBot="1">
      <c r="A32" s="138"/>
      <c r="B32" s="139"/>
      <c r="C32" s="139"/>
      <c r="D32" s="139"/>
      <c r="E32" s="140"/>
      <c r="F32" s="135"/>
      <c r="G32" s="135"/>
      <c r="H32" s="135"/>
      <c r="I32" s="135"/>
      <c r="J32" s="136" t="s">
        <v>25</v>
      </c>
      <c r="K32" s="141" t="s">
        <v>26</v>
      </c>
      <c r="L32" s="14"/>
      <c r="M32" s="14"/>
    </row>
    <row r="33" spans="1:13" ht="15.75" thickBot="1">
      <c r="A33" s="138"/>
      <c r="B33" s="139"/>
      <c r="C33" s="139"/>
      <c r="D33" s="139"/>
      <c r="E33" s="135"/>
      <c r="F33" s="135"/>
      <c r="G33" s="135"/>
      <c r="H33" s="135" t="s">
        <v>27</v>
      </c>
      <c r="I33" s="142" t="s">
        <v>21</v>
      </c>
      <c r="J33" s="143">
        <f>H31*0.2</f>
        <v>0</v>
      </c>
      <c r="K33" s="144">
        <f>H31*1.2</f>
        <v>0</v>
      </c>
      <c r="L33" s="14"/>
      <c r="M33" s="14"/>
    </row>
    <row r="34" spans="1:13" ht="15.75" thickBot="1">
      <c r="A34" s="85"/>
      <c r="B34" s="86"/>
      <c r="C34" s="86"/>
      <c r="D34" s="86"/>
      <c r="E34" s="86"/>
      <c r="F34" s="87"/>
      <c r="G34" s="145"/>
      <c r="H34" s="145"/>
      <c r="I34" s="146"/>
      <c r="J34" s="147"/>
      <c r="K34" s="148"/>
      <c r="L34" s="14"/>
      <c r="M34" s="14"/>
    </row>
    <row r="35" spans="1:13" ht="15.75" thickBot="1">
      <c r="A35" s="149"/>
      <c r="B35" s="88"/>
      <c r="C35" s="88"/>
      <c r="D35" s="88"/>
      <c r="E35" s="88"/>
      <c r="F35" s="89"/>
      <c r="G35" s="91"/>
      <c r="H35" s="92"/>
      <c r="I35" s="93"/>
      <c r="J35" s="94"/>
      <c r="K35" s="90"/>
      <c r="L35" s="14"/>
      <c r="M35" s="14"/>
    </row>
    <row r="36" spans="1:13">
      <c r="A36" s="150" t="s">
        <v>28</v>
      </c>
      <c r="B36" s="151"/>
      <c r="C36" s="151"/>
      <c r="D36" s="151"/>
      <c r="E36" s="151"/>
      <c r="F36" s="151"/>
      <c r="G36" s="152"/>
      <c r="H36" s="152"/>
      <c r="I36" s="151"/>
      <c r="J36" s="152"/>
      <c r="K36" s="152"/>
      <c r="L36" s="97"/>
      <c r="M36" s="97"/>
    </row>
    <row r="37" spans="1:13">
      <c r="A37" s="95" t="s">
        <v>29</v>
      </c>
      <c r="B37" s="153"/>
      <c r="C37" s="153"/>
      <c r="D37" s="153"/>
      <c r="E37" s="153"/>
      <c r="F37" s="153"/>
      <c r="G37" s="95"/>
      <c r="H37" s="95"/>
      <c r="I37" s="154"/>
      <c r="J37" s="155"/>
      <c r="K37" s="156"/>
      <c r="L37" s="97"/>
      <c r="M37" s="97"/>
    </row>
    <row r="38" spans="1:13">
      <c r="A38" s="177" t="s">
        <v>30</v>
      </c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</row>
    <row r="39" spans="1:13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</row>
    <row r="40" spans="1:13">
      <c r="A40" s="14"/>
      <c r="B40" s="14"/>
      <c r="C40" s="14"/>
      <c r="D40" s="14"/>
      <c r="E40" s="14"/>
      <c r="F40" s="38"/>
      <c r="G40" s="14"/>
      <c r="H40" s="38"/>
      <c r="I40" s="14"/>
      <c r="J40" s="38"/>
      <c r="K40" s="38"/>
      <c r="L40" s="14"/>
      <c r="M40" s="14"/>
    </row>
    <row r="41" spans="1:13">
      <c r="A41" s="158"/>
      <c r="B41" s="158"/>
      <c r="C41" s="159"/>
      <c r="D41" s="160"/>
      <c r="E41" s="160"/>
      <c r="F41" s="160"/>
      <c r="G41" s="161" t="s">
        <v>31</v>
      </c>
      <c r="H41" s="161"/>
      <c r="I41" s="161"/>
      <c r="J41" s="38"/>
      <c r="K41" s="38"/>
      <c r="L41" s="14"/>
      <c r="M41" s="14"/>
    </row>
    <row r="42" spans="1:13">
      <c r="A42" s="165" t="s">
        <v>32</v>
      </c>
      <c r="B42" s="165"/>
      <c r="C42" s="165"/>
      <c r="D42" s="162"/>
      <c r="E42" s="162"/>
      <c r="F42" s="159"/>
      <c r="G42" s="161" t="s">
        <v>33</v>
      </c>
      <c r="H42" s="161"/>
      <c r="I42" s="161"/>
      <c r="J42" s="38"/>
      <c r="K42" s="38"/>
      <c r="L42" s="14"/>
      <c r="M42" s="14"/>
    </row>
  </sheetData>
  <mergeCells count="7">
    <mergeCell ref="A4:K4"/>
    <mergeCell ref="A42:C42"/>
    <mergeCell ref="A24:C24"/>
    <mergeCell ref="A25:C25"/>
    <mergeCell ref="A28:C28"/>
    <mergeCell ref="A30:C30"/>
    <mergeCell ref="A38:M38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M42"/>
  <sheetViews>
    <sheetView workbookViewId="0">
      <selection activeCell="I20" sqref="I20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13" t="s">
        <v>52</v>
      </c>
      <c r="B1" s="13"/>
      <c r="C1" s="13"/>
      <c r="D1" s="13"/>
      <c r="E1" s="13"/>
      <c r="F1" s="13"/>
      <c r="G1" s="13"/>
      <c r="H1" s="13"/>
      <c r="I1" s="13"/>
      <c r="J1" s="13"/>
      <c r="K1" s="38"/>
      <c r="L1" s="14"/>
      <c r="M1" s="14"/>
    </row>
    <row r="2" spans="1:13">
      <c r="A2" s="39"/>
      <c r="B2" s="13"/>
      <c r="C2" s="13"/>
      <c r="D2" s="13"/>
      <c r="E2" s="13"/>
      <c r="F2" s="13"/>
      <c r="G2" s="13"/>
      <c r="H2" s="13"/>
      <c r="I2" s="13"/>
      <c r="J2" s="13"/>
      <c r="K2" s="38"/>
      <c r="L2" s="14"/>
      <c r="M2" s="14"/>
    </row>
    <row r="3" spans="1:13">
      <c r="A3" s="39" t="s">
        <v>4</v>
      </c>
      <c r="B3" s="13"/>
      <c r="C3" s="13"/>
      <c r="D3" s="13"/>
      <c r="E3" s="13"/>
      <c r="F3" s="13"/>
      <c r="G3" s="13"/>
      <c r="H3" s="13"/>
      <c r="I3" s="13"/>
      <c r="J3" s="13"/>
      <c r="K3" s="38"/>
      <c r="L3" s="14"/>
      <c r="M3" s="14"/>
    </row>
    <row r="4" spans="1:13">
      <c r="A4" s="164" t="s">
        <v>51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4"/>
      <c r="M4" s="14"/>
    </row>
    <row r="5" spans="1:13">
      <c r="A5" s="96" t="s">
        <v>5</v>
      </c>
      <c r="B5" s="13"/>
      <c r="C5" s="13"/>
      <c r="D5" s="13"/>
      <c r="E5" s="13"/>
      <c r="F5" s="13"/>
      <c r="G5" s="13"/>
      <c r="H5" s="13"/>
      <c r="I5" s="13"/>
      <c r="J5" s="13"/>
      <c r="K5" s="38"/>
      <c r="L5" s="14"/>
      <c r="M5" s="14"/>
    </row>
    <row r="6" spans="1:13">
      <c r="A6" s="40"/>
      <c r="B6" s="13"/>
      <c r="C6" s="13"/>
      <c r="D6" s="13"/>
      <c r="E6" s="13"/>
      <c r="F6" s="13"/>
      <c r="G6" s="13"/>
      <c r="H6" s="13"/>
      <c r="I6" s="13"/>
      <c r="J6" s="13"/>
      <c r="K6" s="38"/>
      <c r="L6" s="14"/>
      <c r="M6" s="14"/>
    </row>
    <row r="7" spans="1:13">
      <c r="A7" s="97" t="s">
        <v>6</v>
      </c>
      <c r="B7" s="13"/>
      <c r="C7" s="13"/>
      <c r="D7" s="13"/>
      <c r="E7" s="13"/>
      <c r="F7" s="13"/>
      <c r="G7" s="13"/>
      <c r="H7" s="13"/>
      <c r="I7" s="13"/>
      <c r="J7" s="13"/>
      <c r="K7" s="38"/>
      <c r="L7" s="14"/>
      <c r="M7" s="14"/>
    </row>
    <row r="8" spans="1:13">
      <c r="A8" s="97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38"/>
      <c r="L8" s="14"/>
      <c r="M8" s="14"/>
    </row>
    <row r="9" spans="1:13">
      <c r="A9" s="13"/>
      <c r="B9" s="13"/>
      <c r="C9" s="13"/>
      <c r="D9" s="13"/>
      <c r="E9" s="13"/>
      <c r="F9" s="13"/>
      <c r="G9" s="13"/>
      <c r="H9" s="13"/>
      <c r="I9" s="13"/>
      <c r="J9" s="13"/>
      <c r="K9" s="38"/>
      <c r="L9" s="14"/>
      <c r="M9" s="14"/>
    </row>
    <row r="10" spans="1:13">
      <c r="A10" s="39" t="s">
        <v>8</v>
      </c>
      <c r="B10" s="39"/>
      <c r="C10" s="39"/>
      <c r="D10" s="39"/>
      <c r="E10" s="39"/>
      <c r="F10" s="39"/>
      <c r="G10" s="39"/>
      <c r="H10" s="39"/>
      <c r="I10" s="39"/>
      <c r="J10" s="39"/>
      <c r="K10" s="38"/>
      <c r="L10" s="14"/>
      <c r="M10" s="14"/>
    </row>
    <row r="11" spans="1:13">
      <c r="A11" s="99" t="s">
        <v>1</v>
      </c>
      <c r="B11" s="3" t="s">
        <v>2</v>
      </c>
      <c r="C11" s="99"/>
      <c r="D11" s="41"/>
      <c r="E11" s="99"/>
      <c r="F11" s="41"/>
      <c r="G11" s="39"/>
      <c r="H11" s="39"/>
      <c r="I11" s="39"/>
      <c r="J11" s="39"/>
      <c r="K11" s="38"/>
      <c r="L11" s="14"/>
      <c r="M11" s="14"/>
    </row>
    <row r="12" spans="1:13" ht="15.75" thickBot="1">
      <c r="A12" s="100"/>
      <c r="B12" s="100"/>
      <c r="C12" s="100"/>
      <c r="D12" s="100"/>
      <c r="E12" s="100"/>
      <c r="F12" s="101"/>
      <c r="G12" s="100"/>
      <c r="H12" s="101"/>
      <c r="I12" s="100"/>
      <c r="J12" s="101"/>
      <c r="K12" s="101"/>
      <c r="L12" s="14"/>
      <c r="M12" s="14"/>
    </row>
    <row r="13" spans="1:13">
      <c r="A13" s="102" t="s">
        <v>9</v>
      </c>
      <c r="B13" s="103"/>
      <c r="C13" s="42"/>
      <c r="D13" s="42" t="s">
        <v>34</v>
      </c>
      <c r="E13" s="42"/>
      <c r="F13" s="43"/>
      <c r="G13" s="42"/>
      <c r="H13" s="43"/>
      <c r="I13" s="42"/>
      <c r="J13" s="43"/>
      <c r="K13" s="44"/>
      <c r="L13" s="14"/>
      <c r="M13" s="14"/>
    </row>
    <row r="14" spans="1:13">
      <c r="A14" s="104" t="s">
        <v>1</v>
      </c>
      <c r="B14" s="41"/>
      <c r="C14" s="41"/>
      <c r="D14" s="41" t="s">
        <v>35</v>
      </c>
      <c r="E14" s="41"/>
      <c r="F14" s="4"/>
      <c r="G14" s="5"/>
      <c r="H14" s="45"/>
      <c r="I14" s="45"/>
      <c r="J14" s="45"/>
      <c r="K14" s="46"/>
      <c r="L14" s="14"/>
      <c r="M14" s="14"/>
    </row>
    <row r="15" spans="1:13" ht="15.75" thickBot="1">
      <c r="A15" s="47"/>
      <c r="B15" s="41"/>
      <c r="C15" s="41"/>
      <c r="D15" s="41"/>
      <c r="E15" s="41"/>
      <c r="F15" s="48"/>
      <c r="G15" s="41"/>
      <c r="H15" s="4"/>
      <c r="I15" s="5"/>
      <c r="J15" s="48"/>
      <c r="K15" s="49"/>
      <c r="L15" s="14"/>
      <c r="M15" s="14"/>
    </row>
    <row r="16" spans="1:13">
      <c r="A16" s="50" t="s">
        <v>10</v>
      </c>
      <c r="B16" s="51">
        <v>554</v>
      </c>
      <c r="C16" s="41" t="s">
        <v>11</v>
      </c>
      <c r="D16" s="41"/>
      <c r="E16" s="41"/>
      <c r="F16" s="48"/>
      <c r="G16" s="41"/>
      <c r="H16" s="4"/>
      <c r="I16" s="5"/>
      <c r="J16" s="48"/>
      <c r="K16" s="105"/>
      <c r="L16" s="14"/>
      <c r="M16" s="14"/>
    </row>
    <row r="17" spans="1:13">
      <c r="A17" s="52" t="s">
        <v>12</v>
      </c>
      <c r="B17" s="53">
        <v>4.5</v>
      </c>
      <c r="C17" s="41" t="s">
        <v>11</v>
      </c>
      <c r="D17" s="41"/>
      <c r="E17" s="41"/>
      <c r="F17" s="48"/>
      <c r="G17" s="41"/>
      <c r="H17" s="48"/>
      <c r="I17" s="41"/>
      <c r="J17" s="54"/>
      <c r="K17" s="49"/>
      <c r="L17" s="14"/>
      <c r="M17" s="14"/>
    </row>
    <row r="18" spans="1:13">
      <c r="A18" s="55" t="s">
        <v>13</v>
      </c>
      <c r="B18" s="56">
        <f>B16*B17</f>
        <v>2493</v>
      </c>
      <c r="C18" s="41" t="s">
        <v>14</v>
      </c>
      <c r="D18" s="41"/>
      <c r="E18" s="41"/>
      <c r="F18" s="48"/>
      <c r="G18" s="41"/>
      <c r="H18" s="48"/>
      <c r="I18" s="41"/>
      <c r="J18" s="54"/>
      <c r="K18" s="49"/>
      <c r="L18" s="14"/>
      <c r="M18" s="14"/>
    </row>
    <row r="19" spans="1:13" ht="15.75" thickBot="1">
      <c r="A19" s="57" t="s">
        <v>15</v>
      </c>
      <c r="B19" s="58">
        <v>5</v>
      </c>
      <c r="C19" s="47" t="s">
        <v>14</v>
      </c>
      <c r="D19" s="41"/>
      <c r="E19" s="41"/>
      <c r="F19" s="48"/>
      <c r="G19" s="41"/>
      <c r="H19" s="48"/>
      <c r="I19" s="41"/>
      <c r="J19" s="54"/>
      <c r="K19" s="49"/>
      <c r="L19" s="14"/>
      <c r="M19" s="14"/>
    </row>
    <row r="20" spans="1:13" ht="15.75" thickBot="1">
      <c r="A20" s="47"/>
      <c r="B20" s="59"/>
      <c r="C20" s="41"/>
      <c r="D20" s="41"/>
      <c r="E20" s="41"/>
      <c r="F20" s="48"/>
      <c r="G20" s="41"/>
      <c r="H20" s="48"/>
      <c r="I20" s="41"/>
      <c r="J20" s="54"/>
      <c r="K20" s="49"/>
      <c r="L20" s="14"/>
      <c r="M20" s="14"/>
    </row>
    <row r="21" spans="1:13" ht="15.75" thickBot="1">
      <c r="A21" s="47"/>
      <c r="B21" s="59"/>
      <c r="C21" s="41"/>
      <c r="D21" s="41"/>
      <c r="E21" s="41"/>
      <c r="F21" s="60" t="s">
        <v>16</v>
      </c>
      <c r="G21" s="61"/>
      <c r="H21" s="62" t="s">
        <v>17</v>
      </c>
      <c r="I21" s="63"/>
      <c r="J21" s="64"/>
      <c r="K21" s="65"/>
      <c r="L21" s="14"/>
      <c r="M21" s="14"/>
    </row>
    <row r="22" spans="1:13" ht="15.75" thickBot="1">
      <c r="A22" s="66" t="s">
        <v>18</v>
      </c>
      <c r="B22" s="67"/>
      <c r="C22" s="68"/>
      <c r="D22" s="69" t="s">
        <v>19</v>
      </c>
      <c r="E22" s="70" t="s">
        <v>20</v>
      </c>
      <c r="F22" s="71" t="s">
        <v>21</v>
      </c>
      <c r="G22" s="70" t="s">
        <v>22</v>
      </c>
      <c r="H22" s="72" t="s">
        <v>21</v>
      </c>
      <c r="I22" s="5"/>
      <c r="J22" s="106"/>
      <c r="K22" s="49"/>
      <c r="L22" s="14"/>
      <c r="M22" s="14"/>
    </row>
    <row r="23" spans="1:13">
      <c r="A23" s="73" t="s">
        <v>57</v>
      </c>
      <c r="B23" s="107"/>
      <c r="C23" s="108"/>
      <c r="D23" s="74" t="s">
        <v>11</v>
      </c>
      <c r="E23" s="109" t="s">
        <v>23</v>
      </c>
      <c r="F23" s="110"/>
      <c r="G23" s="111">
        <v>6.5</v>
      </c>
      <c r="H23" s="112">
        <f>F23*G23</f>
        <v>0</v>
      </c>
      <c r="I23" s="5"/>
      <c r="J23" s="4"/>
      <c r="K23" s="49"/>
      <c r="L23" s="14"/>
      <c r="M23" s="14"/>
    </row>
    <row r="24" spans="1:13" ht="17.25">
      <c r="A24" s="166" t="s">
        <v>58</v>
      </c>
      <c r="B24" s="167"/>
      <c r="C24" s="167"/>
      <c r="D24" s="75" t="s">
        <v>53</v>
      </c>
      <c r="E24" s="76"/>
      <c r="F24" s="113"/>
      <c r="G24" s="114">
        <f>B18+B19</f>
        <v>2498</v>
      </c>
      <c r="H24" s="112">
        <f>F24*G24</f>
        <v>0</v>
      </c>
      <c r="I24" s="5"/>
      <c r="J24" s="4"/>
      <c r="K24" s="49"/>
      <c r="L24" s="14"/>
      <c r="M24" s="14"/>
    </row>
    <row r="25" spans="1:13" ht="30" customHeight="1">
      <c r="A25" s="181" t="s">
        <v>61</v>
      </c>
      <c r="B25" s="182"/>
      <c r="C25" s="183"/>
      <c r="D25" s="77" t="s">
        <v>53</v>
      </c>
      <c r="E25" s="115" t="s">
        <v>23</v>
      </c>
      <c r="F25" s="116"/>
      <c r="G25" s="114">
        <v>30</v>
      </c>
      <c r="H25" s="114">
        <f>G25*F25</f>
        <v>0</v>
      </c>
      <c r="I25" s="5"/>
      <c r="J25" s="78"/>
      <c r="K25" s="105"/>
      <c r="L25" s="14"/>
      <c r="M25" s="14"/>
    </row>
    <row r="26" spans="1:13" ht="17.25">
      <c r="A26" s="79" t="s">
        <v>62</v>
      </c>
      <c r="B26" s="80"/>
      <c r="C26" s="80"/>
      <c r="D26" s="117" t="s">
        <v>63</v>
      </c>
      <c r="E26" s="118" t="s">
        <v>23</v>
      </c>
      <c r="F26" s="119"/>
      <c r="G26" s="120">
        <f>B18+B19</f>
        <v>2498</v>
      </c>
      <c r="H26" s="121">
        <f>F26*G26</f>
        <v>0</v>
      </c>
      <c r="I26" s="5"/>
      <c r="J26" s="4"/>
      <c r="K26" s="105"/>
      <c r="L26" s="14"/>
      <c r="M26" s="14"/>
    </row>
    <row r="27" spans="1:13" ht="30" customHeight="1">
      <c r="A27" s="171" t="s">
        <v>36</v>
      </c>
      <c r="B27" s="172"/>
      <c r="C27" s="173"/>
      <c r="D27" s="184" t="s">
        <v>63</v>
      </c>
      <c r="E27" s="115" t="s">
        <v>23</v>
      </c>
      <c r="F27" s="185"/>
      <c r="G27" s="114">
        <f>B18+B19</f>
        <v>2498</v>
      </c>
      <c r="H27" s="186">
        <f>F27*G27</f>
        <v>0</v>
      </c>
      <c r="I27" s="5"/>
      <c r="J27" s="4"/>
      <c r="K27" s="105"/>
      <c r="L27" s="14"/>
      <c r="M27" s="14"/>
    </row>
    <row r="28" spans="1:13" ht="17.25">
      <c r="A28" s="81" t="s">
        <v>24</v>
      </c>
      <c r="B28" s="82"/>
      <c r="C28" s="83"/>
      <c r="D28" s="83" t="s">
        <v>53</v>
      </c>
      <c r="E28" s="122" t="s">
        <v>56</v>
      </c>
      <c r="F28" s="123"/>
      <c r="G28" s="121">
        <f>B18+B19</f>
        <v>2498</v>
      </c>
      <c r="H28" s="121">
        <f>F28*G28</f>
        <v>0</v>
      </c>
      <c r="I28" s="5"/>
      <c r="J28" s="4"/>
      <c r="K28" s="105"/>
      <c r="L28" s="14"/>
      <c r="M28" s="14"/>
    </row>
    <row r="29" spans="1:13" ht="15.75" thickBot="1">
      <c r="A29" s="174" t="s">
        <v>60</v>
      </c>
      <c r="B29" s="175"/>
      <c r="C29" s="176"/>
      <c r="D29" s="84" t="s">
        <v>11</v>
      </c>
      <c r="E29" s="129"/>
      <c r="F29" s="130"/>
      <c r="G29" s="131">
        <f>B16+4*B17</f>
        <v>572</v>
      </c>
      <c r="H29" s="128">
        <f t="shared" ref="H29" si="0">F29*G29</f>
        <v>0</v>
      </c>
      <c r="I29" s="5"/>
      <c r="J29" s="4"/>
      <c r="K29" s="105"/>
      <c r="L29" s="14"/>
      <c r="M29" s="14"/>
    </row>
    <row r="30" spans="1:13" ht="15.75" thickBot="1">
      <c r="A30" s="132"/>
      <c r="B30" s="133"/>
      <c r="C30" s="133"/>
      <c r="D30" s="133"/>
      <c r="E30" s="134"/>
      <c r="F30" s="134"/>
      <c r="G30" s="134" t="s">
        <v>0</v>
      </c>
      <c r="H30" s="163">
        <f>SUM(H23:H29)</f>
        <v>0</v>
      </c>
      <c r="I30" s="135"/>
      <c r="J30" s="136"/>
      <c r="K30" s="137"/>
      <c r="L30" s="14"/>
      <c r="M30" s="14"/>
    </row>
    <row r="31" spans="1:13" ht="18" thickBot="1">
      <c r="A31" s="138"/>
      <c r="B31" s="139"/>
      <c r="C31" s="139"/>
      <c r="D31" s="139"/>
      <c r="E31" s="140"/>
      <c r="F31" s="135"/>
      <c r="G31" s="135"/>
      <c r="H31" s="135"/>
      <c r="I31" s="135"/>
      <c r="J31" s="136" t="s">
        <v>25</v>
      </c>
      <c r="K31" s="141" t="s">
        <v>26</v>
      </c>
      <c r="L31" s="14"/>
      <c r="M31" s="14"/>
    </row>
    <row r="32" spans="1:13" ht="15.75" thickBot="1">
      <c r="A32" s="138"/>
      <c r="B32" s="139"/>
      <c r="C32" s="139"/>
      <c r="D32" s="139"/>
      <c r="E32" s="135"/>
      <c r="F32" s="135"/>
      <c r="G32" s="135"/>
      <c r="H32" s="135" t="s">
        <v>27</v>
      </c>
      <c r="I32" s="142" t="s">
        <v>21</v>
      </c>
      <c r="J32" s="143">
        <f>H30*0.2</f>
        <v>0</v>
      </c>
      <c r="K32" s="144">
        <f>H30*1.2</f>
        <v>0</v>
      </c>
      <c r="L32" s="14"/>
      <c r="M32" s="14"/>
    </row>
    <row r="33" spans="1:13" ht="15.75" thickBot="1">
      <c r="A33" s="85"/>
      <c r="B33" s="86"/>
      <c r="C33" s="86"/>
      <c r="D33" s="86"/>
      <c r="E33" s="86"/>
      <c r="F33" s="87"/>
      <c r="G33" s="145"/>
      <c r="H33" s="145"/>
      <c r="I33" s="146"/>
      <c r="J33" s="147"/>
      <c r="K33" s="148"/>
      <c r="L33" s="14"/>
      <c r="M33" s="14"/>
    </row>
    <row r="34" spans="1:13" ht="15.75" thickBot="1">
      <c r="A34" s="149"/>
      <c r="B34" s="88"/>
      <c r="C34" s="88"/>
      <c r="D34" s="88"/>
      <c r="E34" s="88"/>
      <c r="F34" s="89"/>
      <c r="G34" s="91"/>
      <c r="H34" s="92"/>
      <c r="I34" s="93"/>
      <c r="J34" s="94"/>
      <c r="K34" s="90"/>
      <c r="L34" s="14"/>
      <c r="M34" s="14"/>
    </row>
    <row r="35" spans="1:13">
      <c r="A35" s="150" t="s">
        <v>28</v>
      </c>
      <c r="B35" s="151"/>
      <c r="C35" s="151"/>
      <c r="D35" s="151"/>
      <c r="E35" s="151"/>
      <c r="F35" s="151"/>
      <c r="G35" s="152"/>
      <c r="H35" s="152"/>
      <c r="I35" s="151"/>
      <c r="J35" s="152"/>
      <c r="K35" s="152"/>
      <c r="L35" s="97"/>
      <c r="M35" s="97"/>
    </row>
    <row r="36" spans="1:13">
      <c r="A36" s="95" t="s">
        <v>29</v>
      </c>
      <c r="B36" s="153"/>
      <c r="C36" s="153"/>
      <c r="D36" s="153"/>
      <c r="E36" s="153"/>
      <c r="F36" s="153"/>
      <c r="G36" s="95"/>
      <c r="H36" s="95"/>
      <c r="I36" s="154"/>
      <c r="J36" s="155"/>
      <c r="K36" s="156"/>
      <c r="L36" s="97"/>
      <c r="M36" s="97"/>
    </row>
    <row r="37" spans="1:13">
      <c r="A37" s="177" t="s">
        <v>30</v>
      </c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</row>
    <row r="38" spans="1:13">
      <c r="A38" s="157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</row>
    <row r="39" spans="1:13">
      <c r="A39" s="14"/>
      <c r="B39" s="14"/>
      <c r="C39" s="14"/>
      <c r="D39" s="14"/>
      <c r="E39" s="14"/>
      <c r="F39" s="38"/>
      <c r="G39" s="14"/>
      <c r="H39" s="38"/>
      <c r="I39" s="14"/>
      <c r="J39" s="38"/>
      <c r="K39" s="38"/>
      <c r="L39" s="14"/>
      <c r="M39" s="14"/>
    </row>
    <row r="40" spans="1:13">
      <c r="A40" s="158"/>
      <c r="B40" s="158"/>
      <c r="C40" s="159"/>
      <c r="D40" s="160"/>
      <c r="E40" s="160"/>
      <c r="F40" s="160"/>
      <c r="G40" s="161" t="s">
        <v>31</v>
      </c>
      <c r="H40" s="161"/>
      <c r="I40" s="161"/>
      <c r="J40" s="38"/>
      <c r="K40" s="38"/>
      <c r="L40" s="14"/>
      <c r="M40" s="14"/>
    </row>
    <row r="41" spans="1:13">
      <c r="A41" s="165" t="s">
        <v>32</v>
      </c>
      <c r="B41" s="165"/>
      <c r="C41" s="165"/>
      <c r="D41" s="162"/>
      <c r="E41" s="162"/>
      <c r="F41" s="159"/>
      <c r="G41" s="161" t="s">
        <v>33</v>
      </c>
      <c r="H41" s="161"/>
      <c r="I41" s="161"/>
      <c r="J41" s="38"/>
      <c r="K41" s="38"/>
      <c r="L41" s="14"/>
      <c r="M41" s="14"/>
    </row>
    <row r="42" spans="1:13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</row>
  </sheetData>
  <mergeCells count="7">
    <mergeCell ref="A4:K4"/>
    <mergeCell ref="A41:C41"/>
    <mergeCell ref="A24:C24"/>
    <mergeCell ref="A25:C25"/>
    <mergeCell ref="A27:C27"/>
    <mergeCell ref="A29:C29"/>
    <mergeCell ref="A37:M37"/>
  </mergeCells>
  <pageMargins left="0.7" right="0.7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J7" sqref="J7"/>
    </sheetView>
  </sheetViews>
  <sheetFormatPr defaultRowHeight="15"/>
  <cols>
    <col min="5" max="5" width="28.42578125" customWidth="1"/>
    <col min="6" max="6" width="12.140625" customWidth="1"/>
    <col min="7" max="7" width="12.5703125" customWidth="1"/>
    <col min="9" max="10" width="14.5703125" customWidth="1"/>
  </cols>
  <sheetData>
    <row r="1" spans="1:10">
      <c r="A1" s="13" t="s">
        <v>52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3" customHeight="1">
      <c r="A2" s="179" t="s">
        <v>51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ht="15.75" thickBot="1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0" ht="45.75" thickBot="1">
      <c r="A4" s="14"/>
      <c r="B4" s="32" t="s">
        <v>40</v>
      </c>
      <c r="C4" s="33" t="s">
        <v>41</v>
      </c>
      <c r="D4" s="33" t="s">
        <v>42</v>
      </c>
      <c r="E4" s="33" t="s">
        <v>43</v>
      </c>
      <c r="F4" s="34" t="s">
        <v>44</v>
      </c>
      <c r="G4" s="34" t="s">
        <v>45</v>
      </c>
      <c r="H4" s="35" t="s">
        <v>46</v>
      </c>
      <c r="I4" s="36" t="s">
        <v>47</v>
      </c>
      <c r="J4" s="37" t="s">
        <v>48</v>
      </c>
    </row>
    <row r="5" spans="1:10">
      <c r="A5" s="14"/>
      <c r="B5" s="15">
        <v>1</v>
      </c>
      <c r="C5" s="16" t="s">
        <v>37</v>
      </c>
      <c r="D5" s="16" t="s">
        <v>50</v>
      </c>
      <c r="E5" s="17" t="s">
        <v>38</v>
      </c>
      <c r="F5" s="18">
        <v>0.05</v>
      </c>
      <c r="G5" s="18">
        <v>4</v>
      </c>
      <c r="H5" s="19">
        <v>3.95</v>
      </c>
      <c r="I5" s="20">
        <f>'2609 VK'!H31</f>
        <v>0</v>
      </c>
      <c r="J5" s="21">
        <f>I5*1.2</f>
        <v>0</v>
      </c>
    </row>
    <row r="6" spans="1:10" ht="15.75" thickBot="1">
      <c r="A6" s="14"/>
      <c r="B6" s="22">
        <v>2</v>
      </c>
      <c r="C6" s="23" t="s">
        <v>1</v>
      </c>
      <c r="D6" s="23" t="s">
        <v>50</v>
      </c>
      <c r="E6" s="24" t="s">
        <v>2</v>
      </c>
      <c r="F6" s="25">
        <v>21.960999999999999</v>
      </c>
      <c r="G6" s="25">
        <v>22.515000000000001</v>
      </c>
      <c r="H6" s="26">
        <v>0.55400000000000005</v>
      </c>
      <c r="I6" s="27">
        <f>'2632 VK'!H30</f>
        <v>0</v>
      </c>
      <c r="J6" s="28">
        <f t="shared" ref="J6" si="0">I6*1.2</f>
        <v>0</v>
      </c>
    </row>
    <row r="7" spans="1:10" ht="15.75" thickBot="1">
      <c r="A7" s="14"/>
      <c r="B7" s="29"/>
      <c r="C7" s="30"/>
      <c r="D7" s="30"/>
      <c r="E7" s="9" t="s">
        <v>49</v>
      </c>
      <c r="F7" s="31"/>
      <c r="G7" s="10"/>
      <c r="H7" s="10">
        <f>SUM(H5:H6)</f>
        <v>4.5040000000000004</v>
      </c>
      <c r="I7" s="11">
        <f>SUM(I5:I6)</f>
        <v>0</v>
      </c>
      <c r="J7" s="12">
        <f>SUM(J5:J6)</f>
        <v>0</v>
      </c>
    </row>
  </sheetData>
  <mergeCells count="1">
    <mergeCell ref="A2:J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2609 VK</vt:lpstr>
      <vt:lpstr>2632 VK</vt:lpstr>
      <vt:lpstr>VK</vt:lpstr>
    </vt:vector>
  </TitlesOfParts>
  <Company>BBRSC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DEBNAROVA</cp:lastModifiedBy>
  <cp:lastPrinted>2020-02-06T14:31:41Z</cp:lastPrinted>
  <dcterms:created xsi:type="dcterms:W3CDTF">2020-02-06T10:44:57Z</dcterms:created>
  <dcterms:modified xsi:type="dcterms:W3CDTF">2020-02-18T14:43:02Z</dcterms:modified>
</cp:coreProperties>
</file>