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8235" tabRatio="949" activeTab="3"/>
  </bookViews>
  <sheets>
    <sheet name="2790 RS" sheetId="15" r:id="rId1"/>
    <sheet name="2802 RS" sheetId="14" r:id="rId2"/>
    <sheet name="2801 RS" sheetId="13" r:id="rId3"/>
    <sheet name="2744 RS" sheetId="12" r:id="rId4"/>
    <sheet name="2772 RS" sheetId="11" r:id="rId5"/>
    <sheet name="2791 RS" sheetId="10" r:id="rId6"/>
    <sheet name="RS" sheetId="27" r:id="rId7"/>
  </sheets>
  <definedNames>
    <definedName name="_xlnm.Print_Area" localSheetId="4">'2772 RS'!$A$1:$K$44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7"/>
  <c r="I9"/>
  <c r="I8"/>
  <c r="I7"/>
  <c r="I6"/>
  <c r="I5"/>
  <c r="I11" s="1"/>
  <c r="J6" l="1"/>
  <c r="J7"/>
  <c r="J8"/>
  <c r="J9"/>
  <c r="J10"/>
  <c r="J5" l="1"/>
  <c r="J11" s="1"/>
  <c r="H11"/>
  <c r="H29" i="15" l="1"/>
  <c r="H28"/>
  <c r="H27"/>
  <c r="H26"/>
  <c r="H25"/>
  <c r="H24"/>
  <c r="H23"/>
  <c r="B18"/>
  <c r="H29" i="14"/>
  <c r="H28"/>
  <c r="H27"/>
  <c r="H26"/>
  <c r="H25"/>
  <c r="H24"/>
  <c r="H23"/>
  <c r="B18"/>
  <c r="H29" i="13"/>
  <c r="H28"/>
  <c r="H27"/>
  <c r="H26"/>
  <c r="H25"/>
  <c r="H24"/>
  <c r="G23"/>
  <c r="H23" s="1"/>
  <c r="B18"/>
  <c r="H29" i="12"/>
  <c r="H28"/>
  <c r="H26"/>
  <c r="H23"/>
  <c r="B18"/>
  <c r="G27" s="1"/>
  <c r="H27" s="1"/>
  <c r="H31" i="11"/>
  <c r="H30"/>
  <c r="H28"/>
  <c r="H27"/>
  <c r="H24"/>
  <c r="H23"/>
  <c r="B18"/>
  <c r="G25" s="1"/>
  <c r="H25" s="1"/>
  <c r="H29" i="10"/>
  <c r="H28"/>
  <c r="H27"/>
  <c r="H26"/>
  <c r="H25"/>
  <c r="H24"/>
  <c r="H23"/>
  <c r="B18"/>
  <c r="H30" i="13" l="1"/>
  <c r="H30" i="10"/>
  <c r="H30" i="14"/>
  <c r="H30" i="15"/>
  <c r="J32" i="14"/>
  <c r="K32" i="13"/>
  <c r="J32"/>
  <c r="G25" i="12"/>
  <c r="H25" s="1"/>
  <c r="G24"/>
  <c r="H24" s="1"/>
  <c r="G26" i="11"/>
  <c r="H26" s="1"/>
  <c r="G29"/>
  <c r="H29" s="1"/>
  <c r="K32" i="10"/>
  <c r="J32"/>
  <c r="H32" i="11" l="1"/>
  <c r="H30" i="12"/>
  <c r="K32" i="14"/>
  <c r="J32" i="15"/>
  <c r="K32"/>
  <c r="K34" i="11"/>
  <c r="J34" l="1"/>
  <c r="J32" i="12"/>
  <c r="K32"/>
</calcChain>
</file>

<file path=xl/sharedStrings.xml><?xml version="1.0" encoding="utf-8"?>
<sst xmlns="http://schemas.openxmlformats.org/spreadsheetml/2006/main" count="389" uniqueCount="106">
  <si>
    <t>p.č.</t>
  </si>
  <si>
    <t>cesta</t>
  </si>
  <si>
    <t>okres</t>
  </si>
  <si>
    <t>Miestopis</t>
  </si>
  <si>
    <t>staničenie do</t>
  </si>
  <si>
    <t>staničenie od</t>
  </si>
  <si>
    <t>dĺžka opravy v km</t>
  </si>
  <si>
    <t>Náklady  v € bez DPH</t>
  </si>
  <si>
    <t>Náklady  v € s DPH</t>
  </si>
  <si>
    <t>spolu</t>
  </si>
  <si>
    <t>III/2791</t>
  </si>
  <si>
    <t>RS</t>
  </si>
  <si>
    <t>III/2772</t>
  </si>
  <si>
    <t>Čerenčany spojka</t>
  </si>
  <si>
    <t>III/2744</t>
  </si>
  <si>
    <t>III/2801</t>
  </si>
  <si>
    <t>Žíp spojka</t>
  </si>
  <si>
    <t>III/2802</t>
  </si>
  <si>
    <t>Dulovo spojka</t>
  </si>
  <si>
    <t>III/2790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</si>
  <si>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</si>
  <si>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</si>
  <si>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</si>
  <si>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</si>
  <si>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</si>
  <si>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</si>
  <si>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</si>
  <si>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</si>
  <si>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</si>
  <si>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</si>
  <si>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</si>
  <si>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</si>
  <si>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</si>
  <si>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</si>
  <si>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</si>
  <si>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</si>
  <si>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</si>
  <si>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</si>
  <si>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</si>
  <si>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</si>
  <si>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</si>
  <si>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</si>
  <si>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</si>
  <si>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</si>
  <si>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t>Postrek infiltračný</t>
  </si>
  <si>
    <t xml:space="preserve">Recyklácia za studena s kombinovaným spojivom(cement a asfaltová emulzia alebo cement a asfaltová pena) </t>
  </si>
  <si>
    <t>do 400 mm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</si>
  <si>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</si>
  <si>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</si>
  <si>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</si>
  <si>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</si>
  <si>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</si>
  <si>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</si>
  <si>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</si>
  <si>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</si>
  <si>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</si>
  <si>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</si>
  <si>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ACL 16-II  s dovozom rozprestrením a zhutnením</t>
  </si>
  <si>
    <t>ACL 16-II  vysprávky nerovností krytu</t>
  </si>
  <si>
    <t>III/2791 Šimonovce - Martinová</t>
  </si>
  <si>
    <t>staničenie v km: 3,718 - 4,689                           dĺžka : 0,971 km</t>
  </si>
  <si>
    <t>ypsilonka pred II/571 : (5,681 - 5,721) x 2                   0,080 km</t>
  </si>
  <si>
    <t>úsek Dubovec - križ. II/571</t>
  </si>
  <si>
    <t xml:space="preserve">             dĺžka celkom : 1,051 km</t>
  </si>
  <si>
    <t>III/2772 Čerenčany spojka</t>
  </si>
  <si>
    <t>staničenie v km: 0,085-0,645 = 0,560 km</t>
  </si>
  <si>
    <t>0-50 mm</t>
  </si>
  <si>
    <t>III/2744 Rimavská Sobota - Padarovce - Teplý Vrch</t>
  </si>
  <si>
    <t>dĺžka v km: 2,357</t>
  </si>
  <si>
    <t>III/2801 Žíp spojka</t>
  </si>
  <si>
    <t>staničenie v km: 0,000 - 1,185</t>
  </si>
  <si>
    <t>vybratý úseky v dĺžke 1,185 km</t>
  </si>
  <si>
    <t>frezovanie mosta 142 m2</t>
  </si>
  <si>
    <t>III/2802 Dulovo spojka</t>
  </si>
  <si>
    <t>staničenie v km: 0,000 - 1,336</t>
  </si>
  <si>
    <t>vybratý úseky v dĺžke 1,336 km</t>
  </si>
  <si>
    <t>frezovanie mosta 88 m2</t>
  </si>
  <si>
    <t>III/2790 Jesenské - Petrovce - Dubno - Gem. Jablonec</t>
  </si>
  <si>
    <r>
      <t xml:space="preserve">staničenie v km: 16,238-18,528 </t>
    </r>
    <r>
      <rPr>
        <sz val="11"/>
        <color theme="1"/>
        <rFont val="Arial"/>
        <family val="2"/>
        <charset val="238"/>
      </rPr>
      <t>;</t>
    </r>
    <r>
      <rPr>
        <sz val="11"/>
        <color theme="1"/>
        <rFont val="Calibri"/>
        <family val="2"/>
        <charset val="238"/>
      </rPr>
      <t xml:space="preserve"> 19,839-20,833</t>
    </r>
  </si>
  <si>
    <r>
      <t xml:space="preserve">vybraté úseky v dĺžke 2,290 + 0,994 = </t>
    </r>
    <r>
      <rPr>
        <b/>
        <sz val="11"/>
        <color theme="1"/>
        <rFont val="Calibri"/>
        <family val="2"/>
        <charset val="238"/>
        <scheme val="minor"/>
      </rPr>
      <t>3,284 km</t>
    </r>
  </si>
  <si>
    <t xml:space="preserve"> </t>
  </si>
  <si>
    <t>Jesenské - Petrovce - Dubno - Gem. Jablonec</t>
  </si>
  <si>
    <t>Rimavská Sobota - Padarovce - Teplý Vrch</t>
  </si>
  <si>
    <t>Šimonovce - Martinová</t>
  </si>
  <si>
    <t xml:space="preserve">Príloha č. 2 SP k výzve č. 6 </t>
  </si>
  <si>
    <t>celkom</t>
  </si>
  <si>
    <r>
      <t>0,7 kg/m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</si>
  <si>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</si>
  <si>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</si>
  <si>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>2</t>
    </r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</si>
  <si>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</si>
  <si>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t>0,5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</si>
  <si>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1,0 kg/m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</si>
  <si>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rPr>
        <sz val="11"/>
        <rFont val="Calibri"/>
        <family val="2"/>
        <charset val="238"/>
        <scheme val="minor"/>
      </rP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</si>
  <si>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ACo 11-II s dovozom rozprestrením a zhutnením</t>
  </si>
  <si>
    <r>
      <t>0,7 kg/m</t>
    </r>
    <r>
      <rPr>
        <vertAlign val="superscript"/>
        <sz val="11"/>
        <rFont val="Calibri"/>
        <family val="2"/>
        <charset val="238"/>
        <scheme val="minor"/>
      </rPr>
      <t>2</t>
    </r>
  </si>
  <si>
    <t>Rekonštrukcia a zosilnenie ciest II. a III. triedy vo vlastníctve BBSK - vybrané úseky ciest v okresoch Lučenec, Poltár a Rimavská Sobota</t>
  </si>
  <si>
    <t xml:space="preserve">Zapílenie asfaltu na hr. 50 mm začiatku a konca úseku </t>
  </si>
  <si>
    <t>Čistenie vozovky-zametanie</t>
  </si>
  <si>
    <t>Frézovanie s naložením a odvozom do 10 km (začiatky, konce, mosty)</t>
  </si>
  <si>
    <t>Asfaltová zálievka pracovných spojov</t>
  </si>
  <si>
    <t>Frézovanie s naložením a odvozom do 10 km (začiatky a konce, most)</t>
  </si>
  <si>
    <t>Frézovanie s naložením a odvozom do 10 km ( začiatky, konce, most )</t>
  </si>
  <si>
    <t>Frézovanie s naložením a odvozom do 10 km (začiatky, konce, most)</t>
  </si>
  <si>
    <t xml:space="preserve">staničenie: 2,431 – 3,146 </t>
  </si>
  <si>
    <t>a 3,916 – 5,558   (dĺžka 0,715+1,642=2,357 km)</t>
  </si>
</sst>
</file>

<file path=xl/styles.xml><?xml version="1.0" encoding="utf-8"?>
<styleSheet xmlns="http://schemas.openxmlformats.org/spreadsheetml/2006/main">
  <numFmts count="6">
    <numFmt numFmtId="164" formatCode="_-* #,##0.00\ _€_-;\-* #,##0.00\ _€_-;_-* &quot;-&quot;??\ _€_-;_-@_-"/>
    <numFmt numFmtId="165" formatCode="0.000"/>
    <numFmt numFmtId="166" formatCode="&quot; &quot;* #,##0.00&quot;   &quot;;&quot;-&quot;* #,##0.00&quot;   &quot;;&quot; &quot;* &quot;-&quot;??&quot;   &quot;"/>
    <numFmt numFmtId="167" formatCode="#,##0.000"/>
    <numFmt numFmtId="168" formatCode="#,##0.00;[Red]#,##0.00"/>
    <numFmt numFmtId="169" formatCode="#,##0.00;#,##0.00"/>
  </numFmts>
  <fonts count="3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color indexed="17"/>
      <name val="Calibri"/>
      <family val="2"/>
      <charset val="238"/>
      <scheme val="minor"/>
    </font>
    <font>
      <sz val="11"/>
      <color indexed="10"/>
      <name val="Calibri"/>
      <family val="2"/>
      <charset val="238"/>
      <scheme val="minor"/>
    </font>
    <font>
      <sz val="11"/>
      <color indexed="17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43"/>
        <bgColor indexed="26"/>
      </patternFill>
    </fill>
    <fill>
      <patternFill patternType="solid">
        <fgColor indexed="13"/>
        <bgColor auto="1"/>
      </patternFill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8" fillId="0" borderId="0" applyNumberFormat="0" applyFill="0" applyBorder="0" applyProtection="0"/>
  </cellStyleXfs>
  <cellXfs count="377">
    <xf numFmtId="0" fontId="0" fillId="0" borderId="0" xfId="0"/>
    <xf numFmtId="0" fontId="0" fillId="0" borderId="0" xfId="0"/>
    <xf numFmtId="0" fontId="5" fillId="0" borderId="0" xfId="3"/>
    <xf numFmtId="4" fontId="0" fillId="0" borderId="0" xfId="0" applyNumberFormat="1"/>
    <xf numFmtId="0" fontId="0" fillId="0" borderId="0" xfId="3" applyFont="1"/>
    <xf numFmtId="0" fontId="0" fillId="0" borderId="0" xfId="3" applyFont="1" applyFill="1"/>
    <xf numFmtId="0" fontId="0" fillId="0" borderId="0" xfId="0" applyFill="1" applyBorder="1"/>
    <xf numFmtId="0" fontId="6" fillId="0" borderId="0" xfId="0" applyFont="1" applyFill="1" applyBorder="1"/>
    <xf numFmtId="0" fontId="7" fillId="0" borderId="0" xfId="0" applyFont="1"/>
    <xf numFmtId="4" fontId="7" fillId="0" borderId="0" xfId="0" applyNumberFormat="1" applyFont="1"/>
    <xf numFmtId="0" fontId="0" fillId="0" borderId="17" xfId="0" applyFont="1" applyFill="1" applyBorder="1"/>
    <xf numFmtId="0" fontId="0" fillId="0" borderId="17" xfId="0" applyFill="1" applyBorder="1"/>
    <xf numFmtId="4" fontId="0" fillId="0" borderId="17" xfId="0" applyNumberFormat="1" applyFont="1" applyFill="1" applyBorder="1"/>
    <xf numFmtId="4" fontId="0" fillId="0" borderId="18" xfId="0" applyNumberFormat="1" applyFill="1" applyBorder="1"/>
    <xf numFmtId="4" fontId="0" fillId="0" borderId="0" xfId="0" applyNumberFormat="1" applyFill="1" applyBorder="1"/>
    <xf numFmtId="0" fontId="0" fillId="0" borderId="19" xfId="0" applyFont="1" applyFill="1" applyBorder="1" applyAlignment="1"/>
    <xf numFmtId="0" fontId="0" fillId="0" borderId="20" xfId="0" applyFill="1" applyBorder="1"/>
    <xf numFmtId="4" fontId="8" fillId="0" borderId="0" xfId="0" applyNumberFormat="1" applyFont="1" applyFill="1" applyBorder="1"/>
    <xf numFmtId="0" fontId="8" fillId="0" borderId="0" xfId="0" applyFont="1" applyFill="1" applyBorder="1"/>
    <xf numFmtId="4" fontId="0" fillId="0" borderId="19" xfId="0" applyNumberFormat="1" applyFill="1" applyBorder="1"/>
    <xf numFmtId="0" fontId="0" fillId="0" borderId="21" xfId="0" applyFont="1" applyFill="1" applyBorder="1"/>
    <xf numFmtId="2" fontId="0" fillId="0" borderId="22" xfId="0" applyNumberFormat="1" applyFill="1" applyBorder="1"/>
    <xf numFmtId="4" fontId="8" fillId="0" borderId="19" xfId="0" applyNumberFormat="1" applyFont="1" applyFill="1" applyBorder="1"/>
    <xf numFmtId="0" fontId="0" fillId="0" borderId="23" xfId="0" applyFont="1" applyFill="1" applyBorder="1"/>
    <xf numFmtId="2" fontId="0" fillId="0" borderId="24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25" xfId="0" applyFont="1" applyFill="1" applyBorder="1"/>
    <xf numFmtId="2" fontId="0" fillId="0" borderId="26" xfId="0" applyNumberFormat="1" applyFill="1" applyBorder="1"/>
    <xf numFmtId="0" fontId="0" fillId="0" borderId="27" xfId="0" applyFont="1" applyFill="1" applyBorder="1"/>
    <xf numFmtId="2" fontId="0" fillId="0" borderId="28" xfId="0" applyNumberFormat="1" applyFill="1" applyBorder="1"/>
    <xf numFmtId="0" fontId="0" fillId="0" borderId="20" xfId="0" applyFont="1" applyFill="1" applyBorder="1"/>
    <xf numFmtId="2" fontId="0" fillId="0" borderId="0" xfId="0" applyNumberFormat="1" applyFill="1" applyBorder="1"/>
    <xf numFmtId="0" fontId="0" fillId="0" borderId="0" xfId="0" applyBorder="1"/>
    <xf numFmtId="0" fontId="0" fillId="0" borderId="20" xfId="0" applyBorder="1" applyAlignment="1"/>
    <xf numFmtId="4" fontId="0" fillId="0" borderId="0" xfId="0" applyNumberFormat="1" applyBorder="1" applyAlignment="1"/>
    <xf numFmtId="4" fontId="0" fillId="0" borderId="19" xfId="0" applyNumberFormat="1" applyBorder="1" applyAlignment="1"/>
    <xf numFmtId="0" fontId="0" fillId="0" borderId="31" xfId="0" applyFont="1" applyFill="1" applyBorder="1" applyAlignment="1">
      <alignment horizontal="center"/>
    </xf>
    <xf numFmtId="4" fontId="0" fillId="0" borderId="30" xfId="0" applyNumberFormat="1" applyFont="1" applyFill="1" applyBorder="1" applyAlignment="1">
      <alignment horizontal="center"/>
    </xf>
    <xf numFmtId="4" fontId="0" fillId="0" borderId="32" xfId="0" applyNumberFormat="1" applyFont="1" applyFill="1" applyBorder="1" applyAlignment="1">
      <alignment horizontal="center"/>
    </xf>
    <xf numFmtId="0" fontId="9" fillId="0" borderId="0" xfId="0" applyFont="1" applyFill="1" applyBorder="1"/>
    <xf numFmtId="4" fontId="10" fillId="0" borderId="0" xfId="0" applyNumberFormat="1" applyFont="1" applyFill="1" applyBorder="1"/>
    <xf numFmtId="0" fontId="0" fillId="0" borderId="7" xfId="3" applyFont="1" applyFill="1" applyBorder="1" applyAlignment="1">
      <alignment horizontal="left"/>
    </xf>
    <xf numFmtId="0" fontId="0" fillId="0" borderId="8" xfId="3" applyFont="1" applyFill="1" applyBorder="1"/>
    <xf numFmtId="4" fontId="9" fillId="0" borderId="0" xfId="0" applyNumberFormat="1" applyFont="1" applyFill="1" applyBorder="1"/>
    <xf numFmtId="4" fontId="0" fillId="0" borderId="19" xfId="0" applyNumberFormat="1" applyFont="1" applyFill="1" applyBorder="1"/>
    <xf numFmtId="4" fontId="9" fillId="0" borderId="19" xfId="0" applyNumberFormat="1" applyFont="1" applyFill="1" applyBorder="1"/>
    <xf numFmtId="168" fontId="0" fillId="0" borderId="0" xfId="0" applyNumberFormat="1" applyFont="1" applyFill="1" applyBorder="1" applyAlignment="1">
      <alignment horizontal="right"/>
    </xf>
    <xf numFmtId="0" fontId="0" fillId="0" borderId="8" xfId="0" applyFont="1" applyFill="1" applyBorder="1"/>
    <xf numFmtId="4" fontId="12" fillId="0" borderId="57" xfId="0" applyNumberFormat="1" applyFont="1" applyFill="1" applyBorder="1"/>
    <xf numFmtId="4" fontId="12" fillId="0" borderId="58" xfId="0" applyNumberFormat="1" applyFont="1" applyFill="1" applyBorder="1"/>
    <xf numFmtId="4" fontId="13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center"/>
    </xf>
    <xf numFmtId="4" fontId="13" fillId="0" borderId="19" xfId="0" applyNumberFormat="1" applyFont="1" applyFill="1" applyBorder="1"/>
    <xf numFmtId="4" fontId="12" fillId="0" borderId="20" xfId="0" applyNumberFormat="1" applyFont="1" applyFill="1" applyBorder="1"/>
    <xf numFmtId="4" fontId="12" fillId="0" borderId="0" xfId="0" applyNumberFormat="1" applyFont="1" applyFill="1" applyBorder="1"/>
    <xf numFmtId="0" fontId="11" fillId="0" borderId="0" xfId="0" applyFont="1" applyFill="1" applyBorder="1"/>
    <xf numFmtId="0" fontId="0" fillId="0" borderId="61" xfId="0" applyFill="1" applyBorder="1"/>
    <xf numFmtId="0" fontId="0" fillId="0" borderId="62" xfId="0" applyFill="1" applyBorder="1"/>
    <xf numFmtId="4" fontId="0" fillId="0" borderId="62" xfId="0" applyNumberFormat="1" applyFill="1" applyBorder="1"/>
    <xf numFmtId="4" fontId="14" fillId="0" borderId="62" xfId="0" applyNumberFormat="1" applyFont="1" applyFill="1" applyBorder="1"/>
    <xf numFmtId="0" fontId="14" fillId="0" borderId="62" xfId="0" applyFont="1" applyFill="1" applyBorder="1"/>
    <xf numFmtId="10" fontId="14" fillId="0" borderId="62" xfId="0" applyNumberFormat="1" applyFont="1" applyFill="1" applyBorder="1"/>
    <xf numFmtId="4" fontId="14" fillId="0" borderId="63" xfId="0" applyNumberFormat="1" applyFont="1" applyFill="1" applyBorder="1"/>
    <xf numFmtId="0" fontId="15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6" fillId="0" borderId="0" xfId="0" applyFont="1" applyFill="1" applyAlignment="1"/>
    <xf numFmtId="4" fontId="17" fillId="0" borderId="0" xfId="0" applyNumberFormat="1" applyFont="1" applyFill="1" applyAlignment="1"/>
    <xf numFmtId="0" fontId="17" fillId="0" borderId="0" xfId="0" applyFont="1" applyFill="1" applyAlignment="1"/>
    <xf numFmtId="4" fontId="17" fillId="0" borderId="0" xfId="0" applyNumberFormat="1" applyFont="1" applyFill="1"/>
    <xf numFmtId="4" fontId="0" fillId="0" borderId="64" xfId="0" applyNumberFormat="1" applyFill="1" applyBorder="1"/>
    <xf numFmtId="0" fontId="0" fillId="0" borderId="36" xfId="0" applyFont="1" applyFill="1" applyBorder="1"/>
    <xf numFmtId="0" fontId="0" fillId="0" borderId="6" xfId="0" applyFont="1" applyFill="1" applyBorder="1" applyAlignment="1">
      <alignment horizontal="center"/>
    </xf>
    <xf numFmtId="0" fontId="0" fillId="0" borderId="38" xfId="0" applyFont="1" applyFill="1" applyBorder="1"/>
    <xf numFmtId="0" fontId="0" fillId="0" borderId="66" xfId="0" applyFont="1" applyFill="1" applyBorder="1"/>
    <xf numFmtId="49" fontId="3" fillId="2" borderId="73" xfId="0" applyNumberFormat="1" applyFont="1" applyFill="1" applyBorder="1" applyAlignment="1">
      <alignment horizontal="left"/>
    </xf>
    <xf numFmtId="49" fontId="3" fillId="2" borderId="74" xfId="0" applyNumberFormat="1" applyFont="1" applyFill="1" applyBorder="1" applyAlignment="1"/>
    <xf numFmtId="49" fontId="3" fillId="2" borderId="49" xfId="0" applyNumberFormat="1" applyFont="1" applyFill="1" applyBorder="1" applyAlignment="1"/>
    <xf numFmtId="0" fontId="3" fillId="2" borderId="49" xfId="0" applyFont="1" applyFill="1" applyBorder="1" applyAlignment="1">
      <alignment horizontal="center"/>
    </xf>
    <xf numFmtId="49" fontId="3" fillId="2" borderId="75" xfId="0" applyNumberFormat="1" applyFont="1" applyFill="1" applyBorder="1" applyAlignment="1"/>
    <xf numFmtId="0" fontId="3" fillId="2" borderId="71" xfId="0" applyFont="1" applyFill="1" applyBorder="1" applyAlignment="1"/>
    <xf numFmtId="0" fontId="3" fillId="2" borderId="72" xfId="0" applyFont="1" applyFill="1" applyBorder="1" applyAlignment="1"/>
    <xf numFmtId="0" fontId="0" fillId="0" borderId="20" xfId="0" applyBorder="1"/>
    <xf numFmtId="0" fontId="2" fillId="0" borderId="0" xfId="0" applyFont="1"/>
    <xf numFmtId="0" fontId="0" fillId="0" borderId="13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29" xfId="0" applyFont="1" applyFill="1" applyBorder="1" applyAlignment="1">
      <alignment horizontal="center"/>
    </xf>
    <xf numFmtId="0" fontId="3" fillId="0" borderId="0" xfId="3" applyFont="1"/>
    <xf numFmtId="0" fontId="2" fillId="0" borderId="16" xfId="0" applyFont="1" applyBorder="1"/>
    <xf numFmtId="0" fontId="2" fillId="0" borderId="20" xfId="0" applyFont="1" applyBorder="1"/>
    <xf numFmtId="0" fontId="21" fillId="0" borderId="0" xfId="3" applyFont="1"/>
    <xf numFmtId="0" fontId="3" fillId="0" borderId="0" xfId="3" applyFont="1" applyFill="1"/>
    <xf numFmtId="0" fontId="22" fillId="0" borderId="16" xfId="0" applyFont="1" applyFill="1" applyBorder="1"/>
    <xf numFmtId="0" fontId="16" fillId="0" borderId="17" xfId="0" applyFont="1" applyFill="1" applyBorder="1"/>
    <xf numFmtId="0" fontId="0" fillId="0" borderId="39" xfId="0" applyFont="1" applyFill="1" applyBorder="1"/>
    <xf numFmtId="0" fontId="0" fillId="0" borderId="40" xfId="0" applyFont="1" applyFill="1" applyBorder="1"/>
    <xf numFmtId="0" fontId="0" fillId="0" borderId="51" xfId="0" applyFont="1" applyFill="1" applyBorder="1"/>
    <xf numFmtId="0" fontId="0" fillId="0" borderId="52" xfId="0" applyFont="1" applyFill="1" applyBorder="1"/>
    <xf numFmtId="0" fontId="3" fillId="0" borderId="8" xfId="3" applyFont="1" applyFill="1" applyBorder="1" applyAlignment="1">
      <alignment horizontal="left"/>
    </xf>
    <xf numFmtId="0" fontId="3" fillId="0" borderId="9" xfId="3" applyFont="1" applyFill="1" applyBorder="1" applyAlignment="1">
      <alignment horizontal="left"/>
    </xf>
    <xf numFmtId="0" fontId="0" fillId="0" borderId="0" xfId="0" applyFont="1" applyFill="1" applyBorder="1"/>
    <xf numFmtId="4" fontId="0" fillId="0" borderId="3" xfId="0" applyNumberFormat="1" applyFont="1" applyBorder="1" applyAlignment="1">
      <alignment horizontal="center"/>
    </xf>
    <xf numFmtId="0" fontId="0" fillId="0" borderId="0" xfId="0" applyFont="1" applyBorder="1"/>
    <xf numFmtId="4" fontId="0" fillId="0" borderId="3" xfId="0" applyNumberFormat="1" applyFont="1" applyBorder="1" applyAlignment="1"/>
    <xf numFmtId="0" fontId="0" fillId="0" borderId="30" xfId="0" applyFont="1" applyFill="1" applyBorder="1" applyAlignment="1">
      <alignment horizontal="center"/>
    </xf>
    <xf numFmtId="0" fontId="0" fillId="0" borderId="49" xfId="0" applyFont="1" applyFill="1" applyBorder="1" applyAlignment="1">
      <alignment vertical="center"/>
    </xf>
    <xf numFmtId="0" fontId="3" fillId="0" borderId="33" xfId="3" applyNumberFormat="1" applyFont="1" applyFill="1" applyBorder="1"/>
    <xf numFmtId="167" fontId="3" fillId="0" borderId="34" xfId="0" applyNumberFormat="1" applyFont="1" applyFill="1" applyBorder="1"/>
    <xf numFmtId="4" fontId="3" fillId="0" borderId="34" xfId="0" applyNumberFormat="1" applyFont="1" applyFill="1" applyBorder="1"/>
    <xf numFmtId="4" fontId="3" fillId="0" borderId="35" xfId="0" applyNumberFormat="1" applyFont="1" applyFill="1" applyBorder="1"/>
    <xf numFmtId="167" fontId="3" fillId="0" borderId="37" xfId="0" applyNumberFormat="1" applyFont="1" applyFill="1" applyBorder="1"/>
    <xf numFmtId="168" fontId="0" fillId="0" borderId="65" xfId="0" applyNumberFormat="1" applyFont="1" applyFill="1" applyBorder="1" applyAlignment="1">
      <alignment horizontal="right"/>
    </xf>
    <xf numFmtId="0" fontId="3" fillId="0" borderId="35" xfId="0" applyFont="1" applyFill="1" applyBorder="1"/>
    <xf numFmtId="167" fontId="3" fillId="0" borderId="35" xfId="0" applyNumberFormat="1" applyFont="1" applyFill="1" applyBorder="1"/>
    <xf numFmtId="0" fontId="3" fillId="0" borderId="44" xfId="0" applyFont="1" applyFill="1" applyBorder="1" applyAlignment="1">
      <alignment vertical="center"/>
    </xf>
    <xf numFmtId="167" fontId="3" fillId="0" borderId="35" xfId="0" applyNumberFormat="1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vertical="center"/>
    </xf>
    <xf numFmtId="0" fontId="24" fillId="0" borderId="45" xfId="0" applyFont="1" applyFill="1" applyBorder="1"/>
    <xf numFmtId="0" fontId="3" fillId="0" borderId="53" xfId="0" applyFont="1" applyFill="1" applyBorder="1"/>
    <xf numFmtId="167" fontId="3" fillId="0" borderId="45" xfId="0" applyNumberFormat="1" applyFont="1" applyFill="1" applyBorder="1"/>
    <xf numFmtId="4" fontId="3" fillId="0" borderId="45" xfId="0" applyNumberFormat="1" applyFont="1" applyFill="1" applyBorder="1"/>
    <xf numFmtId="4" fontId="3" fillId="0" borderId="54" xfId="0" applyNumberFormat="1" applyFont="1" applyFill="1" applyBorder="1"/>
    <xf numFmtId="167" fontId="3" fillId="0" borderId="55" xfId="0" applyNumberFormat="1" applyFont="1" applyFill="1" applyBorder="1"/>
    <xf numFmtId="4" fontId="3" fillId="0" borderId="55" xfId="0" applyNumberFormat="1" applyFont="1" applyFill="1" applyBorder="1"/>
    <xf numFmtId="0" fontId="3" fillId="0" borderId="8" xfId="0" applyFont="1" applyFill="1" applyBorder="1"/>
    <xf numFmtId="167" fontId="3" fillId="0" borderId="8" xfId="0" applyNumberFormat="1" applyFont="1" applyFill="1" applyBorder="1"/>
    <xf numFmtId="4" fontId="3" fillId="0" borderId="8" xfId="0" applyNumberFormat="1" applyFont="1" applyFill="1" applyBorder="1"/>
    <xf numFmtId="4" fontId="25" fillId="0" borderId="58" xfId="0" applyNumberFormat="1" applyFont="1" applyFill="1" applyBorder="1"/>
    <xf numFmtId="4" fontId="22" fillId="0" borderId="58" xfId="0" applyNumberFormat="1" applyFont="1" applyFill="1" applyBorder="1"/>
    <xf numFmtId="4" fontId="22" fillId="0" borderId="0" xfId="0" applyNumberFormat="1" applyFont="1" applyFill="1" applyBorder="1"/>
    <xf numFmtId="4" fontId="3" fillId="0" borderId="0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/>
    </xf>
    <xf numFmtId="4" fontId="22" fillId="0" borderId="0" xfId="0" applyNumberFormat="1" applyFont="1" applyFill="1" applyBorder="1" applyAlignment="1">
      <alignment horizontal="right"/>
    </xf>
    <xf numFmtId="4" fontId="22" fillId="0" borderId="59" xfId="0" applyNumberFormat="1" applyFont="1" applyFill="1" applyBorder="1"/>
    <xf numFmtId="4" fontId="22" fillId="3" borderId="60" xfId="0" applyNumberFormat="1" applyFont="1" applyFill="1" applyBorder="1"/>
    <xf numFmtId="0" fontId="1" fillId="0" borderId="0" xfId="0" applyFont="1"/>
    <xf numFmtId="4" fontId="1" fillId="0" borderId="0" xfId="0" applyNumberFormat="1" applyFont="1"/>
    <xf numFmtId="0" fontId="22" fillId="0" borderId="0" xfId="3" applyFont="1" applyFill="1" applyAlignment="1">
      <alignment vertical="center"/>
    </xf>
    <xf numFmtId="0" fontId="22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4" fontId="3" fillId="0" borderId="0" xfId="3" applyNumberFormat="1" applyFont="1" applyFill="1" applyBorder="1" applyAlignment="1">
      <alignment vertical="center"/>
    </xf>
    <xf numFmtId="0" fontId="3" fillId="0" borderId="0" xfId="3" applyFont="1" applyFill="1" applyAlignment="1">
      <alignment vertical="center"/>
    </xf>
    <xf numFmtId="4" fontId="22" fillId="0" borderId="0" xfId="3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/>
    </xf>
    <xf numFmtId="4" fontId="25" fillId="0" borderId="0" xfId="0" applyNumberFormat="1" applyFont="1" applyFill="1" applyBorder="1" applyAlignment="1">
      <alignment vertical="center"/>
    </xf>
    <xf numFmtId="0" fontId="22" fillId="0" borderId="0" xfId="3" applyFont="1" applyFill="1" applyBorder="1" applyAlignment="1">
      <alignment horizontal="left" vertical="center" wrapText="1"/>
    </xf>
    <xf numFmtId="0" fontId="22" fillId="0" borderId="0" xfId="3" applyFont="1" applyFill="1" applyBorder="1" applyAlignment="1">
      <alignment horizontal="left"/>
    </xf>
    <xf numFmtId="0" fontId="3" fillId="0" borderId="0" xfId="3" applyFont="1" applyFill="1" applyBorder="1"/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center"/>
    </xf>
    <xf numFmtId="0" fontId="22" fillId="0" borderId="0" xfId="3" applyFont="1" applyFill="1" applyBorder="1" applyAlignment="1"/>
    <xf numFmtId="0" fontId="1" fillId="0" borderId="0" xfId="3" applyFont="1"/>
    <xf numFmtId="0" fontId="22" fillId="0" borderId="17" xfId="0" applyFont="1" applyFill="1" applyBorder="1"/>
    <xf numFmtId="2" fontId="0" fillId="0" borderId="0" xfId="0" applyNumberFormat="1" applyFont="1" applyFill="1" applyBorder="1"/>
    <xf numFmtId="0" fontId="0" fillId="0" borderId="20" xfId="0" applyFont="1" applyBorder="1" applyAlignment="1"/>
    <xf numFmtId="4" fontId="0" fillId="0" borderId="0" xfId="0" applyNumberFormat="1" applyFont="1" applyBorder="1" applyAlignment="1"/>
    <xf numFmtId="4" fontId="0" fillId="0" borderId="19" xfId="0" applyNumberFormat="1" applyFont="1" applyBorder="1" applyAlignment="1"/>
    <xf numFmtId="0" fontId="3" fillId="0" borderId="0" xfId="0" applyFont="1" applyFill="1" applyBorder="1"/>
    <xf numFmtId="4" fontId="26" fillId="0" borderId="0" xfId="0" applyNumberFormat="1" applyFont="1" applyFill="1" applyBorder="1"/>
    <xf numFmtId="4" fontId="3" fillId="0" borderId="0" xfId="0" applyNumberFormat="1" applyFont="1" applyFill="1" applyBorder="1"/>
    <xf numFmtId="4" fontId="3" fillId="0" borderId="19" xfId="0" applyNumberFormat="1" applyFont="1" applyFill="1" applyBorder="1"/>
    <xf numFmtId="4" fontId="25" fillId="0" borderId="57" xfId="0" applyNumberFormat="1" applyFont="1" applyFill="1" applyBorder="1"/>
    <xf numFmtId="4" fontId="22" fillId="0" borderId="19" xfId="0" applyNumberFormat="1" applyFont="1" applyFill="1" applyBorder="1"/>
    <xf numFmtId="4" fontId="25" fillId="0" borderId="20" xfId="0" applyNumberFormat="1" applyFont="1" applyFill="1" applyBorder="1"/>
    <xf numFmtId="4" fontId="25" fillId="0" borderId="0" xfId="0" applyNumberFormat="1" applyFont="1" applyFill="1" applyBorder="1"/>
    <xf numFmtId="0" fontId="24" fillId="0" borderId="0" xfId="0" applyFont="1" applyFill="1" applyBorder="1"/>
    <xf numFmtId="0" fontId="1" fillId="0" borderId="0" xfId="3" applyFont="1" applyFill="1"/>
    <xf numFmtId="0" fontId="1" fillId="0" borderId="0" xfId="0" applyFont="1" applyFill="1" applyBorder="1"/>
    <xf numFmtId="0" fontId="22" fillId="0" borderId="0" xfId="0" applyFont="1" applyFill="1" applyBorder="1"/>
    <xf numFmtId="4" fontId="0" fillId="0" borderId="0" xfId="0" applyNumberFormat="1" applyFont="1" applyFill="1" applyBorder="1"/>
    <xf numFmtId="2" fontId="0" fillId="0" borderId="22" xfId="0" applyNumberFormat="1" applyFont="1" applyFill="1" applyBorder="1"/>
    <xf numFmtId="0" fontId="0" fillId="0" borderId="0" xfId="0" applyFont="1" applyFill="1" applyBorder="1" applyAlignment="1"/>
    <xf numFmtId="2" fontId="0" fillId="0" borderId="24" xfId="0" applyNumberFormat="1" applyFont="1" applyFill="1" applyBorder="1"/>
    <xf numFmtId="4" fontId="0" fillId="0" borderId="0" xfId="0" applyNumberFormat="1" applyFont="1" applyFill="1" applyBorder="1" applyAlignment="1">
      <alignment horizontal="center"/>
    </xf>
    <xf numFmtId="2" fontId="0" fillId="0" borderId="26" xfId="0" applyNumberFormat="1" applyFont="1" applyFill="1" applyBorder="1"/>
    <xf numFmtId="2" fontId="0" fillId="0" borderId="28" xfId="0" applyNumberFormat="1" applyFont="1" applyFill="1" applyBorder="1"/>
    <xf numFmtId="0" fontId="0" fillId="0" borderId="61" xfId="0" applyFont="1" applyFill="1" applyBorder="1"/>
    <xf numFmtId="0" fontId="0" fillId="0" borderId="62" xfId="0" applyFont="1" applyFill="1" applyBorder="1"/>
    <xf numFmtId="4" fontId="0" fillId="0" borderId="62" xfId="0" applyNumberFormat="1" applyFont="1" applyFill="1" applyBorder="1"/>
    <xf numFmtId="167" fontId="3" fillId="0" borderId="50" xfId="0" applyNumberFormat="1" applyFont="1" applyFill="1" applyBorder="1"/>
    <xf numFmtId="4" fontId="3" fillId="0" borderId="50" xfId="0" applyNumberFormat="1" applyFont="1" applyFill="1" applyBorder="1"/>
    <xf numFmtId="4" fontId="27" fillId="0" borderId="62" xfId="0" applyNumberFormat="1" applyFont="1" applyFill="1" applyBorder="1"/>
    <xf numFmtId="0" fontId="27" fillId="0" borderId="62" xfId="0" applyFont="1" applyFill="1" applyBorder="1"/>
    <xf numFmtId="10" fontId="27" fillId="0" borderId="62" xfId="0" applyNumberFormat="1" applyFont="1" applyFill="1" applyBorder="1"/>
    <xf numFmtId="4" fontId="27" fillId="0" borderId="63" xfId="0" applyNumberFormat="1" applyFont="1" applyFill="1" applyBorder="1"/>
    <xf numFmtId="0" fontId="1" fillId="0" borderId="17" xfId="0" applyFont="1" applyBorder="1"/>
    <xf numFmtId="0" fontId="1" fillId="0" borderId="18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16" xfId="0" applyFont="1" applyBorder="1"/>
    <xf numFmtId="0" fontId="1" fillId="0" borderId="61" xfId="0" applyFont="1" applyBorder="1"/>
    <xf numFmtId="0" fontId="1" fillId="0" borderId="63" xfId="0" applyFont="1" applyBorder="1"/>
    <xf numFmtId="49" fontId="1" fillId="2" borderId="55" xfId="0" applyNumberFormat="1" applyFont="1" applyFill="1" applyBorder="1" applyAlignment="1">
      <alignment horizontal="center"/>
    </xf>
    <xf numFmtId="49" fontId="1" fillId="2" borderId="80" xfId="0" applyNumberFormat="1" applyFont="1" applyFill="1" applyBorder="1" applyAlignment="1">
      <alignment horizontal="center"/>
    </xf>
    <xf numFmtId="49" fontId="1" fillId="2" borderId="8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49" fontId="1" fillId="2" borderId="82" xfId="0" applyNumberFormat="1" applyFont="1" applyFill="1" applyBorder="1" applyAlignment="1">
      <alignment horizontal="center"/>
    </xf>
    <xf numFmtId="49" fontId="1" fillId="2" borderId="76" xfId="0" applyNumberFormat="1" applyFont="1" applyFill="1" applyBorder="1" applyAlignment="1"/>
    <xf numFmtId="0" fontId="1" fillId="0" borderId="0" xfId="0" applyFont="1" applyBorder="1" applyAlignment="1">
      <alignment horizontal="right"/>
    </xf>
    <xf numFmtId="0" fontId="1" fillId="0" borderId="62" xfId="0" applyFont="1" applyBorder="1"/>
    <xf numFmtId="0" fontId="1" fillId="0" borderId="3" xfId="0" applyFont="1" applyBorder="1"/>
    <xf numFmtId="0" fontId="3" fillId="2" borderId="74" xfId="0" applyFont="1" applyFill="1" applyBorder="1" applyAlignment="1">
      <alignment horizontal="left"/>
    </xf>
    <xf numFmtId="167" fontId="3" fillId="2" borderId="35" xfId="0" applyNumberFormat="1" applyFont="1" applyFill="1" applyBorder="1" applyAlignment="1"/>
    <xf numFmtId="4" fontId="3" fillId="2" borderId="35" xfId="0" applyNumberFormat="1" applyFont="1" applyFill="1" applyBorder="1" applyAlignment="1"/>
    <xf numFmtId="4" fontId="3" fillId="2" borderId="83" xfId="0" applyNumberFormat="1" applyFont="1" applyFill="1" applyBorder="1" applyAlignment="1"/>
    <xf numFmtId="167" fontId="3" fillId="2" borderId="49" xfId="0" applyNumberFormat="1" applyFont="1" applyFill="1" applyBorder="1" applyAlignment="1"/>
    <xf numFmtId="169" fontId="3" fillId="2" borderId="49" xfId="0" applyNumberFormat="1" applyFont="1" applyFill="1" applyBorder="1" applyAlignment="1">
      <alignment horizontal="right"/>
    </xf>
    <xf numFmtId="4" fontId="3" fillId="2" borderId="70" xfId="0" applyNumberFormat="1" applyFont="1" applyFill="1" applyBorder="1" applyAlignment="1"/>
    <xf numFmtId="4" fontId="3" fillId="2" borderId="49" xfId="0" applyNumberFormat="1" applyFont="1" applyFill="1" applyBorder="1" applyAlignment="1"/>
    <xf numFmtId="49" fontId="24" fillId="2" borderId="49" xfId="0" applyNumberFormat="1" applyFont="1" applyFill="1" applyBorder="1" applyAlignment="1"/>
    <xf numFmtId="0" fontId="28" fillId="2" borderId="76" xfId="0" applyFont="1" applyFill="1" applyBorder="1" applyAlignment="1"/>
    <xf numFmtId="167" fontId="28" fillId="2" borderId="76" xfId="0" applyNumberFormat="1" applyFont="1" applyFill="1" applyBorder="1" applyAlignment="1"/>
    <xf numFmtId="4" fontId="28" fillId="2" borderId="76" xfId="0" applyNumberFormat="1" applyFont="1" applyFill="1" applyBorder="1" applyAlignment="1"/>
    <xf numFmtId="4" fontId="28" fillId="2" borderId="77" xfId="0" applyNumberFormat="1" applyFont="1" applyFill="1" applyBorder="1" applyAlignment="1"/>
    <xf numFmtId="49" fontId="28" fillId="2" borderId="84" xfId="0" applyNumberFormat="1" applyFont="1" applyFill="1" applyBorder="1" applyAlignment="1">
      <alignment horizontal="center"/>
    </xf>
    <xf numFmtId="49" fontId="28" fillId="2" borderId="85" xfId="0" applyNumberFormat="1" applyFont="1" applyFill="1" applyBorder="1" applyAlignment="1">
      <alignment horizontal="center"/>
    </xf>
    <xf numFmtId="4" fontId="29" fillId="2" borderId="86" xfId="0" applyNumberFormat="1" applyFont="1" applyFill="1" applyBorder="1" applyAlignment="1"/>
    <xf numFmtId="4" fontId="29" fillId="4" borderId="87" xfId="0" applyNumberFormat="1" applyFont="1" applyFill="1" applyBorder="1" applyAlignment="1"/>
    <xf numFmtId="49" fontId="1" fillId="2" borderId="11" xfId="0" applyNumberFormat="1" applyFont="1" applyFill="1" applyBorder="1" applyAlignment="1"/>
    <xf numFmtId="0" fontId="1" fillId="2" borderId="104" xfId="0" applyFont="1" applyFill="1" applyBorder="1" applyAlignment="1"/>
    <xf numFmtId="0" fontId="2" fillId="0" borderId="0" xfId="0" applyFont="1" applyBorder="1"/>
    <xf numFmtId="0" fontId="1" fillId="0" borderId="17" xfId="0" applyFont="1" applyFill="1" applyBorder="1"/>
    <xf numFmtId="4" fontId="1" fillId="0" borderId="17" xfId="0" applyNumberFormat="1" applyFont="1" applyFill="1" applyBorder="1"/>
    <xf numFmtId="4" fontId="1" fillId="0" borderId="0" xfId="0" applyNumberFormat="1" applyFont="1" applyFill="1" applyBorder="1"/>
    <xf numFmtId="0" fontId="1" fillId="0" borderId="20" xfId="0" applyFont="1" applyFill="1" applyBorder="1"/>
    <xf numFmtId="4" fontId="1" fillId="0" borderId="19" xfId="0" applyNumberFormat="1" applyFont="1" applyFill="1" applyBorder="1"/>
    <xf numFmtId="0" fontId="1" fillId="0" borderId="21" xfId="0" applyFont="1" applyFill="1" applyBorder="1"/>
    <xf numFmtId="2" fontId="1" fillId="0" borderId="22" xfId="0" applyNumberFormat="1" applyFont="1" applyFill="1" applyBorder="1"/>
    <xf numFmtId="0" fontId="1" fillId="0" borderId="23" xfId="0" applyFont="1" applyFill="1" applyBorder="1"/>
    <xf numFmtId="2" fontId="1" fillId="0" borderId="24" xfId="0" applyNumberFormat="1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25" xfId="0" applyFont="1" applyFill="1" applyBorder="1"/>
    <xf numFmtId="2" fontId="1" fillId="0" borderId="26" xfId="0" applyNumberFormat="1" applyFont="1" applyFill="1" applyBorder="1"/>
    <xf numFmtId="0" fontId="1" fillId="0" borderId="27" xfId="0" applyFont="1" applyFill="1" applyBorder="1"/>
    <xf numFmtId="2" fontId="1" fillId="0" borderId="28" xfId="0" applyNumberFormat="1" applyFont="1" applyFill="1" applyBorder="1"/>
    <xf numFmtId="2" fontId="1" fillId="0" borderId="0" xfId="0" applyNumberFormat="1" applyFont="1" applyFill="1" applyBorder="1"/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/>
    <xf numFmtId="0" fontId="1" fillId="0" borderId="20" xfId="0" applyFont="1" applyBorder="1" applyAlignment="1"/>
    <xf numFmtId="4" fontId="1" fillId="0" borderId="0" xfId="0" applyNumberFormat="1" applyFont="1" applyBorder="1" applyAlignment="1"/>
    <xf numFmtId="4" fontId="1" fillId="0" borderId="19" xfId="0" applyNumberFormat="1" applyFont="1" applyBorder="1" applyAlignment="1"/>
    <xf numFmtId="0" fontId="1" fillId="0" borderId="30" xfId="0" applyFont="1" applyFill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4" fontId="1" fillId="0" borderId="30" xfId="0" applyNumberFormat="1" applyFont="1" applyFill="1" applyBorder="1" applyAlignment="1">
      <alignment horizontal="center"/>
    </xf>
    <xf numFmtId="4" fontId="1" fillId="0" borderId="32" xfId="0" applyNumberFormat="1" applyFont="1" applyFill="1" applyBorder="1" applyAlignment="1">
      <alignment horizontal="center"/>
    </xf>
    <xf numFmtId="0" fontId="1" fillId="0" borderId="8" xfId="3" applyFont="1" applyFill="1" applyBorder="1"/>
    <xf numFmtId="0" fontId="1" fillId="0" borderId="3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66" xfId="0" applyFont="1" applyFill="1" applyBorder="1"/>
    <xf numFmtId="0" fontId="1" fillId="0" borderId="49" xfId="0" applyFont="1" applyFill="1" applyBorder="1" applyAlignment="1">
      <alignment vertical="center"/>
    </xf>
    <xf numFmtId="168" fontId="1" fillId="0" borderId="0" xfId="0" applyNumberFormat="1" applyFont="1" applyFill="1" applyBorder="1" applyAlignment="1">
      <alignment horizontal="right"/>
    </xf>
    <xf numFmtId="0" fontId="1" fillId="0" borderId="51" xfId="0" applyFont="1" applyFill="1" applyBorder="1"/>
    <xf numFmtId="0" fontId="1" fillId="0" borderId="52" xfId="0" applyFont="1" applyFill="1" applyBorder="1"/>
    <xf numFmtId="0" fontId="1" fillId="0" borderId="8" xfId="0" applyFont="1" applyFill="1" applyBorder="1"/>
    <xf numFmtId="0" fontId="1" fillId="0" borderId="61" xfId="0" applyFont="1" applyFill="1" applyBorder="1"/>
    <xf numFmtId="0" fontId="1" fillId="0" borderId="62" xfId="0" applyFont="1" applyFill="1" applyBorder="1"/>
    <xf numFmtId="4" fontId="1" fillId="0" borderId="62" xfId="0" applyNumberFormat="1" applyFont="1" applyFill="1" applyBorder="1"/>
    <xf numFmtId="0" fontId="1" fillId="0" borderId="0" xfId="0" applyFont="1" applyFill="1" applyAlignment="1"/>
    <xf numFmtId="4" fontId="1" fillId="0" borderId="0" xfId="0" applyNumberFormat="1" applyFont="1" applyFill="1" applyAlignment="1"/>
    <xf numFmtId="4" fontId="1" fillId="0" borderId="64" xfId="0" applyNumberFormat="1" applyFont="1" applyFill="1" applyBorder="1"/>
    <xf numFmtId="0" fontId="22" fillId="0" borderId="0" xfId="0" applyFont="1" applyFill="1" applyAlignment="1"/>
    <xf numFmtId="4" fontId="25" fillId="0" borderId="0" xfId="0" applyNumberFormat="1" applyFont="1" applyFill="1" applyAlignment="1"/>
    <xf numFmtId="0" fontId="25" fillId="0" borderId="0" xfId="0" applyFont="1" applyFill="1" applyAlignment="1"/>
    <xf numFmtId="4" fontId="25" fillId="0" borderId="0" xfId="0" applyNumberFormat="1" applyFont="1" applyFill="1"/>
    <xf numFmtId="0" fontId="22" fillId="0" borderId="0" xfId="0" applyFont="1"/>
    <xf numFmtId="4" fontId="22" fillId="0" borderId="0" xfId="0" applyNumberFormat="1" applyFont="1"/>
    <xf numFmtId="168" fontId="1" fillId="0" borderId="65" xfId="0" applyNumberFormat="1" applyFont="1" applyFill="1" applyBorder="1" applyAlignment="1">
      <alignment horizontal="right"/>
    </xf>
    <xf numFmtId="0" fontId="30" fillId="0" borderId="0" xfId="0" applyFont="1" applyFill="1" applyAlignment="1"/>
    <xf numFmtId="0" fontId="1" fillId="2" borderId="95" xfId="0" applyNumberFormat="1" applyFont="1" applyFill="1" applyBorder="1" applyAlignment="1">
      <alignment horizontal="center" vertical="center"/>
    </xf>
    <xf numFmtId="49" fontId="1" fillId="2" borderId="35" xfId="0" applyNumberFormat="1" applyFont="1" applyFill="1" applyBorder="1" applyAlignment="1">
      <alignment horizontal="center" vertical="center"/>
    </xf>
    <xf numFmtId="49" fontId="1" fillId="2" borderId="35" xfId="0" applyNumberFormat="1" applyFont="1" applyFill="1" applyBorder="1" applyAlignment="1">
      <alignment wrapText="1"/>
    </xf>
    <xf numFmtId="165" fontId="1" fillId="2" borderId="35" xfId="0" applyNumberFormat="1" applyFont="1" applyFill="1" applyBorder="1" applyAlignment="1">
      <alignment horizontal="center" vertical="center"/>
    </xf>
    <xf numFmtId="165" fontId="1" fillId="2" borderId="89" xfId="0" applyNumberFormat="1" applyFont="1" applyFill="1" applyBorder="1" applyAlignment="1">
      <alignment horizontal="center" vertical="center"/>
    </xf>
    <xf numFmtId="164" fontId="1" fillId="5" borderId="98" xfId="1" applyFont="1" applyFill="1" applyBorder="1" applyAlignment="1">
      <alignment horizontal="center"/>
    </xf>
    <xf numFmtId="166" fontId="1" fillId="2" borderId="98" xfId="0" applyNumberFormat="1" applyFont="1" applyFill="1" applyBorder="1" applyAlignment="1">
      <alignment vertical="center"/>
    </xf>
    <xf numFmtId="49" fontId="1" fillId="2" borderId="35" xfId="0" applyNumberFormat="1" applyFont="1" applyFill="1" applyBorder="1" applyAlignment="1"/>
    <xf numFmtId="164" fontId="1" fillId="5" borderId="99" xfId="1" applyFont="1" applyFill="1" applyBorder="1" applyAlignment="1">
      <alignment horizontal="center"/>
    </xf>
    <xf numFmtId="166" fontId="1" fillId="2" borderId="101" xfId="0" applyNumberFormat="1" applyFont="1" applyFill="1" applyBorder="1" applyAlignment="1">
      <alignment vertical="center"/>
    </xf>
    <xf numFmtId="166" fontId="1" fillId="2" borderId="99" xfId="0" applyNumberFormat="1" applyFont="1" applyFill="1" applyBorder="1" applyAlignment="1">
      <alignment vertical="center"/>
    </xf>
    <xf numFmtId="0" fontId="1" fillId="2" borderId="97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165" fontId="1" fillId="5" borderId="35" xfId="0" applyNumberFormat="1" applyFont="1" applyFill="1" applyBorder="1" applyAlignment="1">
      <alignment horizontal="center" vertical="center"/>
    </xf>
    <xf numFmtId="0" fontId="1" fillId="2" borderId="8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49" fontId="1" fillId="2" borderId="66" xfId="0" applyNumberFormat="1" applyFont="1" applyFill="1" applyBorder="1" applyAlignment="1">
      <alignment horizontal="center" vertical="center"/>
    </xf>
    <xf numFmtId="0" fontId="1" fillId="2" borderId="49" xfId="0" applyFont="1" applyFill="1" applyBorder="1" applyAlignment="1"/>
    <xf numFmtId="165" fontId="1" fillId="2" borderId="49" xfId="0" applyNumberFormat="1" applyFont="1" applyFill="1" applyBorder="1" applyAlignment="1">
      <alignment horizontal="center" vertical="center"/>
    </xf>
    <xf numFmtId="165" fontId="1" fillId="2" borderId="46" xfId="0" applyNumberFormat="1" applyFont="1" applyFill="1" applyBorder="1" applyAlignment="1">
      <alignment horizontal="center" vertical="center"/>
    </xf>
    <xf numFmtId="0" fontId="1" fillId="2" borderId="27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92" xfId="0" applyNumberFormat="1" applyFont="1" applyFill="1" applyBorder="1" applyAlignment="1">
      <alignment horizontal="left" vertical="center"/>
    </xf>
    <xf numFmtId="165" fontId="1" fillId="2" borderId="76" xfId="0" applyNumberFormat="1" applyFont="1" applyFill="1" applyBorder="1" applyAlignment="1">
      <alignment horizontal="center" vertical="center"/>
    </xf>
    <xf numFmtId="165" fontId="1" fillId="2" borderId="91" xfId="0" applyNumberFormat="1" applyFont="1" applyFill="1" applyBorder="1" applyAlignment="1">
      <alignment horizontal="center" vertical="center"/>
    </xf>
    <xf numFmtId="164" fontId="1" fillId="5" borderId="100" xfId="1" applyFont="1" applyFill="1" applyBorder="1" applyAlignment="1">
      <alignment horizontal="center"/>
    </xf>
    <xf numFmtId="166" fontId="1" fillId="2" borderId="64" xfId="0" applyNumberFormat="1" applyFont="1" applyFill="1" applyBorder="1" applyAlignment="1">
      <alignment vertical="center"/>
    </xf>
    <xf numFmtId="0" fontId="1" fillId="2" borderId="93" xfId="0" applyFont="1" applyFill="1" applyBorder="1" applyAlignment="1">
      <alignment horizontal="center"/>
    </xf>
    <xf numFmtId="0" fontId="1" fillId="2" borderId="94" xfId="0" applyFont="1" applyFill="1" applyBorder="1" applyAlignment="1">
      <alignment horizontal="center"/>
    </xf>
    <xf numFmtId="49" fontId="29" fillId="2" borderId="94" xfId="0" applyNumberFormat="1" applyFont="1" applyFill="1" applyBorder="1" applyAlignment="1">
      <alignment horizontal="left"/>
    </xf>
    <xf numFmtId="165" fontId="1" fillId="2" borderId="94" xfId="0" applyNumberFormat="1" applyFont="1" applyFill="1" applyBorder="1" applyAlignment="1">
      <alignment horizontal="center"/>
    </xf>
    <xf numFmtId="165" fontId="29" fillId="2" borderId="94" xfId="0" applyNumberFormat="1" applyFont="1" applyFill="1" applyBorder="1" applyAlignment="1">
      <alignment horizontal="center"/>
    </xf>
    <xf numFmtId="165" fontId="29" fillId="2" borderId="102" xfId="0" applyNumberFormat="1" applyFont="1" applyFill="1" applyBorder="1" applyAlignment="1">
      <alignment horizontal="center"/>
    </xf>
    <xf numFmtId="166" fontId="29" fillId="2" borderId="3" xfId="0" applyNumberFormat="1" applyFont="1" applyFill="1" applyBorder="1" applyAlignment="1">
      <alignment horizontal="center"/>
    </xf>
    <xf numFmtId="166" fontId="29" fillId="2" borderId="103" xfId="0" applyNumberFormat="1" applyFont="1" applyFill="1" applyBorder="1" applyAlignment="1"/>
    <xf numFmtId="49" fontId="2" fillId="2" borderId="96" xfId="0" applyNumberFormat="1" applyFont="1" applyFill="1" applyBorder="1" applyAlignment="1">
      <alignment horizontal="center" vertical="center"/>
    </xf>
    <xf numFmtId="49" fontId="2" fillId="2" borderId="30" xfId="0" applyNumberFormat="1" applyFont="1" applyFill="1" applyBorder="1" applyAlignment="1">
      <alignment horizontal="center" vertical="center"/>
    </xf>
    <xf numFmtId="49" fontId="29" fillId="2" borderId="30" xfId="0" applyNumberFormat="1" applyFont="1" applyFill="1" applyBorder="1" applyAlignment="1">
      <alignment horizontal="center" vertical="center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/>
    <xf numFmtId="4" fontId="29" fillId="2" borderId="3" xfId="0" applyNumberFormat="1" applyFont="1" applyFill="1" applyBorder="1" applyAlignment="1"/>
    <xf numFmtId="0" fontId="3" fillId="0" borderId="0" xfId="3" applyFont="1" applyFill="1" applyBorder="1" applyAlignment="1">
      <alignment horizontal="left"/>
    </xf>
    <xf numFmtId="0" fontId="0" fillId="0" borderId="0" xfId="3" applyFont="1" applyAlignment="1">
      <alignment horizontal="left" vertical="center" wrapText="1"/>
    </xf>
    <xf numFmtId="0" fontId="0" fillId="0" borderId="41" xfId="3" applyFont="1" applyFill="1" applyBorder="1" applyAlignment="1">
      <alignment vertical="center" wrapText="1"/>
    </xf>
    <xf numFmtId="0" fontId="0" fillId="0" borderId="42" xfId="3" applyFont="1" applyFill="1" applyBorder="1" applyAlignment="1">
      <alignment vertical="center" wrapText="1"/>
    </xf>
    <xf numFmtId="0" fontId="0" fillId="0" borderId="43" xfId="3" applyFont="1" applyFill="1" applyBorder="1" applyAlignment="1">
      <alignment vertical="center" wrapText="1"/>
    </xf>
    <xf numFmtId="0" fontId="0" fillId="0" borderId="67" xfId="3" applyFont="1" applyFill="1" applyBorder="1" applyAlignment="1">
      <alignment horizontal="left"/>
    </xf>
    <xf numFmtId="0" fontId="0" fillId="0" borderId="68" xfId="3" applyFont="1" applyFill="1" applyBorder="1" applyAlignment="1">
      <alignment horizontal="left"/>
    </xf>
    <xf numFmtId="0" fontId="0" fillId="0" borderId="15" xfId="3" applyFont="1" applyFill="1" applyBorder="1" applyAlignment="1">
      <alignment horizontal="left"/>
    </xf>
    <xf numFmtId="0" fontId="0" fillId="0" borderId="9" xfId="3" applyFont="1" applyFill="1" applyBorder="1" applyAlignment="1">
      <alignment horizontal="left"/>
    </xf>
    <xf numFmtId="0" fontId="0" fillId="0" borderId="56" xfId="3" applyFont="1" applyFill="1" applyBorder="1" applyAlignment="1">
      <alignment horizontal="left"/>
    </xf>
    <xf numFmtId="0" fontId="0" fillId="0" borderId="14" xfId="3" applyFont="1" applyFill="1" applyBorder="1" applyAlignment="1">
      <alignment horizontal="left"/>
    </xf>
    <xf numFmtId="0" fontId="22" fillId="0" borderId="0" xfId="3" applyFont="1" applyFill="1" applyBorder="1" applyAlignment="1">
      <alignment horizontal="left" vertical="center" wrapText="1"/>
    </xf>
    <xf numFmtId="0" fontId="3" fillId="0" borderId="4" xfId="0" applyFont="1" applyFill="1" applyBorder="1" applyAlignment="1"/>
    <xf numFmtId="0" fontId="0" fillId="0" borderId="5" xfId="0" applyFont="1" applyFill="1" applyBorder="1" applyAlignment="1"/>
    <xf numFmtId="0" fontId="22" fillId="0" borderId="15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7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4" fontId="2" fillId="0" borderId="19" xfId="0" applyNumberFormat="1" applyFont="1" applyFill="1" applyBorder="1" applyAlignment="1">
      <alignment horizontal="left"/>
    </xf>
    <xf numFmtId="49" fontId="3" fillId="2" borderId="69" xfId="0" applyNumberFormat="1" applyFont="1" applyFill="1" applyBorder="1" applyAlignment="1">
      <alignment horizontal="left"/>
    </xf>
    <xf numFmtId="49" fontId="3" fillId="2" borderId="47" xfId="0" applyNumberFormat="1" applyFont="1" applyFill="1" applyBorder="1" applyAlignment="1">
      <alignment horizontal="left"/>
    </xf>
    <xf numFmtId="49" fontId="3" fillId="2" borderId="48" xfId="0" applyNumberFormat="1" applyFont="1" applyFill="1" applyBorder="1" applyAlignment="1">
      <alignment horizontal="left"/>
    </xf>
    <xf numFmtId="49" fontId="3" fillId="2" borderId="69" xfId="0" applyNumberFormat="1" applyFont="1" applyFill="1" applyBorder="1" applyAlignment="1">
      <alignment horizontal="left" wrapText="1"/>
    </xf>
    <xf numFmtId="49" fontId="3" fillId="2" borderId="47" xfId="0" applyNumberFormat="1" applyFont="1" applyFill="1" applyBorder="1" applyAlignment="1">
      <alignment horizontal="left" wrapText="1"/>
    </xf>
    <xf numFmtId="49" fontId="3" fillId="2" borderId="48" xfId="0" applyNumberFormat="1" applyFont="1" applyFill="1" applyBorder="1" applyAlignment="1">
      <alignment horizontal="left" wrapText="1"/>
    </xf>
    <xf numFmtId="49" fontId="0" fillId="2" borderId="90" xfId="0" applyNumberFormat="1" applyFill="1" applyBorder="1" applyAlignment="1">
      <alignment horizontal="left"/>
    </xf>
    <xf numFmtId="49" fontId="1" fillId="2" borderId="91" xfId="0" applyNumberFormat="1" applyFont="1" applyFill="1" applyBorder="1" applyAlignment="1">
      <alignment horizontal="left"/>
    </xf>
    <xf numFmtId="49" fontId="1" fillId="2" borderId="92" xfId="0" applyNumberFormat="1" applyFont="1" applyFill="1" applyBorder="1" applyAlignment="1">
      <alignment horizontal="left"/>
    </xf>
    <xf numFmtId="49" fontId="3" fillId="2" borderId="69" xfId="0" applyNumberFormat="1" applyFont="1" applyFill="1" applyBorder="1" applyAlignment="1">
      <alignment vertical="center" wrapText="1"/>
    </xf>
    <xf numFmtId="49" fontId="3" fillId="2" borderId="47" xfId="0" applyNumberFormat="1" applyFont="1" applyFill="1" applyBorder="1" applyAlignment="1">
      <alignment vertical="center" wrapText="1"/>
    </xf>
    <xf numFmtId="49" fontId="3" fillId="2" borderId="48" xfId="0" applyNumberFormat="1" applyFont="1" applyFill="1" applyBorder="1" applyAlignment="1">
      <alignment vertical="center" wrapText="1"/>
    </xf>
    <xf numFmtId="49" fontId="1" fillId="2" borderId="13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center"/>
    </xf>
    <xf numFmtId="49" fontId="1" fillId="2" borderId="29" xfId="0" applyNumberFormat="1" applyFont="1" applyFill="1" applyBorder="1" applyAlignment="1">
      <alignment horizontal="center"/>
    </xf>
    <xf numFmtId="49" fontId="3" fillId="2" borderId="69" xfId="0" applyNumberFormat="1" applyFont="1" applyFill="1" applyBorder="1" applyAlignment="1"/>
    <xf numFmtId="49" fontId="3" fillId="2" borderId="47" xfId="0" applyNumberFormat="1" applyFont="1" applyFill="1" applyBorder="1" applyAlignment="1"/>
    <xf numFmtId="49" fontId="3" fillId="2" borderId="48" xfId="0" applyNumberFormat="1" applyFont="1" applyFill="1" applyBorder="1" applyAlignment="1"/>
    <xf numFmtId="0" fontId="1" fillId="0" borderId="56" xfId="3" applyFont="1" applyFill="1" applyBorder="1" applyAlignment="1">
      <alignment horizontal="left"/>
    </xf>
    <xf numFmtId="0" fontId="1" fillId="0" borderId="14" xfId="3" applyFont="1" applyFill="1" applyBorder="1" applyAlignment="1">
      <alignment horizontal="left"/>
    </xf>
    <xf numFmtId="0" fontId="1" fillId="0" borderId="13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5" xfId="0" applyFont="1" applyFill="1" applyBorder="1" applyAlignment="1"/>
    <xf numFmtId="0" fontId="1" fillId="0" borderId="78" xfId="0" applyFont="1" applyFill="1" applyBorder="1" applyAlignment="1">
      <alignment horizontal="left"/>
    </xf>
    <xf numFmtId="0" fontId="1" fillId="0" borderId="56" xfId="0" applyFont="1" applyFill="1" applyBorder="1" applyAlignment="1">
      <alignment horizontal="left"/>
    </xf>
    <xf numFmtId="0" fontId="1" fillId="0" borderId="79" xfId="0" applyFont="1" applyFill="1" applyBorder="1" applyAlignment="1">
      <alignment horizontal="left"/>
    </xf>
    <xf numFmtId="0" fontId="1" fillId="0" borderId="42" xfId="3" applyFont="1" applyFill="1" applyBorder="1" applyAlignment="1">
      <alignment vertical="center" wrapText="1"/>
    </xf>
    <xf numFmtId="0" fontId="1" fillId="0" borderId="43" xfId="3" applyFont="1" applyFill="1" applyBorder="1" applyAlignment="1">
      <alignment vertical="center" wrapText="1"/>
    </xf>
    <xf numFmtId="0" fontId="1" fillId="0" borderId="67" xfId="3" applyFont="1" applyFill="1" applyBorder="1" applyAlignment="1">
      <alignment horizontal="left"/>
    </xf>
    <xf numFmtId="0" fontId="1" fillId="0" borderId="68" xfId="3" applyFont="1" applyFill="1" applyBorder="1" applyAlignment="1">
      <alignment horizontal="left"/>
    </xf>
    <xf numFmtId="0" fontId="1" fillId="0" borderId="15" xfId="3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/>
    </xf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horizontal="left"/>
    </xf>
    <xf numFmtId="0" fontId="7" fillId="0" borderId="62" xfId="0" applyFont="1" applyBorder="1"/>
    <xf numFmtId="0" fontId="31" fillId="0" borderId="0" xfId="0" applyFont="1"/>
  </cellXfs>
  <cellStyles count="5">
    <cellStyle name="Čiarka 2" xfId="2"/>
    <cellStyle name="Čiarka 3" xfId="1"/>
    <cellStyle name="normálne" xfId="0" builtinId="0"/>
    <cellStyle name="Normálne 2" xfId="4"/>
    <cellStyle name="normálne_30 mil  17 01 2012 (2)" xfId="3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workbookViewId="0">
      <selection activeCell="H30" sqref="H30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1">
      <c r="A1" s="87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>
      <c r="A3" s="4" t="s">
        <v>20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0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>
      <c r="A5" s="90" t="s">
        <v>21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>
      <c r="A6" s="5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>
      <c r="A7" s="91" t="s">
        <v>22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>
      <c r="A8" s="91" t="s">
        <v>23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>
      <c r="A10" s="4" t="s">
        <v>24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>
      <c r="A11" s="326" t="s">
        <v>77</v>
      </c>
      <c r="B11" s="327"/>
      <c r="C11" s="327"/>
      <c r="D11" s="327"/>
      <c r="E11" s="7"/>
      <c r="F11" s="6"/>
      <c r="G11" s="4"/>
      <c r="H11" s="4"/>
      <c r="I11" s="4"/>
      <c r="J11" s="4"/>
      <c r="K11" s="3"/>
    </row>
    <row r="12" spans="1:11" ht="16.5" thickBot="1">
      <c r="A12" s="8"/>
      <c r="B12" s="8"/>
      <c r="C12" s="8"/>
      <c r="D12" s="8"/>
      <c r="E12" s="8"/>
      <c r="F12" s="9"/>
      <c r="G12" s="8"/>
      <c r="H12" s="9"/>
      <c r="I12" s="8"/>
      <c r="J12" s="9"/>
      <c r="K12" s="9"/>
    </row>
    <row r="13" spans="1:11">
      <c r="A13" s="92" t="s">
        <v>25</v>
      </c>
      <c r="B13" s="93"/>
      <c r="C13" s="10"/>
      <c r="D13" s="10"/>
      <c r="E13" s="10"/>
      <c r="F13" s="12"/>
      <c r="G13" s="10"/>
      <c r="H13" s="328" t="s">
        <v>78</v>
      </c>
      <c r="I13" s="328"/>
      <c r="J13" s="328"/>
      <c r="K13" s="329"/>
    </row>
    <row r="14" spans="1:11">
      <c r="A14" s="326" t="s">
        <v>77</v>
      </c>
      <c r="B14" s="327"/>
      <c r="C14" s="327"/>
      <c r="D14" s="327"/>
      <c r="E14" s="6"/>
      <c r="F14" s="14"/>
      <c r="G14" s="6"/>
      <c r="H14" s="330" t="s">
        <v>79</v>
      </c>
      <c r="I14" s="330"/>
      <c r="J14" s="330"/>
      <c r="K14" s="331"/>
    </row>
    <row r="15" spans="1:11" ht="15.75" thickBot="1">
      <c r="A15" s="16"/>
      <c r="B15" s="6"/>
      <c r="C15" s="6"/>
      <c r="D15" s="6"/>
      <c r="E15" s="6"/>
      <c r="F15" s="14"/>
      <c r="G15" s="6"/>
      <c r="H15" s="17"/>
      <c r="I15" s="18"/>
      <c r="J15" s="14"/>
      <c r="K15" s="19"/>
    </row>
    <row r="16" spans="1:11">
      <c r="A16" s="20" t="s">
        <v>26</v>
      </c>
      <c r="B16" s="21">
        <v>3284</v>
      </c>
      <c r="C16" s="6" t="s">
        <v>27</v>
      </c>
      <c r="D16" s="6"/>
      <c r="E16" s="6"/>
      <c r="F16" s="14"/>
      <c r="G16" s="6"/>
      <c r="H16" s="17"/>
      <c r="I16" s="18"/>
      <c r="J16" s="14"/>
      <c r="K16" s="22"/>
    </row>
    <row r="17" spans="1:11">
      <c r="A17" s="23" t="s">
        <v>28</v>
      </c>
      <c r="B17" s="24">
        <v>5.8</v>
      </c>
      <c r="C17" s="6" t="s">
        <v>27</v>
      </c>
      <c r="D17" s="6"/>
      <c r="E17" s="6"/>
      <c r="F17" s="14"/>
      <c r="G17" s="6"/>
      <c r="H17" s="14"/>
      <c r="I17" s="6"/>
      <c r="J17" s="25"/>
      <c r="K17" s="19"/>
    </row>
    <row r="18" spans="1:11">
      <c r="A18" s="26" t="s">
        <v>29</v>
      </c>
      <c r="B18" s="27">
        <f>B16*B17</f>
        <v>19047.2</v>
      </c>
      <c r="C18" s="6" t="s">
        <v>30</v>
      </c>
      <c r="D18" s="6"/>
      <c r="E18" s="6"/>
      <c r="F18" s="14"/>
      <c r="G18" s="6"/>
      <c r="H18" s="14"/>
      <c r="I18" s="6"/>
      <c r="J18" s="25"/>
      <c r="K18" s="19"/>
    </row>
    <row r="19" spans="1:11" ht="15.75" thickBot="1">
      <c r="A19" s="28" t="s">
        <v>31</v>
      </c>
      <c r="B19" s="29">
        <v>600</v>
      </c>
      <c r="C19" s="16" t="s">
        <v>30</v>
      </c>
      <c r="D19" s="6"/>
      <c r="E19" s="6"/>
      <c r="F19" s="14"/>
      <c r="G19" s="6"/>
      <c r="H19" s="14"/>
      <c r="I19" s="6"/>
      <c r="J19" s="25"/>
      <c r="K19" s="19"/>
    </row>
    <row r="20" spans="1:11" ht="15.75" thickBot="1">
      <c r="A20" s="30"/>
      <c r="B20" s="31"/>
      <c r="C20" s="6"/>
      <c r="D20" s="6"/>
      <c r="E20" s="6"/>
      <c r="F20" s="14"/>
      <c r="G20" s="6"/>
      <c r="H20" s="14"/>
      <c r="I20" s="6"/>
      <c r="J20" s="25"/>
      <c r="K20" s="19"/>
    </row>
    <row r="21" spans="1:11" ht="15.75" thickBot="1">
      <c r="A21" s="30"/>
      <c r="B21" s="31"/>
      <c r="C21" s="6"/>
      <c r="D21" s="100"/>
      <c r="E21" s="100"/>
      <c r="F21" s="101" t="s">
        <v>32</v>
      </c>
      <c r="G21" s="102"/>
      <c r="H21" s="103" t="s">
        <v>33</v>
      </c>
      <c r="I21" s="33"/>
      <c r="J21" s="34"/>
      <c r="K21" s="35"/>
    </row>
    <row r="22" spans="1:11" ht="15.75" thickBot="1">
      <c r="A22" s="84" t="s">
        <v>34</v>
      </c>
      <c r="B22" s="85"/>
      <c r="C22" s="86"/>
      <c r="D22" s="104" t="s">
        <v>35</v>
      </c>
      <c r="E22" s="36" t="s">
        <v>36</v>
      </c>
      <c r="F22" s="37" t="s">
        <v>37</v>
      </c>
      <c r="G22" s="36" t="s">
        <v>38</v>
      </c>
      <c r="H22" s="38" t="s">
        <v>37</v>
      </c>
      <c r="I22" s="39"/>
      <c r="J22" s="40"/>
      <c r="K22" s="19"/>
    </row>
    <row r="23" spans="1:11">
      <c r="A23" s="41" t="s">
        <v>97</v>
      </c>
      <c r="B23" s="98"/>
      <c r="C23" s="99"/>
      <c r="D23" s="42" t="s">
        <v>27</v>
      </c>
      <c r="E23" s="106" t="s">
        <v>40</v>
      </c>
      <c r="F23" s="107"/>
      <c r="G23" s="108">
        <v>48</v>
      </c>
      <c r="H23" s="109">
        <f>F23*G23</f>
        <v>0</v>
      </c>
      <c r="I23" s="39"/>
      <c r="J23" s="43"/>
      <c r="K23" s="44"/>
    </row>
    <row r="24" spans="1:11" ht="17.25">
      <c r="A24" s="324" t="s">
        <v>98</v>
      </c>
      <c r="B24" s="325"/>
      <c r="C24" s="325"/>
      <c r="D24" s="71" t="s">
        <v>87</v>
      </c>
      <c r="E24" s="72"/>
      <c r="F24" s="110"/>
      <c r="G24" s="111">
        <v>19047.2</v>
      </c>
      <c r="H24" s="109">
        <f>F24*G24</f>
        <v>0</v>
      </c>
      <c r="I24" s="39"/>
      <c r="J24" s="43"/>
      <c r="K24" s="44"/>
    </row>
    <row r="25" spans="1:11" ht="17.25">
      <c r="A25" s="73" t="s">
        <v>43</v>
      </c>
      <c r="B25" s="94"/>
      <c r="C25" s="95"/>
      <c r="D25" s="74" t="s">
        <v>87</v>
      </c>
      <c r="E25" s="112" t="s">
        <v>86</v>
      </c>
      <c r="F25" s="113"/>
      <c r="G25" s="109">
        <v>19047.2</v>
      </c>
      <c r="H25" s="109">
        <f>F25*G25</f>
        <v>0</v>
      </c>
      <c r="I25" s="39"/>
      <c r="J25" s="43"/>
      <c r="K25" s="45"/>
    </row>
    <row r="26" spans="1:11" ht="30" customHeight="1">
      <c r="A26" s="314" t="s">
        <v>99</v>
      </c>
      <c r="B26" s="315"/>
      <c r="C26" s="316"/>
      <c r="D26" s="105" t="s">
        <v>87</v>
      </c>
      <c r="E26" s="114" t="s">
        <v>40</v>
      </c>
      <c r="F26" s="115"/>
      <c r="G26" s="116">
        <v>96</v>
      </c>
      <c r="H26" s="116">
        <f>G26*F26</f>
        <v>0</v>
      </c>
      <c r="I26" s="39"/>
      <c r="J26" s="46"/>
      <c r="K26" s="45"/>
    </row>
    <row r="27" spans="1:11" ht="17.25">
      <c r="A27" s="96" t="s">
        <v>47</v>
      </c>
      <c r="B27" s="97"/>
      <c r="C27" s="97"/>
      <c r="D27" s="117" t="s">
        <v>88</v>
      </c>
      <c r="E27" s="118" t="s">
        <v>40</v>
      </c>
      <c r="F27" s="119"/>
      <c r="G27" s="120">
        <v>19047.2</v>
      </c>
      <c r="H27" s="121">
        <f>F27*G27</f>
        <v>0</v>
      </c>
      <c r="I27" s="39"/>
      <c r="J27" s="43"/>
      <c r="K27" s="45"/>
    </row>
    <row r="28" spans="1:11" ht="17.25">
      <c r="A28" s="317" t="s">
        <v>58</v>
      </c>
      <c r="B28" s="318"/>
      <c r="C28" s="319"/>
      <c r="D28" s="117" t="s">
        <v>88</v>
      </c>
      <c r="E28" s="118" t="s">
        <v>40</v>
      </c>
      <c r="F28" s="122"/>
      <c r="G28" s="120">
        <v>9525</v>
      </c>
      <c r="H28" s="123">
        <f>F28*G28</f>
        <v>0</v>
      </c>
      <c r="I28" s="39"/>
      <c r="J28" s="43"/>
      <c r="K28" s="45"/>
    </row>
    <row r="29" spans="1:11" ht="15.75" thickBot="1">
      <c r="A29" s="320" t="s">
        <v>100</v>
      </c>
      <c r="B29" s="321"/>
      <c r="C29" s="322"/>
      <c r="D29" s="47" t="s">
        <v>27</v>
      </c>
      <c r="E29" s="124"/>
      <c r="F29" s="125"/>
      <c r="G29" s="126">
        <v>3284</v>
      </c>
      <c r="H29" s="123">
        <f t="shared" ref="H29" si="0">F29*G29</f>
        <v>0</v>
      </c>
      <c r="I29" s="39"/>
      <c r="J29" s="43"/>
      <c r="K29" s="45"/>
    </row>
    <row r="30" spans="1:11" ht="15.75" thickBot="1">
      <c r="A30" s="48"/>
      <c r="B30" s="49"/>
      <c r="C30" s="49"/>
      <c r="D30" s="127"/>
      <c r="E30" s="128"/>
      <c r="F30" s="128"/>
      <c r="G30" s="128" t="s">
        <v>9</v>
      </c>
      <c r="H30" s="310">
        <f>SUM(H23:H29)</f>
        <v>0</v>
      </c>
      <c r="I30" s="50"/>
      <c r="J30" s="51"/>
      <c r="K30" s="52"/>
    </row>
    <row r="31" spans="1:11" ht="15.75" thickBot="1">
      <c r="A31" s="53"/>
      <c r="B31" s="54"/>
      <c r="C31" s="54"/>
      <c r="D31" s="54"/>
      <c r="E31" s="55"/>
      <c r="F31" s="50"/>
      <c r="G31" s="50"/>
      <c r="H31" s="129"/>
      <c r="I31" s="129"/>
      <c r="J31" s="130" t="s">
        <v>48</v>
      </c>
      <c r="K31" s="131" t="s">
        <v>49</v>
      </c>
    </row>
    <row r="32" spans="1:11" ht="15.75" thickBot="1">
      <c r="A32" s="53"/>
      <c r="B32" s="54"/>
      <c r="C32" s="54"/>
      <c r="D32" s="54"/>
      <c r="E32" s="50"/>
      <c r="F32" s="50"/>
      <c r="G32" s="50"/>
      <c r="H32" s="129" t="s">
        <v>50</v>
      </c>
      <c r="I32" s="132" t="s">
        <v>37</v>
      </c>
      <c r="J32" s="133">
        <f>H30*0.2</f>
        <v>0</v>
      </c>
      <c r="K32" s="134">
        <f>H30*1.2</f>
        <v>0</v>
      </c>
    </row>
    <row r="33" spans="1:13" ht="15.75" thickBot="1">
      <c r="A33" s="56"/>
      <c r="B33" s="57"/>
      <c r="C33" s="57"/>
      <c r="D33" s="57"/>
      <c r="E33" s="57"/>
      <c r="F33" s="58"/>
      <c r="G33" s="59"/>
      <c r="H33" s="59"/>
      <c r="I33" s="60"/>
      <c r="J33" s="61"/>
      <c r="K33" s="62"/>
    </row>
    <row r="34" spans="1:13" ht="15.75" thickBot="1">
      <c r="A34" s="63"/>
      <c r="B34" s="64"/>
      <c r="C34" s="64"/>
      <c r="D34" s="64"/>
      <c r="E34" s="64"/>
      <c r="F34" s="65"/>
      <c r="G34" s="66"/>
      <c r="H34" s="67"/>
      <c r="I34" s="68"/>
      <c r="J34" s="69"/>
      <c r="K34" s="70"/>
    </row>
    <row r="35" spans="1:13">
      <c r="A35" s="138" t="s">
        <v>51</v>
      </c>
      <c r="B35" s="139"/>
      <c r="C35" s="139"/>
      <c r="D35" s="139"/>
      <c r="E35" s="139"/>
      <c r="F35" s="139"/>
      <c r="G35" s="140"/>
      <c r="H35" s="140"/>
      <c r="I35" s="139"/>
      <c r="J35" s="140"/>
      <c r="K35" s="140"/>
      <c r="L35" s="91"/>
      <c r="M35" s="91"/>
    </row>
    <row r="36" spans="1:13">
      <c r="A36" s="137" t="s">
        <v>52</v>
      </c>
      <c r="B36" s="141"/>
      <c r="C36" s="141"/>
      <c r="D36" s="141"/>
      <c r="E36" s="141"/>
      <c r="F36" s="141"/>
      <c r="G36" s="137"/>
      <c r="H36" s="137"/>
      <c r="I36" s="142"/>
      <c r="J36" s="143"/>
      <c r="K36" s="144"/>
      <c r="L36" s="91"/>
      <c r="M36" s="91"/>
    </row>
    <row r="37" spans="1:13">
      <c r="A37" s="323" t="s">
        <v>53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</row>
    <row r="38" spans="1:13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</row>
    <row r="39" spans="1:13">
      <c r="A39" s="135"/>
      <c r="B39" s="135"/>
      <c r="C39" s="135"/>
      <c r="D39" s="135"/>
      <c r="E39" s="135"/>
      <c r="F39" s="136"/>
      <c r="G39" s="135"/>
      <c r="H39" s="136"/>
      <c r="I39" s="135"/>
      <c r="J39" s="136"/>
      <c r="K39" s="136"/>
      <c r="L39" s="135"/>
      <c r="M39" s="135"/>
    </row>
    <row r="40" spans="1:13">
      <c r="A40" s="146"/>
      <c r="B40" s="146"/>
      <c r="C40" s="147"/>
      <c r="D40" s="148"/>
      <c r="E40" s="148"/>
      <c r="F40" s="148"/>
      <c r="G40" s="149" t="s">
        <v>54</v>
      </c>
      <c r="H40" s="149"/>
      <c r="I40" s="149"/>
      <c r="J40" s="136"/>
      <c r="K40" s="136"/>
      <c r="L40" s="135"/>
      <c r="M40" s="135"/>
    </row>
    <row r="41" spans="1:13">
      <c r="A41" s="312" t="s">
        <v>55</v>
      </c>
      <c r="B41" s="312"/>
      <c r="C41" s="312"/>
      <c r="D41" s="150"/>
      <c r="E41" s="150"/>
      <c r="F41" s="147"/>
      <c r="G41" s="149" t="s">
        <v>56</v>
      </c>
      <c r="H41" s="149"/>
      <c r="I41" s="149"/>
      <c r="J41" s="136"/>
      <c r="K41" s="136"/>
      <c r="L41" s="135"/>
      <c r="M41" s="135"/>
    </row>
  </sheetData>
  <mergeCells count="11">
    <mergeCell ref="A41:C41"/>
    <mergeCell ref="A4:K4"/>
    <mergeCell ref="A26:C26"/>
    <mergeCell ref="A28:C28"/>
    <mergeCell ref="A29:C29"/>
    <mergeCell ref="A37:M37"/>
    <mergeCell ref="A24:C24"/>
    <mergeCell ref="A11:D11"/>
    <mergeCell ref="H13:K13"/>
    <mergeCell ref="A14:D14"/>
    <mergeCell ref="H14:K14"/>
  </mergeCells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workbookViewId="0">
      <selection activeCell="I26" sqref="I26:J26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1">
      <c r="A1" s="87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>
      <c r="A3" s="4" t="s">
        <v>20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2.25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>
      <c r="A5" s="90" t="s">
        <v>21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>
      <c r="A6" s="5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>
      <c r="A7" s="91" t="s">
        <v>22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>
      <c r="A8" s="91" t="s">
        <v>23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>
      <c r="A10" s="151" t="s">
        <v>24</v>
      </c>
      <c r="B10" s="151"/>
      <c r="C10" s="151"/>
      <c r="D10" s="4"/>
      <c r="E10" s="4"/>
      <c r="F10" s="4"/>
      <c r="G10" s="4"/>
      <c r="H10" s="4"/>
      <c r="I10" s="4"/>
      <c r="J10" s="4"/>
      <c r="K10" s="3"/>
    </row>
    <row r="11" spans="1:11">
      <c r="A11" s="326" t="s">
        <v>73</v>
      </c>
      <c r="B11" s="327"/>
      <c r="C11" s="327"/>
      <c r="D11" s="6"/>
      <c r="E11" s="7"/>
      <c r="F11" s="6"/>
      <c r="G11" s="4"/>
      <c r="H11" s="4"/>
      <c r="I11" s="4"/>
      <c r="J11" s="4"/>
      <c r="K11" s="3"/>
    </row>
    <row r="12" spans="1:11" ht="16.5" thickBot="1">
      <c r="A12" s="8"/>
      <c r="B12" s="8"/>
      <c r="C12" s="8"/>
      <c r="D12" s="8"/>
      <c r="E12" s="8"/>
      <c r="F12" s="9"/>
      <c r="G12" s="8"/>
      <c r="H12" s="9"/>
      <c r="I12" s="8"/>
      <c r="J12" s="9"/>
      <c r="K12" s="9"/>
    </row>
    <row r="13" spans="1:11">
      <c r="A13" s="92" t="s">
        <v>25</v>
      </c>
      <c r="B13" s="152"/>
      <c r="C13" s="10"/>
      <c r="D13" s="11"/>
      <c r="E13" s="10"/>
      <c r="F13" s="12"/>
      <c r="G13" s="10"/>
      <c r="H13" s="328" t="s">
        <v>74</v>
      </c>
      <c r="I13" s="328"/>
      <c r="J13" s="328"/>
      <c r="K13" s="13"/>
    </row>
    <row r="14" spans="1:11">
      <c r="A14" s="326" t="s">
        <v>73</v>
      </c>
      <c r="B14" s="327"/>
      <c r="C14" s="327"/>
      <c r="D14" s="6"/>
      <c r="E14" s="6"/>
      <c r="F14" s="14"/>
      <c r="G14" s="6"/>
      <c r="H14" s="330" t="s">
        <v>75</v>
      </c>
      <c r="I14" s="330"/>
      <c r="J14" s="330"/>
      <c r="K14" s="15"/>
    </row>
    <row r="15" spans="1:11" ht="15.75" thickBot="1">
      <c r="A15" s="16"/>
      <c r="B15" s="6"/>
      <c r="C15" s="6"/>
      <c r="D15" s="6"/>
      <c r="E15" s="6"/>
      <c r="F15" s="14"/>
      <c r="G15" s="6"/>
      <c r="H15" s="17"/>
      <c r="I15" s="18"/>
      <c r="J15" s="14"/>
      <c r="K15" s="19"/>
    </row>
    <row r="16" spans="1:11">
      <c r="A16" s="20" t="s">
        <v>26</v>
      </c>
      <c r="B16" s="21">
        <v>1336</v>
      </c>
      <c r="C16" s="6" t="s">
        <v>27</v>
      </c>
      <c r="D16" s="6"/>
      <c r="E16" s="6"/>
      <c r="F16" s="14"/>
      <c r="G16" s="6"/>
      <c r="H16" s="17"/>
      <c r="I16" s="18"/>
      <c r="J16" s="14"/>
      <c r="K16" s="22"/>
    </row>
    <row r="17" spans="1:14">
      <c r="A17" s="23" t="s">
        <v>28</v>
      </c>
      <c r="B17" s="24">
        <v>4.5</v>
      </c>
      <c r="C17" s="6" t="s">
        <v>27</v>
      </c>
      <c r="D17" s="6"/>
      <c r="E17" s="6"/>
      <c r="F17" s="14"/>
      <c r="G17" s="6"/>
      <c r="H17" s="14"/>
      <c r="I17" s="6"/>
      <c r="J17" s="25"/>
      <c r="K17" s="19"/>
    </row>
    <row r="18" spans="1:14">
      <c r="A18" s="26" t="s">
        <v>29</v>
      </c>
      <c r="B18" s="27">
        <f>B16*B17</f>
        <v>6012</v>
      </c>
      <c r="C18" s="6" t="s">
        <v>30</v>
      </c>
      <c r="D18" s="6"/>
      <c r="E18" s="6"/>
      <c r="F18" s="14"/>
      <c r="G18" s="6"/>
      <c r="H18" s="14"/>
      <c r="I18" s="6"/>
      <c r="J18" s="25"/>
      <c r="K18" s="19"/>
    </row>
    <row r="19" spans="1:14" ht="15.75" thickBot="1">
      <c r="A19" s="28" t="s">
        <v>31</v>
      </c>
      <c r="B19" s="29">
        <v>100</v>
      </c>
      <c r="C19" s="16" t="s">
        <v>30</v>
      </c>
      <c r="D19" s="6"/>
      <c r="E19" s="6"/>
      <c r="F19" s="14"/>
      <c r="G19" s="6"/>
      <c r="H19" s="14"/>
      <c r="I19" s="6"/>
      <c r="J19" s="25"/>
      <c r="K19" s="19"/>
    </row>
    <row r="20" spans="1:14" ht="15.75" thickBot="1">
      <c r="A20" s="30"/>
      <c r="B20" s="31"/>
      <c r="C20" s="6"/>
      <c r="D20" s="6"/>
      <c r="E20" s="6"/>
      <c r="F20" s="14"/>
      <c r="G20" s="6"/>
      <c r="H20" s="14"/>
      <c r="I20" s="6"/>
      <c r="J20" s="25"/>
      <c r="K20" s="19"/>
    </row>
    <row r="21" spans="1:14" ht="15.75" thickBot="1">
      <c r="A21" s="30"/>
      <c r="B21" s="153"/>
      <c r="C21" s="100"/>
      <c r="D21" s="100"/>
      <c r="E21" s="100"/>
      <c r="F21" s="101" t="s">
        <v>32</v>
      </c>
      <c r="G21" s="102"/>
      <c r="H21" s="103" t="s">
        <v>33</v>
      </c>
      <c r="I21" s="154"/>
      <c r="J21" s="155"/>
      <c r="K21" s="156"/>
    </row>
    <row r="22" spans="1:14" ht="15.75" thickBot="1">
      <c r="A22" s="84" t="s">
        <v>34</v>
      </c>
      <c r="B22" s="85"/>
      <c r="C22" s="86"/>
      <c r="D22" s="104" t="s">
        <v>35</v>
      </c>
      <c r="E22" s="36" t="s">
        <v>36</v>
      </c>
      <c r="F22" s="37" t="s">
        <v>37</v>
      </c>
      <c r="G22" s="36" t="s">
        <v>38</v>
      </c>
      <c r="H22" s="38" t="s">
        <v>37</v>
      </c>
      <c r="I22" s="157"/>
      <c r="J22" s="158"/>
      <c r="K22" s="44"/>
    </row>
    <row r="23" spans="1:14">
      <c r="A23" s="41" t="s">
        <v>97</v>
      </c>
      <c r="B23" s="98"/>
      <c r="C23" s="99"/>
      <c r="D23" s="42" t="s">
        <v>27</v>
      </c>
      <c r="E23" s="106" t="s">
        <v>40</v>
      </c>
      <c r="F23" s="107"/>
      <c r="G23" s="108">
        <v>10.199999999999999</v>
      </c>
      <c r="H23" s="109">
        <f>F23*G23</f>
        <v>0</v>
      </c>
      <c r="I23" s="157"/>
      <c r="J23" s="159"/>
      <c r="K23" s="44"/>
    </row>
    <row r="24" spans="1:14">
      <c r="A24" s="324" t="s">
        <v>41</v>
      </c>
      <c r="B24" s="325"/>
      <c r="C24" s="325"/>
      <c r="D24" s="71" t="s">
        <v>42</v>
      </c>
      <c r="E24" s="72"/>
      <c r="F24" s="110"/>
      <c r="G24" s="111">
        <v>6012</v>
      </c>
      <c r="H24" s="109">
        <f>F24*G24</f>
        <v>0</v>
      </c>
      <c r="I24" s="157"/>
      <c r="J24" s="159"/>
      <c r="K24" s="44"/>
    </row>
    <row r="25" spans="1:14" ht="17.25">
      <c r="A25" s="73" t="s">
        <v>43</v>
      </c>
      <c r="B25" s="94"/>
      <c r="C25" s="95"/>
      <c r="D25" s="74" t="s">
        <v>42</v>
      </c>
      <c r="E25" s="112" t="s">
        <v>86</v>
      </c>
      <c r="F25" s="113"/>
      <c r="G25" s="109">
        <v>6012</v>
      </c>
      <c r="H25" s="109">
        <f>F25*G25</f>
        <v>0</v>
      </c>
      <c r="I25" s="157"/>
      <c r="J25" s="159"/>
      <c r="K25" s="160"/>
    </row>
    <row r="26" spans="1:14" ht="30.75" customHeight="1">
      <c r="A26" s="314" t="s">
        <v>101</v>
      </c>
      <c r="B26" s="315"/>
      <c r="C26" s="316"/>
      <c r="D26" s="105" t="s">
        <v>42</v>
      </c>
      <c r="E26" s="114" t="s">
        <v>40</v>
      </c>
      <c r="F26" s="115"/>
      <c r="G26" s="116">
        <v>100</v>
      </c>
      <c r="H26" s="116">
        <f>G26*F26</f>
        <v>0</v>
      </c>
      <c r="I26" s="332" t="s">
        <v>76</v>
      </c>
      <c r="J26" s="332"/>
      <c r="K26" s="160"/>
      <c r="M26" s="333"/>
      <c r="N26" s="334"/>
    </row>
    <row r="27" spans="1:14" ht="17.25">
      <c r="A27" s="96" t="s">
        <v>90</v>
      </c>
      <c r="B27" s="97"/>
      <c r="C27" s="97"/>
      <c r="D27" s="117" t="s">
        <v>89</v>
      </c>
      <c r="E27" s="118" t="s">
        <v>40</v>
      </c>
      <c r="F27" s="119"/>
      <c r="G27" s="120">
        <v>6012</v>
      </c>
      <c r="H27" s="121">
        <f>F27*G27</f>
        <v>0</v>
      </c>
      <c r="I27" s="157"/>
      <c r="J27" s="159"/>
      <c r="K27" s="160"/>
    </row>
    <row r="28" spans="1:14" ht="17.25">
      <c r="A28" s="317" t="s">
        <v>58</v>
      </c>
      <c r="B28" s="318"/>
      <c r="C28" s="319"/>
      <c r="D28" s="117" t="s">
        <v>89</v>
      </c>
      <c r="E28" s="118" t="s">
        <v>40</v>
      </c>
      <c r="F28" s="122"/>
      <c r="G28" s="120">
        <v>3006</v>
      </c>
      <c r="H28" s="123">
        <f>F28*G28</f>
        <v>0</v>
      </c>
      <c r="I28" s="157"/>
      <c r="J28" s="159"/>
      <c r="K28" s="160"/>
    </row>
    <row r="29" spans="1:14" ht="15.75" thickBot="1">
      <c r="A29" s="320" t="s">
        <v>100</v>
      </c>
      <c r="B29" s="321"/>
      <c r="C29" s="322"/>
      <c r="D29" s="47" t="s">
        <v>27</v>
      </c>
      <c r="E29" s="124"/>
      <c r="F29" s="125"/>
      <c r="G29" s="126">
        <v>1336</v>
      </c>
      <c r="H29" s="123">
        <f t="shared" ref="H29" si="0">F29*G29</f>
        <v>0</v>
      </c>
      <c r="I29" s="157"/>
      <c r="J29" s="159"/>
      <c r="K29" s="160"/>
    </row>
    <row r="30" spans="1:14" ht="15.75" thickBot="1">
      <c r="A30" s="161"/>
      <c r="B30" s="127"/>
      <c r="C30" s="127"/>
      <c r="D30" s="127"/>
      <c r="E30" s="128"/>
      <c r="F30" s="128"/>
      <c r="G30" s="128" t="s">
        <v>9</v>
      </c>
      <c r="H30" s="310">
        <f>SUM(H23:H29)</f>
        <v>0</v>
      </c>
      <c r="I30" s="129"/>
      <c r="J30" s="130"/>
      <c r="K30" s="162"/>
    </row>
    <row r="31" spans="1:14" ht="18" thickBot="1">
      <c r="A31" s="163"/>
      <c r="B31" s="164"/>
      <c r="C31" s="164"/>
      <c r="D31" s="164"/>
      <c r="E31" s="165"/>
      <c r="F31" s="129"/>
      <c r="G31" s="129"/>
      <c r="H31" s="129"/>
      <c r="I31" s="129"/>
      <c r="J31" s="130" t="s">
        <v>48</v>
      </c>
      <c r="K31" s="131" t="s">
        <v>49</v>
      </c>
    </row>
    <row r="32" spans="1:14" ht="15.75" thickBot="1">
      <c r="A32" s="163"/>
      <c r="B32" s="164"/>
      <c r="C32" s="164"/>
      <c r="D32" s="164"/>
      <c r="E32" s="129"/>
      <c r="F32" s="129"/>
      <c r="G32" s="129"/>
      <c r="H32" s="129" t="s">
        <v>50</v>
      </c>
      <c r="I32" s="132" t="s">
        <v>37</v>
      </c>
      <c r="J32" s="133">
        <f>H30*0.2</f>
        <v>0</v>
      </c>
      <c r="K32" s="134">
        <f>H30*1.2</f>
        <v>0</v>
      </c>
    </row>
    <row r="33" spans="1:13" ht="15.75" thickBot="1">
      <c r="A33" s="56"/>
      <c r="B33" s="57"/>
      <c r="C33" s="57"/>
      <c r="D33" s="57"/>
      <c r="E33" s="57"/>
      <c r="F33" s="58"/>
      <c r="G33" s="59"/>
      <c r="H33" s="59"/>
      <c r="I33" s="60"/>
      <c r="J33" s="61"/>
      <c r="K33" s="62"/>
    </row>
    <row r="34" spans="1:13" ht="15.75" thickBot="1">
      <c r="A34" s="63"/>
      <c r="B34" s="64"/>
      <c r="C34" s="64"/>
      <c r="D34" s="64"/>
      <c r="E34" s="64"/>
      <c r="F34" s="65"/>
      <c r="G34" s="66"/>
      <c r="H34" s="67"/>
      <c r="I34" s="68"/>
      <c r="J34" s="69"/>
      <c r="K34" s="70"/>
    </row>
    <row r="35" spans="1:13">
      <c r="A35" s="138" t="s">
        <v>51</v>
      </c>
      <c r="B35" s="139"/>
      <c r="C35" s="139"/>
      <c r="D35" s="139"/>
      <c r="E35" s="139"/>
      <c r="F35" s="139"/>
      <c r="G35" s="140"/>
      <c r="H35" s="140"/>
      <c r="I35" s="139"/>
      <c r="J35" s="140"/>
      <c r="K35" s="140"/>
      <c r="L35" s="91"/>
      <c r="M35" s="91"/>
    </row>
    <row r="36" spans="1:13">
      <c r="A36" s="137" t="s">
        <v>52</v>
      </c>
      <c r="B36" s="141"/>
      <c r="C36" s="141"/>
      <c r="D36" s="141"/>
      <c r="E36" s="141"/>
      <c r="F36" s="141"/>
      <c r="G36" s="137"/>
      <c r="H36" s="137"/>
      <c r="I36" s="142"/>
      <c r="J36" s="143"/>
      <c r="K36" s="144"/>
      <c r="L36" s="91"/>
      <c r="M36" s="91"/>
    </row>
    <row r="37" spans="1:13">
      <c r="A37" s="323" t="s">
        <v>53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</row>
    <row r="38" spans="1:13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</row>
    <row r="39" spans="1:13">
      <c r="A39" s="135"/>
      <c r="B39" s="135"/>
      <c r="C39" s="135"/>
      <c r="D39" s="135"/>
      <c r="E39" s="135"/>
      <c r="F39" s="136"/>
      <c r="G39" s="135"/>
      <c r="H39" s="136"/>
      <c r="I39" s="135"/>
      <c r="J39" s="136"/>
      <c r="K39" s="136"/>
      <c r="L39" s="135"/>
      <c r="M39" s="135"/>
    </row>
    <row r="40" spans="1:13">
      <c r="A40" s="146"/>
      <c r="B40" s="146"/>
      <c r="C40" s="147"/>
      <c r="D40" s="148"/>
      <c r="E40" s="148"/>
      <c r="F40" s="148"/>
      <c r="G40" s="149" t="s">
        <v>54</v>
      </c>
      <c r="H40" s="149"/>
      <c r="I40" s="149"/>
      <c r="J40" s="136"/>
      <c r="K40" s="136"/>
      <c r="L40" s="135"/>
      <c r="M40" s="135"/>
    </row>
    <row r="41" spans="1:13">
      <c r="A41" s="312" t="s">
        <v>55</v>
      </c>
      <c r="B41" s="312"/>
      <c r="C41" s="312"/>
      <c r="D41" s="150"/>
      <c r="E41" s="150"/>
      <c r="F41" s="147"/>
      <c r="G41" s="149" t="s">
        <v>56</v>
      </c>
      <c r="H41" s="149"/>
      <c r="I41" s="149"/>
      <c r="J41" s="136"/>
      <c r="K41" s="136"/>
      <c r="L41" s="135"/>
      <c r="M41" s="135"/>
    </row>
  </sheetData>
  <mergeCells count="13">
    <mergeCell ref="A4:K4"/>
    <mergeCell ref="A41:C41"/>
    <mergeCell ref="A26:C26"/>
    <mergeCell ref="I26:J26"/>
    <mergeCell ref="M26:N26"/>
    <mergeCell ref="A28:C28"/>
    <mergeCell ref="A29:C29"/>
    <mergeCell ref="A37:M37"/>
    <mergeCell ref="A24:C24"/>
    <mergeCell ref="A11:C11"/>
    <mergeCell ref="H13:J13"/>
    <mergeCell ref="A14:C14"/>
    <mergeCell ref="H14:J14"/>
  </mergeCells>
  <pageMargins left="0.7" right="0.7" top="0.75" bottom="0.75" header="0.3" footer="0.3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workbookViewId="0">
      <selection activeCell="A31" sqref="A31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1">
      <c r="A1" s="87" t="s">
        <v>84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>
      <c r="A3" s="4" t="s">
        <v>20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ht="34.5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>
      <c r="A5" s="90" t="s">
        <v>21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>
      <c r="A6" s="5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>
      <c r="A7" s="91" t="s">
        <v>22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>
      <c r="A8" s="91" t="s">
        <v>23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>
      <c r="A10" s="151" t="s">
        <v>24</v>
      </c>
      <c r="B10" s="151"/>
      <c r="C10" s="151"/>
      <c r="D10" s="4"/>
      <c r="E10" s="4"/>
      <c r="F10" s="4"/>
      <c r="G10" s="4"/>
      <c r="H10" s="4"/>
      <c r="I10" s="4"/>
      <c r="J10" s="4"/>
      <c r="K10" s="3"/>
    </row>
    <row r="11" spans="1:11">
      <c r="A11" s="326" t="s">
        <v>69</v>
      </c>
      <c r="B11" s="327"/>
      <c r="C11" s="327"/>
      <c r="D11" s="6"/>
      <c r="E11" s="7"/>
      <c r="F11" s="6"/>
      <c r="G11" s="4"/>
      <c r="H11" s="4"/>
      <c r="I11" s="4"/>
      <c r="J11" s="4"/>
      <c r="K11" s="3"/>
    </row>
    <row r="12" spans="1:11" ht="16.5" thickBot="1">
      <c r="A12" s="8"/>
      <c r="B12" s="8"/>
      <c r="C12" s="8"/>
      <c r="D12" s="8"/>
      <c r="E12" s="8"/>
      <c r="F12" s="9"/>
      <c r="G12" s="8"/>
      <c r="H12" s="9"/>
      <c r="I12" s="8"/>
      <c r="J12" s="9"/>
      <c r="K12" s="9"/>
    </row>
    <row r="13" spans="1:11">
      <c r="A13" s="92" t="s">
        <v>25</v>
      </c>
      <c r="B13" s="152"/>
      <c r="C13" s="10"/>
      <c r="D13" s="11"/>
      <c r="E13" s="10"/>
      <c r="F13" s="12"/>
      <c r="G13" s="10"/>
      <c r="H13" s="328" t="s">
        <v>70</v>
      </c>
      <c r="I13" s="328"/>
      <c r="J13" s="328"/>
      <c r="K13" s="13"/>
    </row>
    <row r="14" spans="1:11">
      <c r="A14" s="326" t="s">
        <v>69</v>
      </c>
      <c r="B14" s="327"/>
      <c r="C14" s="327"/>
      <c r="D14" s="6"/>
      <c r="E14" s="6"/>
      <c r="F14" s="14"/>
      <c r="G14" s="6"/>
      <c r="H14" s="330" t="s">
        <v>71</v>
      </c>
      <c r="I14" s="330"/>
      <c r="J14" s="330"/>
      <c r="K14" s="15"/>
    </row>
    <row r="15" spans="1:11" ht="15.75" thickBot="1">
      <c r="A15" s="16"/>
      <c r="B15" s="6"/>
      <c r="C15" s="6"/>
      <c r="D15" s="6"/>
      <c r="E15" s="6"/>
      <c r="F15" s="14"/>
      <c r="G15" s="6"/>
      <c r="H15" s="17"/>
      <c r="I15" s="18"/>
      <c r="J15" s="14"/>
      <c r="K15" s="19"/>
    </row>
    <row r="16" spans="1:11">
      <c r="A16" s="20" t="s">
        <v>26</v>
      </c>
      <c r="B16" s="21">
        <v>1185</v>
      </c>
      <c r="C16" s="6" t="s">
        <v>27</v>
      </c>
      <c r="D16" s="6"/>
      <c r="E16" s="6"/>
      <c r="F16" s="14"/>
      <c r="G16" s="6"/>
      <c r="H16" s="17"/>
      <c r="I16" s="18"/>
      <c r="J16" s="14"/>
      <c r="K16" s="22"/>
    </row>
    <row r="17" spans="1:14">
      <c r="A17" s="23" t="s">
        <v>28</v>
      </c>
      <c r="B17" s="24">
        <v>5.0999999999999996</v>
      </c>
      <c r="C17" s="6" t="s">
        <v>27</v>
      </c>
      <c r="D17" s="6"/>
      <c r="E17" s="6"/>
      <c r="F17" s="14"/>
      <c r="G17" s="6"/>
      <c r="H17" s="14"/>
      <c r="I17" s="6"/>
      <c r="J17" s="25"/>
      <c r="K17" s="19"/>
    </row>
    <row r="18" spans="1:14">
      <c r="A18" s="26" t="s">
        <v>29</v>
      </c>
      <c r="B18" s="27">
        <f>B16*B17</f>
        <v>6043.5</v>
      </c>
      <c r="C18" s="6" t="s">
        <v>30</v>
      </c>
      <c r="D18" s="6"/>
      <c r="E18" s="6"/>
      <c r="F18" s="14"/>
      <c r="G18" s="6"/>
      <c r="H18" s="14"/>
      <c r="I18" s="6"/>
      <c r="J18" s="25"/>
      <c r="K18" s="19"/>
    </row>
    <row r="19" spans="1:14" ht="15.75" thickBot="1">
      <c r="A19" s="28" t="s">
        <v>31</v>
      </c>
      <c r="B19" s="29">
        <v>300</v>
      </c>
      <c r="C19" s="16" t="s">
        <v>30</v>
      </c>
      <c r="D19" s="6"/>
      <c r="E19" s="6"/>
      <c r="F19" s="14"/>
      <c r="G19" s="6"/>
      <c r="H19" s="14"/>
      <c r="I19" s="6"/>
      <c r="J19" s="25"/>
      <c r="K19" s="19"/>
    </row>
    <row r="20" spans="1:14" ht="15.75" thickBot="1">
      <c r="A20" s="30"/>
      <c r="B20" s="31"/>
      <c r="C20" s="6"/>
      <c r="D20" s="6"/>
      <c r="E20" s="6"/>
      <c r="F20" s="14"/>
      <c r="G20" s="6"/>
      <c r="H20" s="14"/>
      <c r="I20" s="6"/>
      <c r="J20" s="25"/>
      <c r="K20" s="19"/>
    </row>
    <row r="21" spans="1:14" ht="15.75" thickBot="1">
      <c r="A21" s="30"/>
      <c r="B21" s="153"/>
      <c r="C21" s="100"/>
      <c r="D21" s="100"/>
      <c r="E21" s="100"/>
      <c r="F21" s="101" t="s">
        <v>32</v>
      </c>
      <c r="G21" s="102"/>
      <c r="H21" s="103" t="s">
        <v>33</v>
      </c>
      <c r="I21" s="154"/>
      <c r="J21" s="155"/>
      <c r="K21" s="156"/>
    </row>
    <row r="22" spans="1:14" ht="15.75" thickBot="1">
      <c r="A22" s="84" t="s">
        <v>34</v>
      </c>
      <c r="B22" s="85"/>
      <c r="C22" s="86"/>
      <c r="D22" s="104" t="s">
        <v>35</v>
      </c>
      <c r="E22" s="36" t="s">
        <v>36</v>
      </c>
      <c r="F22" s="37" t="s">
        <v>37</v>
      </c>
      <c r="G22" s="36" t="s">
        <v>38</v>
      </c>
      <c r="H22" s="38" t="s">
        <v>37</v>
      </c>
      <c r="I22" s="157"/>
      <c r="J22" s="158"/>
      <c r="K22" s="44"/>
    </row>
    <row r="23" spans="1:14">
      <c r="A23" s="41" t="s">
        <v>39</v>
      </c>
      <c r="B23" s="98"/>
      <c r="C23" s="99"/>
      <c r="D23" s="42" t="s">
        <v>27</v>
      </c>
      <c r="E23" s="106" t="s">
        <v>40</v>
      </c>
      <c r="F23" s="107"/>
      <c r="G23" s="108">
        <f>B17*2</f>
        <v>10.199999999999999</v>
      </c>
      <c r="H23" s="109">
        <f>F23*G23</f>
        <v>0</v>
      </c>
      <c r="I23" s="157"/>
      <c r="J23" s="159"/>
      <c r="K23" s="44"/>
    </row>
    <row r="24" spans="1:14">
      <c r="A24" s="324" t="s">
        <v>98</v>
      </c>
      <c r="B24" s="325"/>
      <c r="C24" s="325"/>
      <c r="D24" s="71" t="s">
        <v>42</v>
      </c>
      <c r="E24" s="72"/>
      <c r="F24" s="110"/>
      <c r="G24" s="111">
        <v>6043.5</v>
      </c>
      <c r="H24" s="109">
        <f>F24*G24</f>
        <v>0</v>
      </c>
      <c r="I24" s="157"/>
      <c r="J24" s="159"/>
      <c r="K24" s="44"/>
    </row>
    <row r="25" spans="1:14" ht="17.25">
      <c r="A25" s="73" t="s">
        <v>43</v>
      </c>
      <c r="B25" s="94"/>
      <c r="C25" s="95"/>
      <c r="D25" s="74" t="s">
        <v>42</v>
      </c>
      <c r="E25" s="112" t="s">
        <v>86</v>
      </c>
      <c r="F25" s="113"/>
      <c r="G25" s="109">
        <v>6043.5</v>
      </c>
      <c r="H25" s="109">
        <f>F25*G25</f>
        <v>0</v>
      </c>
      <c r="I25" s="157"/>
      <c r="J25" s="159"/>
      <c r="K25" s="160"/>
    </row>
    <row r="26" spans="1:14" ht="30" customHeight="1">
      <c r="A26" s="314" t="s">
        <v>101</v>
      </c>
      <c r="B26" s="315"/>
      <c r="C26" s="316"/>
      <c r="D26" s="105" t="s">
        <v>42</v>
      </c>
      <c r="E26" s="114" t="s">
        <v>40</v>
      </c>
      <c r="F26" s="115"/>
      <c r="G26" s="116">
        <v>160</v>
      </c>
      <c r="H26" s="116">
        <f>G26*F26</f>
        <v>0</v>
      </c>
      <c r="I26" s="332" t="s">
        <v>72</v>
      </c>
      <c r="J26" s="332"/>
      <c r="K26" s="160"/>
      <c r="M26" s="333"/>
      <c r="N26" s="333"/>
    </row>
    <row r="27" spans="1:14" ht="17.25">
      <c r="A27" s="96" t="s">
        <v>90</v>
      </c>
      <c r="B27" s="97"/>
      <c r="C27" s="97"/>
      <c r="D27" s="117" t="s">
        <v>89</v>
      </c>
      <c r="E27" s="118" t="s">
        <v>40</v>
      </c>
      <c r="F27" s="119"/>
      <c r="G27" s="120">
        <v>6043.5</v>
      </c>
      <c r="H27" s="121">
        <f>F27*G27</f>
        <v>0</v>
      </c>
      <c r="I27" s="157"/>
      <c r="J27" s="159"/>
      <c r="K27" s="160"/>
    </row>
    <row r="28" spans="1:14" ht="17.25">
      <c r="A28" s="317" t="s">
        <v>58</v>
      </c>
      <c r="B28" s="318"/>
      <c r="C28" s="319"/>
      <c r="D28" s="117" t="s">
        <v>89</v>
      </c>
      <c r="E28" s="118" t="s">
        <v>40</v>
      </c>
      <c r="F28" s="122"/>
      <c r="G28" s="120">
        <v>3022</v>
      </c>
      <c r="H28" s="123">
        <f>F28*G28</f>
        <v>0</v>
      </c>
      <c r="I28" s="157"/>
      <c r="J28" s="159"/>
      <c r="K28" s="160"/>
    </row>
    <row r="29" spans="1:14" ht="15.75" thickBot="1">
      <c r="A29" s="320" t="s">
        <v>100</v>
      </c>
      <c r="B29" s="321"/>
      <c r="C29" s="322"/>
      <c r="D29" s="47" t="s">
        <v>27</v>
      </c>
      <c r="E29" s="124"/>
      <c r="F29" s="125"/>
      <c r="G29" s="126">
        <v>1185</v>
      </c>
      <c r="H29" s="123">
        <f t="shared" ref="H29" si="0">F29*G29</f>
        <v>0</v>
      </c>
      <c r="I29" s="157"/>
      <c r="J29" s="159"/>
      <c r="K29" s="160"/>
    </row>
    <row r="30" spans="1:14" ht="15.75" thickBot="1">
      <c r="A30" s="161"/>
      <c r="B30" s="127"/>
      <c r="C30" s="127"/>
      <c r="D30" s="127"/>
      <c r="E30" s="128"/>
      <c r="F30" s="128"/>
      <c r="G30" s="128" t="s">
        <v>9</v>
      </c>
      <c r="H30" s="310">
        <f>SUM(H23:H29)</f>
        <v>0</v>
      </c>
      <c r="I30" s="129"/>
      <c r="J30" s="130"/>
      <c r="K30" s="162"/>
    </row>
    <row r="31" spans="1:14" ht="18" thickBot="1">
      <c r="A31" s="163"/>
      <c r="B31" s="164"/>
      <c r="C31" s="164"/>
      <c r="D31" s="164"/>
      <c r="E31" s="165"/>
      <c r="F31" s="129"/>
      <c r="G31" s="129"/>
      <c r="H31" s="129"/>
      <c r="I31" s="129"/>
      <c r="J31" s="130" t="s">
        <v>48</v>
      </c>
      <c r="K31" s="131" t="s">
        <v>49</v>
      </c>
    </row>
    <row r="32" spans="1:14" ht="15.75" thickBot="1">
      <c r="A32" s="163"/>
      <c r="B32" s="164"/>
      <c r="C32" s="164"/>
      <c r="D32" s="164"/>
      <c r="E32" s="129"/>
      <c r="F32" s="129"/>
      <c r="G32" s="129"/>
      <c r="H32" s="129" t="s">
        <v>50</v>
      </c>
      <c r="I32" s="132" t="s">
        <v>37</v>
      </c>
      <c r="J32" s="133">
        <f>H30*0.2</f>
        <v>0</v>
      </c>
      <c r="K32" s="134">
        <f>H30*1.2</f>
        <v>0</v>
      </c>
    </row>
    <row r="33" spans="1:13" ht="15.75" thickBot="1">
      <c r="A33" s="56"/>
      <c r="B33" s="57"/>
      <c r="C33" s="57"/>
      <c r="D33" s="57"/>
      <c r="E33" s="57"/>
      <c r="F33" s="58"/>
      <c r="G33" s="59"/>
      <c r="H33" s="59"/>
      <c r="I33" s="60"/>
      <c r="J33" s="61"/>
      <c r="K33" s="62"/>
    </row>
    <row r="34" spans="1:13" ht="15.75" thickBot="1">
      <c r="A34" s="63"/>
      <c r="B34" s="64"/>
      <c r="C34" s="64"/>
      <c r="D34" s="64"/>
      <c r="E34" s="64"/>
      <c r="F34" s="65"/>
      <c r="G34" s="66"/>
      <c r="H34" s="67"/>
      <c r="I34" s="68"/>
      <c r="J34" s="69"/>
      <c r="K34" s="70"/>
    </row>
    <row r="35" spans="1:13">
      <c r="A35" s="138" t="s">
        <v>51</v>
      </c>
      <c r="B35" s="139"/>
      <c r="C35" s="139"/>
      <c r="D35" s="139"/>
      <c r="E35" s="139"/>
      <c r="F35" s="139"/>
      <c r="G35" s="140"/>
      <c r="H35" s="140"/>
      <c r="I35" s="139"/>
      <c r="J35" s="140"/>
      <c r="K35" s="140"/>
      <c r="L35" s="91"/>
      <c r="M35" s="91"/>
    </row>
    <row r="36" spans="1:13">
      <c r="A36" s="137" t="s">
        <v>52</v>
      </c>
      <c r="B36" s="141"/>
      <c r="C36" s="141"/>
      <c r="D36" s="141"/>
      <c r="E36" s="141"/>
      <c r="F36" s="141"/>
      <c r="G36" s="137"/>
      <c r="H36" s="137"/>
      <c r="I36" s="142"/>
      <c r="J36" s="143"/>
      <c r="K36" s="144"/>
      <c r="L36" s="91"/>
      <c r="M36" s="91"/>
    </row>
    <row r="37" spans="1:13">
      <c r="A37" s="323" t="s">
        <v>53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</row>
    <row r="38" spans="1:13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</row>
    <row r="39" spans="1:13">
      <c r="A39" s="135"/>
      <c r="B39" s="135"/>
      <c r="C39" s="135"/>
      <c r="D39" s="135"/>
      <c r="E39" s="135"/>
      <c r="F39" s="136"/>
      <c r="G39" s="135"/>
      <c r="H39" s="136"/>
      <c r="I39" s="135"/>
      <c r="J39" s="136"/>
      <c r="K39" s="136"/>
      <c r="L39" s="135"/>
      <c r="M39" s="135"/>
    </row>
    <row r="40" spans="1:13">
      <c r="A40" s="146"/>
      <c r="B40" s="146"/>
      <c r="C40" s="147"/>
      <c r="D40" s="148"/>
      <c r="E40" s="148"/>
      <c r="F40" s="148"/>
      <c r="G40" s="149" t="s">
        <v>54</v>
      </c>
      <c r="H40" s="149"/>
      <c r="I40" s="149"/>
      <c r="J40" s="136"/>
      <c r="K40" s="136"/>
      <c r="L40" s="135"/>
      <c r="M40" s="135"/>
    </row>
    <row r="41" spans="1:13">
      <c r="A41" s="312" t="s">
        <v>55</v>
      </c>
      <c r="B41" s="312"/>
      <c r="C41" s="312"/>
      <c r="D41" s="150"/>
      <c r="E41" s="150"/>
      <c r="F41" s="147"/>
      <c r="G41" s="149" t="s">
        <v>56</v>
      </c>
      <c r="H41" s="149"/>
      <c r="I41" s="149"/>
      <c r="J41" s="136"/>
      <c r="K41" s="136"/>
      <c r="L41" s="135"/>
      <c r="M41" s="135"/>
    </row>
  </sheetData>
  <mergeCells count="13">
    <mergeCell ref="A4:K4"/>
    <mergeCell ref="A41:C41"/>
    <mergeCell ref="A26:C26"/>
    <mergeCell ref="I26:J26"/>
    <mergeCell ref="M26:N26"/>
    <mergeCell ref="A28:C28"/>
    <mergeCell ref="A29:C29"/>
    <mergeCell ref="A37:M37"/>
    <mergeCell ref="A24:C24"/>
    <mergeCell ref="A11:C11"/>
    <mergeCell ref="H13:J13"/>
    <mergeCell ref="A14:C14"/>
    <mergeCell ref="H14:J14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41"/>
  <sheetViews>
    <sheetView tabSelected="1" workbookViewId="0">
      <selection activeCell="F15" sqref="F15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4" width="10.5703125" style="1" customWidth="1"/>
    <col min="5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5703125" style="1" customWidth="1"/>
    <col min="12" max="16384" width="8.85546875" style="1"/>
  </cols>
  <sheetData>
    <row r="1" spans="1:12">
      <c r="A1" s="87" t="s">
        <v>84</v>
      </c>
      <c r="B1" s="87"/>
      <c r="C1" s="87"/>
      <c r="D1" s="87"/>
      <c r="E1" s="87"/>
      <c r="F1" s="87"/>
      <c r="G1" s="87"/>
      <c r="H1" s="87"/>
      <c r="I1" s="87"/>
      <c r="J1" s="87"/>
      <c r="K1" s="136"/>
    </row>
    <row r="2" spans="1:12">
      <c r="A2" s="151"/>
      <c r="B2" s="87"/>
      <c r="C2" s="87"/>
      <c r="D2" s="87"/>
      <c r="E2" s="87"/>
      <c r="F2" s="87"/>
      <c r="G2" s="87"/>
      <c r="H2" s="87"/>
      <c r="I2" s="87"/>
      <c r="J2" s="87"/>
      <c r="K2" s="136"/>
    </row>
    <row r="3" spans="1:12">
      <c r="A3" s="151" t="s">
        <v>20</v>
      </c>
      <c r="B3" s="87"/>
      <c r="C3" s="87"/>
      <c r="D3" s="87"/>
      <c r="E3" s="87"/>
      <c r="F3" s="87"/>
      <c r="G3" s="87"/>
      <c r="H3" s="87"/>
      <c r="I3" s="87"/>
      <c r="J3" s="87"/>
      <c r="K3" s="136"/>
    </row>
    <row r="4" spans="1:12" ht="32.25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2">
      <c r="A5" s="90" t="s">
        <v>21</v>
      </c>
      <c r="B5" s="87"/>
      <c r="C5" s="87"/>
      <c r="D5" s="87"/>
      <c r="E5" s="87"/>
      <c r="F5" s="87"/>
      <c r="G5" s="87"/>
      <c r="H5" s="87"/>
      <c r="I5" s="87"/>
      <c r="J5" s="87"/>
      <c r="K5" s="136"/>
    </row>
    <row r="6" spans="1:12">
      <c r="A6" s="166"/>
      <c r="B6" s="87"/>
      <c r="C6" s="87"/>
      <c r="D6" s="87"/>
      <c r="E6" s="87"/>
      <c r="F6" s="87"/>
      <c r="G6" s="87"/>
      <c r="H6" s="87"/>
      <c r="I6" s="87"/>
      <c r="J6" s="87"/>
      <c r="K6" s="136"/>
    </row>
    <row r="7" spans="1:12">
      <c r="A7" s="91" t="s">
        <v>22</v>
      </c>
      <c r="B7" s="87"/>
      <c r="C7" s="87"/>
      <c r="D7" s="87"/>
      <c r="E7" s="87"/>
      <c r="F7" s="87"/>
      <c r="G7" s="87"/>
      <c r="H7" s="87"/>
      <c r="I7" s="87"/>
      <c r="J7" s="87"/>
      <c r="K7" s="136"/>
    </row>
    <row r="8" spans="1:12">
      <c r="A8" s="91" t="s">
        <v>23</v>
      </c>
      <c r="B8" s="87"/>
      <c r="C8" s="87"/>
      <c r="D8" s="87"/>
      <c r="E8" s="87"/>
      <c r="F8" s="87"/>
      <c r="G8" s="87"/>
      <c r="H8" s="87"/>
      <c r="I8" s="87"/>
      <c r="J8" s="87"/>
      <c r="K8" s="136"/>
    </row>
    <row r="9" spans="1:12">
      <c r="A9" s="87"/>
      <c r="B9" s="87"/>
      <c r="C9" s="87"/>
      <c r="D9" s="87"/>
      <c r="E9" s="87"/>
      <c r="F9" s="87"/>
      <c r="G9" s="87"/>
      <c r="H9" s="87"/>
      <c r="I9" s="87"/>
      <c r="J9" s="87"/>
      <c r="K9" s="136"/>
    </row>
    <row r="10" spans="1:12">
      <c r="A10" s="151" t="s">
        <v>24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36"/>
    </row>
    <row r="11" spans="1:12">
      <c r="A11" s="326" t="s">
        <v>67</v>
      </c>
      <c r="B11" s="327"/>
      <c r="C11" s="327"/>
      <c r="D11" s="327"/>
      <c r="E11" s="168"/>
      <c r="F11" s="167"/>
      <c r="G11" s="151"/>
      <c r="H11" s="151"/>
      <c r="I11" s="151"/>
      <c r="J11" s="151"/>
      <c r="K11" s="136"/>
    </row>
    <row r="12" spans="1:12" ht="16.5" thickBot="1">
      <c r="A12" s="8"/>
      <c r="B12" s="8"/>
      <c r="C12" s="8"/>
      <c r="D12" s="8"/>
      <c r="E12" s="375"/>
      <c r="F12" s="9"/>
      <c r="G12" s="8"/>
      <c r="H12" s="9"/>
      <c r="I12" s="8"/>
      <c r="J12" s="9"/>
      <c r="K12" s="9"/>
    </row>
    <row r="13" spans="1:12">
      <c r="A13" s="92" t="s">
        <v>25</v>
      </c>
      <c r="B13" s="152"/>
      <c r="C13" s="10"/>
      <c r="D13" s="10"/>
      <c r="E13" s="376" t="s">
        <v>104</v>
      </c>
      <c r="F13" s="12"/>
      <c r="G13" s="10"/>
      <c r="H13" s="335" t="s">
        <v>68</v>
      </c>
      <c r="I13" s="335"/>
      <c r="J13" s="335"/>
      <c r="K13" s="336"/>
    </row>
    <row r="14" spans="1:12">
      <c r="A14" s="326" t="s">
        <v>67</v>
      </c>
      <c r="B14" s="327"/>
      <c r="C14" s="327"/>
      <c r="D14" s="327"/>
      <c r="E14" s="100"/>
      <c r="F14" s="169" t="s">
        <v>105</v>
      </c>
      <c r="G14" s="100"/>
      <c r="H14" s="171"/>
      <c r="I14" s="171"/>
      <c r="J14" s="171"/>
      <c r="K14" s="15"/>
      <c r="L14" s="82"/>
    </row>
    <row r="15" spans="1:12" ht="15.75" thickBot="1">
      <c r="A15" s="30"/>
      <c r="B15" s="100"/>
      <c r="C15" s="100"/>
      <c r="D15" s="100"/>
      <c r="E15" s="100"/>
      <c r="F15" s="169"/>
      <c r="G15" s="100"/>
      <c r="H15" s="159"/>
      <c r="I15" s="157"/>
      <c r="J15" s="169"/>
      <c r="K15" s="44"/>
    </row>
    <row r="16" spans="1:12">
      <c r="A16" s="20" t="s">
        <v>26</v>
      </c>
      <c r="B16" s="170">
        <v>2357</v>
      </c>
      <c r="C16" s="100" t="s">
        <v>27</v>
      </c>
      <c r="D16" s="171"/>
      <c r="E16" s="171"/>
      <c r="F16" s="171"/>
      <c r="G16" s="100"/>
      <c r="H16" s="159"/>
      <c r="I16" s="157"/>
      <c r="J16" s="337"/>
      <c r="K16" s="338"/>
    </row>
    <row r="17" spans="1:13">
      <c r="A17" s="23" t="s">
        <v>28</v>
      </c>
      <c r="B17" s="172">
        <v>6.4</v>
      </c>
      <c r="C17" s="100" t="s">
        <v>27</v>
      </c>
      <c r="D17" s="100"/>
      <c r="E17" s="100"/>
      <c r="F17" s="169"/>
      <c r="G17" s="100"/>
      <c r="H17" s="169"/>
      <c r="I17" s="100"/>
      <c r="J17" s="173"/>
      <c r="K17" s="44"/>
    </row>
    <row r="18" spans="1:13">
      <c r="A18" s="26" t="s">
        <v>29</v>
      </c>
      <c r="B18" s="174">
        <f>B16*B17</f>
        <v>15084.800000000001</v>
      </c>
      <c r="C18" s="100" t="s">
        <v>30</v>
      </c>
      <c r="D18" s="100"/>
      <c r="E18" s="100"/>
      <c r="F18" s="169"/>
      <c r="G18" s="100"/>
      <c r="H18" s="169"/>
      <c r="I18" s="100"/>
      <c r="J18" s="173"/>
      <c r="K18" s="44"/>
    </row>
    <row r="19" spans="1:13" ht="15.75" thickBot="1">
      <c r="A19" s="28" t="s">
        <v>31</v>
      </c>
      <c r="B19" s="175"/>
      <c r="C19" s="30" t="s">
        <v>30</v>
      </c>
      <c r="D19" s="100"/>
      <c r="E19" s="100"/>
      <c r="F19" s="169"/>
      <c r="G19" s="100"/>
      <c r="H19" s="169"/>
      <c r="I19" s="100"/>
      <c r="J19" s="173"/>
      <c r="K19" s="44"/>
      <c r="M19" s="32"/>
    </row>
    <row r="20" spans="1:13" ht="15.75" thickBot="1">
      <c r="A20" s="30"/>
      <c r="B20" s="153"/>
      <c r="C20" s="100"/>
      <c r="D20" s="100"/>
      <c r="E20" s="100"/>
      <c r="F20" s="169"/>
      <c r="G20" s="100"/>
      <c r="H20" s="169"/>
      <c r="I20" s="100"/>
      <c r="J20" s="173"/>
      <c r="K20" s="44"/>
      <c r="M20" s="32"/>
    </row>
    <row r="21" spans="1:13" ht="15.75" thickBot="1">
      <c r="A21" s="30"/>
      <c r="B21" s="153"/>
      <c r="C21" s="100"/>
      <c r="D21" s="100"/>
      <c r="E21" s="100"/>
      <c r="F21" s="101" t="s">
        <v>32</v>
      </c>
      <c r="G21" s="102"/>
      <c r="H21" s="103" t="s">
        <v>33</v>
      </c>
      <c r="I21" s="154"/>
      <c r="J21" s="155"/>
      <c r="K21" s="156"/>
    </row>
    <row r="22" spans="1:13" ht="15.75" thickBot="1">
      <c r="A22" s="84" t="s">
        <v>34</v>
      </c>
      <c r="B22" s="85"/>
      <c r="C22" s="86"/>
      <c r="D22" s="104" t="s">
        <v>35</v>
      </c>
      <c r="E22" s="36" t="s">
        <v>36</v>
      </c>
      <c r="F22" s="37" t="s">
        <v>37</v>
      </c>
      <c r="G22" s="36" t="s">
        <v>38</v>
      </c>
      <c r="H22" s="38" t="s">
        <v>37</v>
      </c>
      <c r="I22" s="157"/>
      <c r="J22" s="158"/>
      <c r="K22" s="44"/>
    </row>
    <row r="23" spans="1:13">
      <c r="A23" s="41" t="s">
        <v>97</v>
      </c>
      <c r="B23" s="98"/>
      <c r="C23" s="99"/>
      <c r="D23" s="42" t="s">
        <v>27</v>
      </c>
      <c r="E23" s="106" t="s">
        <v>40</v>
      </c>
      <c r="F23" s="107"/>
      <c r="G23" s="108">
        <v>24</v>
      </c>
      <c r="H23" s="109">
        <f>F23*G23</f>
        <v>0</v>
      </c>
      <c r="I23" s="157"/>
      <c r="J23" s="159"/>
      <c r="K23" s="44"/>
    </row>
    <row r="24" spans="1:13">
      <c r="A24" s="324" t="s">
        <v>98</v>
      </c>
      <c r="B24" s="325"/>
      <c r="C24" s="325"/>
      <c r="D24" s="71" t="s">
        <v>42</v>
      </c>
      <c r="E24" s="72"/>
      <c r="F24" s="110"/>
      <c r="G24" s="111">
        <f>B18+B19</f>
        <v>15084.800000000001</v>
      </c>
      <c r="H24" s="109">
        <f>F24*G24</f>
        <v>0</v>
      </c>
      <c r="I24" s="157"/>
      <c r="J24" s="159"/>
      <c r="K24" s="44"/>
    </row>
    <row r="25" spans="1:13" ht="17.25">
      <c r="A25" s="73" t="s">
        <v>43</v>
      </c>
      <c r="B25" s="94"/>
      <c r="C25" s="95"/>
      <c r="D25" s="74" t="s">
        <v>42</v>
      </c>
      <c r="E25" s="112" t="s">
        <v>86</v>
      </c>
      <c r="F25" s="113"/>
      <c r="G25" s="109">
        <f>B18+B19</f>
        <v>15084.800000000001</v>
      </c>
      <c r="H25" s="109">
        <f>F25*G25</f>
        <v>0</v>
      </c>
      <c r="I25" s="157"/>
      <c r="J25" s="159"/>
      <c r="K25" s="160"/>
    </row>
    <row r="26" spans="1:13" ht="27.75" customHeight="1">
      <c r="A26" s="314" t="s">
        <v>102</v>
      </c>
      <c r="B26" s="315"/>
      <c r="C26" s="316"/>
      <c r="D26" s="117" t="s">
        <v>89</v>
      </c>
      <c r="E26" s="118" t="s">
        <v>40</v>
      </c>
      <c r="F26" s="179"/>
      <c r="G26" s="180">
        <v>80</v>
      </c>
      <c r="H26" s="180">
        <f>G26*F26</f>
        <v>0</v>
      </c>
      <c r="I26" s="157"/>
      <c r="J26" s="159"/>
      <c r="K26" s="160"/>
    </row>
    <row r="27" spans="1:13" ht="17.25">
      <c r="A27" s="96" t="s">
        <v>90</v>
      </c>
      <c r="B27" s="97"/>
      <c r="C27" s="97"/>
      <c r="D27" s="117" t="s">
        <v>89</v>
      </c>
      <c r="E27" s="118" t="s">
        <v>40</v>
      </c>
      <c r="F27" s="119"/>
      <c r="G27" s="120">
        <f>B18+B19</f>
        <v>15084.800000000001</v>
      </c>
      <c r="H27" s="121">
        <f>F27*G27</f>
        <v>0</v>
      </c>
      <c r="I27" s="157"/>
      <c r="J27" s="159"/>
      <c r="K27" s="160"/>
    </row>
    <row r="28" spans="1:13" ht="17.25">
      <c r="A28" s="317" t="s">
        <v>58</v>
      </c>
      <c r="B28" s="318"/>
      <c r="C28" s="319"/>
      <c r="D28" s="117" t="s">
        <v>89</v>
      </c>
      <c r="E28" s="118" t="s">
        <v>40</v>
      </c>
      <c r="F28" s="122"/>
      <c r="G28" s="120">
        <v>7542</v>
      </c>
      <c r="H28" s="123">
        <f>F28*G28</f>
        <v>0</v>
      </c>
      <c r="I28" s="157"/>
      <c r="J28" s="159"/>
      <c r="K28" s="160"/>
    </row>
    <row r="29" spans="1:13" ht="15.75" thickBot="1">
      <c r="A29" s="320" t="s">
        <v>100</v>
      </c>
      <c r="B29" s="321"/>
      <c r="C29" s="322"/>
      <c r="D29" s="47" t="s">
        <v>27</v>
      </c>
      <c r="E29" s="124"/>
      <c r="F29" s="125"/>
      <c r="G29" s="126">
        <v>2357</v>
      </c>
      <c r="H29" s="123">
        <f t="shared" ref="H29" si="0">F29*G29</f>
        <v>0</v>
      </c>
      <c r="I29" s="157"/>
      <c r="J29" s="159"/>
      <c r="K29" s="160"/>
    </row>
    <row r="30" spans="1:13" ht="15.75" thickBot="1">
      <c r="A30" s="161"/>
      <c r="B30" s="127"/>
      <c r="C30" s="127"/>
      <c r="D30" s="127"/>
      <c r="E30" s="128"/>
      <c r="F30" s="128"/>
      <c r="G30" s="128" t="s">
        <v>9</v>
      </c>
      <c r="H30" s="310">
        <f>SUM(H23:H29)</f>
        <v>0</v>
      </c>
      <c r="I30" s="129"/>
      <c r="J30" s="130"/>
      <c r="K30" s="162"/>
    </row>
    <row r="31" spans="1:13" ht="18" thickBot="1">
      <c r="A31" s="163"/>
      <c r="B31" s="164"/>
      <c r="C31" s="164"/>
      <c r="D31" s="164"/>
      <c r="E31" s="165"/>
      <c r="F31" s="129"/>
      <c r="G31" s="129"/>
      <c r="H31" s="129"/>
      <c r="I31" s="129"/>
      <c r="J31" s="130" t="s">
        <v>48</v>
      </c>
      <c r="K31" s="131" t="s">
        <v>49</v>
      </c>
    </row>
    <row r="32" spans="1:13" ht="15.75" thickBot="1">
      <c r="A32" s="163"/>
      <c r="B32" s="164"/>
      <c r="C32" s="164"/>
      <c r="D32" s="164"/>
      <c r="E32" s="129"/>
      <c r="F32" s="129"/>
      <c r="G32" s="129"/>
      <c r="H32" s="129" t="s">
        <v>50</v>
      </c>
      <c r="I32" s="132" t="s">
        <v>37</v>
      </c>
      <c r="J32" s="133">
        <f>H30*0.2</f>
        <v>0</v>
      </c>
      <c r="K32" s="134">
        <f>H30*1.2</f>
        <v>0</v>
      </c>
    </row>
    <row r="33" spans="1:13" ht="15.75" thickBot="1">
      <c r="A33" s="176"/>
      <c r="B33" s="177"/>
      <c r="C33" s="177"/>
      <c r="D33" s="177"/>
      <c r="E33" s="177"/>
      <c r="F33" s="178"/>
      <c r="G33" s="181"/>
      <c r="H33" s="181"/>
      <c r="I33" s="182"/>
      <c r="J33" s="183"/>
      <c r="K33" s="184"/>
    </row>
    <row r="34" spans="1:13" ht="15.75" thickBot="1">
      <c r="A34" s="63"/>
      <c r="B34" s="64"/>
      <c r="C34" s="64"/>
      <c r="D34" s="64"/>
      <c r="E34" s="64"/>
      <c r="F34" s="65"/>
      <c r="G34" s="66"/>
      <c r="H34" s="67"/>
      <c r="I34" s="68"/>
      <c r="J34" s="69"/>
      <c r="K34" s="70"/>
    </row>
    <row r="35" spans="1:13">
      <c r="A35" s="138" t="s">
        <v>51</v>
      </c>
      <c r="B35" s="139"/>
      <c r="C35" s="139"/>
      <c r="D35" s="139"/>
      <c r="E35" s="139"/>
      <c r="F35" s="139"/>
      <c r="G35" s="140"/>
      <c r="H35" s="140"/>
      <c r="I35" s="139"/>
      <c r="J35" s="140"/>
      <c r="K35" s="140"/>
      <c r="L35" s="91"/>
      <c r="M35" s="91"/>
    </row>
    <row r="36" spans="1:13">
      <c r="A36" s="137" t="s">
        <v>52</v>
      </c>
      <c r="B36" s="141"/>
      <c r="C36" s="141"/>
      <c r="D36" s="141"/>
      <c r="E36" s="141"/>
      <c r="F36" s="141"/>
      <c r="G36" s="137"/>
      <c r="H36" s="137"/>
      <c r="I36" s="142"/>
      <c r="J36" s="143"/>
      <c r="K36" s="144"/>
      <c r="L36" s="91"/>
      <c r="M36" s="91"/>
    </row>
    <row r="37" spans="1:13">
      <c r="A37" s="323" t="s">
        <v>53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</row>
    <row r="38" spans="1:13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</row>
    <row r="39" spans="1:13">
      <c r="A39" s="135"/>
      <c r="B39" s="135"/>
      <c r="C39" s="135"/>
      <c r="D39" s="135"/>
      <c r="E39" s="135"/>
      <c r="F39" s="136"/>
      <c r="G39" s="135"/>
      <c r="H39" s="136"/>
      <c r="I39" s="135"/>
      <c r="J39" s="136"/>
      <c r="K39" s="136"/>
      <c r="L39" s="135"/>
      <c r="M39" s="135"/>
    </row>
    <row r="40" spans="1:13">
      <c r="A40" s="146"/>
      <c r="B40" s="146"/>
      <c r="C40" s="147"/>
      <c r="D40" s="148"/>
      <c r="E40" s="148"/>
      <c r="F40" s="148"/>
      <c r="G40" s="149" t="s">
        <v>54</v>
      </c>
      <c r="H40" s="149"/>
      <c r="I40" s="149"/>
      <c r="J40" s="136"/>
      <c r="K40" s="136"/>
      <c r="L40" s="135"/>
      <c r="M40" s="135"/>
    </row>
    <row r="41" spans="1:13">
      <c r="A41" s="312" t="s">
        <v>55</v>
      </c>
      <c r="B41" s="312"/>
      <c r="C41" s="312"/>
      <c r="D41" s="150"/>
      <c r="E41" s="150"/>
      <c r="F41" s="147"/>
      <c r="G41" s="149" t="s">
        <v>56</v>
      </c>
      <c r="H41" s="149"/>
      <c r="I41" s="149"/>
      <c r="J41" s="136"/>
      <c r="K41" s="136"/>
      <c r="L41" s="135"/>
      <c r="M41" s="135"/>
    </row>
  </sheetData>
  <mergeCells count="11">
    <mergeCell ref="A4:K4"/>
    <mergeCell ref="A41:C41"/>
    <mergeCell ref="A11:D11"/>
    <mergeCell ref="H13:K13"/>
    <mergeCell ref="A14:D14"/>
    <mergeCell ref="J16:K16"/>
    <mergeCell ref="A24:C24"/>
    <mergeCell ref="A26:C26"/>
    <mergeCell ref="A28:C28"/>
    <mergeCell ref="A29:C29"/>
    <mergeCell ref="A37:M3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3"/>
  <sheetViews>
    <sheetView topLeftCell="A7" workbookViewId="0">
      <selection activeCell="J19" sqref="J19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1" width="13.42578125" style="1" customWidth="1"/>
    <col min="12" max="16384" width="8.85546875" style="1"/>
  </cols>
  <sheetData>
    <row r="1" spans="1:12">
      <c r="A1" s="87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</row>
    <row r="2" spans="1:12">
      <c r="A2" s="135"/>
      <c r="B2" s="135"/>
      <c r="C2" s="135"/>
      <c r="D2" s="135"/>
      <c r="E2" s="135"/>
      <c r="F2" s="135"/>
      <c r="G2" s="135"/>
      <c r="H2" s="135"/>
      <c r="I2" s="135"/>
      <c r="J2" s="135"/>
      <c r="K2" s="135"/>
    </row>
    <row r="3" spans="1:12">
      <c r="A3" s="135" t="s">
        <v>20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2" ht="29.25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2">
      <c r="A5" s="135" t="s">
        <v>21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</row>
    <row r="6" spans="1:12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2">
      <c r="A7" s="135" t="s">
        <v>22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12">
      <c r="A8" s="135" t="s">
        <v>23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1:12">
      <c r="A9" s="135"/>
      <c r="B9" s="135"/>
      <c r="C9" s="135"/>
      <c r="D9" s="135"/>
      <c r="E9" s="135"/>
      <c r="F9" s="135"/>
      <c r="G9" s="135"/>
      <c r="H9" s="135"/>
      <c r="I9" s="135"/>
      <c r="J9" s="135"/>
      <c r="K9" s="135"/>
    </row>
    <row r="10" spans="1:12">
      <c r="A10" s="135" t="s">
        <v>24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</row>
    <row r="11" spans="1:12" ht="21" customHeight="1">
      <c r="A11" s="83" t="s">
        <v>64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</row>
    <row r="12" spans="1:12" ht="15.75" thickBot="1">
      <c r="A12" s="135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32"/>
    </row>
    <row r="13" spans="1:12">
      <c r="A13" s="88" t="s">
        <v>25</v>
      </c>
      <c r="B13" s="185"/>
      <c r="C13" s="185"/>
      <c r="D13" s="185"/>
      <c r="E13" s="185"/>
      <c r="F13" s="185"/>
      <c r="G13" s="185"/>
      <c r="H13" s="185" t="s">
        <v>65</v>
      </c>
      <c r="I13" s="185"/>
      <c r="J13" s="185"/>
      <c r="K13" s="186"/>
      <c r="L13" s="32"/>
    </row>
    <row r="14" spans="1:12">
      <c r="A14" s="89" t="s">
        <v>64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8"/>
      <c r="L14" s="32"/>
    </row>
    <row r="15" spans="1:12" ht="15.75" thickBot="1">
      <c r="A15" s="189"/>
      <c r="B15" s="187"/>
      <c r="C15" s="187"/>
      <c r="D15" s="187"/>
      <c r="E15" s="187"/>
      <c r="F15" s="187"/>
      <c r="G15" s="187"/>
      <c r="H15" s="187"/>
      <c r="I15" s="187"/>
      <c r="J15" s="187"/>
      <c r="K15" s="188"/>
      <c r="L15" s="32"/>
    </row>
    <row r="16" spans="1:12">
      <c r="A16" s="190" t="s">
        <v>26</v>
      </c>
      <c r="B16" s="186">
        <v>560</v>
      </c>
      <c r="C16" s="187" t="s">
        <v>27</v>
      </c>
      <c r="D16" s="187"/>
      <c r="E16" s="187"/>
      <c r="F16" s="187"/>
      <c r="G16" s="187"/>
      <c r="H16" s="187"/>
      <c r="I16" s="187"/>
      <c r="J16" s="187"/>
      <c r="K16" s="188"/>
      <c r="L16" s="32"/>
    </row>
    <row r="17" spans="1:12">
      <c r="A17" s="189" t="s">
        <v>28</v>
      </c>
      <c r="B17" s="188">
        <v>6.6</v>
      </c>
      <c r="C17" s="187" t="s">
        <v>27</v>
      </c>
      <c r="D17" s="187"/>
      <c r="E17" s="187"/>
      <c r="F17" s="187"/>
      <c r="G17" s="187"/>
      <c r="H17" s="187"/>
      <c r="I17" s="187"/>
      <c r="J17" s="187"/>
      <c r="K17" s="188"/>
      <c r="L17" s="32"/>
    </row>
    <row r="18" spans="1:12">
      <c r="A18" s="189" t="s">
        <v>29</v>
      </c>
      <c r="B18" s="188">
        <f>B16*B17</f>
        <v>3696</v>
      </c>
      <c r="C18" s="187" t="s">
        <v>30</v>
      </c>
      <c r="D18" s="187"/>
      <c r="E18" s="187"/>
      <c r="F18" s="187"/>
      <c r="G18" s="187"/>
      <c r="H18" s="187"/>
      <c r="I18" s="187"/>
      <c r="J18" s="187"/>
      <c r="K18" s="188"/>
      <c r="L18" s="32"/>
    </row>
    <row r="19" spans="1:12" ht="15.75" thickBot="1">
      <c r="A19" s="191" t="s">
        <v>31</v>
      </c>
      <c r="B19" s="192"/>
      <c r="C19" s="187" t="s">
        <v>30</v>
      </c>
      <c r="D19" s="187"/>
      <c r="E19" s="187"/>
      <c r="F19" s="187"/>
      <c r="G19" s="187"/>
      <c r="H19" s="187"/>
      <c r="I19" s="187"/>
      <c r="J19" s="187"/>
      <c r="K19" s="188"/>
      <c r="L19" s="32"/>
    </row>
    <row r="20" spans="1:12">
      <c r="A20" s="189"/>
      <c r="B20" s="187"/>
      <c r="C20" s="187"/>
      <c r="D20" s="187"/>
      <c r="E20" s="187"/>
      <c r="F20" s="187"/>
      <c r="G20" s="187"/>
      <c r="H20" s="187"/>
      <c r="I20" s="187"/>
      <c r="J20" s="187"/>
      <c r="K20" s="188"/>
      <c r="L20" s="32"/>
    </row>
    <row r="21" spans="1:12" ht="15.75" thickBot="1">
      <c r="A21" s="189"/>
      <c r="B21" s="187"/>
      <c r="C21" s="187"/>
      <c r="D21" s="187"/>
      <c r="E21" s="187"/>
      <c r="F21" s="193" t="s">
        <v>32</v>
      </c>
      <c r="G21" s="221"/>
      <c r="H21" s="220" t="s">
        <v>33</v>
      </c>
      <c r="I21" s="187"/>
      <c r="J21" s="187"/>
      <c r="K21" s="188"/>
    </row>
    <row r="22" spans="1:12" ht="15.75" thickBot="1">
      <c r="A22" s="351" t="s">
        <v>34</v>
      </c>
      <c r="B22" s="352"/>
      <c r="C22" s="353"/>
      <c r="D22" s="194" t="s">
        <v>35</v>
      </c>
      <c r="E22" s="195" t="s">
        <v>36</v>
      </c>
      <c r="F22" s="196" t="s">
        <v>37</v>
      </c>
      <c r="G22" s="197" t="s">
        <v>38</v>
      </c>
      <c r="H22" s="198" t="s">
        <v>37</v>
      </c>
      <c r="I22" s="187"/>
      <c r="J22" s="187"/>
      <c r="K22" s="188"/>
    </row>
    <row r="23" spans="1:12">
      <c r="A23" s="75" t="s">
        <v>97</v>
      </c>
      <c r="B23" s="203"/>
      <c r="C23" s="203"/>
      <c r="D23" s="76" t="s">
        <v>27</v>
      </c>
      <c r="E23" s="76" t="s">
        <v>40</v>
      </c>
      <c r="F23" s="204"/>
      <c r="G23" s="205">
        <v>28</v>
      </c>
      <c r="H23" s="206">
        <f t="shared" ref="H23:H31" si="0">F23*G23</f>
        <v>0</v>
      </c>
      <c r="I23" s="187"/>
      <c r="J23" s="187"/>
      <c r="K23" s="188"/>
    </row>
    <row r="24" spans="1:12" ht="17.25">
      <c r="A24" s="354" t="s">
        <v>98</v>
      </c>
      <c r="B24" s="355"/>
      <c r="C24" s="356"/>
      <c r="D24" s="77" t="s">
        <v>87</v>
      </c>
      <c r="E24" s="78"/>
      <c r="F24" s="207"/>
      <c r="G24" s="208">
        <v>228</v>
      </c>
      <c r="H24" s="209">
        <f t="shared" si="0"/>
        <v>0</v>
      </c>
      <c r="I24" s="187"/>
      <c r="J24" s="187"/>
      <c r="K24" s="188"/>
    </row>
    <row r="25" spans="1:12" ht="17.25">
      <c r="A25" s="339" t="s">
        <v>43</v>
      </c>
      <c r="B25" s="340"/>
      <c r="C25" s="341"/>
      <c r="D25" s="77" t="s">
        <v>87</v>
      </c>
      <c r="E25" s="77" t="s">
        <v>91</v>
      </c>
      <c r="F25" s="207"/>
      <c r="G25" s="210">
        <f>B18+B19</f>
        <v>3696</v>
      </c>
      <c r="H25" s="209">
        <f t="shared" si="0"/>
        <v>0</v>
      </c>
      <c r="I25" s="187"/>
      <c r="J25" s="187"/>
      <c r="K25" s="188"/>
    </row>
    <row r="26" spans="1:12" ht="17.25">
      <c r="A26" s="339" t="s">
        <v>44</v>
      </c>
      <c r="B26" s="340"/>
      <c r="C26" s="341"/>
      <c r="D26" s="77" t="s">
        <v>87</v>
      </c>
      <c r="E26" s="77" t="s">
        <v>92</v>
      </c>
      <c r="F26" s="207"/>
      <c r="G26" s="210">
        <f>B18+B19</f>
        <v>3696</v>
      </c>
      <c r="H26" s="209">
        <f t="shared" si="0"/>
        <v>0</v>
      </c>
      <c r="I26" s="187"/>
      <c r="J26" s="187"/>
      <c r="K26" s="188"/>
    </row>
    <row r="27" spans="1:12" ht="27.75" customHeight="1">
      <c r="A27" s="348" t="s">
        <v>102</v>
      </c>
      <c r="B27" s="349"/>
      <c r="C27" s="350"/>
      <c r="D27" s="211" t="s">
        <v>93</v>
      </c>
      <c r="E27" s="77" t="s">
        <v>66</v>
      </c>
      <c r="F27" s="207"/>
      <c r="G27" s="210">
        <v>228</v>
      </c>
      <c r="H27" s="209">
        <f t="shared" si="0"/>
        <v>0</v>
      </c>
      <c r="I27" s="187"/>
      <c r="J27" s="187"/>
      <c r="K27" s="188"/>
    </row>
    <row r="28" spans="1:12" ht="17.25">
      <c r="A28" s="79" t="s">
        <v>94</v>
      </c>
      <c r="B28" s="80"/>
      <c r="C28" s="81"/>
      <c r="D28" s="211" t="s">
        <v>93</v>
      </c>
      <c r="E28" s="77" t="s">
        <v>40</v>
      </c>
      <c r="F28" s="207"/>
      <c r="G28" s="210">
        <v>3696</v>
      </c>
      <c r="H28" s="209">
        <f t="shared" si="0"/>
        <v>0</v>
      </c>
      <c r="I28" s="187"/>
      <c r="J28" s="187"/>
      <c r="K28" s="188"/>
    </row>
    <row r="29" spans="1:12" ht="17.25">
      <c r="A29" s="339" t="s">
        <v>57</v>
      </c>
      <c r="B29" s="340"/>
      <c r="C29" s="341"/>
      <c r="D29" s="211" t="s">
        <v>93</v>
      </c>
      <c r="E29" s="77" t="s">
        <v>40</v>
      </c>
      <c r="F29" s="207"/>
      <c r="G29" s="210">
        <f>B18</f>
        <v>3696</v>
      </c>
      <c r="H29" s="209">
        <f t="shared" si="0"/>
        <v>0</v>
      </c>
      <c r="I29" s="187"/>
      <c r="J29" s="187"/>
      <c r="K29" s="188"/>
    </row>
    <row r="30" spans="1:12" ht="28.15" customHeight="1">
      <c r="A30" s="342" t="s">
        <v>45</v>
      </c>
      <c r="B30" s="343"/>
      <c r="C30" s="344"/>
      <c r="D30" s="211" t="s">
        <v>93</v>
      </c>
      <c r="E30" s="77" t="s">
        <v>46</v>
      </c>
      <c r="F30" s="207"/>
      <c r="G30" s="210">
        <v>3468</v>
      </c>
      <c r="H30" s="209">
        <f t="shared" si="0"/>
        <v>0</v>
      </c>
      <c r="I30" s="187"/>
      <c r="J30" s="187"/>
      <c r="K30" s="188"/>
    </row>
    <row r="31" spans="1:12" ht="15.75" thickBot="1">
      <c r="A31" s="345" t="s">
        <v>100</v>
      </c>
      <c r="B31" s="346"/>
      <c r="C31" s="347"/>
      <c r="D31" s="199" t="s">
        <v>27</v>
      </c>
      <c r="E31" s="212"/>
      <c r="F31" s="213"/>
      <c r="G31" s="214">
        <v>560</v>
      </c>
      <c r="H31" s="215">
        <f t="shared" si="0"/>
        <v>0</v>
      </c>
      <c r="I31" s="187"/>
      <c r="J31" s="187"/>
      <c r="K31" s="188"/>
    </row>
    <row r="32" spans="1:12" ht="15.75" thickBot="1">
      <c r="A32" s="189"/>
      <c r="B32" s="187"/>
      <c r="C32" s="187"/>
      <c r="D32" s="187"/>
      <c r="E32" s="187"/>
      <c r="F32" s="187"/>
      <c r="G32" s="222" t="s">
        <v>9</v>
      </c>
      <c r="H32" s="311">
        <f>SUM(H23:H31)</f>
        <v>0</v>
      </c>
      <c r="I32" s="187"/>
      <c r="J32" s="187"/>
      <c r="K32" s="188"/>
    </row>
    <row r="33" spans="1:11" ht="15.75" thickBot="1">
      <c r="A33" s="189"/>
      <c r="B33" s="187"/>
      <c r="C33" s="187"/>
      <c r="D33" s="187"/>
      <c r="E33" s="187"/>
      <c r="F33" s="187"/>
      <c r="G33" s="187"/>
      <c r="H33" s="187"/>
      <c r="I33" s="187"/>
      <c r="J33" s="216" t="s">
        <v>48</v>
      </c>
      <c r="K33" s="217" t="s">
        <v>49</v>
      </c>
    </row>
    <row r="34" spans="1:11" ht="15.75" thickBot="1">
      <c r="A34" s="189"/>
      <c r="B34" s="187"/>
      <c r="C34" s="187"/>
      <c r="D34" s="187"/>
      <c r="E34" s="187"/>
      <c r="F34" s="187"/>
      <c r="G34" s="187"/>
      <c r="H34" s="222" t="s">
        <v>50</v>
      </c>
      <c r="I34" s="200" t="s">
        <v>37</v>
      </c>
      <c r="J34" s="218">
        <f>H32*0.2</f>
        <v>0</v>
      </c>
      <c r="K34" s="219">
        <f>H32*1.2</f>
        <v>0</v>
      </c>
    </row>
    <row r="35" spans="1:11" ht="15.75" thickBot="1">
      <c r="A35" s="191"/>
      <c r="B35" s="201"/>
      <c r="C35" s="201"/>
      <c r="D35" s="201"/>
      <c r="E35" s="201"/>
      <c r="F35" s="201"/>
      <c r="G35" s="201"/>
      <c r="H35" s="201"/>
      <c r="I35" s="201"/>
      <c r="J35" s="201"/>
      <c r="K35" s="192"/>
    </row>
    <row r="36" spans="1:11" ht="15.75" thickBot="1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202"/>
    </row>
    <row r="37" spans="1:11" ht="15" customHeight="1">
      <c r="A37" s="83" t="s">
        <v>51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</row>
    <row r="38" spans="1:11">
      <c r="A38" s="83" t="s">
        <v>52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</row>
    <row r="39" spans="1:11" ht="30" customHeight="1">
      <c r="A39" s="83" t="s">
        <v>53</v>
      </c>
      <c r="B39" s="83"/>
      <c r="C39" s="83"/>
      <c r="D39" s="83"/>
      <c r="E39" s="83"/>
      <c r="F39" s="83"/>
      <c r="G39" s="83"/>
      <c r="H39" s="83"/>
      <c r="I39" s="83"/>
      <c r="J39" s="83"/>
      <c r="K39" s="83"/>
    </row>
    <row r="40" spans="1:11">
      <c r="A40" s="135"/>
      <c r="B40" s="135"/>
      <c r="C40" s="135"/>
      <c r="D40" s="135"/>
      <c r="E40" s="135"/>
      <c r="F40" s="135"/>
      <c r="G40" s="135"/>
      <c r="H40" s="135"/>
      <c r="I40" s="135"/>
      <c r="J40" s="135"/>
      <c r="K40" s="135"/>
    </row>
    <row r="41" spans="1:11">
      <c r="A41" s="135"/>
      <c r="B41" s="135"/>
      <c r="C41" s="135"/>
      <c r="D41" s="135"/>
      <c r="E41" s="135"/>
      <c r="F41" s="135"/>
      <c r="G41" s="135"/>
      <c r="H41" s="135"/>
      <c r="I41" s="135"/>
      <c r="J41" s="135"/>
      <c r="K41" s="135"/>
    </row>
    <row r="42" spans="1:11">
      <c r="A42" s="135"/>
      <c r="B42" s="135"/>
      <c r="C42" s="135"/>
      <c r="D42" s="135"/>
      <c r="E42" s="135"/>
      <c r="F42" s="135"/>
      <c r="G42" s="135" t="s">
        <v>54</v>
      </c>
      <c r="H42" s="135"/>
      <c r="I42" s="135"/>
      <c r="J42" s="135"/>
      <c r="K42" s="135"/>
    </row>
    <row r="43" spans="1:11">
      <c r="A43" s="135" t="s">
        <v>55</v>
      </c>
      <c r="B43" s="135"/>
      <c r="C43" s="135"/>
      <c r="D43" s="135"/>
      <c r="E43" s="135"/>
      <c r="F43" s="135"/>
      <c r="G43" s="135" t="s">
        <v>56</v>
      </c>
      <c r="H43" s="135"/>
      <c r="I43" s="135"/>
      <c r="J43" s="135"/>
      <c r="K43" s="135"/>
    </row>
  </sheetData>
  <mergeCells count="9">
    <mergeCell ref="A29:C29"/>
    <mergeCell ref="A30:C30"/>
    <mergeCell ref="A31:C31"/>
    <mergeCell ref="A4:K4"/>
    <mergeCell ref="A27:C27"/>
    <mergeCell ref="A22:C22"/>
    <mergeCell ref="A24:C24"/>
    <mergeCell ref="A25:C25"/>
    <mergeCell ref="A26:C26"/>
  </mergeCells>
  <conditionalFormatting sqref="G24">
    <cfRule type="cellIs" dxfId="0" priority="1" stopIfTrue="1" operator="lessThan">
      <formula>0</formula>
    </cfRule>
  </conditionalFormatting>
  <pageMargins left="0.7" right="0.7" top="0.78740157499999996" bottom="0.78740157499999996" header="0.3" footer="0.3"/>
  <pageSetup paperSize="9"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zoomScaleNormal="100" workbookViewId="0">
      <selection activeCell="F16" sqref="F16"/>
    </sheetView>
  </sheetViews>
  <sheetFormatPr defaultColWidth="8.85546875" defaultRowHeight="15"/>
  <cols>
    <col min="1" max="1" width="20" style="1" customWidth="1"/>
    <col min="2" max="2" width="10.7109375" style="1" customWidth="1"/>
    <col min="3" max="3" width="16.7109375" style="1" customWidth="1"/>
    <col min="4" max="5" width="10.7109375" style="1" customWidth="1"/>
    <col min="6" max="6" width="12.28515625" style="1" customWidth="1"/>
    <col min="7" max="7" width="10.7109375" style="1" customWidth="1"/>
    <col min="8" max="8" width="13.7109375" style="1" customWidth="1"/>
    <col min="9" max="9" width="10.7109375" style="1" customWidth="1"/>
    <col min="10" max="10" width="13.5703125" style="1" customWidth="1"/>
    <col min="11" max="11" width="13.42578125" style="1" customWidth="1"/>
    <col min="12" max="16384" width="8.85546875" style="1"/>
  </cols>
  <sheetData>
    <row r="1" spans="1:13">
      <c r="A1" s="87" t="s">
        <v>84</v>
      </c>
      <c r="B1" s="87"/>
      <c r="C1" s="87"/>
      <c r="D1" s="87"/>
      <c r="E1" s="87"/>
      <c r="F1" s="87"/>
      <c r="G1" s="87"/>
      <c r="H1" s="87"/>
      <c r="I1" s="87"/>
      <c r="J1" s="87"/>
      <c r="K1" s="136"/>
      <c r="L1" s="135"/>
      <c r="M1" s="135"/>
    </row>
    <row r="2" spans="1:13">
      <c r="A2" s="151"/>
      <c r="B2" s="87"/>
      <c r="C2" s="87"/>
      <c r="D2" s="87"/>
      <c r="E2" s="87"/>
      <c r="F2" s="87"/>
      <c r="G2" s="87"/>
      <c r="H2" s="87"/>
      <c r="I2" s="87"/>
      <c r="J2" s="87"/>
      <c r="K2" s="136"/>
      <c r="L2" s="135"/>
      <c r="M2" s="135"/>
    </row>
    <row r="3" spans="1:13">
      <c r="A3" s="151" t="s">
        <v>20</v>
      </c>
      <c r="B3" s="87"/>
      <c r="C3" s="87"/>
      <c r="D3" s="87"/>
      <c r="E3" s="87"/>
      <c r="F3" s="87"/>
      <c r="G3" s="87"/>
      <c r="H3" s="87"/>
      <c r="I3" s="87"/>
      <c r="J3" s="87"/>
      <c r="K3" s="136"/>
      <c r="L3" s="135"/>
      <c r="M3" s="135"/>
    </row>
    <row r="4" spans="1:13" ht="29.25" customHeight="1">
      <c r="A4" s="313" t="s">
        <v>96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135"/>
      <c r="M4" s="135"/>
    </row>
    <row r="5" spans="1:13">
      <c r="A5" s="90" t="s">
        <v>21</v>
      </c>
      <c r="B5" s="87"/>
      <c r="C5" s="87"/>
      <c r="D5" s="87"/>
      <c r="E5" s="87"/>
      <c r="F5" s="87"/>
      <c r="G5" s="87"/>
      <c r="H5" s="87"/>
      <c r="I5" s="87"/>
      <c r="J5" s="87"/>
      <c r="K5" s="136"/>
      <c r="L5" s="135"/>
      <c r="M5" s="135"/>
    </row>
    <row r="6" spans="1:13">
      <c r="A6" s="166"/>
      <c r="B6" s="87"/>
      <c r="C6" s="87"/>
      <c r="D6" s="87"/>
      <c r="E6" s="87"/>
      <c r="F6" s="87"/>
      <c r="G6" s="87"/>
      <c r="H6" s="87"/>
      <c r="I6" s="87"/>
      <c r="J6" s="87"/>
      <c r="K6" s="136"/>
      <c r="L6" s="135"/>
      <c r="M6" s="135"/>
    </row>
    <row r="7" spans="1:13">
      <c r="A7" s="91" t="s">
        <v>22</v>
      </c>
      <c r="B7" s="87"/>
      <c r="C7" s="87"/>
      <c r="D7" s="87"/>
      <c r="E7" s="87"/>
      <c r="F7" s="87"/>
      <c r="G7" s="87"/>
      <c r="H7" s="87"/>
      <c r="I7" s="87"/>
      <c r="J7" s="87"/>
      <c r="K7" s="136"/>
      <c r="L7" s="135"/>
      <c r="M7" s="135"/>
    </row>
    <row r="8" spans="1:13">
      <c r="A8" s="91" t="s">
        <v>23</v>
      </c>
      <c r="B8" s="87"/>
      <c r="C8" s="87"/>
      <c r="D8" s="87"/>
      <c r="E8" s="87"/>
      <c r="F8" s="87"/>
      <c r="G8" s="87"/>
      <c r="H8" s="87"/>
      <c r="I8" s="87"/>
      <c r="J8" s="87"/>
      <c r="K8" s="136"/>
      <c r="L8" s="135"/>
      <c r="M8" s="135"/>
    </row>
    <row r="9" spans="1:13">
      <c r="A9" s="87"/>
      <c r="B9" s="87"/>
      <c r="C9" s="87"/>
      <c r="D9" s="87"/>
      <c r="E9" s="87"/>
      <c r="F9" s="87"/>
      <c r="G9" s="87"/>
      <c r="H9" s="87"/>
      <c r="I9" s="87"/>
      <c r="J9" s="87"/>
      <c r="K9" s="136"/>
      <c r="L9" s="135"/>
      <c r="M9" s="135"/>
    </row>
    <row r="10" spans="1:13">
      <c r="A10" s="151" t="s">
        <v>24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36"/>
      <c r="L10" s="135"/>
      <c r="M10" s="135"/>
    </row>
    <row r="11" spans="1:13">
      <c r="A11" s="326" t="s">
        <v>59</v>
      </c>
      <c r="B11" s="327"/>
      <c r="C11" s="327"/>
      <c r="D11" s="327"/>
      <c r="E11" s="327"/>
      <c r="F11" s="167"/>
      <c r="G11" s="151"/>
      <c r="H11" s="151"/>
      <c r="I11" s="151"/>
      <c r="J11" s="151"/>
      <c r="K11" s="136"/>
      <c r="L11" s="135"/>
      <c r="M11" s="135"/>
    </row>
    <row r="12" spans="1:13" ht="15.75" thickBot="1">
      <c r="A12" s="266"/>
      <c r="B12" s="266"/>
      <c r="C12" s="266"/>
      <c r="D12" s="266"/>
      <c r="E12" s="266"/>
      <c r="F12" s="267"/>
      <c r="G12" s="266"/>
      <c r="H12" s="267"/>
      <c r="I12" s="266"/>
      <c r="J12" s="267"/>
      <c r="K12" s="267"/>
      <c r="L12" s="135"/>
      <c r="M12" s="135"/>
    </row>
    <row r="13" spans="1:13">
      <c r="A13" s="92" t="s">
        <v>25</v>
      </c>
      <c r="B13" s="152"/>
      <c r="C13" s="223"/>
      <c r="D13" s="223"/>
      <c r="E13" s="223"/>
      <c r="F13" s="224"/>
      <c r="G13" s="223"/>
      <c r="H13" s="372" t="s">
        <v>60</v>
      </c>
      <c r="I13" s="372"/>
      <c r="J13" s="372"/>
      <c r="K13" s="373"/>
      <c r="L13" s="135"/>
      <c r="M13" s="135"/>
    </row>
    <row r="14" spans="1:13">
      <c r="A14" s="326" t="s">
        <v>59</v>
      </c>
      <c r="B14" s="327"/>
      <c r="C14" s="327"/>
      <c r="D14" s="167"/>
      <c r="E14" s="167"/>
      <c r="F14" s="225"/>
      <c r="G14" s="167"/>
      <c r="H14" s="371" t="s">
        <v>61</v>
      </c>
      <c r="I14" s="371"/>
      <c r="J14" s="371"/>
      <c r="K14" s="374"/>
      <c r="L14" s="135"/>
      <c r="M14" s="135"/>
    </row>
    <row r="15" spans="1:13" ht="15.75" thickBot="1">
      <c r="A15" s="226"/>
      <c r="B15" s="167"/>
      <c r="C15" s="167"/>
      <c r="D15" s="371" t="s">
        <v>62</v>
      </c>
      <c r="E15" s="371"/>
      <c r="F15" s="371"/>
      <c r="G15" s="371"/>
      <c r="H15" s="159"/>
      <c r="I15" s="157"/>
      <c r="J15" s="225"/>
      <c r="K15" s="227"/>
      <c r="L15" s="135"/>
      <c r="M15" s="135"/>
    </row>
    <row r="16" spans="1:13">
      <c r="A16" s="228" t="s">
        <v>26</v>
      </c>
      <c r="B16" s="229">
        <v>1051</v>
      </c>
      <c r="C16" s="167" t="s">
        <v>27</v>
      </c>
      <c r="D16" s="167"/>
      <c r="E16" s="167"/>
      <c r="F16" s="225"/>
      <c r="G16" s="167"/>
      <c r="H16" s="159"/>
      <c r="I16" s="157"/>
      <c r="J16" s="337" t="s">
        <v>63</v>
      </c>
      <c r="K16" s="338"/>
      <c r="L16" s="135"/>
      <c r="M16" s="135"/>
    </row>
    <row r="17" spans="1:13">
      <c r="A17" s="230" t="s">
        <v>28</v>
      </c>
      <c r="B17" s="231">
        <v>6</v>
      </c>
      <c r="C17" s="167" t="s">
        <v>27</v>
      </c>
      <c r="D17" s="167"/>
      <c r="E17" s="167"/>
      <c r="F17" s="225"/>
      <c r="G17" s="167"/>
      <c r="H17" s="225"/>
      <c r="I17" s="167"/>
      <c r="J17" s="232"/>
      <c r="K17" s="227"/>
      <c r="L17" s="135"/>
      <c r="M17" s="135"/>
    </row>
    <row r="18" spans="1:13">
      <c r="A18" s="233" t="s">
        <v>29</v>
      </c>
      <c r="B18" s="234">
        <f>B16*B17</f>
        <v>6306</v>
      </c>
      <c r="C18" s="167" t="s">
        <v>30</v>
      </c>
      <c r="D18" s="167"/>
      <c r="E18" s="167"/>
      <c r="F18" s="225"/>
      <c r="G18" s="167"/>
      <c r="H18" s="225"/>
      <c r="I18" s="167"/>
      <c r="J18" s="232"/>
      <c r="K18" s="227"/>
      <c r="L18" s="135"/>
      <c r="M18" s="135"/>
    </row>
    <row r="19" spans="1:13" ht="15.75" thickBot="1">
      <c r="A19" s="235" t="s">
        <v>31</v>
      </c>
      <c r="B19" s="236">
        <v>200</v>
      </c>
      <c r="C19" s="226" t="s">
        <v>30</v>
      </c>
      <c r="D19" s="167"/>
      <c r="E19" s="167"/>
      <c r="F19" s="225"/>
      <c r="G19" s="167"/>
      <c r="H19" s="225"/>
      <c r="I19" s="167"/>
      <c r="J19" s="232"/>
      <c r="K19" s="227"/>
      <c r="L19" s="135"/>
      <c r="M19" s="135"/>
    </row>
    <row r="20" spans="1:13" ht="15.75" thickBot="1">
      <c r="A20" s="226"/>
      <c r="B20" s="237"/>
      <c r="C20" s="167"/>
      <c r="D20" s="167"/>
      <c r="E20" s="167"/>
      <c r="F20" s="225"/>
      <c r="G20" s="167"/>
      <c r="H20" s="225"/>
      <c r="I20" s="167"/>
      <c r="J20" s="232"/>
      <c r="K20" s="227"/>
      <c r="L20" s="135"/>
      <c r="M20" s="135"/>
    </row>
    <row r="21" spans="1:13" ht="15.75" thickBot="1">
      <c r="A21" s="226"/>
      <c r="B21" s="237"/>
      <c r="C21" s="167"/>
      <c r="D21" s="167"/>
      <c r="E21" s="167"/>
      <c r="F21" s="238" t="s">
        <v>32</v>
      </c>
      <c r="G21" s="187"/>
      <c r="H21" s="239" t="s">
        <v>33</v>
      </c>
      <c r="I21" s="240"/>
      <c r="J21" s="241"/>
      <c r="K21" s="242"/>
      <c r="L21" s="135"/>
      <c r="M21" s="135"/>
    </row>
    <row r="22" spans="1:13" ht="15.75" thickBot="1">
      <c r="A22" s="359" t="s">
        <v>34</v>
      </c>
      <c r="B22" s="360"/>
      <c r="C22" s="361"/>
      <c r="D22" s="243" t="s">
        <v>35</v>
      </c>
      <c r="E22" s="244" t="s">
        <v>36</v>
      </c>
      <c r="F22" s="245" t="s">
        <v>37</v>
      </c>
      <c r="G22" s="244" t="s">
        <v>38</v>
      </c>
      <c r="H22" s="246" t="s">
        <v>37</v>
      </c>
      <c r="I22" s="157"/>
      <c r="J22" s="158"/>
      <c r="K22" s="227"/>
      <c r="L22" s="135"/>
      <c r="M22" s="135"/>
    </row>
    <row r="23" spans="1:13">
      <c r="A23" s="41" t="s">
        <v>97</v>
      </c>
      <c r="B23" s="98"/>
      <c r="C23" s="99"/>
      <c r="D23" s="247" t="s">
        <v>27</v>
      </c>
      <c r="E23" s="106" t="s">
        <v>40</v>
      </c>
      <c r="F23" s="107"/>
      <c r="G23" s="108">
        <v>24</v>
      </c>
      <c r="H23" s="109">
        <f>F23*G23</f>
        <v>0</v>
      </c>
      <c r="I23" s="157"/>
      <c r="J23" s="159"/>
      <c r="K23" s="227"/>
      <c r="L23" s="135"/>
      <c r="M23" s="135"/>
    </row>
    <row r="24" spans="1:13" ht="17.25">
      <c r="A24" s="324" t="s">
        <v>98</v>
      </c>
      <c r="B24" s="362"/>
      <c r="C24" s="362"/>
      <c r="D24" s="248" t="s">
        <v>87</v>
      </c>
      <c r="E24" s="249"/>
      <c r="F24" s="110"/>
      <c r="G24" s="268">
        <v>6306</v>
      </c>
      <c r="H24" s="109">
        <f>F24*G24</f>
        <v>0</v>
      </c>
      <c r="I24" s="157"/>
      <c r="J24" s="159"/>
      <c r="K24" s="227"/>
      <c r="L24" s="135"/>
      <c r="M24" s="135"/>
    </row>
    <row r="25" spans="1:13" ht="17.25">
      <c r="A25" s="363" t="s">
        <v>43</v>
      </c>
      <c r="B25" s="364"/>
      <c r="C25" s="365"/>
      <c r="D25" s="250" t="s">
        <v>87</v>
      </c>
      <c r="E25" s="112" t="s">
        <v>95</v>
      </c>
      <c r="F25" s="113"/>
      <c r="G25" s="109">
        <v>6306</v>
      </c>
      <c r="H25" s="109">
        <f>F25*G25</f>
        <v>0</v>
      </c>
      <c r="I25" s="157"/>
      <c r="J25" s="159"/>
      <c r="K25" s="160"/>
      <c r="L25" s="135"/>
      <c r="M25" s="135"/>
    </row>
    <row r="26" spans="1:13" ht="33.75" customHeight="1">
      <c r="A26" s="314" t="s">
        <v>103</v>
      </c>
      <c r="B26" s="366"/>
      <c r="C26" s="367"/>
      <c r="D26" s="251" t="s">
        <v>87</v>
      </c>
      <c r="E26" s="114" t="s">
        <v>40</v>
      </c>
      <c r="F26" s="115"/>
      <c r="G26" s="116">
        <v>100</v>
      </c>
      <c r="H26" s="116">
        <f>G26*F26</f>
        <v>0</v>
      </c>
      <c r="I26" s="157"/>
      <c r="J26" s="252"/>
      <c r="K26" s="160"/>
      <c r="L26" s="135"/>
      <c r="M26" s="135"/>
    </row>
    <row r="27" spans="1:13" ht="17.25">
      <c r="A27" s="253" t="s">
        <v>90</v>
      </c>
      <c r="B27" s="254"/>
      <c r="C27" s="254"/>
      <c r="D27" s="117" t="s">
        <v>88</v>
      </c>
      <c r="E27" s="118" t="s">
        <v>40</v>
      </c>
      <c r="F27" s="119"/>
      <c r="G27" s="120">
        <v>6306</v>
      </c>
      <c r="H27" s="121">
        <f>F27*G27</f>
        <v>0</v>
      </c>
      <c r="I27" s="157"/>
      <c r="J27" s="159"/>
      <c r="K27" s="160"/>
      <c r="L27" s="135"/>
      <c r="M27" s="135"/>
    </row>
    <row r="28" spans="1:13" ht="17.25">
      <c r="A28" s="368" t="s">
        <v>58</v>
      </c>
      <c r="B28" s="369"/>
      <c r="C28" s="370"/>
      <c r="D28" s="117" t="s">
        <v>88</v>
      </c>
      <c r="E28" s="118" t="s">
        <v>40</v>
      </c>
      <c r="F28" s="122"/>
      <c r="G28" s="120">
        <v>3153</v>
      </c>
      <c r="H28" s="123">
        <f>F28*G28</f>
        <v>0</v>
      </c>
      <c r="I28" s="157"/>
      <c r="J28" s="159"/>
      <c r="K28" s="160"/>
      <c r="L28" s="135"/>
      <c r="M28" s="135"/>
    </row>
    <row r="29" spans="1:13" ht="15.75" thickBot="1">
      <c r="A29" s="320" t="s">
        <v>100</v>
      </c>
      <c r="B29" s="357"/>
      <c r="C29" s="358"/>
      <c r="D29" s="255" t="s">
        <v>27</v>
      </c>
      <c r="E29" s="124"/>
      <c r="F29" s="125"/>
      <c r="G29" s="126">
        <v>1051</v>
      </c>
      <c r="H29" s="123">
        <f t="shared" ref="H29" si="0">F29*G29</f>
        <v>0</v>
      </c>
      <c r="I29" s="157"/>
      <c r="J29" s="159"/>
      <c r="K29" s="160"/>
      <c r="L29" s="135"/>
      <c r="M29" s="135"/>
    </row>
    <row r="30" spans="1:13" ht="15.75" thickBot="1">
      <c r="A30" s="161"/>
      <c r="B30" s="127"/>
      <c r="C30" s="127"/>
      <c r="D30" s="127"/>
      <c r="E30" s="128"/>
      <c r="F30" s="128"/>
      <c r="G30" s="128" t="s">
        <v>9</v>
      </c>
      <c r="H30" s="310">
        <f>SUM(H23:H29)</f>
        <v>0</v>
      </c>
      <c r="I30" s="129"/>
      <c r="J30" s="130"/>
      <c r="K30" s="162"/>
      <c r="L30" s="135"/>
      <c r="M30" s="135"/>
    </row>
    <row r="31" spans="1:13" ht="18" thickBot="1">
      <c r="A31" s="163"/>
      <c r="B31" s="164"/>
      <c r="C31" s="164"/>
      <c r="D31" s="164"/>
      <c r="E31" s="165"/>
      <c r="F31" s="129"/>
      <c r="G31" s="129"/>
      <c r="H31" s="129"/>
      <c r="I31" s="129"/>
      <c r="J31" s="130" t="s">
        <v>48</v>
      </c>
      <c r="K31" s="131" t="s">
        <v>49</v>
      </c>
      <c r="L31" s="135"/>
      <c r="M31" s="135"/>
    </row>
    <row r="32" spans="1:13" ht="15.75" thickBot="1">
      <c r="A32" s="163"/>
      <c r="B32" s="164"/>
      <c r="C32" s="164"/>
      <c r="D32" s="164"/>
      <c r="E32" s="129"/>
      <c r="F32" s="129"/>
      <c r="G32" s="129"/>
      <c r="H32" s="129" t="s">
        <v>50</v>
      </c>
      <c r="I32" s="132" t="s">
        <v>37</v>
      </c>
      <c r="J32" s="133">
        <f>H30*0.2</f>
        <v>0</v>
      </c>
      <c r="K32" s="134">
        <f>H30*1.2</f>
        <v>0</v>
      </c>
      <c r="L32" s="135"/>
      <c r="M32" s="135"/>
    </row>
    <row r="33" spans="1:13" ht="15.75" thickBot="1">
      <c r="A33" s="256"/>
      <c r="B33" s="257"/>
      <c r="C33" s="257"/>
      <c r="D33" s="257"/>
      <c r="E33" s="257"/>
      <c r="F33" s="258"/>
      <c r="G33" s="181"/>
      <c r="H33" s="181"/>
      <c r="I33" s="182"/>
      <c r="J33" s="183"/>
      <c r="K33" s="184"/>
      <c r="L33" s="135"/>
      <c r="M33" s="135"/>
    </row>
    <row r="34" spans="1:13" ht="15.75" thickBot="1">
      <c r="A34" s="269"/>
      <c r="B34" s="259"/>
      <c r="C34" s="259"/>
      <c r="D34" s="259"/>
      <c r="E34" s="259"/>
      <c r="F34" s="260"/>
      <c r="G34" s="262"/>
      <c r="H34" s="263"/>
      <c r="I34" s="264"/>
      <c r="J34" s="265"/>
      <c r="K34" s="261"/>
      <c r="L34" s="135"/>
      <c r="M34" s="135"/>
    </row>
    <row r="35" spans="1:13">
      <c r="A35" s="138" t="s">
        <v>51</v>
      </c>
      <c r="B35" s="139"/>
      <c r="C35" s="139"/>
      <c r="D35" s="139"/>
      <c r="E35" s="139"/>
      <c r="F35" s="139"/>
      <c r="G35" s="140"/>
      <c r="H35" s="140"/>
      <c r="I35" s="139"/>
      <c r="J35" s="140"/>
      <c r="K35" s="140"/>
      <c r="L35" s="91"/>
      <c r="M35" s="91"/>
    </row>
    <row r="36" spans="1:13">
      <c r="A36" s="137" t="s">
        <v>52</v>
      </c>
      <c r="B36" s="141"/>
      <c r="C36" s="141"/>
      <c r="D36" s="141"/>
      <c r="E36" s="141"/>
      <c r="F36" s="141"/>
      <c r="G36" s="137"/>
      <c r="H36" s="137"/>
      <c r="I36" s="142"/>
      <c r="J36" s="143"/>
      <c r="K36" s="144"/>
      <c r="L36" s="91"/>
      <c r="M36" s="91"/>
    </row>
    <row r="37" spans="1:13">
      <c r="A37" s="323" t="s">
        <v>53</v>
      </c>
      <c r="B37" s="323"/>
      <c r="C37" s="323"/>
      <c r="D37" s="323"/>
      <c r="E37" s="323"/>
      <c r="F37" s="323"/>
      <c r="G37" s="323"/>
      <c r="H37" s="323"/>
      <c r="I37" s="323"/>
      <c r="J37" s="323"/>
      <c r="K37" s="323"/>
      <c r="L37" s="323"/>
      <c r="M37" s="323"/>
    </row>
    <row r="38" spans="1:13">
      <c r="A38" s="145"/>
      <c r="B38" s="145"/>
      <c r="C38" s="145"/>
      <c r="D38" s="145"/>
      <c r="E38" s="145"/>
      <c r="F38" s="145"/>
      <c r="G38" s="145"/>
      <c r="H38" s="145"/>
      <c r="I38" s="145"/>
      <c r="J38" s="145"/>
      <c r="K38" s="145"/>
      <c r="L38" s="145"/>
      <c r="M38" s="145"/>
    </row>
    <row r="39" spans="1:13">
      <c r="A39" s="135"/>
      <c r="B39" s="135"/>
      <c r="C39" s="135"/>
      <c r="D39" s="135"/>
      <c r="E39" s="135"/>
      <c r="F39" s="136"/>
      <c r="G39" s="135"/>
      <c r="H39" s="136"/>
      <c r="I39" s="135"/>
      <c r="J39" s="136"/>
      <c r="K39" s="136"/>
      <c r="L39" s="135"/>
      <c r="M39" s="135"/>
    </row>
    <row r="40" spans="1:13">
      <c r="A40" s="146"/>
      <c r="B40" s="146"/>
      <c r="C40" s="147"/>
      <c r="D40" s="148"/>
      <c r="E40" s="148"/>
      <c r="F40" s="148"/>
      <c r="G40" s="149" t="s">
        <v>54</v>
      </c>
      <c r="H40" s="149"/>
      <c r="I40" s="149"/>
      <c r="J40" s="136"/>
      <c r="K40" s="136"/>
      <c r="L40" s="135"/>
      <c r="M40" s="135"/>
    </row>
    <row r="41" spans="1:13">
      <c r="A41" s="312" t="s">
        <v>55</v>
      </c>
      <c r="B41" s="312"/>
      <c r="C41" s="312"/>
      <c r="D41" s="150"/>
      <c r="E41" s="150"/>
      <c r="F41" s="147"/>
      <c r="G41" s="149" t="s">
        <v>56</v>
      </c>
      <c r="H41" s="149"/>
      <c r="I41" s="149"/>
      <c r="J41" s="136"/>
      <c r="K41" s="136"/>
      <c r="L41" s="135"/>
      <c r="M41" s="135"/>
    </row>
  </sheetData>
  <mergeCells count="15">
    <mergeCell ref="A4:K4"/>
    <mergeCell ref="A29:C29"/>
    <mergeCell ref="A37:M37"/>
    <mergeCell ref="A41:C41"/>
    <mergeCell ref="J16:K16"/>
    <mergeCell ref="A22:C22"/>
    <mergeCell ref="A24:C24"/>
    <mergeCell ref="A25:C25"/>
    <mergeCell ref="A26:C26"/>
    <mergeCell ref="A28:C28"/>
    <mergeCell ref="D15:G15"/>
    <mergeCell ref="A11:E11"/>
    <mergeCell ref="H13:K13"/>
    <mergeCell ref="A14:C14"/>
    <mergeCell ref="H14:K14"/>
  </mergeCells>
  <pageMargins left="0.7" right="0.7" top="0.75" bottom="0.75" header="0.3" footer="0.3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E18" sqref="E18"/>
    </sheetView>
  </sheetViews>
  <sheetFormatPr defaultRowHeight="15"/>
  <cols>
    <col min="5" max="5" width="27.85546875" customWidth="1"/>
    <col min="6" max="6" width="12.5703125" customWidth="1"/>
    <col min="7" max="7" width="12.85546875" customWidth="1"/>
    <col min="9" max="9" width="12.42578125" customWidth="1"/>
    <col min="10" max="10" width="12.28515625" customWidth="1"/>
  </cols>
  <sheetData>
    <row r="1" spans="1:11">
      <c r="A1" s="87" t="s">
        <v>84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1" ht="42" customHeight="1">
      <c r="A2" s="313" t="s">
        <v>96</v>
      </c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5.75" thickBot="1">
      <c r="A3" s="135"/>
      <c r="B3" s="135"/>
      <c r="C3" s="135"/>
      <c r="D3" s="135"/>
      <c r="E3" s="135"/>
      <c r="F3" s="135"/>
      <c r="G3" s="135"/>
      <c r="H3" s="135"/>
      <c r="I3" s="135"/>
      <c r="J3" s="135"/>
    </row>
    <row r="4" spans="1:11" ht="45.75" thickBot="1">
      <c r="A4" s="135"/>
      <c r="B4" s="305" t="s">
        <v>0</v>
      </c>
      <c r="C4" s="306" t="s">
        <v>1</v>
      </c>
      <c r="D4" s="306" t="s">
        <v>2</v>
      </c>
      <c r="E4" s="306" t="s">
        <v>3</v>
      </c>
      <c r="F4" s="307" t="s">
        <v>4</v>
      </c>
      <c r="G4" s="307" t="s">
        <v>5</v>
      </c>
      <c r="H4" s="308" t="s">
        <v>6</v>
      </c>
      <c r="I4" s="309" t="s">
        <v>7</v>
      </c>
      <c r="J4" s="309" t="s">
        <v>8</v>
      </c>
    </row>
    <row r="5" spans="1:11" ht="30">
      <c r="A5" s="135"/>
      <c r="B5" s="270">
        <v>1</v>
      </c>
      <c r="C5" s="271" t="s">
        <v>19</v>
      </c>
      <c r="D5" s="271" t="s">
        <v>11</v>
      </c>
      <c r="E5" s="272" t="s">
        <v>81</v>
      </c>
      <c r="F5" s="273">
        <v>16.238</v>
      </c>
      <c r="G5" s="273">
        <v>20.832999999999998</v>
      </c>
      <c r="H5" s="274">
        <v>3.2839999999999998</v>
      </c>
      <c r="I5" s="275">
        <f>'2790 RS'!H30</f>
        <v>0</v>
      </c>
      <c r="J5" s="276">
        <f>I5*1.2</f>
        <v>0</v>
      </c>
    </row>
    <row r="6" spans="1:11" s="1" customFormat="1">
      <c r="A6" s="135"/>
      <c r="B6" s="270">
        <v>2</v>
      </c>
      <c r="C6" s="271" t="s">
        <v>17</v>
      </c>
      <c r="D6" s="271" t="s">
        <v>11</v>
      </c>
      <c r="E6" s="277" t="s">
        <v>18</v>
      </c>
      <c r="F6" s="273">
        <v>0</v>
      </c>
      <c r="G6" s="273">
        <v>1.3360000000000001</v>
      </c>
      <c r="H6" s="274">
        <v>1.3360000000000001</v>
      </c>
      <c r="I6" s="278">
        <f>'2801 RS'!H30</f>
        <v>0</v>
      </c>
      <c r="J6" s="279">
        <f t="shared" ref="J6:J10" si="0">I6*1.2</f>
        <v>0</v>
      </c>
    </row>
    <row r="7" spans="1:11" s="1" customFormat="1">
      <c r="A7" s="135"/>
      <c r="B7" s="270">
        <v>3</v>
      </c>
      <c r="C7" s="271" t="s">
        <v>15</v>
      </c>
      <c r="D7" s="271" t="s">
        <v>11</v>
      </c>
      <c r="E7" s="277" t="s">
        <v>16</v>
      </c>
      <c r="F7" s="273">
        <v>0</v>
      </c>
      <c r="G7" s="273">
        <v>1.1850000000000001</v>
      </c>
      <c r="H7" s="274">
        <v>1.1850000000000001</v>
      </c>
      <c r="I7" s="278">
        <f>'2802 RS'!H30</f>
        <v>0</v>
      </c>
      <c r="J7" s="280">
        <f t="shared" si="0"/>
        <v>0</v>
      </c>
    </row>
    <row r="8" spans="1:11" s="1" customFormat="1" ht="30">
      <c r="A8" s="135"/>
      <c r="B8" s="281">
        <v>4</v>
      </c>
      <c r="C8" s="282" t="s">
        <v>14</v>
      </c>
      <c r="D8" s="271" t="s">
        <v>11</v>
      </c>
      <c r="E8" s="272" t="s">
        <v>82</v>
      </c>
      <c r="F8" s="283">
        <v>0</v>
      </c>
      <c r="G8" s="283">
        <v>2.3570000000000002</v>
      </c>
      <c r="H8" s="274">
        <v>2.3570000000000002</v>
      </c>
      <c r="I8" s="278">
        <f>'2744 RS'!H30</f>
        <v>0</v>
      </c>
      <c r="J8" s="280">
        <f t="shared" si="0"/>
        <v>0</v>
      </c>
    </row>
    <row r="9" spans="1:11">
      <c r="A9" s="135"/>
      <c r="B9" s="284">
        <v>5</v>
      </c>
      <c r="C9" s="285" t="s">
        <v>12</v>
      </c>
      <c r="D9" s="286" t="s">
        <v>11</v>
      </c>
      <c r="E9" s="287" t="s">
        <v>13</v>
      </c>
      <c r="F9" s="288">
        <v>8.5000000000000006E-2</v>
      </c>
      <c r="G9" s="288">
        <v>0.64500000000000002</v>
      </c>
      <c r="H9" s="289">
        <v>0.56000000000000005</v>
      </c>
      <c r="I9" s="278">
        <f>'2772 RS'!H32</f>
        <v>0</v>
      </c>
      <c r="J9" s="280">
        <f t="shared" si="0"/>
        <v>0</v>
      </c>
    </row>
    <row r="10" spans="1:11" ht="32.25" customHeight="1" thickBot="1">
      <c r="A10" s="135"/>
      <c r="B10" s="290">
        <v>6</v>
      </c>
      <c r="C10" s="291" t="s">
        <v>10</v>
      </c>
      <c r="D10" s="291" t="s">
        <v>11</v>
      </c>
      <c r="E10" s="292" t="s">
        <v>83</v>
      </c>
      <c r="F10" s="293">
        <v>3.718</v>
      </c>
      <c r="G10" s="293">
        <v>4.6890000000000001</v>
      </c>
      <c r="H10" s="294">
        <v>1.0509999999999999</v>
      </c>
      <c r="I10" s="295">
        <f>'2791 RS'!H30</f>
        <v>0</v>
      </c>
      <c r="J10" s="296">
        <f t="shared" si="0"/>
        <v>0</v>
      </c>
    </row>
    <row r="11" spans="1:11" ht="15.75" thickBot="1">
      <c r="A11" s="135"/>
      <c r="B11" s="297"/>
      <c r="C11" s="298"/>
      <c r="D11" s="298"/>
      <c r="E11" s="299" t="s">
        <v>85</v>
      </c>
      <c r="F11" s="300"/>
      <c r="G11" s="301"/>
      <c r="H11" s="302">
        <f>SUM(H5:H10)</f>
        <v>9.7729999999999997</v>
      </c>
      <c r="I11" s="303">
        <f>SUM(I5:I10)</f>
        <v>0</v>
      </c>
      <c r="J11" s="304">
        <f>SUM(J5:J10)</f>
        <v>0</v>
      </c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1">
      <c r="A15" s="1"/>
      <c r="B15" s="1"/>
      <c r="C15" s="1"/>
      <c r="D15" s="1"/>
      <c r="E15" s="1"/>
      <c r="F15" s="1" t="s">
        <v>80</v>
      </c>
      <c r="G15" s="1"/>
      <c r="H15" s="1"/>
      <c r="I15" s="1"/>
      <c r="J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</row>
  </sheetData>
  <mergeCells count="1">
    <mergeCell ref="A2:K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7</vt:i4>
      </vt:variant>
      <vt:variant>
        <vt:lpstr>Pomenované rozsahy</vt:lpstr>
      </vt:variant>
      <vt:variant>
        <vt:i4>1</vt:i4>
      </vt:variant>
    </vt:vector>
  </HeadingPairs>
  <TitlesOfParts>
    <vt:vector size="8" baseType="lpstr">
      <vt:lpstr>2790 RS</vt:lpstr>
      <vt:lpstr>2802 RS</vt:lpstr>
      <vt:lpstr>2801 RS</vt:lpstr>
      <vt:lpstr>2744 RS</vt:lpstr>
      <vt:lpstr>2772 RS</vt:lpstr>
      <vt:lpstr>2791 RS</vt:lpstr>
      <vt:lpstr>RS</vt:lpstr>
      <vt:lpstr>'2772 RS'!Oblasť_tlače</vt:lpstr>
    </vt:vector>
  </TitlesOfParts>
  <Company>BBRSC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DEBNAROVA</cp:lastModifiedBy>
  <cp:lastPrinted>2020-02-06T14:31:41Z</cp:lastPrinted>
  <dcterms:created xsi:type="dcterms:W3CDTF">2020-02-06T10:44:57Z</dcterms:created>
  <dcterms:modified xsi:type="dcterms:W3CDTF">2020-02-19T10:48:15Z</dcterms:modified>
</cp:coreProperties>
</file>