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C:\Práca\BVS_DNS_Prenajom mechanizmov\Zákazka\"/>
    </mc:Choice>
  </mc:AlternateContent>
  <xr:revisionPtr revIDLastSave="0" documentId="8_{671DC611-3496-4CCC-8B70-F1AC427A5E86}" xr6:coauthVersionLast="47" xr6:coauthVersionMax="47" xr10:uidLastSave="{00000000-0000-0000-0000-000000000000}"/>
  <bookViews>
    <workbookView xWindow="-105" yWindow="-16320" windowWidth="29040" windowHeight="15720" firstSheet="2" activeTab="2" xr2:uid="{00000000-000D-0000-FFFF-FFFF00000000}"/>
  </bookViews>
  <sheets>
    <sheet name="P2b_BA" sheetId="3" r:id="rId1"/>
    <sheet name="P2b_Pk" sheetId="5" r:id="rId2"/>
    <sheet name="P2b_Se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H9" i="3"/>
  <c r="H10" i="3"/>
  <c r="H11" i="3"/>
  <c r="H12" i="3"/>
  <c r="H13" i="3"/>
  <c r="H8" i="3"/>
  <c r="G13" i="5"/>
  <c r="G8" i="5"/>
  <c r="G9" i="5"/>
  <c r="G10" i="5"/>
  <c r="G11" i="5"/>
  <c r="G12" i="5"/>
  <c r="G7" i="5"/>
  <c r="G9" i="6"/>
  <c r="G10" i="6"/>
  <c r="G11" i="6"/>
  <c r="G12" i="6"/>
  <c r="G13" i="6"/>
  <c r="G14" i="6"/>
  <c r="G8" i="6"/>
  <c r="I14" i="6"/>
  <c r="I13" i="6"/>
  <c r="I12" i="6"/>
  <c r="I11" i="6"/>
  <c r="I10" i="6"/>
  <c r="I9" i="6"/>
  <c r="I13" i="5"/>
  <c r="I12" i="5"/>
  <c r="I11" i="5"/>
  <c r="I10" i="5"/>
  <c r="I9" i="5"/>
  <c r="I8" i="5"/>
  <c r="J14" i="3"/>
  <c r="J13" i="3"/>
  <c r="J12" i="3"/>
  <c r="J11" i="3"/>
  <c r="J10" i="3"/>
  <c r="J9" i="3"/>
  <c r="J8" i="3"/>
  <c r="G15" i="6" l="1"/>
  <c r="I8" i="6"/>
  <c r="I15" i="6" s="1"/>
  <c r="G14" i="5"/>
  <c r="I7" i="5"/>
  <c r="I14" i="5" s="1"/>
  <c r="J15" i="3"/>
  <c r="H15" i="3"/>
</calcChain>
</file>

<file path=xl/sharedStrings.xml><?xml version="1.0" encoding="utf-8"?>
<sst xmlns="http://schemas.openxmlformats.org/spreadsheetml/2006/main" count="125" uniqueCount="45">
  <si>
    <t>Zákazka: Služby špeciálnych mechanizmov, nákladných vozidiel a pracovných strojov pre realizáci inestičných aktivít v roku 2025</t>
  </si>
  <si>
    <t>Príloha č. 2b: Kalkulácia - Stroje a mechanizmy na zemné a výkopové práce</t>
  </si>
  <si>
    <t xml:space="preserve">CPV </t>
  </si>
  <si>
    <t>45520000-8 Prenájom zariadení na zemné práce s obsluhou</t>
  </si>
  <si>
    <t xml:space="preserve">Uchádzač do tohto stĺpca identifikuje ponúknutý stroj v rozsahu min: </t>
  </si>
  <si>
    <t>Požadovaná doba poskytovania služieb v hodinách na 12 mesiacov</t>
  </si>
  <si>
    <r>
      <t xml:space="preserve">DDV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</si>
  <si>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DVV </t>
    </r>
    <r>
      <rPr>
        <sz val="12"/>
        <color theme="1"/>
        <rFont val="Calibri"/>
        <family val="2"/>
        <charset val="238"/>
        <scheme val="minor"/>
      </rPr>
      <t>(Miesto výkonu práce</t>
    </r>
  </si>
  <si>
    <r>
      <t>DOOV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</si>
  <si>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OI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</si>
  <si>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t>Rekapitulácia podľa lokalít/ plnenie na 12 mesiacov</t>
  </si>
  <si>
    <t>Pol.č.</t>
  </si>
  <si>
    <t>Popis pracovného stroja</t>
  </si>
  <si>
    <t>Obchodná značka stroja:
Typové označenie stroja: 
Vlastnícto / užívacie právo k stroju</t>
  </si>
  <si>
    <t>Bratislava  a okolie</t>
  </si>
  <si>
    <t>Bratislava  a okolie spolu</t>
  </si>
  <si>
    <t xml:space="preserve"> jednotková cena EUR bez DPH /hod. / položka</t>
  </si>
  <si>
    <t>Spolu cena v EUR bez DPH / hod. / položka</t>
  </si>
  <si>
    <t>1.</t>
  </si>
  <si>
    <t xml:space="preserve">Minibáger otočný 360 stupňov prevádzkovej hmotnosti 2-3,5 ton s gumovým pásmi, štandardnou násadou, rypnou hĺbkou min. do 2,0m, dosahom na rovine min. do 3m a výsypnou výškou min. do 3m spolu s príslušenstvom t.j. Otočná hlavica powertilt 360- 180 stupňov,  búracie kladivo, lyžica so zubami 30, 40 a 60cm, svahovačka a lyžica bez zubou 30cm  s operátorom </t>
  </si>
  <si>
    <t>2.</t>
  </si>
  <si>
    <t xml:space="preserve">Kolesový bager otočný 360 stupňov prevádzkovej hmotnosti 16-18 ton s rypnou hĺbkou min. do 4m, dosahom na rovine min. do 7m a výsypnou výškou min. do 7m spolu s príslušenstvom t.j. búracie kladivo, lyžice so zubami 60, 80 a 100cm a svahovačka    s operátorom                                                                                                                                         </t>
  </si>
  <si>
    <t>3.</t>
  </si>
  <si>
    <t>Traktorbáger minimálna hĺbka výkopu 5m, s príslušenstvom na výkopové a búracie práce (príslušenstvo: búracie kladivo, lyžice so zubami 40, 60, 80 cm a svahovačka), možnosť riadenia tzv. krabí chod s operátorom</t>
  </si>
  <si>
    <t>4.</t>
  </si>
  <si>
    <t xml:space="preserve">Pásový bager otočný 360 stupňov prevádzkovej hmotnosti 15-18 ton s rypnou hĺbkou min. do 4m, dosahom na rovine min. do 7m a výsypnou výškou min. do 7m spolu s príslušenstvom t.j. Otočná hlavica powertilt 360- 180 stupňov, búracie kladivo, lyžice so zubami 60, 80 a 100cm a svahovačka     s operátorom                                                                                                                                         </t>
  </si>
  <si>
    <t>5.</t>
  </si>
  <si>
    <t xml:space="preserve">Pásový bager otočný 360 stupňov prevádzkovej hmotnosti 9-10 ton s rypnou hĺbkou min. do 3m, dosahom na rovine min. do 6m a výsypnou výškou min. do 6m spolu s príslušenstvom t.j. Otočná hlavica powertilt 360- 180 stupňov, búracie kladivo, lyžice so zubami 60, 80 a 100cm a svahovačka    s operátorom                                                                                                                                         </t>
  </si>
  <si>
    <t>6.</t>
  </si>
  <si>
    <t xml:space="preserve">Šmykom riadený kolesový nakladač (typ UNC a podobné) s menovitou prevádzkovou nosnosťou 750-810kg, maximálna prevádzková hmotnosť cca. 2,5t, prepravná hmotnosť cca. 2,3t, celková vonkajšia šírka nakladača 1600mm, výsypná výška cca. 3,5-4,0m vrátane naberacej lopaty so zubami aj bez zubou o objeme 0,34m3, zametacím zariadením so zberom do lopaty, bočným vymetačom a paletizačnými vidlami  s operátorom </t>
  </si>
  <si>
    <t>7.</t>
  </si>
  <si>
    <t xml:space="preserve">Teleskopicky manipulátor , výškový dosah je v rozmedzí 4 - 6 m , maximálna nosnosť min. 2000kg, vrátane naberacej lopaty so zubami aj bez zubou s operátorom </t>
  </si>
  <si>
    <t>Cena spolu v EUR bez DPH za 12 mesiacov poskytovania služby:</t>
  </si>
  <si>
    <t>Uchádzač vyplní takto označené bunky.</t>
  </si>
  <si>
    <t>Obchodný názov:</t>
  </si>
  <si>
    <t>Adresa sídla:</t>
  </si>
  <si>
    <t>IČO:</t>
  </si>
  <si>
    <t>Kontaktná osoba:</t>
  </si>
  <si>
    <t>podpis oprávnenej osoby</t>
  </si>
  <si>
    <t>Mobil a e-mail kontaktnej osoby:</t>
  </si>
  <si>
    <t>Pezinok, Senec a okolie</t>
  </si>
  <si>
    <t>Pezinok, Senec a okolie spolu</t>
  </si>
  <si>
    <r>
      <t xml:space="preserve">DČOV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</si>
  <si>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t>Malacky, Senica a okolie</t>
  </si>
  <si>
    <t>Malacky, Senica a okolie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</si>
</sst>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_€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 CE"/>
      <family val="2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thin">
        <color rgb="FF00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FF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9" fontId="9" fillId="0" borderId="9" xfId="2" applyNumberFormat="1" applyFont="1" applyBorder="1" applyAlignment="1">
      <alignment horizontal="center" vertical="center" wrapText="1"/>
    </xf>
    <xf numFmtId="49" fontId="9" fillId="0" borderId="8" xfId="2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1" fillId="6" borderId="11" xfId="0" applyFont="1" applyFill="1" applyBorder="1"/>
    <xf numFmtId="0" fontId="12" fillId="6" borderId="12" xfId="0" applyFont="1" applyFill="1" applyBorder="1" applyAlignment="1">
      <alignment wrapText="1"/>
    </xf>
    <xf numFmtId="0" fontId="13" fillId="6" borderId="13" xfId="0" applyFont="1" applyFill="1" applyBorder="1" applyAlignment="1">
      <alignment wrapText="1"/>
    </xf>
    <xf numFmtId="0" fontId="13" fillId="6" borderId="14" xfId="0" applyFont="1" applyFill="1" applyBorder="1" applyAlignment="1">
      <alignment wrapText="1"/>
    </xf>
    <xf numFmtId="165" fontId="10" fillId="7" borderId="3" xfId="1" applyNumberFormat="1" applyFont="1" applyFill="1" applyBorder="1" applyAlignment="1">
      <alignment horizontal="center" vertical="center"/>
    </xf>
    <xf numFmtId="165" fontId="10" fillId="7" borderId="8" xfId="0" applyNumberFormat="1" applyFont="1" applyFill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center"/>
    </xf>
    <xf numFmtId="164" fontId="8" fillId="7" borderId="7" xfId="0" applyNumberFormat="1" applyFont="1" applyFill="1" applyBorder="1" applyAlignment="1">
      <alignment horizontal="center"/>
    </xf>
    <xf numFmtId="0" fontId="15" fillId="0" borderId="24" xfId="0" applyFont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7" xfId="2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5" fillId="2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2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left"/>
    </xf>
    <xf numFmtId="49" fontId="17" fillId="0" borderId="45" xfId="2" applyNumberFormat="1" applyFont="1" applyBorder="1" applyAlignment="1">
      <alignment horizontal="center" vertical="center" wrapText="1"/>
    </xf>
    <xf numFmtId="0" fontId="4" fillId="8" borderId="46" xfId="2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4" fillId="8" borderId="2" xfId="2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18" fillId="6" borderId="11" xfId="0" applyFont="1" applyFill="1" applyBorder="1"/>
    <xf numFmtId="0" fontId="14" fillId="6" borderId="15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19" xfId="0" applyFont="1" applyFill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6" borderId="29" xfId="0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6" borderId="31" xfId="0" applyFont="1" applyFill="1" applyBorder="1" applyAlignment="1">
      <alignment horizontal="center"/>
    </xf>
    <xf numFmtId="0" fontId="14" fillId="6" borderId="32" xfId="0" applyFont="1" applyFill="1" applyBorder="1" applyAlignment="1">
      <alignment horizontal="center"/>
    </xf>
    <xf numFmtId="0" fontId="14" fillId="6" borderId="33" xfId="0" applyFont="1" applyFill="1" applyBorder="1" applyAlignment="1">
      <alignment horizontal="center"/>
    </xf>
    <xf numFmtId="0" fontId="14" fillId="6" borderId="34" xfId="0" applyFont="1" applyFill="1" applyBorder="1" applyAlignment="1">
      <alignment horizontal="center"/>
    </xf>
    <xf numFmtId="0" fontId="14" fillId="6" borderId="35" xfId="0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</cellXfs>
  <cellStyles count="4">
    <cellStyle name="Mena" xfId="1" builtinId="4"/>
    <cellStyle name="Normálna" xfId="0" builtinId="0"/>
    <cellStyle name="Normálne 2" xfId="2" xr:uid="{00000000-0005-0000-0000-000002000000}"/>
    <cellStyle name="Normáln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zoomScale="70" zoomScaleNormal="70" workbookViewId="0">
      <selection activeCell="C7" sqref="C7"/>
    </sheetView>
  </sheetViews>
  <sheetFormatPr defaultColWidth="8.85546875" defaultRowHeight="15.75" customHeight="1"/>
  <cols>
    <col min="1" max="1" width="6" style="2" customWidth="1"/>
    <col min="2" max="2" width="63.140625" style="1" customWidth="1"/>
    <col min="3" max="3" width="42" style="1" customWidth="1"/>
    <col min="4" max="7" width="15.85546875" style="2" customWidth="1"/>
    <col min="8" max="10" width="20.85546875" style="2" customWidth="1"/>
    <col min="11" max="16384" width="8.85546875" style="2"/>
  </cols>
  <sheetData>
    <row r="1" spans="1:10" ht="23.45" customHeight="1">
      <c r="B1" s="40" t="s">
        <v>0</v>
      </c>
      <c r="C1" s="40"/>
    </row>
    <row r="2" spans="1:10" ht="21" customHeight="1">
      <c r="A2" s="1"/>
    </row>
    <row r="3" spans="1:10" ht="15.6">
      <c r="A3" s="1"/>
    </row>
    <row r="4" spans="1:10" ht="27" customHeight="1">
      <c r="A4" s="83" t="s">
        <v>1</v>
      </c>
      <c r="B4" s="84"/>
      <c r="C4" s="84"/>
      <c r="D4" s="84"/>
      <c r="E4" s="84"/>
      <c r="F4" s="84"/>
      <c r="G4" s="84"/>
      <c r="H4" s="84"/>
      <c r="I4" s="84"/>
      <c r="J4" s="85"/>
    </row>
    <row r="5" spans="1:10" ht="36.950000000000003" customHeight="1">
      <c r="A5" s="58" t="s">
        <v>2</v>
      </c>
      <c r="B5" s="59" t="s">
        <v>3</v>
      </c>
      <c r="C5" s="86" t="s">
        <v>4</v>
      </c>
      <c r="D5" s="79" t="s">
        <v>5</v>
      </c>
      <c r="E5" s="80"/>
      <c r="F5" s="80"/>
      <c r="G5" s="80"/>
      <c r="H5" s="80"/>
      <c r="I5" s="80"/>
      <c r="J5" s="81"/>
    </row>
    <row r="6" spans="1:10" ht="51.6" customHeight="1">
      <c r="A6" s="52"/>
      <c r="B6" s="53"/>
      <c r="C6" s="87"/>
      <c r="D6" s="54" t="s">
        <v>6</v>
      </c>
      <c r="E6" s="54" t="s">
        <v>7</v>
      </c>
      <c r="F6" s="55" t="s">
        <v>8</v>
      </c>
      <c r="G6" s="57" t="s">
        <v>9</v>
      </c>
      <c r="H6" s="82" t="s">
        <v>10</v>
      </c>
      <c r="I6" s="82"/>
      <c r="J6" s="82"/>
    </row>
    <row r="7" spans="1:10" s="5" customFormat="1" ht="46.5">
      <c r="A7" s="3" t="s">
        <v>11</v>
      </c>
      <c r="B7" s="4" t="s">
        <v>12</v>
      </c>
      <c r="C7" s="60" t="s">
        <v>13</v>
      </c>
      <c r="D7" s="14" t="s">
        <v>14</v>
      </c>
      <c r="E7" s="14" t="s">
        <v>14</v>
      </c>
      <c r="F7" s="17" t="s">
        <v>14</v>
      </c>
      <c r="G7" s="20" t="s">
        <v>14</v>
      </c>
      <c r="H7" s="12" t="s">
        <v>15</v>
      </c>
      <c r="I7" s="24" t="s">
        <v>16</v>
      </c>
      <c r="J7" s="25" t="s">
        <v>17</v>
      </c>
    </row>
    <row r="8" spans="1:10" ht="93">
      <c r="A8" s="29" t="s">
        <v>18</v>
      </c>
      <c r="B8" s="30" t="s">
        <v>19</v>
      </c>
      <c r="C8" s="61"/>
      <c r="D8" s="63">
        <v>10</v>
      </c>
      <c r="E8" s="31">
        <v>5</v>
      </c>
      <c r="F8" s="33">
        <v>150</v>
      </c>
      <c r="G8" s="36">
        <v>9.5</v>
      </c>
      <c r="H8" s="26">
        <f>G8+F8+E8+D8</f>
        <v>174.5</v>
      </c>
      <c r="I8" s="45">
        <v>0</v>
      </c>
      <c r="J8" s="46">
        <f>H8*I8</f>
        <v>0</v>
      </c>
    </row>
    <row r="9" spans="1:10" ht="77.45">
      <c r="A9" s="29" t="s">
        <v>20</v>
      </c>
      <c r="B9" s="30" t="s">
        <v>21</v>
      </c>
      <c r="C9" s="61"/>
      <c r="D9" s="63">
        <v>10</v>
      </c>
      <c r="E9" s="31">
        <v>5</v>
      </c>
      <c r="F9" s="33"/>
      <c r="G9" s="36">
        <v>0</v>
      </c>
      <c r="H9" s="26">
        <f t="shared" ref="H9:H13" si="0">G9+F9+E9+D9</f>
        <v>15</v>
      </c>
      <c r="I9" s="45">
        <v>0</v>
      </c>
      <c r="J9" s="46">
        <f t="shared" ref="J9:J12" si="1">H9*I9</f>
        <v>0</v>
      </c>
    </row>
    <row r="10" spans="1:10" ht="62.1">
      <c r="A10" s="29" t="s">
        <v>22</v>
      </c>
      <c r="B10" s="30" t="s">
        <v>23</v>
      </c>
      <c r="C10" s="61"/>
      <c r="D10" s="63">
        <v>10</v>
      </c>
      <c r="E10" s="31">
        <v>5</v>
      </c>
      <c r="F10" s="33">
        <v>400</v>
      </c>
      <c r="G10" s="36">
        <v>429.5</v>
      </c>
      <c r="H10" s="26">
        <f t="shared" si="0"/>
        <v>844.5</v>
      </c>
      <c r="I10" s="45">
        <v>0</v>
      </c>
      <c r="J10" s="46">
        <f t="shared" si="1"/>
        <v>0</v>
      </c>
    </row>
    <row r="11" spans="1:10" ht="77.45">
      <c r="A11" s="29" t="s">
        <v>24</v>
      </c>
      <c r="B11" s="30" t="s">
        <v>25</v>
      </c>
      <c r="C11" s="61"/>
      <c r="D11" s="63">
        <v>10</v>
      </c>
      <c r="E11" s="31">
        <v>45</v>
      </c>
      <c r="F11" s="33">
        <v>20</v>
      </c>
      <c r="G11" s="36">
        <v>1411</v>
      </c>
      <c r="H11" s="26">
        <f t="shared" si="0"/>
        <v>1486</v>
      </c>
      <c r="I11" s="45">
        <v>0</v>
      </c>
      <c r="J11" s="46">
        <f t="shared" si="1"/>
        <v>0</v>
      </c>
    </row>
    <row r="12" spans="1:10" ht="77.45">
      <c r="A12" s="29" t="s">
        <v>26</v>
      </c>
      <c r="B12" s="30" t="s">
        <v>27</v>
      </c>
      <c r="C12" s="61"/>
      <c r="D12" s="63">
        <v>10</v>
      </c>
      <c r="E12" s="31">
        <v>5</v>
      </c>
      <c r="F12" s="33">
        <v>20</v>
      </c>
      <c r="G12" s="36">
        <v>1454.5</v>
      </c>
      <c r="H12" s="26">
        <f t="shared" si="0"/>
        <v>1489.5</v>
      </c>
      <c r="I12" s="45">
        <v>0</v>
      </c>
      <c r="J12" s="46">
        <f t="shared" si="1"/>
        <v>0</v>
      </c>
    </row>
    <row r="13" spans="1:10" ht="108.6">
      <c r="A13" s="29" t="s">
        <v>28</v>
      </c>
      <c r="B13" s="39" t="s">
        <v>29</v>
      </c>
      <c r="C13" s="62"/>
      <c r="D13" s="63">
        <v>10</v>
      </c>
      <c r="E13" s="31">
        <v>5</v>
      </c>
      <c r="F13" s="33"/>
      <c r="G13" s="36">
        <v>732.5</v>
      </c>
      <c r="H13" s="26">
        <f t="shared" si="0"/>
        <v>747.5</v>
      </c>
      <c r="I13" s="45">
        <v>0</v>
      </c>
      <c r="J13" s="46">
        <f t="shared" ref="J13" si="2">H13*I13</f>
        <v>0</v>
      </c>
    </row>
    <row r="14" spans="1:10" ht="46.5">
      <c r="A14" s="29" t="s">
        <v>30</v>
      </c>
      <c r="B14" s="30" t="s">
        <v>31</v>
      </c>
      <c r="C14" s="61"/>
      <c r="D14" s="63">
        <v>10</v>
      </c>
      <c r="E14" s="31">
        <v>5</v>
      </c>
      <c r="F14" s="33"/>
      <c r="G14" s="36">
        <v>20</v>
      </c>
      <c r="H14" s="26">
        <f>G14+F14+E14+D14</f>
        <v>35</v>
      </c>
      <c r="I14" s="45">
        <v>0</v>
      </c>
      <c r="J14" s="46">
        <f t="shared" ref="J14" si="3">H14*I14</f>
        <v>0</v>
      </c>
    </row>
    <row r="15" spans="1:10" ht="32.450000000000003" customHeight="1">
      <c r="A15" s="8"/>
      <c r="B15" s="9" t="s">
        <v>32</v>
      </c>
      <c r="C15" s="64"/>
      <c r="D15" s="10"/>
      <c r="E15" s="10"/>
      <c r="F15" s="10"/>
      <c r="G15" s="10"/>
      <c r="H15" s="23">
        <f>SUM(H8:H14)</f>
        <v>4792</v>
      </c>
      <c r="I15" s="47"/>
      <c r="J15" s="48">
        <f>SUM(J8:J14)</f>
        <v>0</v>
      </c>
    </row>
    <row r="17" spans="1:10" ht="15.6">
      <c r="B17" s="2"/>
      <c r="C17" s="2"/>
    </row>
    <row r="18" spans="1:10" ht="15.6">
      <c r="B18" s="41" t="s">
        <v>33</v>
      </c>
      <c r="C18" s="2"/>
    </row>
    <row r="19" spans="1:10" ht="15.6">
      <c r="B19" s="2"/>
      <c r="C19" s="2"/>
    </row>
    <row r="20" spans="1:10" ht="15.6">
      <c r="B20" s="2"/>
      <c r="C20" s="2"/>
    </row>
    <row r="21" spans="1:10" ht="15.6">
      <c r="A21" s="6"/>
      <c r="B21" s="42" t="s">
        <v>34</v>
      </c>
      <c r="C21" s="2"/>
      <c r="H21" s="69"/>
      <c r="I21" s="70"/>
      <c r="J21" s="71"/>
    </row>
    <row r="22" spans="1:10" ht="15.6">
      <c r="A22" s="6"/>
      <c r="B22" s="43" t="s">
        <v>35</v>
      </c>
      <c r="C22" s="2"/>
      <c r="H22" s="72"/>
      <c r="I22" s="73"/>
      <c r="J22" s="74"/>
    </row>
    <row r="23" spans="1:10" ht="15.6">
      <c r="A23" s="6"/>
      <c r="B23" s="43" t="s">
        <v>36</v>
      </c>
      <c r="C23" s="2"/>
      <c r="H23" s="75"/>
      <c r="I23" s="76"/>
      <c r="J23" s="77"/>
    </row>
    <row r="24" spans="1:10" ht="15.6">
      <c r="A24" s="6"/>
      <c r="B24" s="43" t="s">
        <v>37</v>
      </c>
      <c r="C24" s="2"/>
      <c r="H24" s="78" t="s">
        <v>38</v>
      </c>
      <c r="I24" s="78"/>
      <c r="J24" s="78"/>
    </row>
    <row r="25" spans="1:10" ht="15.6">
      <c r="A25" s="6"/>
      <c r="B25" s="44" t="s">
        <v>39</v>
      </c>
      <c r="C25" s="2"/>
    </row>
    <row r="26" spans="1:10" ht="15.6">
      <c r="A26" s="6"/>
      <c r="B26" s="7"/>
      <c r="C26" s="2"/>
    </row>
    <row r="27" spans="1:10" ht="15.6">
      <c r="A27" s="6"/>
      <c r="B27" s="7"/>
      <c r="C27" s="2"/>
    </row>
    <row r="29" spans="1:10" ht="15.6">
      <c r="B29" s="2"/>
      <c r="C29" s="2"/>
    </row>
    <row r="30" spans="1:10" ht="15.6">
      <c r="B30" s="2"/>
      <c r="C30" s="2"/>
    </row>
    <row r="31" spans="1:10" ht="15.6">
      <c r="B31" s="2"/>
      <c r="C31" s="2"/>
    </row>
    <row r="32" spans="1:10" ht="15.6">
      <c r="B32" s="2"/>
      <c r="C32" s="2"/>
    </row>
    <row r="33" s="2" customFormat="1" ht="15.6"/>
    <row r="34" s="2" customFormat="1" ht="15.6"/>
  </sheetData>
  <mergeCells count="6">
    <mergeCell ref="H21:J23"/>
    <mergeCell ref="H24:J24"/>
    <mergeCell ref="D5:J5"/>
    <mergeCell ref="H6:J6"/>
    <mergeCell ref="A4:J4"/>
    <mergeCell ref="C5:C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CF7A-E5A2-437A-A2D3-A0608346EA73}">
  <sheetPr>
    <pageSetUpPr fitToPage="1"/>
  </sheetPr>
  <dimension ref="A1:I34"/>
  <sheetViews>
    <sheetView topLeftCell="A4" zoomScale="70" zoomScaleNormal="70" workbookViewId="0">
      <selection activeCell="C18" sqref="C18"/>
    </sheetView>
  </sheetViews>
  <sheetFormatPr defaultColWidth="8.85546875" defaultRowHeight="15.75" customHeight="1"/>
  <cols>
    <col min="1" max="1" width="6" style="2" customWidth="1"/>
    <col min="2" max="2" width="65" style="1" customWidth="1"/>
    <col min="3" max="3" width="46.140625" style="1" customWidth="1"/>
    <col min="4" max="6" width="15.5703125" style="2" customWidth="1"/>
    <col min="7" max="9" width="20.85546875" style="2" customWidth="1"/>
    <col min="10" max="16384" width="8.85546875" style="2"/>
  </cols>
  <sheetData>
    <row r="1" spans="1:9" ht="21.75" customHeight="1">
      <c r="B1" s="49" t="s">
        <v>0</v>
      </c>
      <c r="C1" s="65"/>
      <c r="D1" s="50"/>
      <c r="E1" s="50"/>
      <c r="F1" s="50"/>
      <c r="G1" s="51"/>
    </row>
    <row r="2" spans="1:9" ht="48.75" customHeight="1">
      <c r="A2" s="1"/>
    </row>
    <row r="3" spans="1:9" ht="42" customHeight="1">
      <c r="A3" s="88" t="s">
        <v>1</v>
      </c>
      <c r="B3" s="89"/>
      <c r="C3" s="89"/>
      <c r="D3" s="89"/>
      <c r="E3" s="89"/>
      <c r="F3" s="89"/>
      <c r="G3" s="89"/>
      <c r="H3" s="89"/>
      <c r="I3" s="90"/>
    </row>
    <row r="4" spans="1:9" ht="37.5" customHeight="1">
      <c r="A4" s="58" t="s">
        <v>2</v>
      </c>
      <c r="B4" s="59" t="s">
        <v>3</v>
      </c>
      <c r="C4" s="86" t="s">
        <v>4</v>
      </c>
      <c r="D4" s="80" t="s">
        <v>5</v>
      </c>
      <c r="E4" s="80"/>
      <c r="F4" s="80"/>
      <c r="G4" s="80"/>
      <c r="H4" s="80"/>
      <c r="I4" s="81"/>
    </row>
    <row r="5" spans="1:9" ht="51.6" customHeight="1">
      <c r="A5" s="52"/>
      <c r="B5" s="53"/>
      <c r="C5" s="87"/>
      <c r="D5" s="100" t="s">
        <v>7</v>
      </c>
      <c r="E5" s="101" t="s">
        <v>8</v>
      </c>
      <c r="F5" s="102" t="s">
        <v>9</v>
      </c>
      <c r="G5" s="82" t="s">
        <v>10</v>
      </c>
      <c r="H5" s="82"/>
      <c r="I5" s="82"/>
    </row>
    <row r="6" spans="1:9" s="5" customFormat="1" ht="46.5">
      <c r="A6" s="3" t="s">
        <v>11</v>
      </c>
      <c r="B6" s="4" t="s">
        <v>12</v>
      </c>
      <c r="C6" s="60" t="s">
        <v>13</v>
      </c>
      <c r="D6" s="15" t="s">
        <v>40</v>
      </c>
      <c r="E6" s="18" t="s">
        <v>40</v>
      </c>
      <c r="F6" s="21" t="s">
        <v>40</v>
      </c>
      <c r="G6" s="13" t="s">
        <v>41</v>
      </c>
      <c r="H6" s="24" t="s">
        <v>16</v>
      </c>
      <c r="I6" s="25" t="s">
        <v>17</v>
      </c>
    </row>
    <row r="7" spans="1:9" ht="93">
      <c r="A7" s="29" t="s">
        <v>18</v>
      </c>
      <c r="B7" s="30" t="s">
        <v>19</v>
      </c>
      <c r="C7" s="61"/>
      <c r="D7" s="63">
        <v>5</v>
      </c>
      <c r="E7" s="34">
        <v>150</v>
      </c>
      <c r="F7" s="37">
        <v>118</v>
      </c>
      <c r="G7" s="27">
        <f>F7+E7+D7</f>
        <v>273</v>
      </c>
      <c r="H7" s="45">
        <v>0</v>
      </c>
      <c r="I7" s="46">
        <f>G7*H7</f>
        <v>0</v>
      </c>
    </row>
    <row r="8" spans="1:9" ht="62.1">
      <c r="A8" s="29" t="s">
        <v>20</v>
      </c>
      <c r="B8" s="30" t="s">
        <v>21</v>
      </c>
      <c r="C8" s="61"/>
      <c r="D8" s="63">
        <v>5</v>
      </c>
      <c r="E8" s="34"/>
      <c r="F8" s="37">
        <v>0</v>
      </c>
      <c r="G8" s="27">
        <f t="shared" ref="G8:G12" si="0">F8+E8+D8</f>
        <v>5</v>
      </c>
      <c r="H8" s="45">
        <v>0</v>
      </c>
      <c r="I8" s="46">
        <f t="shared" ref="I8:I13" si="1">G8*H8</f>
        <v>0</v>
      </c>
    </row>
    <row r="9" spans="1:9" ht="62.1">
      <c r="A9" s="29" t="s">
        <v>22</v>
      </c>
      <c r="B9" s="30" t="s">
        <v>23</v>
      </c>
      <c r="C9" s="61"/>
      <c r="D9" s="63">
        <v>5</v>
      </c>
      <c r="E9" s="34">
        <v>400</v>
      </c>
      <c r="F9" s="37">
        <v>80.5</v>
      </c>
      <c r="G9" s="27">
        <f t="shared" si="0"/>
        <v>485.5</v>
      </c>
      <c r="H9" s="45">
        <v>0</v>
      </c>
      <c r="I9" s="46">
        <f t="shared" si="1"/>
        <v>0</v>
      </c>
    </row>
    <row r="10" spans="1:9" ht="77.45">
      <c r="A10" s="29" t="s">
        <v>24</v>
      </c>
      <c r="B10" s="30" t="s">
        <v>25</v>
      </c>
      <c r="C10" s="61"/>
      <c r="D10" s="63">
        <v>5</v>
      </c>
      <c r="E10" s="34"/>
      <c r="F10" s="37">
        <v>0</v>
      </c>
      <c r="G10" s="27">
        <f t="shared" si="0"/>
        <v>5</v>
      </c>
      <c r="H10" s="45">
        <v>0</v>
      </c>
      <c r="I10" s="46">
        <f t="shared" si="1"/>
        <v>0</v>
      </c>
    </row>
    <row r="11" spans="1:9" ht="77.45">
      <c r="A11" s="29" t="s">
        <v>26</v>
      </c>
      <c r="B11" s="30" t="s">
        <v>27</v>
      </c>
      <c r="C11" s="61"/>
      <c r="D11" s="63">
        <v>5</v>
      </c>
      <c r="E11" s="34"/>
      <c r="F11" s="37">
        <v>1079</v>
      </c>
      <c r="G11" s="27">
        <f t="shared" si="0"/>
        <v>1084</v>
      </c>
      <c r="H11" s="45">
        <v>0</v>
      </c>
      <c r="I11" s="46">
        <f t="shared" si="1"/>
        <v>0</v>
      </c>
    </row>
    <row r="12" spans="1:9" ht="108.6">
      <c r="A12" s="29" t="s">
        <v>28</v>
      </c>
      <c r="B12" s="39" t="s">
        <v>29</v>
      </c>
      <c r="C12" s="62"/>
      <c r="D12" s="63">
        <v>5</v>
      </c>
      <c r="E12" s="34"/>
      <c r="F12" s="37">
        <v>21</v>
      </c>
      <c r="G12" s="27">
        <f t="shared" si="0"/>
        <v>26</v>
      </c>
      <c r="H12" s="45">
        <v>0</v>
      </c>
      <c r="I12" s="46">
        <f t="shared" si="1"/>
        <v>0</v>
      </c>
    </row>
    <row r="13" spans="1:9" ht="46.5">
      <c r="A13" s="29" t="s">
        <v>30</v>
      </c>
      <c r="B13" s="30" t="s">
        <v>31</v>
      </c>
      <c r="C13" s="61"/>
      <c r="D13" s="63">
        <v>5</v>
      </c>
      <c r="E13" s="34"/>
      <c r="F13" s="37">
        <v>20</v>
      </c>
      <c r="G13" s="27">
        <f>F13+E13+D13</f>
        <v>25</v>
      </c>
      <c r="H13" s="45">
        <v>0</v>
      </c>
      <c r="I13" s="46">
        <f t="shared" si="1"/>
        <v>0</v>
      </c>
    </row>
    <row r="14" spans="1:9" ht="32.450000000000003" customHeight="1">
      <c r="A14" s="8"/>
      <c r="B14" s="9" t="s">
        <v>32</v>
      </c>
      <c r="C14" s="64"/>
      <c r="D14" s="10"/>
      <c r="E14" s="10"/>
      <c r="F14" s="10"/>
      <c r="G14" s="23">
        <f>SUM(G7:G13)</f>
        <v>1903.5</v>
      </c>
      <c r="H14" s="47"/>
      <c r="I14" s="48">
        <f>SUM(I7:I13)</f>
        <v>0</v>
      </c>
    </row>
    <row r="16" spans="1:9" ht="15.6">
      <c r="B16" s="2"/>
      <c r="C16" s="2"/>
    </row>
    <row r="17" spans="1:9" ht="15.6">
      <c r="B17" s="41" t="s">
        <v>33</v>
      </c>
      <c r="C17" s="2"/>
    </row>
    <row r="18" spans="1:9" ht="15.6">
      <c r="B18" s="2"/>
      <c r="C18" s="2"/>
    </row>
    <row r="19" spans="1:9" ht="15.6">
      <c r="B19" s="2"/>
      <c r="C19" s="2"/>
    </row>
    <row r="20" spans="1:9" ht="15.6">
      <c r="A20" s="6"/>
      <c r="B20" s="7"/>
      <c r="C20" s="2"/>
    </row>
    <row r="21" spans="1:9" ht="15.6">
      <c r="A21" s="6"/>
      <c r="B21" s="42" t="s">
        <v>34</v>
      </c>
      <c r="C21" s="2"/>
      <c r="G21" s="91"/>
      <c r="H21" s="92"/>
      <c r="I21" s="93"/>
    </row>
    <row r="22" spans="1:9" ht="15.6">
      <c r="A22" s="6"/>
      <c r="B22" s="43" t="s">
        <v>35</v>
      </c>
      <c r="C22" s="2"/>
      <c r="G22" s="94"/>
      <c r="H22" s="73"/>
      <c r="I22" s="95"/>
    </row>
    <row r="23" spans="1:9" ht="15.6">
      <c r="A23" s="6"/>
      <c r="B23" s="43" t="s">
        <v>36</v>
      </c>
      <c r="C23" s="2"/>
      <c r="G23" s="96"/>
      <c r="H23" s="97"/>
      <c r="I23" s="98"/>
    </row>
    <row r="24" spans="1:9" ht="15.6">
      <c r="A24" s="6"/>
      <c r="B24" s="43" t="s">
        <v>37</v>
      </c>
      <c r="C24" s="2"/>
      <c r="G24" s="99" t="s">
        <v>38</v>
      </c>
      <c r="H24" s="99"/>
      <c r="I24" s="99"/>
    </row>
    <row r="25" spans="1:9" ht="15.6">
      <c r="A25" s="6"/>
      <c r="B25" s="44" t="s">
        <v>39</v>
      </c>
      <c r="C25" s="2"/>
    </row>
    <row r="26" spans="1:9" ht="15.6">
      <c r="A26" s="6"/>
      <c r="B26" s="7"/>
      <c r="C26" s="2"/>
    </row>
    <row r="27" spans="1:9" ht="15.75" customHeight="1">
      <c r="C27" s="2"/>
    </row>
    <row r="28" spans="1:9" ht="15.6">
      <c r="B28" s="2"/>
      <c r="C28" s="2"/>
    </row>
    <row r="29" spans="1:9" ht="15.6">
      <c r="B29" s="2"/>
      <c r="C29" s="2"/>
    </row>
    <row r="30" spans="1:9" ht="15.6">
      <c r="B30" s="2"/>
      <c r="C30" s="2"/>
    </row>
    <row r="31" spans="1:9" ht="15.6">
      <c r="B31" s="2"/>
      <c r="C31" s="2"/>
    </row>
    <row r="32" spans="1:9" ht="15.6">
      <c r="B32" s="2"/>
      <c r="C32" s="2"/>
    </row>
    <row r="33" spans="2:3" ht="15.6">
      <c r="B33" s="2"/>
      <c r="C33" s="2"/>
    </row>
    <row r="34" spans="2:3" ht="15.6"/>
  </sheetData>
  <mergeCells count="9">
    <mergeCell ref="A3:I3"/>
    <mergeCell ref="G5:I5"/>
    <mergeCell ref="G21:I23"/>
    <mergeCell ref="G24:I24"/>
    <mergeCell ref="D4:I4"/>
    <mergeCell ref="D5"/>
    <mergeCell ref="E5"/>
    <mergeCell ref="F5"/>
    <mergeCell ref="C4:C5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9B56-529F-4500-A03E-5FB12E43232F}">
  <sheetPr>
    <pageSetUpPr fitToPage="1"/>
  </sheetPr>
  <dimension ref="A1:I34"/>
  <sheetViews>
    <sheetView tabSelected="1" zoomScale="70" zoomScaleNormal="70" workbookViewId="0">
      <selection activeCell="O9" sqref="O9"/>
    </sheetView>
  </sheetViews>
  <sheetFormatPr defaultColWidth="8.85546875" defaultRowHeight="15.75" customHeight="1"/>
  <cols>
    <col min="1" max="1" width="6" style="2" customWidth="1"/>
    <col min="2" max="2" width="63.140625" style="1" customWidth="1"/>
    <col min="3" max="3" width="47.28515625" style="1" customWidth="1"/>
    <col min="4" max="6" width="15.28515625" style="2" customWidth="1"/>
    <col min="7" max="9" width="20.85546875" style="2" customWidth="1"/>
    <col min="10" max="16384" width="8.85546875" style="2"/>
  </cols>
  <sheetData>
    <row r="1" spans="1:9" ht="23.45" customHeight="1">
      <c r="B1" s="40" t="s">
        <v>0</v>
      </c>
      <c r="C1" s="40"/>
    </row>
    <row r="2" spans="1:9" ht="21" customHeight="1">
      <c r="A2" s="1"/>
    </row>
    <row r="3" spans="1:9" ht="3.75" customHeight="1">
      <c r="A3" s="1"/>
    </row>
    <row r="4" spans="1:9" ht="34.5" customHeight="1">
      <c r="A4" s="83" t="s">
        <v>1</v>
      </c>
      <c r="B4" s="84"/>
      <c r="C4" s="84"/>
      <c r="D4" s="84"/>
      <c r="E4" s="84"/>
      <c r="F4" s="84"/>
      <c r="G4" s="84"/>
      <c r="H4" s="84"/>
      <c r="I4" s="85"/>
    </row>
    <row r="5" spans="1:9" ht="37.5" customHeight="1">
      <c r="A5" s="58" t="s">
        <v>2</v>
      </c>
      <c r="B5" s="59" t="s">
        <v>3</v>
      </c>
      <c r="C5" s="86" t="s">
        <v>4</v>
      </c>
      <c r="D5" s="80" t="s">
        <v>5</v>
      </c>
      <c r="E5" s="80"/>
      <c r="F5" s="80"/>
      <c r="G5" s="80"/>
      <c r="H5" s="80"/>
      <c r="I5" s="81"/>
    </row>
    <row r="6" spans="1:9" ht="51.6" customHeight="1">
      <c r="A6" s="52"/>
      <c r="B6" s="53"/>
      <c r="C6" s="87"/>
      <c r="D6" s="54" t="s">
        <v>7</v>
      </c>
      <c r="E6" s="56" t="s">
        <v>42</v>
      </c>
      <c r="F6" s="57" t="s">
        <v>9</v>
      </c>
      <c r="G6" s="82" t="s">
        <v>10</v>
      </c>
      <c r="H6" s="82"/>
      <c r="I6" s="82"/>
    </row>
    <row r="7" spans="1:9" s="5" customFormat="1" ht="46.5">
      <c r="A7" s="3" t="s">
        <v>11</v>
      </c>
      <c r="B7" s="4" t="s">
        <v>12</v>
      </c>
      <c r="C7" s="60" t="s">
        <v>13</v>
      </c>
      <c r="D7" s="16" t="s">
        <v>43</v>
      </c>
      <c r="E7" s="19" t="s">
        <v>43</v>
      </c>
      <c r="F7" s="22" t="s">
        <v>43</v>
      </c>
      <c r="G7" s="12" t="s">
        <v>44</v>
      </c>
      <c r="H7" s="24" t="s">
        <v>16</v>
      </c>
      <c r="I7" s="25" t="s">
        <v>17</v>
      </c>
    </row>
    <row r="8" spans="1:9" ht="93">
      <c r="A8" s="29" t="s">
        <v>18</v>
      </c>
      <c r="B8" s="30" t="s">
        <v>19</v>
      </c>
      <c r="C8" s="66"/>
      <c r="D8" s="32"/>
      <c r="E8" s="35"/>
      <c r="F8" s="38">
        <v>19</v>
      </c>
      <c r="G8" s="28">
        <f>F8+E8+D8</f>
        <v>19</v>
      </c>
      <c r="H8" s="45">
        <v>0</v>
      </c>
      <c r="I8" s="46">
        <f>G8*H8</f>
        <v>0</v>
      </c>
    </row>
    <row r="9" spans="1:9" ht="77.45">
      <c r="A9" s="29" t="s">
        <v>20</v>
      </c>
      <c r="B9" s="30" t="s">
        <v>21</v>
      </c>
      <c r="C9" s="66"/>
      <c r="D9" s="32">
        <v>250</v>
      </c>
      <c r="E9" s="35"/>
      <c r="F9" s="38">
        <v>0</v>
      </c>
      <c r="G9" s="28">
        <f t="shared" ref="G9:G14" si="0">F9+E9+D9</f>
        <v>250</v>
      </c>
      <c r="H9" s="45">
        <v>0</v>
      </c>
      <c r="I9" s="46">
        <f t="shared" ref="I9:I14" si="1">G9*H9</f>
        <v>0</v>
      </c>
    </row>
    <row r="10" spans="1:9" ht="62.1">
      <c r="A10" s="29" t="s">
        <v>22</v>
      </c>
      <c r="B10" s="30" t="s">
        <v>23</v>
      </c>
      <c r="C10" s="66"/>
      <c r="D10" s="32"/>
      <c r="E10" s="35">
        <v>150</v>
      </c>
      <c r="F10" s="38">
        <v>0</v>
      </c>
      <c r="G10" s="28">
        <f t="shared" si="0"/>
        <v>150</v>
      </c>
      <c r="H10" s="45">
        <v>0</v>
      </c>
      <c r="I10" s="46">
        <f t="shared" si="1"/>
        <v>0</v>
      </c>
    </row>
    <row r="11" spans="1:9" ht="77.45">
      <c r="A11" s="29" t="s">
        <v>24</v>
      </c>
      <c r="B11" s="30" t="s">
        <v>25</v>
      </c>
      <c r="C11" s="66"/>
      <c r="D11" s="32"/>
      <c r="E11" s="35"/>
      <c r="F11" s="38">
        <v>0</v>
      </c>
      <c r="G11" s="28">
        <f t="shared" si="0"/>
        <v>0</v>
      </c>
      <c r="H11" s="45">
        <v>0</v>
      </c>
      <c r="I11" s="46">
        <f t="shared" si="1"/>
        <v>0</v>
      </c>
    </row>
    <row r="12" spans="1:9" ht="77.45">
      <c r="A12" s="29" t="s">
        <v>26</v>
      </c>
      <c r="B12" s="30" t="s">
        <v>27</v>
      </c>
      <c r="C12" s="66"/>
      <c r="D12" s="32"/>
      <c r="E12" s="35"/>
      <c r="F12" s="38">
        <v>1147</v>
      </c>
      <c r="G12" s="28">
        <f t="shared" si="0"/>
        <v>1147</v>
      </c>
      <c r="H12" s="45">
        <v>0</v>
      </c>
      <c r="I12" s="46">
        <f t="shared" si="1"/>
        <v>0</v>
      </c>
    </row>
    <row r="13" spans="1:9" ht="108.6">
      <c r="A13" s="29" t="s">
        <v>28</v>
      </c>
      <c r="B13" s="39" t="s">
        <v>29</v>
      </c>
      <c r="C13" s="67"/>
      <c r="D13" s="32"/>
      <c r="E13" s="35"/>
      <c r="F13" s="38">
        <v>832</v>
      </c>
      <c r="G13" s="28">
        <f t="shared" si="0"/>
        <v>832</v>
      </c>
      <c r="H13" s="45">
        <v>0</v>
      </c>
      <c r="I13" s="46">
        <f t="shared" si="1"/>
        <v>0</v>
      </c>
    </row>
    <row r="14" spans="1:9" ht="46.5">
      <c r="A14" s="29" t="s">
        <v>30</v>
      </c>
      <c r="B14" s="30" t="s">
        <v>31</v>
      </c>
      <c r="C14" s="66"/>
      <c r="D14" s="32"/>
      <c r="E14" s="35"/>
      <c r="F14" s="38">
        <v>20</v>
      </c>
      <c r="G14" s="28">
        <f t="shared" si="0"/>
        <v>20</v>
      </c>
      <c r="H14" s="45">
        <v>0</v>
      </c>
      <c r="I14" s="46">
        <f t="shared" si="1"/>
        <v>0</v>
      </c>
    </row>
    <row r="15" spans="1:9" ht="32.450000000000003" customHeight="1">
      <c r="A15" s="8"/>
      <c r="B15" s="9" t="s">
        <v>32</v>
      </c>
      <c r="C15" s="9"/>
      <c r="D15" s="10"/>
      <c r="E15" s="10"/>
      <c r="F15" s="11"/>
      <c r="G15" s="23">
        <f>SUM(G8:G14)</f>
        <v>2418</v>
      </c>
      <c r="H15" s="47"/>
      <c r="I15" s="48">
        <f>SUM(I8:I14)</f>
        <v>0</v>
      </c>
    </row>
    <row r="17" spans="1:9" ht="15.6">
      <c r="B17" s="2"/>
      <c r="C17" s="2"/>
    </row>
    <row r="18" spans="1:9" ht="15.6">
      <c r="B18" s="42" t="s">
        <v>34</v>
      </c>
      <c r="C18" s="2"/>
      <c r="G18" s="69"/>
      <c r="H18" s="70"/>
      <c r="I18" s="71"/>
    </row>
    <row r="19" spans="1:9" ht="15.6">
      <c r="B19" s="43" t="s">
        <v>35</v>
      </c>
      <c r="C19" s="2"/>
      <c r="G19" s="72"/>
      <c r="H19" s="73"/>
      <c r="I19" s="74"/>
    </row>
    <row r="20" spans="1:9" ht="15.6">
      <c r="B20" s="43" t="s">
        <v>36</v>
      </c>
      <c r="C20" s="2"/>
      <c r="G20" s="75"/>
      <c r="H20" s="76"/>
      <c r="I20" s="77"/>
    </row>
    <row r="21" spans="1:9" ht="15.6">
      <c r="A21" s="6"/>
      <c r="B21" s="43" t="s">
        <v>37</v>
      </c>
      <c r="C21" s="2"/>
      <c r="G21" s="78" t="s">
        <v>38</v>
      </c>
      <c r="H21" s="78"/>
      <c r="I21" s="78"/>
    </row>
    <row r="22" spans="1:9" ht="15.6">
      <c r="A22" s="6"/>
      <c r="B22" s="44" t="s">
        <v>39</v>
      </c>
      <c r="C22" s="2"/>
    </row>
    <row r="23" spans="1:9" ht="15.6">
      <c r="A23" s="6"/>
      <c r="B23" s="7"/>
      <c r="C23" s="2"/>
    </row>
    <row r="24" spans="1:9" ht="15.6">
      <c r="A24" s="6"/>
      <c r="B24" s="68" t="s">
        <v>33</v>
      </c>
      <c r="C24" s="2"/>
    </row>
    <row r="25" spans="1:9" ht="15.6">
      <c r="A25" s="6"/>
      <c r="B25" s="7"/>
      <c r="C25" s="2"/>
    </row>
    <row r="26" spans="1:9" ht="15.6">
      <c r="A26" s="6"/>
      <c r="B26" s="7"/>
      <c r="C26" s="7"/>
    </row>
    <row r="27" spans="1:9" ht="15.6">
      <c r="A27" s="6"/>
      <c r="B27" s="7"/>
      <c r="C27" s="7"/>
    </row>
    <row r="29" spans="1:9" ht="15.6">
      <c r="B29" s="2"/>
      <c r="C29" s="2"/>
    </row>
    <row r="30" spans="1:9" ht="15.6">
      <c r="B30" s="2"/>
      <c r="C30" s="2"/>
    </row>
    <row r="31" spans="1:9" ht="15.6">
      <c r="B31" s="2"/>
      <c r="C31" s="2"/>
    </row>
    <row r="32" spans="1:9" ht="15.6">
      <c r="B32" s="2"/>
      <c r="C32" s="2"/>
    </row>
    <row r="33" s="2" customFormat="1" ht="15.6"/>
    <row r="34" s="2" customFormat="1" ht="15.6"/>
  </sheetData>
  <mergeCells count="6">
    <mergeCell ref="G6:I6"/>
    <mergeCell ref="G18:I20"/>
    <mergeCell ref="G21:I21"/>
    <mergeCell ref="D5:I5"/>
    <mergeCell ref="A4:I4"/>
    <mergeCell ref="C5:C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CBC50D-64F8-4354-BD65-EB9E98D55D03}"/>
</file>

<file path=customXml/itemProps2.xml><?xml version="1.0" encoding="utf-8"?>
<ds:datastoreItem xmlns:ds="http://schemas.openxmlformats.org/officeDocument/2006/customXml" ds:itemID="{3FFC9221-C01B-486E-99C9-850B36E7B02D}"/>
</file>

<file path=customXml/itemProps3.xml><?xml version="1.0" encoding="utf-8"?>
<ds:datastoreItem xmlns:ds="http://schemas.openxmlformats.org/officeDocument/2006/customXml" ds:itemID="{C695A65E-6602-481E-8FF5-83A6C9D9E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Martinkovič Jozef</dc:creator>
  <cp:keywords/>
  <dc:description/>
  <cp:lastModifiedBy/>
  <cp:revision/>
  <dcterms:created xsi:type="dcterms:W3CDTF">2022-10-03T11:06:58Z</dcterms:created>
  <dcterms:modified xsi:type="dcterms:W3CDTF">2025-05-02T20:59:04Z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