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rojekty\PRV 2014_2020\4_1\Výzva č. 65_2022\Vajányi\VO\Nové 2025\VO\"/>
    </mc:Choice>
  </mc:AlternateContent>
  <xr:revisionPtr revIDLastSave="0" documentId="13_ncr:1_{0CA3FFFA-38FC-40A7-9300-2F663C37D016}" xr6:coauthVersionLast="47" xr6:coauthVersionMax="47" xr10:uidLastSave="{00000000-0000-0000-0000-000000000000}"/>
  <bookViews>
    <workbookView xWindow="-120" yWindow="-120" windowWidth="29040" windowHeight="15840" activeTab="3" xr2:uid="{B903EA15-F8CD-469D-A735-2E76C81075AD}"/>
  </bookViews>
  <sheets>
    <sheet name="Krycí list rozpočtu  " sheetId="1" r:id="rId1"/>
    <sheet name="Rekapitulácia" sheetId="6" r:id="rId2"/>
    <sheet name="Výkaz výmer" sheetId="5" r:id="rId3"/>
    <sheet name="Dodávka a montáž zábran" sheetId="7" r:id="rId4"/>
  </sheets>
  <definedNames>
    <definedName name="_xlnm.Print_Titles" localSheetId="0">'Krycí list rozpočtu  '!$1:$3</definedName>
    <definedName name="_xlnm.Print_Titles" localSheetId="1">Rekapitulácia!$10:$12</definedName>
    <definedName name="_xlnm.Print_Titles" localSheetId="2">'Výkaz výmer'!$1:$12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6" l="1"/>
  <c r="D25" i="6"/>
  <c r="D24" i="6" s="1"/>
  <c r="C25" i="6"/>
  <c r="F21" i="6"/>
  <c r="F20" i="6" s="1"/>
  <c r="E21" i="6"/>
  <c r="E20" i="6" s="1"/>
  <c r="D21" i="6"/>
  <c r="C21" i="6"/>
  <c r="C20" i="6" s="1"/>
  <c r="F19" i="6"/>
  <c r="E19" i="6"/>
  <c r="D19" i="6"/>
  <c r="C19" i="6"/>
  <c r="F18" i="6"/>
  <c r="E18" i="6"/>
  <c r="D18" i="6"/>
  <c r="C18" i="6"/>
  <c r="F17" i="6"/>
  <c r="E17" i="6"/>
  <c r="D17" i="6"/>
  <c r="C17" i="6"/>
  <c r="F16" i="6"/>
  <c r="E16" i="6"/>
  <c r="D16" i="6"/>
  <c r="C16" i="6"/>
  <c r="F15" i="6"/>
  <c r="F14" i="6"/>
  <c r="D14" i="6"/>
  <c r="E25" i="1"/>
  <c r="E24" i="1"/>
  <c r="E27" i="1"/>
  <c r="E26" i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H120" i="7"/>
  <c r="G13" i="6"/>
  <c r="D20" i="6"/>
  <c r="G22" i="6"/>
  <c r="E24" i="6"/>
  <c r="G14" i="5"/>
  <c r="C14" i="6" s="1"/>
  <c r="H14" i="5"/>
  <c r="D15" i="6" s="1"/>
  <c r="K14" i="5"/>
  <c r="I14" i="5"/>
  <c r="E14" i="6" s="1"/>
  <c r="G19" i="5"/>
  <c r="C15" i="6" s="1"/>
  <c r="H19" i="5"/>
  <c r="K19" i="5"/>
  <c r="I19" i="5"/>
  <c r="E15" i="6" s="1"/>
  <c r="I31" i="5"/>
  <c r="K31" i="5"/>
  <c r="K37" i="5"/>
  <c r="G39" i="5"/>
  <c r="H39" i="5"/>
  <c r="I39" i="5"/>
  <c r="G51" i="5"/>
  <c r="H51" i="5"/>
  <c r="I51" i="5"/>
  <c r="G56" i="5"/>
  <c r="G55" i="5" s="1"/>
  <c r="H56" i="5"/>
  <c r="H55" i="5" s="1"/>
  <c r="K56" i="5"/>
  <c r="K55" i="5" s="1"/>
  <c r="I56" i="5"/>
  <c r="I55" i="5" s="1"/>
  <c r="F13" i="6" l="1"/>
  <c r="D13" i="6"/>
  <c r="D22" i="6" s="1"/>
  <c r="E13" i="6"/>
  <c r="E22" i="6" s="1"/>
  <c r="C13" i="6"/>
  <c r="C22" i="6" s="1"/>
  <c r="F22" i="6"/>
  <c r="K13" i="5"/>
  <c r="K62" i="5" s="1"/>
  <c r="H117" i="7"/>
  <c r="H119" i="7" s="1"/>
  <c r="H121" i="7" s="1"/>
  <c r="I13" i="5"/>
  <c r="I62" i="5" s="1"/>
  <c r="I37" i="5"/>
  <c r="H37" i="5"/>
  <c r="H31" i="5"/>
  <c r="H13" i="5" s="1"/>
  <c r="H62" i="5" l="1"/>
  <c r="E23" i="1"/>
  <c r="G31" i="5"/>
  <c r="G37" i="5"/>
  <c r="G13" i="5" l="1"/>
  <c r="G62" i="5" l="1"/>
  <c r="E22" i="1"/>
  <c r="E28" i="1" s="1"/>
  <c r="R31" i="1" s="1"/>
  <c r="R32" i="1" s="1"/>
  <c r="R34" i="1" s="1"/>
</calcChain>
</file>

<file path=xl/sharedStrings.xml><?xml version="1.0" encoding="utf-8"?>
<sst xmlns="http://schemas.openxmlformats.org/spreadsheetml/2006/main" count="638" uniqueCount="273">
  <si>
    <t>Zvýhodnenie + -</t>
  </si>
  <si>
    <t>28</t>
  </si>
  <si>
    <t>Pečiatka</t>
  </si>
  <si>
    <t>Dátum a podpis</t>
  </si>
  <si>
    <t>Kĺzavá doložka</t>
  </si>
  <si>
    <t>27</t>
  </si>
  <si>
    <t>Dodávky zadávateľa</t>
  </si>
  <si>
    <t>26</t>
  </si>
  <si>
    <t>Zhotoviteľ</t>
  </si>
  <si>
    <t>Prípočty a odpočty</t>
  </si>
  <si>
    <t>E</t>
  </si>
  <si>
    <t>Cena s DPH (r. 23-24)</t>
  </si>
  <si>
    <t>25</t>
  </si>
  <si>
    <t>Objednávateľ</t>
  </si>
  <si>
    <t xml:space="preserve">% </t>
  </si>
  <si>
    <t>DPH</t>
  </si>
  <si>
    <t>24</t>
  </si>
  <si>
    <t>Súčet 7, 12, 19-22</t>
  </si>
  <si>
    <t>23</t>
  </si>
  <si>
    <t>Celkové náklady</t>
  </si>
  <si>
    <t>D</t>
  </si>
  <si>
    <t>Projektant</t>
  </si>
  <si>
    <t>Ostatné náklady</t>
  </si>
  <si>
    <t>22</t>
  </si>
  <si>
    <t>Kompl. činnosť</t>
  </si>
  <si>
    <t>21</t>
  </si>
  <si>
    <t>HZS</t>
  </si>
  <si>
    <t>20</t>
  </si>
  <si>
    <t>VRN (r. 13-18)</t>
  </si>
  <si>
    <t>19</t>
  </si>
  <si>
    <t>DN (r. 8-11)</t>
  </si>
  <si>
    <t>12</t>
  </si>
  <si>
    <t>ZRN (r. 1-6)</t>
  </si>
  <si>
    <t>7</t>
  </si>
  <si>
    <t>VRN z rozpočtu</t>
  </si>
  <si>
    <t>18</t>
  </si>
  <si>
    <t>Montáž</t>
  </si>
  <si>
    <t>ustajnenia</t>
  </si>
  <si>
    <t>6</t>
  </si>
  <si>
    <t xml:space="preserve">Iné VRN   </t>
  </si>
  <si>
    <t>17</t>
  </si>
  <si>
    <t>Dodávky</t>
  </si>
  <si>
    <t>"M.TLG"</t>
  </si>
  <si>
    <t>5</t>
  </si>
  <si>
    <t xml:space="preserve">Vplyv prostredia   </t>
  </si>
  <si>
    <t>16</t>
  </si>
  <si>
    <t>11</t>
  </si>
  <si>
    <t>4</t>
  </si>
  <si>
    <t xml:space="preserve">Sťažené podmienky   </t>
  </si>
  <si>
    <t>15</t>
  </si>
  <si>
    <t>Kultúrna pamiatka</t>
  </si>
  <si>
    <t>10</t>
  </si>
  <si>
    <t>PSV</t>
  </si>
  <si>
    <t>3</t>
  </si>
  <si>
    <t xml:space="preserve">Projektové práce   </t>
  </si>
  <si>
    <t>14</t>
  </si>
  <si>
    <t>Bez pevnej podl.</t>
  </si>
  <si>
    <t>9</t>
  </si>
  <si>
    <t>2</t>
  </si>
  <si>
    <t xml:space="preserve">GZS   </t>
  </si>
  <si>
    <t>13</t>
  </si>
  <si>
    <t>Práca nadčas</t>
  </si>
  <si>
    <t>8</t>
  </si>
  <si>
    <t>HSV</t>
  </si>
  <si>
    <t>1</t>
  </si>
  <si>
    <t>Vedľajšie rozpočtové náklady</t>
  </si>
  <si>
    <t>C</t>
  </si>
  <si>
    <t>Doplnkové náklady</t>
  </si>
  <si>
    <t>B</t>
  </si>
  <si>
    <t>Základné rozp. náklady</t>
  </si>
  <si>
    <t>A</t>
  </si>
  <si>
    <t>EUR</t>
  </si>
  <si>
    <t xml:space="preserve">                Rozpočtové náklady v</t>
  </si>
  <si>
    <t xml:space="preserve">        Náklady / 1 m.j.</t>
  </si>
  <si>
    <t xml:space="preserve">                Počet</t>
  </si>
  <si>
    <t xml:space="preserve">     Náklady / 1 m.j.</t>
  </si>
  <si>
    <t xml:space="preserve">             Počet</t>
  </si>
  <si>
    <t xml:space="preserve">    Náklady / 1 m.j.</t>
  </si>
  <si>
    <t xml:space="preserve">            Počet</t>
  </si>
  <si>
    <t xml:space="preserve">                Merné a účelové jednotky</t>
  </si>
  <si>
    <t>CPA</t>
  </si>
  <si>
    <t>CPV</t>
  </si>
  <si>
    <t>Dňa</t>
  </si>
  <si>
    <t>Rozpočet číslo</t>
  </si>
  <si>
    <t>Spracoval</t>
  </si>
  <si>
    <t xml:space="preserve">   </t>
  </si>
  <si>
    <t>IČ DPH</t>
  </si>
  <si>
    <t>IČO</t>
  </si>
  <si>
    <t>Miesto</t>
  </si>
  <si>
    <t>"Ružový dvor", parc.č.: KN-C 1602/3, k.ú.: Buzica</t>
  </si>
  <si>
    <t>EČO</t>
  </si>
  <si>
    <t>Stavebné úpravy pre zlepšenie podmienok ustajnenia HD</t>
  </si>
  <si>
    <t>Názov objektu</t>
  </si>
  <si>
    <t>JKSO</t>
  </si>
  <si>
    <t>Objekt pre ustajnenie HD (hovädzieho dobytka)</t>
  </si>
  <si>
    <t>Názov stavby</t>
  </si>
  <si>
    <t>KRYCÍ LIST ROZPOČTU</t>
  </si>
  <si>
    <t xml:space="preserve">Celkom   </t>
  </si>
  <si>
    <t>t</t>
  </si>
  <si>
    <t xml:space="preserve">Presun hmôt pre izoláciu proti vode v objektoch výšky do 6 m   </t>
  </si>
  <si>
    <t>998711101</t>
  </si>
  <si>
    <t xml:space="preserve">1680 * 1,15   </t>
  </si>
  <si>
    <t>m2</t>
  </si>
  <si>
    <t xml:space="preserve">Hydroizolačná fólia PVC-P FATRAFOL 803, hr. 2 mm, izolácia základov proti zemnej vlhkosti, tlakovej vode, radónu, hnedá, FATRA IZOLFA   </t>
  </si>
  <si>
    <t>283220000400</t>
  </si>
  <si>
    <t xml:space="preserve">1680,00*1   </t>
  </si>
  <si>
    <t xml:space="preserve">Zhotovenie izolácie proti tlakovej vode PVC fóliou položenou voľne na vodorovnej ploche so zvarením spoju   </t>
  </si>
  <si>
    <t>711471051</t>
  </si>
  <si>
    <t xml:space="preserve">Izolácie proti vode a vlhkosti   </t>
  </si>
  <si>
    <t>711</t>
  </si>
  <si>
    <t xml:space="preserve">Práce a dodávky PSV   </t>
  </si>
  <si>
    <t xml:space="preserve">Príplatok za zväčšený presun pre pozemné komunikácie s krytom monolitickým betónovým nad vymedzenú najväčšiu dopravnú vzdialenosť do 1000 m   </t>
  </si>
  <si>
    <t>998224191</t>
  </si>
  <si>
    <t>1928,94-5,11</t>
  </si>
  <si>
    <t xml:space="preserve">Presun hmôt pre pozemné komunikácie s krytom monolitickým betónovým akejkoľvek dĺžky objektu   </t>
  </si>
  <si>
    <t>998224111</t>
  </si>
  <si>
    <t xml:space="preserve">Presun hmôt HSV   </t>
  </si>
  <si>
    <t>99</t>
  </si>
  <si>
    <t xml:space="preserve">Nakladanie na dopravné prostriedky pre vodorovnú dopravu sutiny   </t>
  </si>
  <si>
    <t>979087212</t>
  </si>
  <si>
    <t xml:space="preserve">Príplatok k cene za každý ďalší aj začatý 1 km nad 1 km pre vodorovnú dopravu sutiny - skládka Jasov   </t>
  </si>
  <si>
    <t>979082219</t>
  </si>
  <si>
    <t xml:space="preserve">Vodorovná doprava sutiny so zložením a hrubým urovnaním na vzdialenosť do 1 km   </t>
  </si>
  <si>
    <t>979082213</t>
  </si>
  <si>
    <t xml:space="preserve">Vodorovná doprava sutiny po suchu s naložením a so zložením na vzdialenosť do 50 m   </t>
  </si>
  <si>
    <t>979082212</t>
  </si>
  <si>
    <t xml:space="preserve">Súčet   </t>
  </si>
  <si>
    <t xml:space="preserve">2,00*45,60   </t>
  </si>
  <si>
    <t xml:space="preserve">Búranie muriva priečok z plynosilikátu a siporexu hr. do 300 mm,  -0,15000t   </t>
  </si>
  <si>
    <t>962086121</t>
  </si>
  <si>
    <t xml:space="preserve">2,00*3,50*0,30*4   </t>
  </si>
  <si>
    <t xml:space="preserve">5,00*12,00*0,30   </t>
  </si>
  <si>
    <t>m3</t>
  </si>
  <si>
    <t xml:space="preserve">Búranie muriva alebo vybúranie otvorov plochy nad 4 m2 nadzákladového z tehál pálených, vápenopieskových, cementových na maltu,  -1,90500t   </t>
  </si>
  <si>
    <t>962032231</t>
  </si>
  <si>
    <t xml:space="preserve">Ostatné konštrukcie a práce-búranie   </t>
  </si>
  <si>
    <t xml:space="preserve">Výstuž mazanín z betónov (z kameniva) a z ľahkých betónov zo sietí KARI, priemer drôtu 6/6 mm, veľkosť oka 150x150 mm   </t>
  </si>
  <si>
    <t>631362422</t>
  </si>
  <si>
    <t xml:space="preserve">Úpravy povrchov, podlahy, osadenie   </t>
  </si>
  <si>
    <t xml:space="preserve">Kryt cementobetónový cestných komunikácií skupiny CB I pre TDZ I a II, hr. 200 mm   </t>
  </si>
  <si>
    <t>581130115</t>
  </si>
  <si>
    <t xml:space="preserve">Medzisúčet*kravín podlaha   </t>
  </si>
  <si>
    <t xml:space="preserve">Podklad alebo podsyp zo štrkopiesku s rozprestretím, vlhčením a zhutnením, po zhutnení hr. 300 mm   </t>
  </si>
  <si>
    <t>564281111</t>
  </si>
  <si>
    <t xml:space="preserve">Komunikácie   </t>
  </si>
  <si>
    <t xml:space="preserve">1680 * 1,02   </t>
  </si>
  <si>
    <t xml:space="preserve">Geotextília polypropylénová Tatratex GTX N PP 1200 netkaná, šírka 3,5, dĺžka 30 m, hrúbka 7,9 mm, netkaná, MIVA   </t>
  </si>
  <si>
    <t>693110001800</t>
  </si>
  <si>
    <t>1680,00*1</t>
  </si>
  <si>
    <t xml:space="preserve">Zhotovenie vrstvy z geotextílie na upravenom povrchu sklon do 1 : 5 , šírky od 0 do 3 m   </t>
  </si>
  <si>
    <t>289971211</t>
  </si>
  <si>
    <t xml:space="preserve">Výstuž pre murivo základových pásov PREMAC s betónovou výplňou z ocele 10505   </t>
  </si>
  <si>
    <t>274361825</t>
  </si>
  <si>
    <t xml:space="preserve">45,6*0,20*1   </t>
  </si>
  <si>
    <t xml:space="preserve">81,90*0,20*1   </t>
  </si>
  <si>
    <t xml:space="preserve">Murivo základových pásov (m3) PREMAC 50x20x25 s betónovou výplňou C 16/20 hr. 200 mm   </t>
  </si>
  <si>
    <t>274271301</t>
  </si>
  <si>
    <t xml:space="preserve">4280,00*3   </t>
  </si>
  <si>
    <t xml:space="preserve">Zhutnenie podložia z rastlej horniny 1 až 4 pod násypy, z hornina súdržných do 92 % PS a nesúdržných   </t>
  </si>
  <si>
    <t>215901101</t>
  </si>
  <si>
    <t xml:space="preserve">Zakladanie   </t>
  </si>
  <si>
    <t xml:space="preserve">Odstránenie krytu v ploche nad 200 m2 z kameniva ťaženého, hr. vrstvy 200 do 300 mm,  -0,50000t   </t>
  </si>
  <si>
    <t>113107213</t>
  </si>
  <si>
    <t xml:space="preserve">Zemné práce   </t>
  </si>
  <si>
    <t xml:space="preserve">Práce a dodávky HSV   </t>
  </si>
  <si>
    <t>Hmotnosť celkom</t>
  </si>
  <si>
    <t>Hmotnosť</t>
  </si>
  <si>
    <t>Cena celkom</t>
  </si>
  <si>
    <t>Montáž celkom</t>
  </si>
  <si>
    <t>Dodávka celkom</t>
  </si>
  <si>
    <t>Cena jednotková</t>
  </si>
  <si>
    <t>Množstvo celkom</t>
  </si>
  <si>
    <t>MJ</t>
  </si>
  <si>
    <t>Popis</t>
  </si>
  <si>
    <t>Kód položky</t>
  </si>
  <si>
    <t>Č.</t>
  </si>
  <si>
    <t>Stavebné úpravy pre zlepšenie podmienok ustajnenia</t>
  </si>
  <si>
    <t xml:space="preserve">Objekt:   </t>
  </si>
  <si>
    <t xml:space="preserve">Stavba:   </t>
  </si>
  <si>
    <t>ROZPOČET S VÝKAZOM VÝMER</t>
  </si>
  <si>
    <t>TLG ustajnenia</t>
  </si>
  <si>
    <t>Dodávka a montáž</t>
  </si>
  <si>
    <t>TLG ust.</t>
  </si>
  <si>
    <t>Suť celkom</t>
  </si>
  <si>
    <t>Dodávka</t>
  </si>
  <si>
    <t>Kód</t>
  </si>
  <si>
    <t xml:space="preserve">Objekt:    </t>
  </si>
  <si>
    <t>Stavba:                 Objekt pre ustajnenie HD (hovädzieho dobytka)</t>
  </si>
  <si>
    <t>REKAPITULÁCIA ROZPOČTU</t>
  </si>
  <si>
    <t>SPOLU bez DPH</t>
  </si>
  <si>
    <t>Montáž:</t>
  </si>
  <si>
    <t>Dodávka:</t>
  </si>
  <si>
    <t>SPOLU:</t>
  </si>
  <si>
    <t>KS</t>
  </si>
  <si>
    <t>Rolovacie brany elektricke</t>
  </si>
  <si>
    <t>ROLOVACIE BRANY</t>
  </si>
  <si>
    <t>Montaz (betonaz = instruktaz, nemontujeme)</t>
  </si>
  <si>
    <t>MONTAZ</t>
  </si>
  <si>
    <t>Male diely pre montaz</t>
  </si>
  <si>
    <t>NAPAJACKY PRE KRAVY ( PORODNY BOX )</t>
  </si>
  <si>
    <t>Termostat typ Model 389
Vykon 230V, 16 A, -10 az +40°</t>
  </si>
  <si>
    <t>Ochrana proti zamrznutiu pre privodne vedenie (ocelova rura) 
24V/20W, dlzka 2 m, Model 861</t>
  </si>
  <si>
    <t>ALU-lepiaca paska - rola 50mm/50m
(rozdelovanie tepla pre vyhrevne vedenie)</t>
  </si>
  <si>
    <t>Trafo 200 W/24 V Model 390 pre vyhrevne napajacky</t>
  </si>
  <si>
    <t>Suevia napajacka Mod.46 vyhrevna s ventilom 3/4"
potrebne vyhrevne vedenie 80 W</t>
  </si>
  <si>
    <t>UNI- drziak napajacky s ochrannym oblukom
na rovnej stojke 5/4"-2", inkl. upevnovaci material</t>
  </si>
  <si>
    <t>USTAJNENIE PRE KRAVY KOMPLET</t>
  </si>
  <si>
    <t>Ochranny nater (6kg) - ochrana pozinkovanych dielov, potreba: ca 0,5 kg/m²; pre ca. 48 rurovych stojek alebo 24 U-kolajnice = 6 kg balenie pre potrebne 2 natery Pozor: 2 Komponenty - rychloschnuce</t>
  </si>
  <si>
    <t>Uholnik pre uchytenie joklovinovej stojky 120/120 a 150/150</t>
  </si>
  <si>
    <t>T-spojka komplet 60/48</t>
  </si>
  <si>
    <t>Krizova spojka komplet 48/60/48</t>
  </si>
  <si>
    <t>M</t>
  </si>
  <si>
    <t>Spojovacia rura Ø 48/3.25 x L pozinkovana s prislusenstvom</t>
  </si>
  <si>
    <t>Rurova stojka 2" x 1900 mm priama s vystuhou,
na zabetonovanie, ocelova rura Ø 60/4,5mm</t>
  </si>
  <si>
    <t>Zaistenie s platnou a upevnenim (1 ks)</t>
  </si>
  <si>
    <t>Zaves pre joklovinovu stojku 120/120 a 150/150</t>
  </si>
  <si>
    <t>Zamka pre joklovinovu stojku 120/120 a 150/150</t>
  </si>
  <si>
    <t>Joklovinova stojka 150/150/6x3000 mm 
pre teleskopicku branu od 6,7 m dlzky</t>
  </si>
  <si>
    <t>Zamok teleskopickej brany - 4 a 5 rurova</t>
  </si>
  <si>
    <t>Preklapacia zavora protistojacich bran</t>
  </si>
  <si>
    <t>UNI-zaves na rurovej stojke, na U-profil alebo stenu 
s alebo bez ochrannej rury (1 par)</t>
  </si>
  <si>
    <t>Ocelove lanko ø 6.5 mm nerezove 1.4301</t>
  </si>
  <si>
    <t>Montazny balik na sponovanie pre teleskopicke brany</t>
  </si>
  <si>
    <t>Teleskopicke deliace brany Universal 5 rur, 2,50 - 4,20 m
z ocele Ø 60/3.2 mm alebo Ø 48/3.2mm</t>
  </si>
  <si>
    <t>Teleskopicke deliace brany Universal 5 rur, 4,00 - 5,70 m
z ocele Ø 60/3.2 mm alebo Ø 48/3.2mm</t>
  </si>
  <si>
    <t>KRMNY STOL PRE KRAVY</t>
  </si>
  <si>
    <t>Ochranny nater Agropox Alu Plus (1kg) - ochrana 
pozinkovanych dielov, potreba: ca 0,5 kg/m²; 
pre ca. 8 rurovych stojek alebo 4 U-kolajnice =
1 kg balenie pre potrebne 2 natery
Pozor: 2 Komponenty - rychloschnuce</t>
  </si>
  <si>
    <t>Uchytenie sijovej zabrany 6/4" nastavitelne, na 2" rurovu stojku</t>
  </si>
  <si>
    <t>Upevnovacia garnitura 2" - 6/4"</t>
  </si>
  <si>
    <t>Rurova stojka 2" x 1670 mm priama s vystuhou, na 
zabetonovanie, ocelova rura Ø 60/4.5mm</t>
  </si>
  <si>
    <t>Uzaver krmnej mreze 6/4", rozmontovany</t>
  </si>
  <si>
    <t>Balik rur 400 cm pre krmnu mrezu 6/4"</t>
  </si>
  <si>
    <t>Rurova stojka 2''x1670 priama v zlabovom muriku 
z ocelovej rury ø60/4,5mm, inkl. spojka  
a uchytavacia garnitura pre krmnu mrezu 6/4"</t>
  </si>
  <si>
    <t>Samozachytavacia mreza 6/4", pre bykov, vyklopna, 
rozmontovana</t>
  </si>
  <si>
    <t>Samozachytavacia mreza  6/4'' TYP C, 
sirka miesta 75-99cm (otvor 18-24cm), rozmontovana</t>
  </si>
  <si>
    <t>NAPAJACKY PRE BYKY</t>
  </si>
  <si>
    <t>Trafo 100 W/24 V, Model 380 pre vyhrevnu napajacku</t>
  </si>
  <si>
    <t>USTAJNENIE PRE BYKY</t>
  </si>
  <si>
    <t>Ochranny nater (1kg) - ochrana pozinkovanych dielov, potreba: ca 0,5 kg/m²; pre ca. 8 rurovych stojek alebo 4 U-kolajnice = 1 kg balenie pre potrebne 2 natery Pozor: 2 Komponenty - rychloschnuce</t>
  </si>
  <si>
    <t>Spojovacia rura Ø 60/3.65 x L pozinkovana s prislusenstvom</t>
  </si>
  <si>
    <t>T-spojka komplet 60/60</t>
  </si>
  <si>
    <t>Krizova spojka komplet 60/60/60</t>
  </si>
  <si>
    <t>Teleskopicke deliace brany Universal 4 rury, 4,00 - 5,70 m
z ocele Ø 60/3.2 mm alebo Ø 48/3.2mm</t>
  </si>
  <si>
    <t>KRMNY STOL PRE BYKY</t>
  </si>
  <si>
    <t>Upevnovacia garnitura  2" - 2"</t>
  </si>
  <si>
    <t>NAPAJACKY PRE JALOVICE</t>
  </si>
  <si>
    <t>USTAJNENIE PRE JALOVICE</t>
  </si>
  <si>
    <t>Joklovinova stojka 120/120/6x3000 mm 
pre teleskopicku branu od 6,7m dlzky</t>
  </si>
  <si>
    <t>Dvere pre krmnu mrezu 6/4", rozmontovane
sirka dveri 145 cm, 20 cm rozostup priecok</t>
  </si>
  <si>
    <t>Teleskopicke deliace brany Universal 4 rury, 2,50 - 4,20 m
z ocele Ø 51/2.9 mm alebo Ø 38/3.2mm, pre mlady dobytok</t>
  </si>
  <si>
    <t>Teleskopicke deliace brany Universal 4 rury, 4,00 - 5,70 m
z ocele Ø 51/2.9 mm alebo Ø 38/3.2mm, pre mlady dobytok</t>
  </si>
  <si>
    <t>KRMNY STOL JALOVICE</t>
  </si>
  <si>
    <t>Balik rur 600 cm pre krmnu mrezu 6/4"</t>
  </si>
  <si>
    <t>Samozachytavacia mreza 6/4" TYP B pre bykov, 
sirka miesta 53-74 cm, rozmontovana, (otvor 18-24cm)</t>
  </si>
  <si>
    <t>Cena spolu</t>
  </si>
  <si>
    <t>Počet M.J.</t>
  </si>
  <si>
    <t>Cena/1 M.J.</t>
  </si>
  <si>
    <t>merná jedn.</t>
  </si>
  <si>
    <t xml:space="preserve">Počet </t>
  </si>
  <si>
    <t>POPIS položky</t>
  </si>
  <si>
    <t>p.č.</t>
  </si>
  <si>
    <t xml:space="preserve">Dátum: </t>
  </si>
  <si>
    <t xml:space="preserve">Spracoval: </t>
  </si>
  <si>
    <t>ROZPOČET čas TECHNOLÓGIA ustajnenia</t>
  </si>
  <si>
    <t xml:space="preserve">  Ružový dvor, parc.č.: 1602/3, k.ú.: Buzica</t>
  </si>
  <si>
    <t xml:space="preserve">Miesto: </t>
  </si>
  <si>
    <t>Objekt pre ustajnenie HD ( hovädzieho dobytka) - Stavebné úpravy pre zlepšenie podmienok ustajnenia</t>
  </si>
  <si>
    <t xml:space="preserve">Stavba: </t>
  </si>
  <si>
    <t>Dodávateľ</t>
  </si>
  <si>
    <t>Adresa</t>
  </si>
  <si>
    <t xml:space="preserve">Dodávateľ:   </t>
  </si>
  <si>
    <t xml:space="preserve">Spracoval:   </t>
  </si>
  <si>
    <t xml:space="preserve">Dátum: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</si>
</sst>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%;\-0.00%"/>
    <numFmt numFmtId="165" formatCode="#,##0.000;\-#,##0.000"/>
    <numFmt numFmtId="166" formatCode="#,##0.00000;\-#,##0.00000"/>
    <numFmt numFmtId="167" formatCode="#,##0.00_ ;\-#,##0.00\ "/>
  </numFmts>
  <fonts count="36">
    <font>
      <sz val="8"/>
      <name val="MS Sans Serif"/>
      <charset val="1"/>
    </font>
    <font>
      <sz val="8"/>
      <name val="Arial"/>
      <charset val="238"/>
    </font>
    <font>
      <sz val="10"/>
      <name val="Arial CE"/>
      <family val="2"/>
      <charset val="238"/>
    </font>
    <font>
      <sz val="7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 CE"/>
      <family val="2"/>
      <charset val="238"/>
    </font>
    <font>
      <sz val="7"/>
      <name val="Arial CE"/>
      <family val="2"/>
      <charset val="238"/>
    </font>
    <font>
      <b/>
      <sz val="7"/>
      <name val="Arial"/>
      <family val="2"/>
      <charset val="238"/>
    </font>
    <font>
      <sz val="8"/>
      <name val="Arial CE"/>
      <family val="2"/>
      <charset val="238"/>
    </font>
    <font>
      <b/>
      <sz val="8"/>
      <name val="Arial"/>
      <family val="2"/>
      <charset val="238"/>
    </font>
    <font>
      <b/>
      <sz val="8"/>
      <name val="Arial CE"/>
      <charset val="238"/>
    </font>
    <font>
      <b/>
      <sz val="9"/>
      <name val="Arial CE"/>
      <family val="2"/>
      <charset val="238"/>
    </font>
    <font>
      <b/>
      <sz val="18"/>
      <color indexed="10"/>
      <name val="Arial CE"/>
      <charset val="238"/>
    </font>
    <font>
      <sz val="8"/>
      <name val="MS Sans Serif"/>
      <charset val="1"/>
    </font>
    <font>
      <b/>
      <sz val="11"/>
      <color theme="1"/>
      <name val="Calibri"/>
      <family val="2"/>
      <charset val="238"/>
      <scheme val="minor"/>
    </font>
    <font>
      <b/>
      <sz val="11"/>
      <name val="Arial CE"/>
      <family val="2"/>
      <charset val="238"/>
    </font>
    <font>
      <sz val="8"/>
      <name val="Arial CE"/>
      <charset val="238"/>
    </font>
    <font>
      <sz val="8"/>
      <color indexed="61"/>
      <name val="Arial CE"/>
      <family val="2"/>
      <charset val="238"/>
    </font>
    <font>
      <i/>
      <sz val="8"/>
      <color indexed="12"/>
      <name val="Arial CE"/>
      <family val="2"/>
      <charset val="238"/>
    </font>
    <font>
      <sz val="8"/>
      <color indexed="63"/>
      <name val="Arial CE"/>
      <family val="2"/>
      <charset val="238"/>
    </font>
    <font>
      <b/>
      <sz val="10"/>
      <color indexed="18"/>
      <name val="Arial CE"/>
      <family val="2"/>
      <charset val="238"/>
    </font>
    <font>
      <b/>
      <sz val="11"/>
      <color indexed="18"/>
      <name val="Arial CE"/>
      <family val="2"/>
      <charset val="238"/>
    </font>
    <font>
      <sz val="8"/>
      <color indexed="18"/>
      <name val="Arial CE"/>
      <family val="2"/>
      <charset val="238"/>
    </font>
    <font>
      <sz val="8"/>
      <name val="Arial CYR"/>
      <charset val="238"/>
    </font>
    <font>
      <b/>
      <sz val="14"/>
      <name val="Arial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 CE"/>
      <family val="2"/>
      <charset val="238"/>
    </font>
    <font>
      <sz val="8"/>
      <name val="Arial"/>
      <family val="2"/>
      <charset val="238"/>
    </font>
    <font>
      <b/>
      <sz val="9"/>
      <name val="Arial"/>
      <charset val="238"/>
    </font>
    <font>
      <b/>
      <sz val="9"/>
      <name val="Arial CE"/>
      <charset val="238"/>
    </font>
    <font>
      <b/>
      <sz val="14"/>
      <name val="Arial"/>
      <charset val="238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Alignment="0">
      <alignment vertical="top"/>
      <protection locked="0"/>
    </xf>
    <xf numFmtId="0" fontId="14" fillId="0" borderId="0" applyAlignment="0">
      <alignment vertical="top" wrapText="1"/>
      <protection locked="0"/>
    </xf>
    <xf numFmtId="0" fontId="33" fillId="0" borderId="0"/>
  </cellStyleXfs>
  <cellXfs count="272">
    <xf numFmtId="0" fontId="0" fillId="0" borderId="0" xfId="0" applyAlignment="1">
      <protection locked="0"/>
    </xf>
    <xf numFmtId="0" fontId="0" fillId="0" borderId="0" xfId="0" applyAlignment="1">
      <alignment horizontal="left" vertical="top"/>
      <protection locked="0"/>
    </xf>
    <xf numFmtId="0" fontId="1" fillId="0" borderId="1" xfId="0" applyFont="1" applyBorder="1" applyAlignment="1" applyProtection="1">
      <alignment horizontal="left" vertical="center"/>
    </xf>
    <xf numFmtId="39" fontId="2" fillId="0" borderId="2" xfId="0" applyNumberFormat="1" applyFont="1" applyBorder="1" applyAlignment="1" applyProtection="1">
      <alignment horizontal="right" vertical="center"/>
    </xf>
    <xf numFmtId="0" fontId="1" fillId="0" borderId="3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left" vertical="center"/>
    </xf>
    <xf numFmtId="0" fontId="1" fillId="0" borderId="8" xfId="0" applyFont="1" applyBorder="1" applyAlignment="1" applyProtection="1">
      <alignment horizontal="left"/>
    </xf>
    <xf numFmtId="0" fontId="1" fillId="0" borderId="9" xfId="0" applyFont="1" applyBorder="1" applyAlignment="1" applyProtection="1">
      <alignment horizontal="left" vertical="center"/>
    </xf>
    <xf numFmtId="0" fontId="1" fillId="0" borderId="10" xfId="0" applyFont="1" applyBorder="1" applyAlignment="1" applyProtection="1">
      <alignment horizontal="left"/>
    </xf>
    <xf numFmtId="0" fontId="1" fillId="0" borderId="11" xfId="0" applyFont="1" applyBorder="1" applyAlignment="1" applyProtection="1">
      <alignment horizontal="left" vertical="center"/>
    </xf>
    <xf numFmtId="39" fontId="2" fillId="0" borderId="12" xfId="0" applyNumberFormat="1" applyFont="1" applyBorder="1" applyAlignment="1" applyProtection="1">
      <alignment horizontal="right" vertical="center"/>
    </xf>
    <xf numFmtId="0" fontId="1" fillId="0" borderId="13" xfId="0" applyFont="1" applyBorder="1" applyAlignment="1" applyProtection="1">
      <alignment horizontal="left" vertical="center"/>
    </xf>
    <xf numFmtId="0" fontId="1" fillId="0" borderId="14" xfId="0" applyFont="1" applyBorder="1" applyAlignment="1" applyProtection="1">
      <alignment horizontal="left" vertical="center"/>
    </xf>
    <xf numFmtId="0" fontId="1" fillId="0" borderId="15" xfId="0" applyFont="1" applyBorder="1" applyAlignment="1" applyProtection="1">
      <alignment horizontal="left" vertical="center"/>
    </xf>
    <xf numFmtId="0" fontId="1" fillId="0" borderId="12" xfId="0" applyFont="1" applyBorder="1" applyAlignment="1" applyProtection="1">
      <alignment horizontal="left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3" fillId="0" borderId="17" xfId="0" applyFont="1" applyBorder="1" applyAlignment="1" applyProtection="1">
      <alignment horizontal="left" vertical="center"/>
    </xf>
    <xf numFmtId="0" fontId="1" fillId="0" borderId="18" xfId="0" applyFont="1" applyBorder="1" applyAlignment="1" applyProtection="1">
      <alignment horizontal="left" vertical="center"/>
    </xf>
    <xf numFmtId="0" fontId="1" fillId="0" borderId="19" xfId="0" applyFont="1" applyBorder="1" applyAlignment="1" applyProtection="1">
      <alignment horizontal="left" vertical="center"/>
    </xf>
    <xf numFmtId="0" fontId="1" fillId="0" borderId="20" xfId="0" applyFont="1" applyBorder="1" applyAlignment="1" applyProtection="1">
      <alignment horizontal="left" vertical="center"/>
    </xf>
    <xf numFmtId="0" fontId="3" fillId="0" borderId="21" xfId="0" applyFont="1" applyBorder="1" applyAlignment="1" applyProtection="1">
      <alignment horizontal="left" vertical="center"/>
    </xf>
    <xf numFmtId="0" fontId="1" fillId="0" borderId="22" xfId="0" applyFont="1" applyBorder="1" applyAlignment="1" applyProtection="1">
      <alignment horizontal="left" vertical="center"/>
    </xf>
    <xf numFmtId="0" fontId="4" fillId="0" borderId="23" xfId="0" applyFont="1" applyBorder="1" applyAlignment="1" applyProtection="1">
      <alignment horizontal="left" vertical="top"/>
    </xf>
    <xf numFmtId="0" fontId="1" fillId="0" borderId="24" xfId="0" applyFont="1" applyBorder="1" applyAlignment="1" applyProtection="1">
      <alignment horizontal="left" vertical="center"/>
    </xf>
    <xf numFmtId="0" fontId="0" fillId="0" borderId="25" xfId="0" applyBorder="1" applyAlignment="1" applyProtection="1">
      <alignment horizontal="left" vertical="center"/>
    </xf>
    <xf numFmtId="0" fontId="1" fillId="0" borderId="25" xfId="0" applyFont="1" applyBorder="1" applyAlignment="1" applyProtection="1">
      <alignment horizontal="left" vertical="center"/>
    </xf>
    <xf numFmtId="0" fontId="4" fillId="0" borderId="15" xfId="0" applyFont="1" applyBorder="1" applyAlignment="1" applyProtection="1">
      <alignment horizontal="left" vertical="center"/>
    </xf>
    <xf numFmtId="0" fontId="4" fillId="0" borderId="26" xfId="0" applyFont="1" applyBorder="1" applyAlignment="1" applyProtection="1">
      <alignment horizontal="left" vertical="center"/>
    </xf>
    <xf numFmtId="0" fontId="1" fillId="0" borderId="27" xfId="0" applyFont="1" applyBorder="1" applyAlignment="1" applyProtection="1">
      <alignment horizontal="left" vertical="center"/>
    </xf>
    <xf numFmtId="0" fontId="5" fillId="0" borderId="28" xfId="0" applyFont="1" applyBorder="1" applyAlignment="1" applyProtection="1">
      <alignment horizontal="left" vertical="center"/>
    </xf>
    <xf numFmtId="0" fontId="1" fillId="0" borderId="29" xfId="0" applyFont="1" applyBorder="1" applyAlignment="1" applyProtection="1">
      <alignment horizontal="left"/>
    </xf>
    <xf numFmtId="0" fontId="1" fillId="0" borderId="30" xfId="0" applyFont="1" applyBorder="1" applyAlignment="1" applyProtection="1">
      <alignment horizontal="left" vertical="center"/>
    </xf>
    <xf numFmtId="0" fontId="1" fillId="0" borderId="31" xfId="0" applyFont="1" applyBorder="1" applyAlignment="1" applyProtection="1">
      <alignment horizontal="left"/>
    </xf>
    <xf numFmtId="0" fontId="1" fillId="0" borderId="32" xfId="0" applyFont="1" applyBorder="1" applyAlignment="1" applyProtection="1">
      <alignment horizontal="left" vertical="center"/>
    </xf>
    <xf numFmtId="39" fontId="6" fillId="0" borderId="33" xfId="0" applyNumberFormat="1" applyFont="1" applyBorder="1" applyAlignment="1" applyProtection="1">
      <alignment horizontal="right" vertical="center"/>
    </xf>
    <xf numFmtId="0" fontId="1" fillId="0" borderId="17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4" fillId="0" borderId="19" xfId="0" applyFont="1" applyBorder="1" applyAlignment="1" applyProtection="1">
      <alignment horizontal="left" vertical="top"/>
    </xf>
    <xf numFmtId="39" fontId="7" fillId="0" borderId="12" xfId="0" applyNumberFormat="1" applyFont="1" applyBorder="1" applyAlignment="1" applyProtection="1">
      <alignment horizontal="right" vertical="center"/>
    </xf>
    <xf numFmtId="0" fontId="3" fillId="0" borderId="13" xfId="0" applyFont="1" applyBorder="1" applyAlignment="1" applyProtection="1">
      <alignment horizontal="left" vertical="center"/>
    </xf>
    <xf numFmtId="39" fontId="7" fillId="0" borderId="14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horizontal="left" vertical="center"/>
    </xf>
    <xf numFmtId="37" fontId="7" fillId="0" borderId="12" xfId="0" applyNumberFormat="1" applyFont="1" applyBorder="1" applyAlignment="1" applyProtection="1">
      <alignment horizontal="right" vertical="center"/>
    </xf>
    <xf numFmtId="0" fontId="3" fillId="0" borderId="16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left" vertical="center"/>
    </xf>
    <xf numFmtId="0" fontId="8" fillId="0" borderId="23" xfId="0" applyFont="1" applyBorder="1" applyAlignment="1" applyProtection="1">
      <alignment horizontal="left" vertical="top"/>
    </xf>
    <xf numFmtId="0" fontId="1" fillId="0" borderId="34" xfId="0" applyFont="1" applyBorder="1" applyAlignment="1" applyProtection="1">
      <alignment horizontal="left" vertical="center"/>
    </xf>
    <xf numFmtId="39" fontId="2" fillId="0" borderId="29" xfId="0" applyNumberFormat="1" applyFont="1" applyBorder="1" applyAlignment="1" applyProtection="1">
      <alignment horizontal="right" vertical="center"/>
    </xf>
    <xf numFmtId="39" fontId="9" fillId="0" borderId="14" xfId="0" applyNumberFormat="1" applyFont="1" applyBorder="1" applyAlignment="1" applyProtection="1">
      <alignment horizontal="left" vertical="center"/>
    </xf>
    <xf numFmtId="0" fontId="9" fillId="0" borderId="15" xfId="0" applyFont="1" applyBorder="1" applyAlignment="1" applyProtection="1">
      <alignment horizontal="left" vertical="center"/>
    </xf>
    <xf numFmtId="2" fontId="9" fillId="0" borderId="14" xfId="0" applyNumberFormat="1" applyFont="1" applyBorder="1" applyAlignment="1" applyProtection="1">
      <alignment horizontal="right" vertical="center"/>
    </xf>
    <xf numFmtId="0" fontId="9" fillId="0" borderId="12" xfId="0" applyFont="1" applyBorder="1" applyAlignment="1" applyProtection="1">
      <alignment horizontal="left" vertical="center"/>
    </xf>
    <xf numFmtId="0" fontId="1" fillId="0" borderId="35" xfId="0" applyFont="1" applyBorder="1" applyAlignment="1" applyProtection="1">
      <alignment horizontal="left" vertical="center"/>
    </xf>
    <xf numFmtId="39" fontId="2" fillId="0" borderId="36" xfId="0" applyNumberFormat="1" applyFont="1" applyBorder="1" applyAlignment="1" applyProtection="1">
      <alignment horizontal="right" vertical="center"/>
    </xf>
    <xf numFmtId="0" fontId="1" fillId="0" borderId="37" xfId="0" applyFont="1" applyBorder="1" applyAlignment="1" applyProtection="1">
      <alignment horizontal="left" vertical="center"/>
    </xf>
    <xf numFmtId="0" fontId="1" fillId="0" borderId="38" xfId="0" applyFont="1" applyBorder="1" applyAlignment="1" applyProtection="1">
      <alignment horizontal="left" vertical="center"/>
    </xf>
    <xf numFmtId="0" fontId="1" fillId="0" borderId="39" xfId="0" applyFont="1" applyBorder="1" applyAlignment="1" applyProtection="1">
      <alignment horizontal="left" vertical="center"/>
    </xf>
    <xf numFmtId="0" fontId="4" fillId="0" borderId="40" xfId="0" applyFont="1" applyBorder="1" applyAlignment="1" applyProtection="1">
      <alignment horizontal="left" vertical="top"/>
    </xf>
    <xf numFmtId="0" fontId="1" fillId="0" borderId="41" xfId="0" applyFont="1" applyBorder="1" applyAlignment="1" applyProtection="1">
      <alignment horizontal="left" vertical="center"/>
    </xf>
    <xf numFmtId="39" fontId="2" fillId="0" borderId="8" xfId="0" applyNumberFormat="1" applyFont="1" applyBorder="1" applyAlignment="1" applyProtection="1">
      <alignment horizontal="right" vertical="center"/>
    </xf>
    <xf numFmtId="37" fontId="2" fillId="0" borderId="7" xfId="0" applyNumberFormat="1" applyFont="1" applyBorder="1" applyAlignment="1" applyProtection="1">
      <alignment horizontal="right" vertical="center"/>
    </xf>
    <xf numFmtId="39" fontId="2" fillId="0" borderId="42" xfId="0" applyNumberFormat="1" applyFont="1" applyBorder="1" applyAlignment="1" applyProtection="1">
      <alignment horizontal="right" vertical="center"/>
    </xf>
    <xf numFmtId="0" fontId="10" fillId="0" borderId="12" xfId="0" applyFont="1" applyBorder="1" applyAlignment="1" applyProtection="1">
      <alignment horizontal="left" vertical="center"/>
    </xf>
    <xf numFmtId="37" fontId="0" fillId="0" borderId="35" xfId="0" applyNumberFormat="1" applyBorder="1" applyAlignment="1" applyProtection="1">
      <alignment horizontal="right" vertical="center"/>
    </xf>
    <xf numFmtId="39" fontId="0" fillId="0" borderId="36" xfId="0" applyNumberFormat="1" applyBorder="1" applyAlignment="1" applyProtection="1">
      <alignment horizontal="right" vertical="center"/>
    </xf>
    <xf numFmtId="37" fontId="0" fillId="0" borderId="14" xfId="0" applyNumberFormat="1" applyBorder="1" applyAlignment="1" applyProtection="1">
      <alignment horizontal="right" vertical="center"/>
    </xf>
    <xf numFmtId="39" fontId="0" fillId="0" borderId="12" xfId="0" applyNumberFormat="1" applyBorder="1" applyAlignment="1" applyProtection="1">
      <alignment horizontal="right" vertical="center"/>
    </xf>
    <xf numFmtId="0" fontId="1" fillId="0" borderId="43" xfId="0" applyFont="1" applyBorder="1" applyAlignment="1" applyProtection="1">
      <alignment horizontal="center" vertical="center"/>
    </xf>
    <xf numFmtId="0" fontId="1" fillId="0" borderId="44" xfId="0" applyFont="1" applyBorder="1" applyAlignment="1" applyProtection="1">
      <alignment horizontal="left" vertical="center"/>
    </xf>
    <xf numFmtId="0" fontId="8" fillId="0" borderId="29" xfId="0" applyFont="1" applyBorder="1" applyAlignment="1" applyProtection="1">
      <alignment horizontal="left" vertical="center"/>
    </xf>
    <xf numFmtId="164" fontId="9" fillId="0" borderId="44" xfId="0" applyNumberFormat="1" applyFont="1" applyBorder="1" applyAlignment="1" applyProtection="1">
      <alignment horizontal="right" vertical="center"/>
    </xf>
    <xf numFmtId="0" fontId="8" fillId="0" borderId="21" xfId="0" applyFont="1" applyBorder="1" applyAlignment="1" applyProtection="1">
      <alignment horizontal="left" vertical="center"/>
    </xf>
    <xf numFmtId="0" fontId="1" fillId="0" borderId="29" xfId="0" applyFont="1" applyBorder="1" applyAlignment="1" applyProtection="1">
      <alignment horizontal="left" vertical="center"/>
    </xf>
    <xf numFmtId="0" fontId="10" fillId="0" borderId="21" xfId="0" applyFont="1" applyBorder="1" applyAlignment="1" applyProtection="1">
      <alignment horizontal="left" vertical="center"/>
    </xf>
    <xf numFmtId="0" fontId="4" fillId="0" borderId="24" xfId="0" applyFont="1" applyBorder="1" applyAlignment="1" applyProtection="1">
      <alignment horizontal="left" vertical="center"/>
    </xf>
    <xf numFmtId="0" fontId="4" fillId="0" borderId="25" xfId="0" applyFont="1" applyBorder="1" applyAlignment="1" applyProtection="1">
      <alignment horizontal="left" vertical="center"/>
    </xf>
    <xf numFmtId="0" fontId="4" fillId="0" borderId="27" xfId="0" applyFont="1" applyBorder="1" applyAlignment="1" applyProtection="1">
      <alignment horizontal="left" vertical="center"/>
    </xf>
    <xf numFmtId="0" fontId="5" fillId="0" borderId="27" xfId="0" applyFont="1" applyBorder="1" applyAlignment="1" applyProtection="1">
      <alignment horizontal="left" vertical="center"/>
    </xf>
    <xf numFmtId="0" fontId="1" fillId="0" borderId="42" xfId="0" applyFont="1" applyBorder="1" applyAlignment="1" applyProtection="1">
      <alignment horizontal="left" vertical="center"/>
    </xf>
    <xf numFmtId="0" fontId="4" fillId="0" borderId="42" xfId="0" applyFont="1" applyBorder="1" applyAlignment="1" applyProtection="1">
      <alignment horizontal="left" vertical="center" wrapText="1"/>
    </xf>
    <xf numFmtId="0" fontId="4" fillId="0" borderId="42" xfId="0" applyFont="1" applyBorder="1" applyAlignment="1" applyProtection="1">
      <alignment horizontal="left" vertical="center"/>
    </xf>
    <xf numFmtId="0" fontId="1" fillId="0" borderId="36" xfId="0" applyFont="1" applyBorder="1" applyAlignment="1" applyProtection="1">
      <alignment horizontal="left" vertical="center"/>
    </xf>
    <xf numFmtId="37" fontId="0" fillId="0" borderId="1" xfId="0" applyNumberFormat="1" applyBorder="1" applyAlignment="1" applyProtection="1">
      <alignment horizontal="right" vertical="center"/>
    </xf>
    <xf numFmtId="39" fontId="2" fillId="0" borderId="4" xfId="0" applyNumberFormat="1" applyFont="1" applyBorder="1" applyAlignment="1" applyProtection="1">
      <alignment horizontal="right" vertical="center"/>
    </xf>
    <xf numFmtId="37" fontId="0" fillId="0" borderId="2" xfId="0" applyNumberFormat="1" applyBorder="1" applyAlignment="1" applyProtection="1">
      <alignment horizontal="right" vertical="center"/>
    </xf>
    <xf numFmtId="37" fontId="2" fillId="0" borderId="3" xfId="0" applyNumberFormat="1" applyFont="1" applyBorder="1" applyAlignment="1" applyProtection="1">
      <alignment horizontal="right" vertical="center"/>
    </xf>
    <xf numFmtId="37" fontId="0" fillId="0" borderId="7" xfId="0" applyNumberFormat="1" applyBorder="1" applyAlignment="1" applyProtection="1">
      <alignment horizontal="right" vertical="center"/>
    </xf>
    <xf numFmtId="37" fontId="0" fillId="0" borderId="4" xfId="0" applyNumberFormat="1" applyBorder="1" applyAlignment="1" applyProtection="1">
      <alignment horizontal="right" vertical="center"/>
    </xf>
    <xf numFmtId="37" fontId="2" fillId="0" borderId="4" xfId="0" applyNumberFormat="1" applyFont="1" applyBorder="1" applyAlignment="1" applyProtection="1">
      <alignment horizontal="right" vertical="center"/>
    </xf>
    <xf numFmtId="37" fontId="0" fillId="0" borderId="3" xfId="0" applyNumberFormat="1" applyBorder="1" applyAlignment="1" applyProtection="1">
      <alignment horizontal="right" vertical="center"/>
    </xf>
    <xf numFmtId="37" fontId="0" fillId="0" borderId="45" xfId="0" applyNumberFormat="1" applyBorder="1" applyAlignment="1" applyProtection="1">
      <alignment horizontal="right" vertical="center"/>
    </xf>
    <xf numFmtId="0" fontId="1" fillId="0" borderId="26" xfId="0" applyFont="1" applyBorder="1" applyAlignment="1" applyProtection="1">
      <alignment horizontal="left" vertical="center"/>
    </xf>
    <xf numFmtId="0" fontId="1" fillId="0" borderId="28" xfId="0" applyFont="1" applyBorder="1" applyAlignment="1" applyProtection="1">
      <alignment horizontal="left" vertical="center"/>
    </xf>
    <xf numFmtId="0" fontId="1" fillId="0" borderId="10" xfId="0" applyFont="1" applyBorder="1" applyAlignment="1" applyProtection="1">
      <alignment horizontal="left" vertical="center"/>
    </xf>
    <xf numFmtId="0" fontId="1" fillId="0" borderId="46" xfId="0" applyFont="1" applyBorder="1" applyAlignment="1" applyProtection="1">
      <alignment horizontal="left" vertical="center"/>
    </xf>
    <xf numFmtId="0" fontId="1" fillId="0" borderId="47" xfId="0" applyFont="1" applyBorder="1" applyAlignment="1" applyProtection="1">
      <alignment horizontal="left" vertical="center"/>
    </xf>
    <xf numFmtId="0" fontId="1" fillId="0" borderId="48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left" wrapText="1"/>
    </xf>
    <xf numFmtId="0" fontId="1" fillId="0" borderId="0" xfId="0" applyFont="1" applyAlignment="1" applyProtection="1">
      <alignment horizontal="left" vertical="top"/>
    </xf>
    <xf numFmtId="0" fontId="9" fillId="0" borderId="49" xfId="0" applyFont="1" applyBorder="1" applyAlignment="1" applyProtection="1">
      <alignment horizontal="left" vertical="center" wrapText="1"/>
    </xf>
    <xf numFmtId="0" fontId="1" fillId="0" borderId="50" xfId="0" applyFont="1" applyBorder="1" applyAlignment="1" applyProtection="1">
      <alignment horizontal="left" vertical="center"/>
    </xf>
    <xf numFmtId="0" fontId="1" fillId="0" borderId="51" xfId="0" applyFont="1" applyBorder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1" fillId="0" borderId="46" xfId="0" applyFont="1" applyBorder="1" applyAlignment="1" applyProtection="1">
      <alignment horizontal="left" vertical="top"/>
    </xf>
    <xf numFmtId="0" fontId="9" fillId="0" borderId="0" xfId="0" applyFont="1" applyAlignment="1" applyProtection="1">
      <alignment horizontal="left" vertical="top"/>
    </xf>
    <xf numFmtId="0" fontId="1" fillId="0" borderId="19" xfId="0" applyFont="1" applyBorder="1" applyAlignment="1" applyProtection="1">
      <alignment horizontal="left" vertical="top"/>
    </xf>
    <xf numFmtId="0" fontId="9" fillId="0" borderId="33" xfId="0" applyFont="1" applyBorder="1" applyAlignment="1" applyProtection="1">
      <alignment horizontal="left" vertical="center"/>
    </xf>
    <xf numFmtId="0" fontId="9" fillId="0" borderId="49" xfId="0" applyFont="1" applyBorder="1" applyAlignment="1" applyProtection="1">
      <alignment horizontal="left" vertical="center"/>
    </xf>
    <xf numFmtId="0" fontId="9" fillId="0" borderId="48" xfId="0" applyFont="1" applyBorder="1" applyAlignment="1" applyProtection="1">
      <alignment horizontal="left" vertical="center"/>
    </xf>
    <xf numFmtId="0" fontId="1" fillId="0" borderId="52" xfId="0" applyFont="1" applyBorder="1" applyAlignment="1" applyProtection="1">
      <alignment horizontal="left" vertical="center"/>
    </xf>
    <xf numFmtId="0" fontId="9" fillId="0" borderId="53" xfId="0" applyFont="1" applyBorder="1" applyAlignment="1" applyProtection="1">
      <alignment horizontal="left" vertical="center"/>
    </xf>
    <xf numFmtId="0" fontId="9" fillId="0" borderId="51" xfId="0" applyFont="1" applyBorder="1" applyAlignment="1" applyProtection="1">
      <alignment horizontal="left" vertical="center"/>
    </xf>
    <xf numFmtId="0" fontId="1" fillId="0" borderId="55" xfId="0" applyFont="1" applyBorder="1" applyAlignment="1" applyProtection="1">
      <alignment horizontal="left" vertical="center"/>
    </xf>
    <xf numFmtId="0" fontId="1" fillId="0" borderId="40" xfId="0" applyFont="1" applyBorder="1" applyAlignment="1" applyProtection="1">
      <alignment horizontal="left" vertical="center"/>
    </xf>
    <xf numFmtId="0" fontId="0" fillId="0" borderId="41" xfId="0" applyBorder="1" applyAlignment="1" applyProtection="1">
      <alignment horizontal="left"/>
    </xf>
    <xf numFmtId="0" fontId="0" fillId="0" borderId="7" xfId="0" applyBorder="1" applyAlignment="1" applyProtection="1">
      <alignment horizontal="left"/>
    </xf>
    <xf numFmtId="0" fontId="0" fillId="0" borderId="10" xfId="0" applyBorder="1" applyAlignment="1" applyProtection="1">
      <alignment horizontal="left"/>
    </xf>
    <xf numFmtId="0" fontId="0" fillId="0" borderId="46" xfId="0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13" fillId="0" borderId="0" xfId="0" applyFont="1" applyAlignment="1" applyProtection="1">
      <alignment horizontal="left"/>
    </xf>
    <xf numFmtId="0" fontId="0" fillId="0" borderId="19" xfId="0" applyBorder="1" applyAlignment="1" applyProtection="1">
      <alignment horizontal="left"/>
    </xf>
    <xf numFmtId="0" fontId="0" fillId="0" borderId="55" xfId="0" applyBorder="1" applyAlignment="1" applyProtection="1">
      <alignment horizontal="left"/>
    </xf>
    <xf numFmtId="0" fontId="0" fillId="0" borderId="37" xfId="0" applyBorder="1" applyAlignment="1" applyProtection="1">
      <alignment horizontal="left"/>
    </xf>
    <xf numFmtId="0" fontId="0" fillId="0" borderId="54" xfId="0" applyBorder="1" applyAlignment="1" applyProtection="1">
      <alignment horizontal="left"/>
    </xf>
    <xf numFmtId="0" fontId="0" fillId="0" borderId="40" xfId="0" applyBorder="1" applyAlignment="1" applyProtection="1">
      <alignment horizontal="left"/>
    </xf>
    <xf numFmtId="165" fontId="0" fillId="0" borderId="0" xfId="0" applyNumberFormat="1" applyAlignment="1">
      <alignment horizontal="right" vertical="top"/>
      <protection locked="0"/>
    </xf>
    <xf numFmtId="166" fontId="0" fillId="0" borderId="0" xfId="0" applyNumberFormat="1" applyAlignment="1">
      <alignment horizontal="right" vertical="top"/>
      <protection locked="0"/>
    </xf>
    <xf numFmtId="39" fontId="0" fillId="0" borderId="0" xfId="0" applyNumberFormat="1" applyAlignment="1">
      <alignment horizontal="right" vertical="top"/>
      <protection locked="0"/>
    </xf>
    <xf numFmtId="0" fontId="0" fillId="0" borderId="0" xfId="0" applyAlignment="1">
      <alignment horizontal="left" vertical="top" wrapText="1"/>
      <protection locked="0"/>
    </xf>
    <xf numFmtId="37" fontId="0" fillId="0" borderId="0" xfId="0" applyNumberFormat="1" applyAlignment="1">
      <alignment horizontal="right" vertical="top"/>
      <protection locked="0"/>
    </xf>
    <xf numFmtId="167" fontId="0" fillId="0" borderId="0" xfId="0" applyNumberFormat="1" applyAlignment="1">
      <alignment horizontal="left" vertical="top"/>
      <protection locked="0"/>
    </xf>
    <xf numFmtId="39" fontId="16" fillId="0" borderId="0" xfId="0" applyNumberFormat="1" applyFont="1" applyAlignment="1">
      <alignment horizontal="right"/>
      <protection locked="0"/>
    </xf>
    <xf numFmtId="166" fontId="16" fillId="0" borderId="0" xfId="0" applyNumberFormat="1" applyFont="1" applyAlignment="1">
      <alignment horizontal="right"/>
      <protection locked="0"/>
    </xf>
    <xf numFmtId="165" fontId="16" fillId="0" borderId="0" xfId="0" applyNumberFormat="1" applyFont="1" applyAlignment="1">
      <alignment horizontal="right"/>
      <protection locked="0"/>
    </xf>
    <xf numFmtId="0" fontId="16" fillId="0" borderId="0" xfId="0" applyFont="1" applyAlignment="1">
      <alignment horizontal="left" wrapText="1"/>
      <protection locked="0"/>
    </xf>
    <xf numFmtId="37" fontId="16" fillId="0" borderId="0" xfId="0" applyNumberFormat="1" applyFont="1" applyAlignment="1">
      <alignment horizontal="right"/>
      <protection locked="0"/>
    </xf>
    <xf numFmtId="165" fontId="17" fillId="0" borderId="56" xfId="0" applyNumberFormat="1" applyFont="1" applyBorder="1" applyAlignment="1">
      <alignment horizontal="right"/>
      <protection locked="0"/>
    </xf>
    <xf numFmtId="166" fontId="17" fillId="0" borderId="56" xfId="0" applyNumberFormat="1" applyFont="1" applyBorder="1" applyAlignment="1">
      <alignment horizontal="right"/>
      <protection locked="0"/>
    </xf>
    <xf numFmtId="39" fontId="17" fillId="0" borderId="56" xfId="0" applyNumberFormat="1" applyFont="1" applyBorder="1" applyAlignment="1">
      <alignment horizontal="right"/>
      <protection locked="0"/>
    </xf>
    <xf numFmtId="0" fontId="17" fillId="0" borderId="56" xfId="0" applyFont="1" applyBorder="1" applyAlignment="1">
      <alignment horizontal="left" wrapText="1"/>
      <protection locked="0"/>
    </xf>
    <xf numFmtId="37" fontId="17" fillId="0" borderId="56" xfId="0" applyNumberFormat="1" applyFont="1" applyBorder="1" applyAlignment="1">
      <alignment horizontal="right"/>
      <protection locked="0"/>
    </xf>
    <xf numFmtId="165" fontId="18" fillId="0" borderId="0" xfId="0" applyNumberFormat="1" applyFont="1" applyAlignment="1">
      <alignment horizontal="right"/>
      <protection locked="0"/>
    </xf>
    <xf numFmtId="166" fontId="18" fillId="0" borderId="0" xfId="0" applyNumberFormat="1" applyFont="1" applyAlignment="1">
      <alignment horizontal="right"/>
      <protection locked="0"/>
    </xf>
    <xf numFmtId="39" fontId="18" fillId="0" borderId="0" xfId="0" applyNumberFormat="1" applyFont="1" applyAlignment="1">
      <alignment horizontal="right"/>
      <protection locked="0"/>
    </xf>
    <xf numFmtId="0" fontId="18" fillId="0" borderId="0" xfId="0" applyFont="1" applyAlignment="1">
      <alignment horizontal="left" wrapText="1"/>
      <protection locked="0"/>
    </xf>
    <xf numFmtId="37" fontId="18" fillId="0" borderId="0" xfId="0" applyNumberFormat="1" applyFont="1" applyAlignment="1">
      <alignment horizontal="right"/>
      <protection locked="0"/>
    </xf>
    <xf numFmtId="165" fontId="19" fillId="0" borderId="56" xfId="0" applyNumberFormat="1" applyFont="1" applyBorder="1" applyAlignment="1">
      <alignment horizontal="right"/>
      <protection locked="0"/>
    </xf>
    <xf numFmtId="166" fontId="19" fillId="0" borderId="56" xfId="0" applyNumberFormat="1" applyFont="1" applyBorder="1" applyAlignment="1">
      <alignment horizontal="right"/>
      <protection locked="0"/>
    </xf>
    <xf numFmtId="39" fontId="19" fillId="0" borderId="56" xfId="0" applyNumberFormat="1" applyFont="1" applyBorder="1" applyAlignment="1">
      <alignment horizontal="right"/>
      <protection locked="0"/>
    </xf>
    <xf numFmtId="0" fontId="19" fillId="0" borderId="56" xfId="0" applyFont="1" applyBorder="1" applyAlignment="1">
      <alignment horizontal="left" wrapText="1"/>
      <protection locked="0"/>
    </xf>
    <xf numFmtId="37" fontId="19" fillId="0" borderId="56" xfId="0" applyNumberFormat="1" applyFont="1" applyBorder="1" applyAlignment="1">
      <alignment horizontal="right"/>
      <protection locked="0"/>
    </xf>
    <xf numFmtId="165" fontId="20" fillId="0" borderId="0" xfId="0" applyNumberFormat="1" applyFont="1" applyAlignment="1">
      <alignment horizontal="right"/>
      <protection locked="0"/>
    </xf>
    <xf numFmtId="166" fontId="20" fillId="0" borderId="0" xfId="0" applyNumberFormat="1" applyFont="1" applyAlignment="1">
      <alignment horizontal="right"/>
      <protection locked="0"/>
    </xf>
    <xf numFmtId="39" fontId="20" fillId="0" borderId="0" xfId="0" applyNumberFormat="1" applyFont="1" applyAlignment="1">
      <alignment horizontal="right"/>
      <protection locked="0"/>
    </xf>
    <xf numFmtId="0" fontId="20" fillId="0" borderId="0" xfId="0" applyFont="1" applyAlignment="1">
      <alignment horizontal="left" wrapText="1"/>
      <protection locked="0"/>
    </xf>
    <xf numFmtId="37" fontId="20" fillId="0" borderId="0" xfId="0" applyNumberFormat="1" applyFont="1" applyAlignment="1">
      <alignment horizontal="right"/>
      <protection locked="0"/>
    </xf>
    <xf numFmtId="39" fontId="21" fillId="0" borderId="0" xfId="0" applyNumberFormat="1" applyFont="1" applyAlignment="1">
      <alignment horizontal="right"/>
      <protection locked="0"/>
    </xf>
    <xf numFmtId="166" fontId="21" fillId="0" borderId="0" xfId="0" applyNumberFormat="1" applyFont="1" applyAlignment="1">
      <alignment horizontal="right"/>
      <protection locked="0"/>
    </xf>
    <xf numFmtId="165" fontId="21" fillId="0" borderId="0" xfId="0" applyNumberFormat="1" applyFont="1" applyAlignment="1">
      <alignment horizontal="right"/>
      <protection locked="0"/>
    </xf>
    <xf numFmtId="0" fontId="21" fillId="0" borderId="0" xfId="0" applyFont="1" applyAlignment="1">
      <alignment horizontal="left" wrapText="1"/>
      <protection locked="0"/>
    </xf>
    <xf numFmtId="37" fontId="21" fillId="0" borderId="0" xfId="0" applyNumberFormat="1" applyFont="1" applyAlignment="1">
      <alignment horizontal="right"/>
      <protection locked="0"/>
    </xf>
    <xf numFmtId="39" fontId="22" fillId="0" borderId="0" xfId="0" applyNumberFormat="1" applyFont="1" applyAlignment="1">
      <alignment horizontal="right"/>
      <protection locked="0"/>
    </xf>
    <xf numFmtId="166" fontId="22" fillId="0" borderId="0" xfId="0" applyNumberFormat="1" applyFont="1" applyAlignment="1">
      <alignment horizontal="right"/>
      <protection locked="0"/>
    </xf>
    <xf numFmtId="165" fontId="22" fillId="0" borderId="0" xfId="0" applyNumberFormat="1" applyFont="1" applyAlignment="1">
      <alignment horizontal="right"/>
      <protection locked="0"/>
    </xf>
    <xf numFmtId="0" fontId="22" fillId="0" borderId="0" xfId="0" applyFont="1" applyAlignment="1">
      <alignment horizontal="left" wrapText="1"/>
      <protection locked="0"/>
    </xf>
    <xf numFmtId="37" fontId="22" fillId="0" borderId="0" xfId="0" applyNumberFormat="1" applyFont="1" applyAlignment="1">
      <alignment horizontal="right"/>
      <protection locked="0"/>
    </xf>
    <xf numFmtId="165" fontId="23" fillId="0" borderId="0" xfId="0" applyNumberFormat="1" applyFont="1" applyAlignment="1">
      <alignment horizontal="right"/>
      <protection locked="0"/>
    </xf>
    <xf numFmtId="166" fontId="23" fillId="0" borderId="0" xfId="0" applyNumberFormat="1" applyFont="1" applyAlignment="1">
      <alignment horizontal="right"/>
      <protection locked="0"/>
    </xf>
    <xf numFmtId="39" fontId="23" fillId="0" borderId="0" xfId="0" applyNumberFormat="1" applyFont="1" applyAlignment="1">
      <alignment horizontal="right"/>
      <protection locked="0"/>
    </xf>
    <xf numFmtId="0" fontId="23" fillId="0" borderId="0" xfId="0" applyFont="1" applyAlignment="1">
      <alignment horizontal="left" wrapText="1"/>
      <protection locked="0"/>
    </xf>
    <xf numFmtId="37" fontId="23" fillId="0" borderId="0" xfId="0" applyNumberFormat="1" applyFont="1" applyAlignment="1">
      <alignment horizontal="right"/>
      <protection locked="0"/>
    </xf>
    <xf numFmtId="0" fontId="7" fillId="0" borderId="0" xfId="0" applyFont="1" applyAlignment="1" applyProtection="1">
      <alignment horizontal="left"/>
    </xf>
    <xf numFmtId="0" fontId="24" fillId="2" borderId="56" xfId="0" applyFont="1" applyFill="1" applyBorder="1" applyAlignment="1" applyProtection="1">
      <alignment horizontal="center" vertical="center" wrapText="1"/>
    </xf>
    <xf numFmtId="165" fontId="17" fillId="0" borderId="0" xfId="0" applyNumberFormat="1" applyFont="1" applyAlignment="1" applyProtection="1">
      <alignment horizontal="right" vertical="top"/>
    </xf>
    <xf numFmtId="0" fontId="17" fillId="0" borderId="0" xfId="0" applyFont="1" applyAlignment="1" applyProtection="1">
      <alignment horizontal="left"/>
    </xf>
    <xf numFmtId="39" fontId="17" fillId="0" borderId="0" xfId="0" applyNumberFormat="1" applyFont="1" applyAlignment="1" applyProtection="1">
      <alignment horizontal="right" vertical="top"/>
    </xf>
    <xf numFmtId="0" fontId="17" fillId="0" borderId="0" xfId="0" applyFont="1" applyAlignment="1" applyProtection="1">
      <alignment horizontal="left" vertical="top" wrapText="1"/>
    </xf>
    <xf numFmtId="0" fontId="11" fillId="0" borderId="0" xfId="0" applyFont="1" applyAlignment="1" applyProtection="1">
      <alignment horizontal="left" vertical="top" wrapText="1"/>
    </xf>
    <xf numFmtId="166" fontId="17" fillId="0" borderId="0" xfId="0" applyNumberFormat="1" applyFont="1" applyAlignment="1" applyProtection="1">
      <alignment horizontal="right" vertical="top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/>
    </xf>
    <xf numFmtId="0" fontId="14" fillId="0" borderId="0" xfId="1" applyAlignment="1">
      <alignment horizontal="left" vertical="top"/>
      <protection locked="0"/>
    </xf>
    <xf numFmtId="165" fontId="21" fillId="0" borderId="56" xfId="1" applyNumberFormat="1" applyFont="1" applyBorder="1" applyAlignment="1">
      <alignment horizontal="right"/>
      <protection locked="0"/>
    </xf>
    <xf numFmtId="39" fontId="21" fillId="0" borderId="56" xfId="1" applyNumberFormat="1" applyFont="1" applyBorder="1" applyAlignment="1">
      <alignment horizontal="right"/>
      <protection locked="0"/>
    </xf>
    <xf numFmtId="0" fontId="21" fillId="0" borderId="56" xfId="1" applyFont="1" applyBorder="1" applyAlignment="1">
      <alignment horizontal="left" wrapText="1"/>
      <protection locked="0"/>
    </xf>
    <xf numFmtId="0" fontId="21" fillId="0" borderId="56" xfId="1" applyFont="1" applyBorder="1" applyAlignment="1">
      <alignment horizontal="center" wrapText="1"/>
      <protection locked="0"/>
    </xf>
    <xf numFmtId="165" fontId="22" fillId="0" borderId="0" xfId="1" applyNumberFormat="1" applyFont="1" applyAlignment="1">
      <alignment horizontal="right"/>
      <protection locked="0"/>
    </xf>
    <xf numFmtId="39" fontId="22" fillId="0" borderId="0" xfId="1" applyNumberFormat="1" applyFont="1" applyAlignment="1">
      <alignment horizontal="right"/>
      <protection locked="0"/>
    </xf>
    <xf numFmtId="0" fontId="22" fillId="0" borderId="0" xfId="1" applyFont="1" applyAlignment="1">
      <alignment horizontal="left" wrapText="1"/>
      <protection locked="0"/>
    </xf>
    <xf numFmtId="0" fontId="22" fillId="0" borderId="0" xfId="1" applyFont="1" applyAlignment="1">
      <alignment horizontal="center" wrapText="1"/>
      <protection locked="0"/>
    </xf>
    <xf numFmtId="39" fontId="16" fillId="0" borderId="0" xfId="1" applyNumberFormat="1" applyFont="1" applyAlignment="1">
      <alignment horizontal="right"/>
      <protection locked="0"/>
    </xf>
    <xf numFmtId="0" fontId="16" fillId="0" borderId="0" xfId="1" applyFont="1" applyAlignment="1">
      <alignment horizontal="left" wrapText="1"/>
      <protection locked="0"/>
    </xf>
    <xf numFmtId="0" fontId="16" fillId="0" borderId="0" xfId="1" applyFont="1" applyAlignment="1">
      <alignment horizontal="center" wrapText="1"/>
      <protection locked="0"/>
    </xf>
    <xf numFmtId="0" fontId="7" fillId="0" borderId="0" xfId="1" applyFont="1" applyAlignment="1" applyProtection="1">
      <alignment horizontal="left"/>
    </xf>
    <xf numFmtId="0" fontId="7" fillId="0" borderId="0" xfId="1" applyFont="1" applyAlignment="1" applyProtection="1">
      <alignment horizontal="left" vertical="center"/>
    </xf>
    <xf numFmtId="0" fontId="9" fillId="2" borderId="56" xfId="1" applyFont="1" applyFill="1" applyBorder="1" applyAlignment="1" applyProtection="1">
      <alignment horizontal="center" vertical="center"/>
    </xf>
    <xf numFmtId="0" fontId="9" fillId="2" borderId="56" xfId="1" applyFont="1" applyFill="1" applyBorder="1" applyAlignment="1" applyProtection="1">
      <alignment horizontal="center" vertical="center" wrapText="1"/>
    </xf>
    <xf numFmtId="0" fontId="26" fillId="0" borderId="0" xfId="1" applyFont="1" applyAlignment="1" applyProtection="1">
      <alignment horizontal="left" vertical="top"/>
    </xf>
    <xf numFmtId="0" fontId="26" fillId="0" borderId="0" xfId="1" applyFont="1" applyAlignment="1" applyProtection="1">
      <alignment horizontal="left" vertical="center"/>
    </xf>
    <xf numFmtId="0" fontId="27" fillId="0" borderId="0" xfId="1" applyFont="1" applyAlignment="1" applyProtection="1">
      <alignment horizontal="left" vertical="center"/>
    </xf>
    <xf numFmtId="0" fontId="26" fillId="0" borderId="0" xfId="1" applyFont="1" applyAlignment="1" applyProtection="1">
      <alignment horizontal="left"/>
    </xf>
    <xf numFmtId="0" fontId="28" fillId="0" borderId="0" xfId="1" applyFont="1" applyAlignment="1" applyProtection="1">
      <alignment horizontal="left"/>
    </xf>
    <xf numFmtId="0" fontId="29" fillId="0" borderId="0" xfId="1" applyFont="1" applyAlignment="1" applyProtection="1">
      <alignment horizontal="left" vertical="top"/>
    </xf>
    <xf numFmtId="0" fontId="30" fillId="0" borderId="0" xfId="1" applyFont="1" applyAlignment="1" applyProtection="1">
      <alignment horizontal="left"/>
    </xf>
    <xf numFmtId="0" fontId="31" fillId="0" borderId="0" xfId="1" applyFont="1" applyAlignment="1" applyProtection="1">
      <alignment horizontal="left" vertical="center"/>
    </xf>
    <xf numFmtId="0" fontId="27" fillId="0" borderId="0" xfId="1" applyFont="1" applyAlignment="1" applyProtection="1">
      <alignment horizontal="left"/>
    </xf>
    <xf numFmtId="0" fontId="33" fillId="0" borderId="0" xfId="2"/>
    <xf numFmtId="2" fontId="34" fillId="0" borderId="57" xfId="2" applyNumberFormat="1" applyFont="1" applyBorder="1"/>
    <xf numFmtId="0" fontId="34" fillId="0" borderId="58" xfId="2" applyFont="1" applyBorder="1"/>
    <xf numFmtId="0" fontId="34" fillId="0" borderId="59" xfId="2" applyFont="1" applyBorder="1"/>
    <xf numFmtId="2" fontId="35" fillId="0" borderId="60" xfId="2" applyNumberFormat="1" applyFont="1" applyBorder="1"/>
    <xf numFmtId="0" fontId="35" fillId="0" borderId="61" xfId="2" applyFont="1" applyBorder="1"/>
    <xf numFmtId="0" fontId="35" fillId="0" borderId="62" xfId="2" applyFont="1" applyBorder="1"/>
    <xf numFmtId="0" fontId="35" fillId="0" borderId="63" xfId="2" applyFont="1" applyBorder="1"/>
    <xf numFmtId="0" fontId="33" fillId="0" borderId="63" xfId="2" applyBorder="1"/>
    <xf numFmtId="0" fontId="33" fillId="0" borderId="62" xfId="2" applyBorder="1"/>
    <xf numFmtId="2" fontId="33" fillId="0" borderId="64" xfId="2" applyNumberFormat="1" applyBorder="1" applyAlignment="1">
      <alignment vertical="center"/>
    </xf>
    <xf numFmtId="0" fontId="33" fillId="0" borderId="64" xfId="2" applyBorder="1" applyAlignment="1">
      <alignment horizontal="center" vertical="center"/>
    </xf>
    <xf numFmtId="2" fontId="33" fillId="0" borderId="64" xfId="2" applyNumberFormat="1" applyBorder="1" applyAlignment="1">
      <alignment horizontal="right" vertical="center"/>
    </xf>
    <xf numFmtId="0" fontId="33" fillId="0" borderId="64" xfId="2" applyBorder="1"/>
    <xf numFmtId="0" fontId="33" fillId="0" borderId="64" xfId="2" applyBorder="1" applyAlignment="1">
      <alignment vertical="center"/>
    </xf>
    <xf numFmtId="2" fontId="33" fillId="0" borderId="65" xfId="2" applyNumberFormat="1" applyBorder="1" applyAlignment="1">
      <alignment vertical="center"/>
    </xf>
    <xf numFmtId="0" fontId="33" fillId="0" borderId="65" xfId="2" applyBorder="1" applyAlignment="1">
      <alignment horizontal="center" vertical="center"/>
    </xf>
    <xf numFmtId="2" fontId="33" fillId="0" borderId="65" xfId="2" applyNumberFormat="1" applyBorder="1" applyAlignment="1">
      <alignment horizontal="right" vertical="center"/>
    </xf>
    <xf numFmtId="0" fontId="33" fillId="0" borderId="65" xfId="2" applyBorder="1"/>
    <xf numFmtId="0" fontId="33" fillId="0" borderId="65" xfId="2" applyBorder="1" applyAlignment="1">
      <alignment vertical="center"/>
    </xf>
    <xf numFmtId="0" fontId="33" fillId="0" borderId="65" xfId="2" applyBorder="1" applyAlignment="1">
      <alignment wrapText="1"/>
    </xf>
    <xf numFmtId="0" fontId="15" fillId="0" borderId="66" xfId="2" applyFont="1" applyBorder="1" applyAlignment="1">
      <alignment horizontal="center" vertical="center"/>
    </xf>
    <xf numFmtId="0" fontId="15" fillId="0" borderId="66" xfId="2" applyFont="1" applyBorder="1"/>
    <xf numFmtId="14" fontId="33" fillId="3" borderId="61" xfId="2" applyNumberFormat="1" applyFill="1" applyBorder="1"/>
    <xf numFmtId="0" fontId="33" fillId="3" borderId="62" xfId="2" applyFill="1" applyBorder="1"/>
    <xf numFmtId="0" fontId="33" fillId="3" borderId="61" xfId="2" applyFill="1" applyBorder="1"/>
    <xf numFmtId="0" fontId="33" fillId="3" borderId="63" xfId="2" applyFill="1" applyBorder="1"/>
    <xf numFmtId="0" fontId="35" fillId="3" borderId="61" xfId="2" applyFont="1" applyFill="1" applyBorder="1"/>
    <xf numFmtId="0" fontId="33" fillId="3" borderId="59" xfId="2" applyFill="1" applyBorder="1"/>
    <xf numFmtId="0" fontId="15" fillId="3" borderId="63" xfId="2" applyFont="1" applyFill="1" applyBorder="1"/>
    <xf numFmtId="0" fontId="1" fillId="0" borderId="33" xfId="0" applyFont="1" applyBorder="1" applyAlignment="1" applyProtection="1">
      <alignment horizontal="left" vertical="center" wrapText="1"/>
    </xf>
    <xf numFmtId="0" fontId="1" fillId="0" borderId="32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horizontal="left" vertical="center"/>
    </xf>
    <xf numFmtId="0" fontId="9" fillId="0" borderId="33" xfId="0" applyFont="1" applyBorder="1" applyAlignment="1" applyProtection="1">
      <alignment horizontal="left" vertical="center" wrapText="1"/>
    </xf>
    <xf numFmtId="0" fontId="9" fillId="0" borderId="32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/>
    </xf>
    <xf numFmtId="0" fontId="11" fillId="0" borderId="48" xfId="0" applyFont="1" applyBorder="1" applyAlignment="1" applyProtection="1">
      <alignment horizontal="left" vertical="center" wrapText="1"/>
    </xf>
    <xf numFmtId="0" fontId="11" fillId="0" borderId="5" xfId="0" applyFont="1" applyBorder="1" applyAlignment="1" applyProtection="1">
      <alignment horizontal="center" vertical="center"/>
    </xf>
    <xf numFmtId="0" fontId="11" fillId="0" borderId="47" xfId="0" applyFont="1" applyBorder="1" applyAlignment="1" applyProtection="1">
      <alignment horizontal="center" vertical="center"/>
    </xf>
    <xf numFmtId="0" fontId="9" fillId="0" borderId="53" xfId="0" applyFont="1" applyBorder="1" applyAlignment="1" applyProtection="1">
      <alignment horizontal="left" vertical="center" wrapText="1"/>
    </xf>
    <xf numFmtId="0" fontId="9" fillId="0" borderId="0" xfId="0" applyFont="1" applyAlignment="1" applyProtection="1">
      <alignment horizontal="left" vertical="center" wrapText="1"/>
    </xf>
    <xf numFmtId="0" fontId="9" fillId="0" borderId="52" xfId="0" applyFont="1" applyBorder="1" applyAlignment="1" applyProtection="1">
      <alignment horizontal="left" vertical="center" wrapText="1"/>
    </xf>
    <xf numFmtId="0" fontId="12" fillId="0" borderId="51" xfId="0" applyFont="1" applyBorder="1" applyAlignment="1" applyProtection="1">
      <alignment horizontal="left" vertical="center" wrapText="1"/>
    </xf>
    <xf numFmtId="0" fontId="12" fillId="0" borderId="54" xfId="0" applyFont="1" applyBorder="1" applyAlignment="1" applyProtection="1">
      <alignment horizontal="left" vertical="center" wrapText="1"/>
    </xf>
    <xf numFmtId="0" fontId="12" fillId="0" borderId="50" xfId="0" applyFont="1" applyBorder="1" applyAlignment="1" applyProtection="1">
      <alignment horizontal="left" vertical="center" wrapText="1"/>
    </xf>
    <xf numFmtId="0" fontId="11" fillId="0" borderId="53" xfId="0" applyFont="1" applyBorder="1" applyAlignment="1" applyProtection="1">
      <alignment horizontal="left" vertical="center" wrapText="1"/>
    </xf>
    <xf numFmtId="0" fontId="11" fillId="0" borderId="0" xfId="0" applyFont="1" applyAlignment="1" applyProtection="1">
      <alignment horizontal="left" vertical="center" wrapText="1"/>
    </xf>
    <xf numFmtId="0" fontId="11" fillId="0" borderId="52" xfId="0" applyFont="1" applyBorder="1" applyAlignment="1" applyProtection="1">
      <alignment horizontal="left" vertical="center" wrapText="1"/>
    </xf>
    <xf numFmtId="0" fontId="11" fillId="0" borderId="5" xfId="0" applyFont="1" applyBorder="1" applyAlignment="1" applyProtection="1">
      <alignment horizontal="left" vertical="center" wrapText="1"/>
    </xf>
    <xf numFmtId="0" fontId="11" fillId="0" borderId="47" xfId="0" applyFont="1" applyBorder="1" applyAlignment="1" applyProtection="1">
      <alignment horizontal="left" vertical="center" wrapText="1"/>
    </xf>
    <xf numFmtId="0" fontId="11" fillId="0" borderId="51" xfId="0" applyFont="1" applyBorder="1" applyAlignment="1" applyProtection="1">
      <alignment horizontal="left" vertical="center" wrapText="1"/>
    </xf>
    <xf numFmtId="0" fontId="11" fillId="0" borderId="54" xfId="0" applyFont="1" applyBorder="1" applyAlignment="1" applyProtection="1">
      <alignment horizontal="left" vertical="center" wrapText="1"/>
    </xf>
    <xf numFmtId="0" fontId="11" fillId="0" borderId="50" xfId="0" applyFont="1" applyBorder="1" applyAlignment="1" applyProtection="1">
      <alignment horizontal="left" vertical="center" wrapText="1"/>
    </xf>
    <xf numFmtId="0" fontId="32" fillId="0" borderId="0" xfId="1" applyFont="1" applyAlignment="1" applyProtection="1">
      <alignment horizontal="center" vertical="center"/>
    </xf>
    <xf numFmtId="0" fontId="26" fillId="0" borderId="0" xfId="1" applyFont="1" applyAlignment="1" applyProtection="1">
      <alignment horizontal="left" vertical="center"/>
    </xf>
    <xf numFmtId="39" fontId="26" fillId="0" borderId="0" xfId="1" applyNumberFormat="1" applyFont="1" applyAlignment="1" applyProtection="1">
      <alignment horizontal="left" vertical="center"/>
    </xf>
    <xf numFmtId="165" fontId="26" fillId="0" borderId="0" xfId="1" applyNumberFormat="1" applyFont="1" applyAlignment="1" applyProtection="1">
      <alignment horizontal="left" vertical="center"/>
    </xf>
    <xf numFmtId="0" fontId="25" fillId="0" borderId="0" xfId="0" applyFont="1" applyAlignment="1" applyProtection="1">
      <alignment horizontal="center" vertical="center"/>
    </xf>
  </cellXfs>
  <cellStyles count="3">
    <cellStyle name="Normálna" xfId="0" builtinId="0"/>
    <cellStyle name="Normálna 2" xfId="1" xr:uid="{E6172896-4C7D-4E70-B976-B532345AB530}"/>
    <cellStyle name="Normálna 3" xfId="2" xr:uid="{B14BCB15-D67D-4E40-9B2E-414531592F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3F476-84A2-4968-93DC-99F0963D1A51}">
  <sheetPr>
    <pageSetUpPr fitToPage="1"/>
  </sheetPr>
  <dimension ref="A1:S38"/>
  <sheetViews>
    <sheetView showGridLines="0" workbookViewId="0">
      <pane ySplit="3" topLeftCell="A49" activePane="bottomLeft" state="frozenSplit"/>
      <selection pane="bottomLeft" activeCell="N48" sqref="N48"/>
    </sheetView>
  </sheetViews>
  <sheetFormatPr defaultColWidth="9.1640625" defaultRowHeight="12" customHeight="1"/>
  <cols>
    <col min="1" max="1" width="3" style="1" customWidth="1"/>
    <col min="2" max="2" width="2.5" style="1" customWidth="1"/>
    <col min="3" max="3" width="3.83203125" style="1" customWidth="1"/>
    <col min="4" max="4" width="11.6640625" style="1" customWidth="1"/>
    <col min="5" max="5" width="14.83203125" style="1" customWidth="1"/>
    <col min="6" max="6" width="0.5" style="1" customWidth="1"/>
    <col min="7" max="7" width="3.1640625" style="1" customWidth="1"/>
    <col min="8" max="8" width="3" style="1" customWidth="1"/>
    <col min="9" max="9" width="12.33203125" style="1" customWidth="1"/>
    <col min="10" max="10" width="16.1640625" style="1" customWidth="1"/>
    <col min="11" max="11" width="0.6640625" style="1" customWidth="1"/>
    <col min="12" max="12" width="3" style="1" customWidth="1"/>
    <col min="13" max="13" width="3.6640625" style="1" customWidth="1"/>
    <col min="14" max="14" width="9" style="1" customWidth="1"/>
    <col min="15" max="15" width="4.33203125" style="1" customWidth="1"/>
    <col min="16" max="16" width="15.33203125" style="1" customWidth="1"/>
    <col min="17" max="17" width="7.5" style="1" customWidth="1"/>
    <col min="18" max="18" width="14.5" style="1" customWidth="1"/>
    <col min="19" max="19" width="0.5" style="1" customWidth="1"/>
    <col min="20" max="16384" width="9.1640625" style="1"/>
  </cols>
  <sheetData>
    <row r="1" spans="1:19" ht="14.25" customHeight="1">
      <c r="A1" s="129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8"/>
      <c r="P1" s="127"/>
      <c r="Q1" s="127"/>
      <c r="R1" s="127"/>
      <c r="S1" s="126"/>
    </row>
    <row r="2" spans="1:19" ht="21" customHeight="1">
      <c r="A2" s="125"/>
      <c r="B2" s="123"/>
      <c r="C2" s="123"/>
      <c r="D2" s="123"/>
      <c r="E2" s="123"/>
      <c r="F2" s="123"/>
      <c r="G2" s="124" t="s">
        <v>96</v>
      </c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2"/>
    </row>
    <row r="3" spans="1:19" ht="12" customHeight="1">
      <c r="A3" s="121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19"/>
    </row>
    <row r="4" spans="1:19" ht="9" customHeight="1" thickBot="1">
      <c r="A4" s="118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20"/>
      <c r="P4" s="59"/>
      <c r="Q4" s="59"/>
      <c r="R4" s="59"/>
      <c r="S4" s="117"/>
    </row>
    <row r="5" spans="1:19" ht="24.75" customHeight="1">
      <c r="A5" s="23"/>
      <c r="B5" s="20" t="s">
        <v>95</v>
      </c>
      <c r="C5" s="20"/>
      <c r="D5" s="20"/>
      <c r="E5" s="256" t="s">
        <v>94</v>
      </c>
      <c r="F5" s="257"/>
      <c r="G5" s="257"/>
      <c r="H5" s="257"/>
      <c r="I5" s="257"/>
      <c r="J5" s="257"/>
      <c r="K5" s="257"/>
      <c r="L5" s="257"/>
      <c r="M5" s="258"/>
      <c r="N5" s="20"/>
      <c r="O5" s="20"/>
      <c r="P5" s="20" t="s">
        <v>93</v>
      </c>
      <c r="Q5" s="116"/>
      <c r="R5" s="105"/>
      <c r="S5" s="99"/>
    </row>
    <row r="6" spans="1:19" ht="24.75" customHeight="1">
      <c r="A6" s="23"/>
      <c r="B6" s="20" t="s">
        <v>92</v>
      </c>
      <c r="C6" s="20"/>
      <c r="D6" s="20"/>
      <c r="E6" s="259" t="s">
        <v>91</v>
      </c>
      <c r="F6" s="260"/>
      <c r="G6" s="260"/>
      <c r="H6" s="260"/>
      <c r="I6" s="260"/>
      <c r="J6" s="260"/>
      <c r="K6" s="260"/>
      <c r="L6" s="260"/>
      <c r="M6" s="261"/>
      <c r="N6" s="20"/>
      <c r="O6" s="20"/>
      <c r="P6" s="20" t="s">
        <v>90</v>
      </c>
      <c r="Q6" s="115"/>
      <c r="R6" s="114"/>
      <c r="S6" s="99"/>
    </row>
    <row r="7" spans="1:19" ht="24.75" customHeight="1" thickBot="1">
      <c r="A7" s="23"/>
      <c r="B7" s="20"/>
      <c r="C7" s="20"/>
      <c r="D7" s="20"/>
      <c r="E7" s="250" t="s">
        <v>89</v>
      </c>
      <c r="F7" s="262"/>
      <c r="G7" s="262"/>
      <c r="H7" s="262"/>
      <c r="I7" s="262"/>
      <c r="J7" s="262"/>
      <c r="K7" s="262"/>
      <c r="L7" s="262"/>
      <c r="M7" s="263"/>
      <c r="N7" s="20"/>
      <c r="O7" s="20"/>
      <c r="P7" s="20" t="s">
        <v>88</v>
      </c>
      <c r="Q7" s="113"/>
      <c r="R7" s="100"/>
      <c r="S7" s="99"/>
    </row>
    <row r="8" spans="1:19" ht="24.75" customHeight="1" thickBot="1">
      <c r="A8" s="23"/>
      <c r="B8" s="247"/>
      <c r="C8" s="247"/>
      <c r="D8" s="247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 t="s">
        <v>87</v>
      </c>
      <c r="Q8" s="20" t="s">
        <v>86</v>
      </c>
      <c r="R8" s="20"/>
      <c r="S8" s="99"/>
    </row>
    <row r="9" spans="1:19" ht="24.75" customHeight="1" thickBot="1">
      <c r="A9" s="23"/>
      <c r="B9" s="20" t="s">
        <v>268</v>
      </c>
      <c r="C9" s="20"/>
      <c r="D9" s="20"/>
      <c r="E9" s="264"/>
      <c r="F9" s="265"/>
      <c r="G9" s="265"/>
      <c r="H9" s="265"/>
      <c r="I9" s="265"/>
      <c r="J9" s="265"/>
      <c r="K9" s="265"/>
      <c r="L9" s="265"/>
      <c r="M9" s="266"/>
      <c r="N9" s="20"/>
      <c r="O9" s="20"/>
      <c r="P9" s="112"/>
      <c r="Q9" s="111"/>
      <c r="R9" s="38"/>
      <c r="S9" s="99"/>
    </row>
    <row r="10" spans="1:19" ht="24.75" customHeight="1" thickBot="1">
      <c r="A10" s="23"/>
      <c r="B10" s="20" t="s">
        <v>269</v>
      </c>
      <c r="C10" s="20"/>
      <c r="D10" s="20"/>
      <c r="E10" s="259"/>
      <c r="F10" s="254"/>
      <c r="G10" s="254"/>
      <c r="H10" s="254"/>
      <c r="I10" s="254"/>
      <c r="J10" s="254"/>
      <c r="K10" s="254"/>
      <c r="L10" s="254"/>
      <c r="M10" s="255"/>
      <c r="N10" s="20"/>
      <c r="O10" s="20"/>
      <c r="P10" s="112"/>
      <c r="Q10" s="111"/>
      <c r="R10" s="38"/>
      <c r="S10" s="99"/>
    </row>
    <row r="11" spans="1:19" ht="24.75" customHeight="1" thickBot="1">
      <c r="A11" s="23"/>
      <c r="B11" s="20" t="s">
        <v>87</v>
      </c>
      <c r="C11" s="20"/>
      <c r="D11" s="20"/>
      <c r="E11" s="253" t="s">
        <v>85</v>
      </c>
      <c r="F11" s="254"/>
      <c r="G11" s="254"/>
      <c r="H11" s="254"/>
      <c r="I11" s="254"/>
      <c r="J11" s="254"/>
      <c r="K11" s="254"/>
      <c r="L11" s="254"/>
      <c r="M11" s="255"/>
      <c r="N11" s="20"/>
      <c r="O11" s="20"/>
      <c r="P11" s="112"/>
      <c r="Q11" s="111"/>
      <c r="R11" s="38"/>
      <c r="S11" s="99"/>
    </row>
    <row r="12" spans="1:19" ht="21.75" customHeight="1" thickBot="1">
      <c r="A12" s="110"/>
      <c r="B12" s="248" t="s">
        <v>84</v>
      </c>
      <c r="C12" s="248"/>
      <c r="D12" s="248"/>
      <c r="E12" s="250"/>
      <c r="F12" s="251"/>
      <c r="G12" s="251"/>
      <c r="H12" s="251"/>
      <c r="I12" s="251"/>
      <c r="J12" s="251"/>
      <c r="K12" s="251"/>
      <c r="L12" s="251"/>
      <c r="M12" s="252"/>
      <c r="N12" s="103"/>
      <c r="O12" s="103"/>
      <c r="P12" s="104"/>
      <c r="Q12" s="245"/>
      <c r="R12" s="246"/>
      <c r="S12" s="108"/>
    </row>
    <row r="13" spans="1:19" ht="10.5" customHeight="1" thickBot="1">
      <c r="A13" s="110"/>
      <c r="B13" s="103"/>
      <c r="C13" s="103"/>
      <c r="D13" s="103"/>
      <c r="E13" s="109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9"/>
      <c r="Q13" s="109"/>
      <c r="R13" s="103"/>
      <c r="S13" s="108"/>
    </row>
    <row r="14" spans="1:19" ht="18.75" customHeight="1" thickBot="1">
      <c r="A14" s="23"/>
      <c r="B14" s="20"/>
      <c r="C14" s="20"/>
      <c r="D14" s="20"/>
      <c r="E14" s="107" t="s">
        <v>83</v>
      </c>
      <c r="F14" s="20"/>
      <c r="G14" s="103"/>
      <c r="H14" s="20" t="s">
        <v>82</v>
      </c>
      <c r="I14" s="103"/>
      <c r="J14" s="20"/>
      <c r="K14" s="20"/>
      <c r="L14" s="20"/>
      <c r="M14" s="20"/>
      <c r="N14" s="20"/>
      <c r="O14" s="20"/>
      <c r="P14" s="20" t="s">
        <v>81</v>
      </c>
      <c r="Q14" s="106"/>
      <c r="R14" s="105"/>
      <c r="S14" s="99"/>
    </row>
    <row r="15" spans="1:19" ht="18.75" customHeight="1" thickBot="1">
      <c r="A15" s="23"/>
      <c r="B15" s="20"/>
      <c r="C15" s="20"/>
      <c r="D15" s="20"/>
      <c r="E15" s="104"/>
      <c r="F15" s="20"/>
      <c r="G15" s="103"/>
      <c r="H15" s="241"/>
      <c r="I15" s="242"/>
      <c r="J15" s="20"/>
      <c r="K15" s="20"/>
      <c r="L15" s="20"/>
      <c r="M15" s="20"/>
      <c r="N15" s="20"/>
      <c r="O15" s="20"/>
      <c r="P15" s="102" t="s">
        <v>80</v>
      </c>
      <c r="Q15" s="101"/>
      <c r="R15" s="100"/>
      <c r="S15" s="99"/>
    </row>
    <row r="16" spans="1:19" ht="9" customHeight="1">
      <c r="A16" s="9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63"/>
    </row>
    <row r="17" spans="1:19" ht="20.25" customHeight="1">
      <c r="A17" s="86"/>
      <c r="B17" s="83"/>
      <c r="C17" s="83"/>
      <c r="D17" s="83"/>
      <c r="E17" s="85" t="s">
        <v>79</v>
      </c>
      <c r="F17" s="83"/>
      <c r="G17" s="83"/>
      <c r="H17" s="83"/>
      <c r="I17" s="83"/>
      <c r="J17" s="83"/>
      <c r="K17" s="83"/>
      <c r="L17" s="83"/>
      <c r="M17" s="83"/>
      <c r="N17" s="83"/>
      <c r="O17" s="9"/>
      <c r="P17" s="83"/>
      <c r="Q17" s="83"/>
      <c r="R17" s="83"/>
      <c r="S17" s="57"/>
    </row>
    <row r="18" spans="1:19" ht="21.75" customHeight="1">
      <c r="A18" s="97" t="s">
        <v>78</v>
      </c>
      <c r="B18" s="30"/>
      <c r="C18" s="30"/>
      <c r="D18" s="33"/>
      <c r="E18" s="96" t="s">
        <v>77</v>
      </c>
      <c r="F18" s="33"/>
      <c r="G18" s="96" t="s">
        <v>76</v>
      </c>
      <c r="H18" s="30"/>
      <c r="I18" s="33"/>
      <c r="J18" s="96" t="s">
        <v>75</v>
      </c>
      <c r="K18" s="30"/>
      <c r="L18" s="96" t="s">
        <v>74</v>
      </c>
      <c r="M18" s="30"/>
      <c r="N18" s="30"/>
      <c r="O18" s="17"/>
      <c r="P18" s="33"/>
      <c r="Q18" s="96" t="s">
        <v>73</v>
      </c>
      <c r="R18" s="30"/>
      <c r="S18" s="28"/>
    </row>
    <row r="19" spans="1:19" ht="19.5" customHeight="1">
      <c r="A19" s="95"/>
      <c r="B19" s="92"/>
      <c r="C19" s="92"/>
      <c r="D19" s="90">
        <v>0</v>
      </c>
      <c r="E19" s="3">
        <v>0</v>
      </c>
      <c r="F19" s="94"/>
      <c r="G19" s="89"/>
      <c r="H19" s="92"/>
      <c r="I19" s="90">
        <v>0</v>
      </c>
      <c r="J19" s="3">
        <v>0</v>
      </c>
      <c r="K19" s="93"/>
      <c r="L19" s="89"/>
      <c r="M19" s="92"/>
      <c r="N19" s="92"/>
      <c r="O19" s="91"/>
      <c r="P19" s="90">
        <v>0</v>
      </c>
      <c r="Q19" s="89"/>
      <c r="R19" s="88">
        <v>0</v>
      </c>
      <c r="S19" s="87"/>
    </row>
    <row r="20" spans="1:19" ht="20.25" customHeight="1">
      <c r="A20" s="86"/>
      <c r="B20" s="83"/>
      <c r="C20" s="83"/>
      <c r="D20" s="83"/>
      <c r="E20" s="85" t="s">
        <v>72</v>
      </c>
      <c r="F20" s="83"/>
      <c r="G20" s="83"/>
      <c r="H20" s="83"/>
      <c r="I20" s="83"/>
      <c r="J20" s="84" t="s">
        <v>71</v>
      </c>
      <c r="K20" s="83"/>
      <c r="L20" s="83"/>
      <c r="M20" s="83"/>
      <c r="N20" s="83"/>
      <c r="O20" s="9"/>
      <c r="P20" s="83"/>
      <c r="Q20" s="83"/>
      <c r="R20" s="83"/>
      <c r="S20" s="57"/>
    </row>
    <row r="21" spans="1:19" ht="19.5" customHeight="1">
      <c r="A21" s="34" t="s">
        <v>70</v>
      </c>
      <c r="B21" s="82"/>
      <c r="C21" s="32" t="s">
        <v>69</v>
      </c>
      <c r="D21" s="80"/>
      <c r="E21" s="80"/>
      <c r="F21" s="79"/>
      <c r="G21" s="34" t="s">
        <v>68</v>
      </c>
      <c r="H21" s="81"/>
      <c r="I21" s="32" t="s">
        <v>67</v>
      </c>
      <c r="J21" s="80"/>
      <c r="K21" s="80"/>
      <c r="L21" s="34" t="s">
        <v>66</v>
      </c>
      <c r="M21" s="81"/>
      <c r="N21" s="32" t="s">
        <v>65</v>
      </c>
      <c r="O21" s="31"/>
      <c r="P21" s="80"/>
      <c r="Q21" s="80"/>
      <c r="R21" s="80"/>
      <c r="S21" s="79"/>
    </row>
    <row r="22" spans="1:19" ht="19.5" customHeight="1">
      <c r="A22" s="19" t="s">
        <v>64</v>
      </c>
      <c r="B22" s="78" t="s">
        <v>63</v>
      </c>
      <c r="C22" s="26"/>
      <c r="D22" s="73" t="s">
        <v>41</v>
      </c>
      <c r="E22" s="14">
        <f>'Výkaz výmer'!G13</f>
        <v>0</v>
      </c>
      <c r="F22" s="13"/>
      <c r="G22" s="19" t="s">
        <v>62</v>
      </c>
      <c r="H22" s="18" t="s">
        <v>61</v>
      </c>
      <c r="I22" s="15"/>
      <c r="J22" s="71">
        <v>0</v>
      </c>
      <c r="K22" s="70"/>
      <c r="L22" s="19" t="s">
        <v>60</v>
      </c>
      <c r="M22" s="56" t="s">
        <v>59</v>
      </c>
      <c r="N22" s="16"/>
      <c r="O22" s="17"/>
      <c r="P22" s="16"/>
      <c r="Q22" s="75"/>
      <c r="R22" s="14">
        <v>0</v>
      </c>
      <c r="S22" s="13"/>
    </row>
    <row r="23" spans="1:19" ht="19.5" customHeight="1">
      <c r="A23" s="19" t="s">
        <v>58</v>
      </c>
      <c r="B23" s="77"/>
      <c r="C23" s="36"/>
      <c r="D23" s="73" t="s">
        <v>36</v>
      </c>
      <c r="E23" s="14">
        <f>'Výkaz výmer'!H13</f>
        <v>0</v>
      </c>
      <c r="F23" s="13"/>
      <c r="G23" s="19" t="s">
        <v>57</v>
      </c>
      <c r="H23" s="20" t="s">
        <v>56</v>
      </c>
      <c r="I23" s="15"/>
      <c r="J23" s="71">
        <v>0</v>
      </c>
      <c r="K23" s="70"/>
      <c r="L23" s="19" t="s">
        <v>55</v>
      </c>
      <c r="M23" s="56" t="s">
        <v>54</v>
      </c>
      <c r="N23" s="16"/>
      <c r="O23" s="17"/>
      <c r="P23" s="16"/>
      <c r="Q23" s="75"/>
      <c r="R23" s="14">
        <v>0</v>
      </c>
      <c r="S23" s="13"/>
    </row>
    <row r="24" spans="1:19" ht="19.5" customHeight="1">
      <c r="A24" s="19" t="s">
        <v>53</v>
      </c>
      <c r="B24" s="78" t="s">
        <v>52</v>
      </c>
      <c r="C24" s="26"/>
      <c r="D24" s="73" t="s">
        <v>41</v>
      </c>
      <c r="E24" s="14">
        <f>'Výkaz výmer'!G55</f>
        <v>0</v>
      </c>
      <c r="F24" s="13"/>
      <c r="G24" s="19" t="s">
        <v>51</v>
      </c>
      <c r="H24" s="18" t="s">
        <v>50</v>
      </c>
      <c r="I24" s="15"/>
      <c r="J24" s="71">
        <v>0</v>
      </c>
      <c r="K24" s="70"/>
      <c r="L24" s="19" t="s">
        <v>49</v>
      </c>
      <c r="M24" s="56" t="s">
        <v>48</v>
      </c>
      <c r="N24" s="16"/>
      <c r="O24" s="17"/>
      <c r="P24" s="16"/>
      <c r="Q24" s="75"/>
      <c r="R24" s="14">
        <v>0</v>
      </c>
      <c r="S24" s="13"/>
    </row>
    <row r="25" spans="1:19" ht="19.5" customHeight="1">
      <c r="A25" s="19" t="s">
        <v>47</v>
      </c>
      <c r="B25" s="77"/>
      <c r="C25" s="36"/>
      <c r="D25" s="73" t="s">
        <v>36</v>
      </c>
      <c r="E25" s="14">
        <f>'Výkaz výmer'!H55</f>
        <v>0</v>
      </c>
      <c r="F25" s="13"/>
      <c r="G25" s="19" t="s">
        <v>46</v>
      </c>
      <c r="H25" s="18"/>
      <c r="I25" s="15"/>
      <c r="J25" s="71">
        <v>0</v>
      </c>
      <c r="K25" s="70"/>
      <c r="L25" s="19" t="s">
        <v>45</v>
      </c>
      <c r="M25" s="56" t="s">
        <v>44</v>
      </c>
      <c r="N25" s="16"/>
      <c r="O25" s="17"/>
      <c r="P25" s="16"/>
      <c r="Q25" s="75"/>
      <c r="R25" s="14">
        <v>0</v>
      </c>
      <c r="S25" s="13"/>
    </row>
    <row r="26" spans="1:19" ht="19.5" customHeight="1">
      <c r="A26" s="19" t="s">
        <v>43</v>
      </c>
      <c r="B26" s="76" t="s">
        <v>42</v>
      </c>
      <c r="C26" s="26"/>
      <c r="D26" s="73" t="s">
        <v>41</v>
      </c>
      <c r="E26" s="14">
        <f>'Dodávka a montáž zábran'!H119</f>
        <v>0</v>
      </c>
      <c r="F26" s="13"/>
      <c r="G26" s="72"/>
      <c r="H26" s="16"/>
      <c r="I26" s="15"/>
      <c r="J26" s="71"/>
      <c r="K26" s="70"/>
      <c r="L26" s="19" t="s">
        <v>40</v>
      </c>
      <c r="M26" s="56" t="s">
        <v>39</v>
      </c>
      <c r="N26" s="16"/>
      <c r="O26" s="17"/>
      <c r="P26" s="16"/>
      <c r="Q26" s="75"/>
      <c r="R26" s="14">
        <v>0</v>
      </c>
      <c r="S26" s="13"/>
    </row>
    <row r="27" spans="1:19" ht="19.5" customHeight="1">
      <c r="A27" s="19" t="s">
        <v>38</v>
      </c>
      <c r="B27" s="74" t="s">
        <v>37</v>
      </c>
      <c r="C27" s="36"/>
      <c r="D27" s="73" t="s">
        <v>36</v>
      </c>
      <c r="E27" s="14">
        <f>'Dodávka a montáž zábran'!H120</f>
        <v>0</v>
      </c>
      <c r="F27" s="13"/>
      <c r="G27" s="72"/>
      <c r="H27" s="16"/>
      <c r="I27" s="15"/>
      <c r="J27" s="71"/>
      <c r="K27" s="70"/>
      <c r="L27" s="19" t="s">
        <v>35</v>
      </c>
      <c r="M27" s="18" t="s">
        <v>34</v>
      </c>
      <c r="N27" s="16"/>
      <c r="O27" s="17"/>
      <c r="P27" s="16"/>
      <c r="Q27" s="15"/>
      <c r="R27" s="14">
        <v>0</v>
      </c>
      <c r="S27" s="13"/>
    </row>
    <row r="28" spans="1:19" ht="19.5" customHeight="1">
      <c r="A28" s="19" t="s">
        <v>33</v>
      </c>
      <c r="B28" s="249" t="s">
        <v>32</v>
      </c>
      <c r="C28" s="249"/>
      <c r="D28" s="249"/>
      <c r="E28" s="58">
        <f>SUM(E22:E27)</f>
        <v>0</v>
      </c>
      <c r="F28" s="57"/>
      <c r="G28" s="19" t="s">
        <v>31</v>
      </c>
      <c r="H28" s="67" t="s">
        <v>30</v>
      </c>
      <c r="I28" s="15"/>
      <c r="J28" s="69"/>
      <c r="K28" s="68"/>
      <c r="L28" s="19" t="s">
        <v>29</v>
      </c>
      <c r="M28" s="67" t="s">
        <v>28</v>
      </c>
      <c r="N28" s="16"/>
      <c r="O28" s="17"/>
      <c r="P28" s="16"/>
      <c r="Q28" s="15"/>
      <c r="R28" s="58">
        <v>0</v>
      </c>
      <c r="S28" s="57"/>
    </row>
    <row r="29" spans="1:19" ht="19.5" customHeight="1">
      <c r="A29" s="8" t="s">
        <v>27</v>
      </c>
      <c r="B29" s="7" t="s">
        <v>26</v>
      </c>
      <c r="C29" s="5"/>
      <c r="D29" s="4"/>
      <c r="E29" s="64">
        <v>0</v>
      </c>
      <c r="F29" s="63"/>
      <c r="G29" s="8" t="s">
        <v>25</v>
      </c>
      <c r="H29" s="7" t="s">
        <v>24</v>
      </c>
      <c r="I29" s="4"/>
      <c r="J29" s="66">
        <v>0</v>
      </c>
      <c r="K29" s="65"/>
      <c r="L29" s="8" t="s">
        <v>23</v>
      </c>
      <c r="M29" s="7" t="s">
        <v>22</v>
      </c>
      <c r="N29" s="5"/>
      <c r="O29" s="9"/>
      <c r="P29" s="5"/>
      <c r="Q29" s="4"/>
      <c r="R29" s="64">
        <v>0</v>
      </c>
      <c r="S29" s="63"/>
    </row>
    <row r="30" spans="1:19" ht="19.5" customHeight="1">
      <c r="A30" s="62" t="s">
        <v>21</v>
      </c>
      <c r="B30" s="59"/>
      <c r="C30" s="59"/>
      <c r="D30" s="59"/>
      <c r="E30" s="59"/>
      <c r="F30" s="61"/>
      <c r="G30" s="60"/>
      <c r="H30" s="59"/>
      <c r="I30" s="59"/>
      <c r="J30" s="59"/>
      <c r="K30" s="59"/>
      <c r="L30" s="34" t="s">
        <v>20</v>
      </c>
      <c r="M30" s="33"/>
      <c r="N30" s="32" t="s">
        <v>19</v>
      </c>
      <c r="O30" s="31"/>
      <c r="P30" s="30"/>
      <c r="Q30" s="30"/>
      <c r="R30" s="30"/>
      <c r="S30" s="28"/>
    </row>
    <row r="31" spans="1:19" ht="19.5" customHeight="1">
      <c r="A31" s="23"/>
      <c r="B31" s="20"/>
      <c r="C31" s="20"/>
      <c r="D31" s="20"/>
      <c r="E31" s="20"/>
      <c r="F31" s="22"/>
      <c r="G31" s="40"/>
      <c r="H31" s="20"/>
      <c r="I31" s="20"/>
      <c r="J31" s="20"/>
      <c r="K31" s="20"/>
      <c r="L31" s="19" t="s">
        <v>18</v>
      </c>
      <c r="M31" s="18" t="s">
        <v>17</v>
      </c>
      <c r="N31" s="16"/>
      <c r="O31" s="17"/>
      <c r="P31" s="16"/>
      <c r="Q31" s="15"/>
      <c r="R31" s="58">
        <f>E28+J28+R28+R29</f>
        <v>0</v>
      </c>
      <c r="S31" s="57"/>
    </row>
    <row r="32" spans="1:19" ht="19.5" customHeight="1" thickBot="1">
      <c r="A32" s="37" t="s">
        <v>3</v>
      </c>
      <c r="B32" s="17"/>
      <c r="C32" s="17"/>
      <c r="D32" s="17"/>
      <c r="E32" s="17"/>
      <c r="F32" s="36"/>
      <c r="G32" s="35" t="s">
        <v>2</v>
      </c>
      <c r="H32" s="17"/>
      <c r="I32" s="17"/>
      <c r="J32" s="17"/>
      <c r="K32" s="17"/>
      <c r="L32" s="19" t="s">
        <v>16</v>
      </c>
      <c r="M32" s="56" t="s">
        <v>15</v>
      </c>
      <c r="N32" s="55">
        <v>20</v>
      </c>
      <c r="O32" s="54" t="s">
        <v>14</v>
      </c>
      <c r="P32" s="53"/>
      <c r="Q32" s="15"/>
      <c r="R32" s="52">
        <f>R31*0.2</f>
        <v>0</v>
      </c>
      <c r="S32" s="51"/>
    </row>
    <row r="33" spans="1:19" ht="12.75" hidden="1" customHeight="1">
      <c r="A33" s="50"/>
      <c r="B33" s="24"/>
      <c r="C33" s="24"/>
      <c r="D33" s="24"/>
      <c r="E33" s="24"/>
      <c r="F33" s="26"/>
      <c r="G33" s="49"/>
      <c r="H33" s="24"/>
      <c r="I33" s="24"/>
      <c r="J33" s="24"/>
      <c r="K33" s="24"/>
      <c r="L33" s="48"/>
      <c r="M33" s="47"/>
      <c r="N33" s="44"/>
      <c r="O33" s="46"/>
      <c r="P33" s="45"/>
      <c r="Q33" s="44"/>
      <c r="R33" s="43"/>
      <c r="S33" s="13"/>
    </row>
    <row r="34" spans="1:19" ht="35.25" customHeight="1" thickBot="1">
      <c r="A34" s="42" t="s">
        <v>13</v>
      </c>
      <c r="B34" s="41"/>
      <c r="C34" s="41"/>
      <c r="D34" s="41"/>
      <c r="E34" s="20"/>
      <c r="F34" s="22"/>
      <c r="G34" s="40"/>
      <c r="H34" s="20"/>
      <c r="I34" s="20"/>
      <c r="J34" s="20"/>
      <c r="K34" s="20"/>
      <c r="L34" s="8" t="s">
        <v>12</v>
      </c>
      <c r="M34" s="243" t="s">
        <v>11</v>
      </c>
      <c r="N34" s="244"/>
      <c r="O34" s="244"/>
      <c r="P34" s="244"/>
      <c r="Q34" s="4"/>
      <c r="R34" s="39">
        <f>R31+R32</f>
        <v>0</v>
      </c>
      <c r="S34" s="38"/>
    </row>
    <row r="35" spans="1:19" ht="33" customHeight="1">
      <c r="A35" s="37" t="s">
        <v>3</v>
      </c>
      <c r="B35" s="17"/>
      <c r="C35" s="17"/>
      <c r="D35" s="17"/>
      <c r="E35" s="17"/>
      <c r="F35" s="36"/>
      <c r="G35" s="35" t="s">
        <v>2</v>
      </c>
      <c r="H35" s="17"/>
      <c r="I35" s="17"/>
      <c r="J35" s="17"/>
      <c r="K35" s="17"/>
      <c r="L35" s="34" t="s">
        <v>10</v>
      </c>
      <c r="M35" s="33"/>
      <c r="N35" s="32" t="s">
        <v>9</v>
      </c>
      <c r="O35" s="31"/>
      <c r="P35" s="30"/>
      <c r="Q35" s="30"/>
      <c r="R35" s="29"/>
      <c r="S35" s="28"/>
    </row>
    <row r="36" spans="1:19" ht="20.25" customHeight="1">
      <c r="A36" s="27" t="s">
        <v>8</v>
      </c>
      <c r="B36" s="24"/>
      <c r="C36" s="24"/>
      <c r="D36" s="24"/>
      <c r="E36" s="24"/>
      <c r="F36" s="26"/>
      <c r="G36" s="25"/>
      <c r="H36" s="24"/>
      <c r="I36" s="24"/>
      <c r="J36" s="24"/>
      <c r="K36" s="24"/>
      <c r="L36" s="19" t="s">
        <v>7</v>
      </c>
      <c r="M36" s="18" t="s">
        <v>6</v>
      </c>
      <c r="N36" s="16"/>
      <c r="O36" s="17"/>
      <c r="P36" s="16"/>
      <c r="Q36" s="15"/>
      <c r="R36" s="14">
        <v>0</v>
      </c>
      <c r="S36" s="13"/>
    </row>
    <row r="37" spans="1:19" ht="19.5" customHeight="1">
      <c r="A37" s="23"/>
      <c r="B37" s="20"/>
      <c r="C37" s="20"/>
      <c r="D37" s="20"/>
      <c r="E37" s="20"/>
      <c r="F37" s="22"/>
      <c r="G37" s="21"/>
      <c r="H37" s="20"/>
      <c r="I37" s="20"/>
      <c r="J37" s="20"/>
      <c r="K37" s="20"/>
      <c r="L37" s="19" t="s">
        <v>5</v>
      </c>
      <c r="M37" s="18" t="s">
        <v>4</v>
      </c>
      <c r="N37" s="16"/>
      <c r="O37" s="17"/>
      <c r="P37" s="16"/>
      <c r="Q37" s="15"/>
      <c r="R37" s="14">
        <v>0</v>
      </c>
      <c r="S37" s="13"/>
    </row>
    <row r="38" spans="1:19" ht="19.5" customHeight="1" thickBot="1">
      <c r="A38" s="12" t="s">
        <v>3</v>
      </c>
      <c r="B38" s="9"/>
      <c r="C38" s="9"/>
      <c r="D38" s="9"/>
      <c r="E38" s="9"/>
      <c r="F38" s="11"/>
      <c r="G38" s="10" t="s">
        <v>2</v>
      </c>
      <c r="H38" s="9"/>
      <c r="I38" s="9"/>
      <c r="J38" s="9"/>
      <c r="K38" s="9"/>
      <c r="L38" s="8" t="s">
        <v>1</v>
      </c>
      <c r="M38" s="7" t="s">
        <v>0</v>
      </c>
      <c r="N38" s="5"/>
      <c r="O38" s="6"/>
      <c r="P38" s="5"/>
      <c r="Q38" s="4"/>
      <c r="R38" s="3">
        <v>0</v>
      </c>
      <c r="S38" s="2"/>
    </row>
  </sheetData>
  <mergeCells count="13">
    <mergeCell ref="E5:M5"/>
    <mergeCell ref="E6:M6"/>
    <mergeCell ref="E7:M7"/>
    <mergeCell ref="E9:M9"/>
    <mergeCell ref="E10:M10"/>
    <mergeCell ref="H15:I15"/>
    <mergeCell ref="M34:P34"/>
    <mergeCell ref="Q12:R12"/>
    <mergeCell ref="B8:D8"/>
    <mergeCell ref="B12:D12"/>
    <mergeCell ref="B28:D28"/>
    <mergeCell ref="E12:M12"/>
    <mergeCell ref="E11:M11"/>
  </mergeCells>
  <printOptions horizontalCentered="1"/>
  <pageMargins left="0.39370079040527345" right="0.39370079040527345" top="0.7874015808105469" bottom="0.7874015808105469" header="0" footer="0"/>
  <pageSetup paperSize="9" scale="93" orientation="portrait" blackAndWhite="1" verticalDpi="300" r:id="rId1"/>
  <headerFooter alignWithMargins="0">
    <oddFooter>&amp;C   Strana &amp;P 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ED157-1A71-44F2-B8CE-8E7CC4A40424}">
  <sheetPr>
    <pageSetUpPr fitToPage="1"/>
  </sheetPr>
  <dimension ref="A1:G25"/>
  <sheetViews>
    <sheetView showGridLines="0" topLeftCell="A16" workbookViewId="0">
      <selection activeCell="B28" sqref="B28:B31"/>
    </sheetView>
  </sheetViews>
  <sheetFormatPr defaultColWidth="9.33203125" defaultRowHeight="12" customHeight="1"/>
  <cols>
    <col min="1" max="1" width="15.5" style="186" customWidth="1"/>
    <col min="2" max="2" width="72.33203125" style="186" customWidth="1"/>
    <col min="3" max="3" width="22" style="186" customWidth="1"/>
    <col min="4" max="4" width="21" style="186" customWidth="1"/>
    <col min="5" max="5" width="21.5" style="186" customWidth="1"/>
    <col min="6" max="7" width="19.6640625" style="186" customWidth="1"/>
    <col min="8" max="16384" width="9.33203125" style="186"/>
  </cols>
  <sheetData>
    <row r="1" spans="1:7" ht="30.75" customHeight="1">
      <c r="A1" s="267" t="s">
        <v>188</v>
      </c>
      <c r="B1" s="267"/>
      <c r="C1" s="267"/>
      <c r="D1" s="267"/>
      <c r="E1" s="267"/>
      <c r="F1" s="267"/>
      <c r="G1" s="267"/>
    </row>
    <row r="2" spans="1:7" ht="12.75" customHeight="1">
      <c r="A2" s="210" t="s">
        <v>187</v>
      </c>
      <c r="B2" s="208"/>
      <c r="C2" s="208"/>
      <c r="D2" s="208"/>
      <c r="E2" s="208"/>
      <c r="F2" s="208"/>
      <c r="G2" s="208"/>
    </row>
    <row r="3" spans="1:7" ht="12.75" customHeight="1">
      <c r="A3" s="210" t="s">
        <v>186</v>
      </c>
      <c r="B3" s="210" t="s">
        <v>176</v>
      </c>
      <c r="C3" s="208"/>
      <c r="D3" s="208"/>
      <c r="E3" s="208"/>
      <c r="F3" s="208"/>
      <c r="G3" s="208"/>
    </row>
    <row r="4" spans="1:7" ht="13.5" customHeight="1">
      <c r="A4" s="209"/>
      <c r="B4" s="209"/>
      <c r="C4" s="208"/>
      <c r="D4" s="208"/>
      <c r="E4" s="208"/>
      <c r="F4" s="208"/>
      <c r="G4" s="208"/>
    </row>
    <row r="5" spans="1:7" ht="6.75" customHeight="1">
      <c r="A5" s="207"/>
      <c r="B5" s="207"/>
      <c r="C5" s="207"/>
      <c r="D5" s="207"/>
      <c r="E5" s="207"/>
      <c r="F5" s="207"/>
      <c r="G5" s="207"/>
    </row>
    <row r="6" spans="1:7" ht="13.5" customHeight="1">
      <c r="A6" s="203" t="s">
        <v>270</v>
      </c>
      <c r="B6" s="204"/>
      <c r="C6" s="205"/>
      <c r="D6" s="206"/>
      <c r="E6" s="205"/>
      <c r="F6" s="205"/>
      <c r="G6" s="205"/>
    </row>
    <row r="7" spans="1:7" ht="14.25" customHeight="1">
      <c r="A7" s="203"/>
      <c r="B7" s="203"/>
      <c r="C7" s="202"/>
      <c r="D7" s="268" t="s">
        <v>271</v>
      </c>
      <c r="E7" s="269"/>
      <c r="F7" s="270"/>
      <c r="G7" s="202"/>
    </row>
    <row r="8" spans="1:7" ht="14.25" customHeight="1">
      <c r="A8" s="203"/>
      <c r="B8" s="204"/>
      <c r="C8" s="202"/>
      <c r="D8" s="203" t="s">
        <v>272</v>
      </c>
      <c r="E8" s="202"/>
      <c r="F8" s="202"/>
      <c r="G8" s="202"/>
    </row>
    <row r="9" spans="1:7" ht="6.75" customHeight="1">
      <c r="A9" s="198"/>
      <c r="B9" s="198"/>
      <c r="C9" s="198"/>
      <c r="D9" s="198"/>
      <c r="E9" s="198"/>
      <c r="F9" s="198"/>
      <c r="G9" s="198"/>
    </row>
    <row r="10" spans="1:7" ht="23.25" customHeight="1">
      <c r="A10" s="201" t="s">
        <v>185</v>
      </c>
      <c r="B10" s="201" t="s">
        <v>173</v>
      </c>
      <c r="C10" s="201" t="s">
        <v>184</v>
      </c>
      <c r="D10" s="201" t="s">
        <v>36</v>
      </c>
      <c r="E10" s="201" t="s">
        <v>167</v>
      </c>
      <c r="F10" s="201" t="s">
        <v>165</v>
      </c>
      <c r="G10" s="201" t="s">
        <v>183</v>
      </c>
    </row>
    <row r="11" spans="1:7" ht="12.75" hidden="1" customHeight="1">
      <c r="A11" s="201" t="s">
        <v>64</v>
      </c>
      <c r="B11" s="201" t="s">
        <v>58</v>
      </c>
      <c r="C11" s="200" t="s">
        <v>53</v>
      </c>
      <c r="D11" s="200" t="s">
        <v>47</v>
      </c>
      <c r="E11" s="200" t="s">
        <v>43</v>
      </c>
      <c r="F11" s="200" t="s">
        <v>38</v>
      </c>
      <c r="G11" s="200" t="s">
        <v>33</v>
      </c>
    </row>
    <row r="12" spans="1:7" ht="4.5" customHeight="1">
      <c r="A12" s="199"/>
      <c r="B12" s="199"/>
      <c r="C12" s="198"/>
      <c r="D12" s="198"/>
      <c r="E12" s="198"/>
      <c r="F12" s="198"/>
      <c r="G12" s="198"/>
    </row>
    <row r="13" spans="1:7" ht="30.75" customHeight="1">
      <c r="A13" s="194" t="s">
        <v>63</v>
      </c>
      <c r="B13" s="193" t="s">
        <v>164</v>
      </c>
      <c r="C13" s="192">
        <f>SUM(C14:C19)</f>
        <v>0</v>
      </c>
      <c r="D13" s="192">
        <f>SUM(D14:D19)</f>
        <v>0</v>
      </c>
      <c r="E13" s="192">
        <f>SUM(E14:E19)</f>
        <v>0</v>
      </c>
      <c r="F13" s="192">
        <f>SUM(F14:F19)</f>
        <v>0</v>
      </c>
      <c r="G13" s="192">
        <f>SUM(G14:G19)</f>
        <v>0</v>
      </c>
    </row>
    <row r="14" spans="1:7" ht="28.5" customHeight="1">
      <c r="A14" s="190" t="s">
        <v>64</v>
      </c>
      <c r="B14" s="189" t="s">
        <v>163</v>
      </c>
      <c r="C14" s="188">
        <f>'Výkaz výmer'!G14</f>
        <v>0</v>
      </c>
      <c r="D14" s="188">
        <f>'Výkaz výmer'!H14</f>
        <v>0</v>
      </c>
      <c r="E14" s="188">
        <f>'Výkaz výmer'!I14</f>
        <v>0</v>
      </c>
      <c r="F14" s="187">
        <f>'Výkaz výmer'!K15</f>
        <v>0</v>
      </c>
      <c r="G14" s="187"/>
    </row>
    <row r="15" spans="1:7" ht="28.5" customHeight="1">
      <c r="A15" s="190" t="s">
        <v>58</v>
      </c>
      <c r="B15" s="189" t="s">
        <v>160</v>
      </c>
      <c r="C15" s="188">
        <f>'Výkaz výmer'!G19</f>
        <v>0</v>
      </c>
      <c r="D15" s="188">
        <f>'Výkaz výmer'!H14</f>
        <v>0</v>
      </c>
      <c r="E15" s="188">
        <f>'Výkaz výmer'!I19</f>
        <v>0</v>
      </c>
      <c r="F15" s="187">
        <f>'Výkaz výmer'!K19</f>
        <v>0</v>
      </c>
      <c r="G15" s="187"/>
    </row>
    <row r="16" spans="1:7" ht="28.5" customHeight="1">
      <c r="A16" s="190" t="s">
        <v>43</v>
      </c>
      <c r="B16" s="189" t="s">
        <v>144</v>
      </c>
      <c r="C16" s="188">
        <f>'Výkaz výmer'!G31</f>
        <v>0</v>
      </c>
      <c r="D16" s="188">
        <f>'Výkaz výmer'!H31</f>
        <v>0</v>
      </c>
      <c r="E16" s="188">
        <f>'Výkaz výmer'!I31</f>
        <v>0</v>
      </c>
      <c r="F16" s="187">
        <f>'Výkaz výmer'!K31</f>
        <v>0</v>
      </c>
      <c r="G16" s="187"/>
    </row>
    <row r="17" spans="1:7" ht="28.5" customHeight="1">
      <c r="A17" s="190" t="s">
        <v>38</v>
      </c>
      <c r="B17" s="189" t="s">
        <v>138</v>
      </c>
      <c r="C17" s="188">
        <f>'Výkaz výmer'!G37</f>
        <v>0</v>
      </c>
      <c r="D17" s="188">
        <f>'Výkaz výmer'!H37</f>
        <v>0</v>
      </c>
      <c r="E17" s="188">
        <f>'Výkaz výmer'!I37</f>
        <v>0</v>
      </c>
      <c r="F17" s="187">
        <f>'Výkaz výmer'!K37</f>
        <v>0</v>
      </c>
      <c r="G17" s="187"/>
    </row>
    <row r="18" spans="1:7" ht="28.5" customHeight="1">
      <c r="A18" s="190" t="s">
        <v>57</v>
      </c>
      <c r="B18" s="189" t="s">
        <v>135</v>
      </c>
      <c r="C18" s="188">
        <f>'Výkaz výmer'!G39</f>
        <v>0</v>
      </c>
      <c r="D18" s="188">
        <f>'Výkaz výmer'!H39</f>
        <v>0</v>
      </c>
      <c r="E18" s="188">
        <f>'Výkaz výmer'!I39</f>
        <v>0</v>
      </c>
      <c r="F18" s="187">
        <f>'Výkaz výmer'!K39</f>
        <v>0</v>
      </c>
      <c r="G18" s="187"/>
    </row>
    <row r="19" spans="1:7" ht="28.5" customHeight="1">
      <c r="A19" s="190" t="s">
        <v>117</v>
      </c>
      <c r="B19" s="189" t="s">
        <v>116</v>
      </c>
      <c r="C19" s="188">
        <f>'Výkaz výmer'!G51</f>
        <v>0</v>
      </c>
      <c r="D19" s="188">
        <f>'Výkaz výmer'!H51</f>
        <v>0</v>
      </c>
      <c r="E19" s="188">
        <f>'Výkaz výmer'!I51</f>
        <v>0</v>
      </c>
      <c r="F19" s="187">
        <f>'Výkaz výmer'!K51</f>
        <v>0</v>
      </c>
      <c r="G19" s="187"/>
    </row>
    <row r="20" spans="1:7" ht="30.75" customHeight="1">
      <c r="A20" s="194" t="s">
        <v>52</v>
      </c>
      <c r="B20" s="193" t="s">
        <v>110</v>
      </c>
      <c r="C20" s="192">
        <f>C21</f>
        <v>0</v>
      </c>
      <c r="D20" s="192">
        <f>D21</f>
        <v>0</v>
      </c>
      <c r="E20" s="192">
        <f>E21</f>
        <v>0</v>
      </c>
      <c r="F20" s="192">
        <f>F21</f>
        <v>0</v>
      </c>
      <c r="G20" s="192">
        <v>0</v>
      </c>
    </row>
    <row r="21" spans="1:7" ht="28.5" customHeight="1">
      <c r="A21" s="190" t="s">
        <v>109</v>
      </c>
      <c r="B21" s="189" t="s">
        <v>108</v>
      </c>
      <c r="C21" s="188">
        <f>'Výkaz výmer'!G56</f>
        <v>0</v>
      </c>
      <c r="D21" s="188">
        <f>'Výkaz výmer'!H56</f>
        <v>0</v>
      </c>
      <c r="E21" s="188">
        <f>'Výkaz výmer'!I56</f>
        <v>0</v>
      </c>
      <c r="F21" s="187">
        <f>'Výkaz výmer'!K56</f>
        <v>0</v>
      </c>
      <c r="G21" s="187"/>
    </row>
    <row r="22" spans="1:7" ht="30.75" customHeight="1">
      <c r="A22" s="197"/>
      <c r="B22" s="196" t="s">
        <v>97</v>
      </c>
      <c r="C22" s="195">
        <f>C13+C20</f>
        <v>0</v>
      </c>
      <c r="D22" s="195">
        <f>D13+D20</f>
        <v>0</v>
      </c>
      <c r="E22" s="195">
        <f>E13+E20</f>
        <v>0</v>
      </c>
      <c r="F22" s="195">
        <f>F13+F20</f>
        <v>0</v>
      </c>
      <c r="G22" s="195">
        <f>G13+G20</f>
        <v>0</v>
      </c>
    </row>
    <row r="24" spans="1:7" ht="12" customHeight="1">
      <c r="A24" s="194" t="s">
        <v>182</v>
      </c>
      <c r="B24" s="193" t="s">
        <v>181</v>
      </c>
      <c r="C24" s="192">
        <v>0</v>
      </c>
      <c r="D24" s="192">
        <f>D25</f>
        <v>0</v>
      </c>
      <c r="E24" s="192">
        <f>E25</f>
        <v>0</v>
      </c>
      <c r="F24" s="191"/>
      <c r="G24" s="191"/>
    </row>
    <row r="25" spans="1:7" ht="12" customHeight="1">
      <c r="A25" s="190"/>
      <c r="B25" s="189" t="s">
        <v>180</v>
      </c>
      <c r="C25" s="188">
        <f>'Dodávka a montáž zábran'!H119</f>
        <v>0</v>
      </c>
      <c r="D25" s="188">
        <f>'Dodávka a montáž zábran'!H120</f>
        <v>0</v>
      </c>
      <c r="E25" s="188">
        <f>'Dodávka a montáž zábran'!H121</f>
        <v>0</v>
      </c>
      <c r="F25" s="187"/>
      <c r="G25" s="187"/>
    </row>
  </sheetData>
  <mergeCells count="2">
    <mergeCell ref="A1:G1"/>
    <mergeCell ref="D7:F7"/>
  </mergeCells>
  <pageMargins left="0.39370079040527345" right="0.39370079040527345" top="0.7874015808105469" bottom="0.7874015808105469" header="0" footer="0"/>
  <pageSetup paperSize="9" scale="63" fitToHeight="100" orientation="portrait" blackAndWhite="1" verticalDpi="0" r:id="rId1"/>
  <headerFooter alignWithMargins="0">
    <oddFooter>&amp;C   Strana &amp;P 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09B3A-731C-47DA-8BD5-A4FF5EEDDF7B}">
  <sheetPr>
    <pageSetUpPr fitToPage="1"/>
  </sheetPr>
  <dimension ref="A1:N62"/>
  <sheetViews>
    <sheetView showGridLines="0" workbookViewId="0">
      <pane ySplit="12" topLeftCell="A13" activePane="bottomLeft" state="frozenSplit"/>
      <selection pane="bottomLeft" activeCell="I20" sqref="F20:I20"/>
    </sheetView>
  </sheetViews>
  <sheetFormatPr defaultColWidth="9.1640625" defaultRowHeight="12" customHeight="1"/>
  <cols>
    <col min="1" max="1" width="7" style="134" customWidth="1"/>
    <col min="2" max="2" width="15.6640625" style="133" customWidth="1"/>
    <col min="3" max="3" width="60.33203125" style="133" customWidth="1"/>
    <col min="4" max="4" width="5.1640625" style="133" customWidth="1"/>
    <col min="5" max="5" width="11.83203125" style="130" customWidth="1"/>
    <col min="6" max="6" width="9.83203125" style="132" customWidth="1"/>
    <col min="7" max="7" width="16.83203125" style="132" customWidth="1"/>
    <col min="8" max="8" width="19" style="132" customWidth="1"/>
    <col min="9" max="9" width="20.1640625" style="132" customWidth="1"/>
    <col min="10" max="10" width="9.83203125" style="131" customWidth="1"/>
    <col min="11" max="11" width="13" style="130" customWidth="1"/>
    <col min="12" max="16384" width="9.1640625" style="1"/>
  </cols>
  <sheetData>
    <row r="1" spans="1:14" ht="27.75" customHeight="1">
      <c r="A1" s="271" t="s">
        <v>179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4" ht="12.75" customHeight="1">
      <c r="A2" s="185" t="s">
        <v>178</v>
      </c>
      <c r="B2" s="179"/>
      <c r="C2" s="185" t="s">
        <v>94</v>
      </c>
      <c r="D2" s="179"/>
      <c r="E2" s="179"/>
      <c r="F2" s="179"/>
      <c r="G2" s="179"/>
      <c r="H2" s="179"/>
      <c r="I2" s="179"/>
      <c r="J2" s="179"/>
      <c r="K2" s="179"/>
    </row>
    <row r="3" spans="1:14" ht="12.75" customHeight="1">
      <c r="A3" s="185" t="s">
        <v>177</v>
      </c>
      <c r="B3" s="179"/>
      <c r="C3" s="185" t="s">
        <v>176</v>
      </c>
      <c r="D3" s="179"/>
      <c r="E3" s="179"/>
      <c r="F3" s="179"/>
      <c r="G3" s="179"/>
      <c r="H3" s="179"/>
      <c r="I3" s="179"/>
      <c r="J3" s="179"/>
      <c r="K3" s="179"/>
    </row>
    <row r="4" spans="1:14" ht="13.5" customHeight="1">
      <c r="A4" s="184"/>
      <c r="B4" s="184"/>
      <c r="C4" s="184"/>
      <c r="D4" s="179"/>
      <c r="E4" s="179"/>
      <c r="F4" s="179"/>
      <c r="G4" s="179"/>
      <c r="H4" s="179"/>
      <c r="I4" s="179"/>
      <c r="J4" s="179"/>
      <c r="K4" s="179"/>
    </row>
    <row r="5" spans="1:14" ht="6.75" customHeight="1">
      <c r="A5" s="179"/>
      <c r="B5" s="179"/>
      <c r="C5" s="179"/>
      <c r="D5" s="179"/>
      <c r="E5" s="179"/>
      <c r="F5" s="179"/>
      <c r="G5" s="179"/>
      <c r="H5" s="179"/>
      <c r="I5" s="179"/>
      <c r="J5" s="179"/>
      <c r="K5" s="179"/>
    </row>
    <row r="6" spans="1:14" ht="13.5" customHeight="1">
      <c r="A6" s="179" t="s">
        <v>270</v>
      </c>
      <c r="B6" s="181"/>
      <c r="C6" s="182"/>
      <c r="D6" s="181"/>
      <c r="E6" s="178"/>
      <c r="F6" s="180"/>
      <c r="G6" s="180"/>
      <c r="H6" s="180"/>
      <c r="I6" s="180"/>
      <c r="J6" s="183"/>
      <c r="K6" s="178"/>
    </row>
    <row r="7" spans="1:14" ht="13.5" customHeight="1">
      <c r="A7" s="179"/>
      <c r="B7" s="181"/>
      <c r="C7" s="181"/>
      <c r="D7" s="181"/>
      <c r="E7" s="178"/>
      <c r="F7" s="180"/>
      <c r="G7" s="180"/>
      <c r="H7" s="268" t="s">
        <v>271</v>
      </c>
      <c r="I7" s="269"/>
      <c r="J7" s="270"/>
      <c r="K7" s="178"/>
    </row>
    <row r="8" spans="1:14" ht="13.5" customHeight="1">
      <c r="A8" s="179"/>
      <c r="B8" s="181"/>
      <c r="C8" s="182"/>
      <c r="D8" s="181"/>
      <c r="E8" s="178"/>
      <c r="F8" s="180"/>
      <c r="G8" s="180"/>
      <c r="H8" s="203" t="s">
        <v>272</v>
      </c>
      <c r="I8" s="202"/>
      <c r="J8" s="202"/>
      <c r="K8" s="178"/>
    </row>
    <row r="9" spans="1:14" ht="6.75" customHeight="1">
      <c r="A9" s="176"/>
      <c r="B9" s="176"/>
      <c r="C9" s="176"/>
      <c r="D9" s="176"/>
      <c r="E9" s="176"/>
      <c r="F9" s="176"/>
      <c r="G9" s="176"/>
      <c r="H9" s="176"/>
      <c r="I9" s="176"/>
      <c r="J9" s="176"/>
      <c r="K9" s="176"/>
    </row>
    <row r="10" spans="1:14" ht="24" customHeight="1">
      <c r="A10" s="177" t="s">
        <v>175</v>
      </c>
      <c r="B10" s="177" t="s">
        <v>174</v>
      </c>
      <c r="C10" s="177" t="s">
        <v>173</v>
      </c>
      <c r="D10" s="177" t="s">
        <v>172</v>
      </c>
      <c r="E10" s="177" t="s">
        <v>171</v>
      </c>
      <c r="F10" s="177" t="s">
        <v>170</v>
      </c>
      <c r="G10" s="177" t="s">
        <v>169</v>
      </c>
      <c r="H10" s="177" t="s">
        <v>168</v>
      </c>
      <c r="I10" s="177" t="s">
        <v>167</v>
      </c>
      <c r="J10" s="177" t="s">
        <v>166</v>
      </c>
      <c r="K10" s="177" t="s">
        <v>165</v>
      </c>
    </row>
    <row r="11" spans="1:14" ht="12.75" hidden="1" customHeight="1">
      <c r="A11" s="177" t="s">
        <v>64</v>
      </c>
      <c r="B11" s="177" t="s">
        <v>58</v>
      </c>
      <c r="C11" s="177" t="s">
        <v>53</v>
      </c>
      <c r="D11" s="177" t="s">
        <v>47</v>
      </c>
      <c r="E11" s="177" t="s">
        <v>43</v>
      </c>
      <c r="F11" s="177" t="s">
        <v>38</v>
      </c>
      <c r="G11" s="177" t="s">
        <v>33</v>
      </c>
      <c r="H11" s="177" t="s">
        <v>62</v>
      </c>
      <c r="I11" s="177" t="s">
        <v>57</v>
      </c>
      <c r="J11" s="177" t="s">
        <v>51</v>
      </c>
      <c r="K11" s="177" t="s">
        <v>46</v>
      </c>
    </row>
    <row r="12" spans="1:14" ht="6" customHeight="1">
      <c r="A12" s="176"/>
      <c r="B12" s="176"/>
      <c r="C12" s="176"/>
      <c r="D12" s="176"/>
      <c r="E12" s="176"/>
      <c r="F12" s="176"/>
      <c r="G12" s="176"/>
      <c r="H12" s="176"/>
      <c r="I12" s="176"/>
      <c r="J12" s="176"/>
      <c r="K12" s="176"/>
    </row>
    <row r="13" spans="1:14" ht="30.75" customHeight="1">
      <c r="A13" s="170"/>
      <c r="B13" s="169" t="s">
        <v>63</v>
      </c>
      <c r="C13" s="169" t="s">
        <v>164</v>
      </c>
      <c r="D13" s="169"/>
      <c r="E13" s="168"/>
      <c r="F13" s="166"/>
      <c r="G13" s="166">
        <f>G14+G19+G31+G37+G39+G51</f>
        <v>0</v>
      </c>
      <c r="H13" s="166">
        <f>H14+H19+H31+H37+H39+H51</f>
        <v>0</v>
      </c>
      <c r="I13" s="166">
        <f>I14+I19+I31+I37+I39+I51</f>
        <v>0</v>
      </c>
      <c r="J13" s="167"/>
      <c r="K13" s="166">
        <f>K14+K19+K31+K37+K39+K51</f>
        <v>0</v>
      </c>
      <c r="N13" s="135"/>
    </row>
    <row r="14" spans="1:14" ht="28.5" customHeight="1">
      <c r="A14" s="165"/>
      <c r="B14" s="164" t="s">
        <v>64</v>
      </c>
      <c r="C14" s="164" t="s">
        <v>163</v>
      </c>
      <c r="D14" s="164"/>
      <c r="E14" s="163"/>
      <c r="F14" s="161"/>
      <c r="G14" s="161">
        <f>G15</f>
        <v>0</v>
      </c>
      <c r="H14" s="161">
        <f>H15</f>
        <v>0</v>
      </c>
      <c r="I14" s="161">
        <f>I15</f>
        <v>0</v>
      </c>
      <c r="J14" s="162"/>
      <c r="K14" s="161">
        <f>K15</f>
        <v>0</v>
      </c>
      <c r="N14" s="135"/>
    </row>
    <row r="15" spans="1:14" ht="24" customHeight="1">
      <c r="A15" s="145">
        <v>1</v>
      </c>
      <c r="B15" s="144" t="s">
        <v>162</v>
      </c>
      <c r="C15" s="144" t="s">
        <v>161</v>
      </c>
      <c r="D15" s="144" t="s">
        <v>102</v>
      </c>
      <c r="E15" s="141">
        <v>1680</v>
      </c>
      <c r="F15" s="143"/>
      <c r="G15" s="143"/>
      <c r="H15" s="143"/>
      <c r="I15" s="143"/>
      <c r="J15" s="142"/>
      <c r="K15" s="141"/>
      <c r="N15" s="135"/>
    </row>
    <row r="16" spans="1:14" ht="13.5" customHeight="1">
      <c r="A16" s="160"/>
      <c r="B16" s="159"/>
      <c r="C16" s="159" t="s">
        <v>105</v>
      </c>
      <c r="D16" s="159"/>
      <c r="E16" s="156">
        <v>1680</v>
      </c>
      <c r="F16" s="158"/>
      <c r="G16" s="158"/>
      <c r="H16" s="158"/>
      <c r="I16" s="158"/>
      <c r="J16" s="157"/>
      <c r="K16" s="156"/>
    </row>
    <row r="17" spans="1:14" ht="13.5" customHeight="1">
      <c r="A17" s="175"/>
      <c r="B17" s="174"/>
      <c r="C17" s="174" t="s">
        <v>141</v>
      </c>
      <c r="D17" s="174"/>
      <c r="E17" s="171">
        <v>1680</v>
      </c>
      <c r="F17" s="173"/>
      <c r="G17" s="173"/>
      <c r="H17" s="173"/>
      <c r="I17" s="173"/>
      <c r="J17" s="172"/>
      <c r="K17" s="171"/>
    </row>
    <row r="18" spans="1:14" ht="13.5" customHeight="1">
      <c r="A18" s="150"/>
      <c r="B18" s="149"/>
      <c r="C18" s="149" t="s">
        <v>126</v>
      </c>
      <c r="D18" s="149"/>
      <c r="E18" s="146">
        <v>1680</v>
      </c>
      <c r="F18" s="148"/>
      <c r="G18" s="148"/>
      <c r="H18" s="148"/>
      <c r="I18" s="148"/>
      <c r="J18" s="147"/>
      <c r="K18" s="146"/>
    </row>
    <row r="19" spans="1:14" ht="28.5" customHeight="1">
      <c r="A19" s="165"/>
      <c r="B19" s="164" t="s">
        <v>58</v>
      </c>
      <c r="C19" s="164" t="s">
        <v>160</v>
      </c>
      <c r="D19" s="164"/>
      <c r="E19" s="163"/>
      <c r="F19" s="161"/>
      <c r="G19" s="161">
        <f>G20+G22+G26+G27+G29</f>
        <v>0</v>
      </c>
      <c r="H19" s="161">
        <f>H20+H22+H26+H27+H29</f>
        <v>0</v>
      </c>
      <c r="I19" s="161">
        <f>I20+I22+I26+I27+I29</f>
        <v>0</v>
      </c>
      <c r="J19" s="162"/>
      <c r="K19" s="161">
        <f>K20+K22+K26+K27+K29</f>
        <v>0</v>
      </c>
      <c r="N19" s="135"/>
    </row>
    <row r="20" spans="1:14" ht="24" customHeight="1">
      <c r="A20" s="145">
        <v>2</v>
      </c>
      <c r="B20" s="144" t="s">
        <v>159</v>
      </c>
      <c r="C20" s="144" t="s">
        <v>158</v>
      </c>
      <c r="D20" s="144" t="s">
        <v>102</v>
      </c>
      <c r="E20" s="141">
        <v>5040</v>
      </c>
      <c r="F20" s="143"/>
      <c r="G20" s="143"/>
      <c r="H20" s="143"/>
      <c r="I20" s="143"/>
      <c r="J20" s="142"/>
      <c r="K20" s="141"/>
      <c r="N20" s="135"/>
    </row>
    <row r="21" spans="1:14" ht="13.5" customHeight="1">
      <c r="A21" s="160"/>
      <c r="B21" s="159"/>
      <c r="C21" s="159" t="s">
        <v>157</v>
      </c>
      <c r="D21" s="159"/>
      <c r="E21" s="156">
        <v>12840</v>
      </c>
      <c r="F21" s="158"/>
      <c r="G21" s="158"/>
      <c r="H21" s="158"/>
      <c r="I21" s="158"/>
      <c r="J21" s="157"/>
      <c r="K21" s="156"/>
    </row>
    <row r="22" spans="1:14" ht="24" customHeight="1">
      <c r="A22" s="145">
        <v>3</v>
      </c>
      <c r="B22" s="144" t="s">
        <v>156</v>
      </c>
      <c r="C22" s="144" t="s">
        <v>155</v>
      </c>
      <c r="D22" s="144" t="s">
        <v>132</v>
      </c>
      <c r="E22" s="141">
        <v>25.5</v>
      </c>
      <c r="F22" s="143"/>
      <c r="G22" s="143"/>
      <c r="H22" s="143"/>
      <c r="I22" s="143"/>
      <c r="J22" s="142"/>
      <c r="K22" s="141"/>
      <c r="N22" s="135"/>
    </row>
    <row r="23" spans="1:14" ht="13.5" customHeight="1">
      <c r="A23" s="160"/>
      <c r="B23" s="159"/>
      <c r="C23" s="159" t="s">
        <v>154</v>
      </c>
      <c r="D23" s="159"/>
      <c r="E23" s="156">
        <v>16.38</v>
      </c>
      <c r="F23" s="158"/>
      <c r="G23" s="158"/>
      <c r="H23" s="158"/>
      <c r="I23" s="158"/>
      <c r="J23" s="157"/>
      <c r="K23" s="156"/>
    </row>
    <row r="24" spans="1:14" ht="13.5" customHeight="1">
      <c r="A24" s="160"/>
      <c r="B24" s="159"/>
      <c r="C24" s="159" t="s">
        <v>153</v>
      </c>
      <c r="D24" s="159"/>
      <c r="E24" s="156">
        <v>9.1199999999999992</v>
      </c>
      <c r="F24" s="158"/>
      <c r="G24" s="158"/>
      <c r="H24" s="158"/>
      <c r="I24" s="158"/>
      <c r="J24" s="157"/>
      <c r="K24" s="156"/>
    </row>
    <row r="25" spans="1:14" ht="13.5" customHeight="1">
      <c r="A25" s="150"/>
      <c r="B25" s="149"/>
      <c r="C25" s="149" t="s">
        <v>126</v>
      </c>
      <c r="D25" s="149"/>
      <c r="E25" s="146">
        <v>25.5</v>
      </c>
      <c r="F25" s="148"/>
      <c r="G25" s="148"/>
      <c r="H25" s="148"/>
      <c r="I25" s="148"/>
      <c r="J25" s="147"/>
      <c r="K25" s="146"/>
    </row>
    <row r="26" spans="1:14" ht="24" customHeight="1">
      <c r="A26" s="145">
        <v>4</v>
      </c>
      <c r="B26" s="144" t="s">
        <v>152</v>
      </c>
      <c r="C26" s="144" t="s">
        <v>151</v>
      </c>
      <c r="D26" s="144" t="s">
        <v>98</v>
      </c>
      <c r="E26" s="141">
        <v>1</v>
      </c>
      <c r="F26" s="143"/>
      <c r="G26" s="143"/>
      <c r="H26" s="143"/>
      <c r="I26" s="143"/>
      <c r="J26" s="142"/>
      <c r="K26" s="141"/>
      <c r="N26" s="135"/>
    </row>
    <row r="27" spans="1:14" ht="24" customHeight="1">
      <c r="A27" s="145">
        <v>5</v>
      </c>
      <c r="B27" s="144" t="s">
        <v>150</v>
      </c>
      <c r="C27" s="144" t="s">
        <v>149</v>
      </c>
      <c r="D27" s="144" t="s">
        <v>102</v>
      </c>
      <c r="E27" s="141">
        <v>1680</v>
      </c>
      <c r="F27" s="143"/>
      <c r="G27" s="143"/>
      <c r="H27" s="143"/>
      <c r="I27" s="143"/>
      <c r="J27" s="142"/>
      <c r="K27" s="141"/>
      <c r="N27" s="135"/>
    </row>
    <row r="28" spans="1:14" ht="13.5" customHeight="1">
      <c r="A28" s="160"/>
      <c r="B28" s="159"/>
      <c r="C28" s="159" t="s">
        <v>148</v>
      </c>
      <c r="D28" s="159"/>
      <c r="E28" s="156">
        <v>1680</v>
      </c>
      <c r="F28" s="158"/>
      <c r="G28" s="158"/>
      <c r="H28" s="158"/>
      <c r="I28" s="158"/>
      <c r="J28" s="157"/>
      <c r="K28" s="156"/>
    </row>
    <row r="29" spans="1:14" ht="24" customHeight="1">
      <c r="A29" s="155">
        <v>6</v>
      </c>
      <c r="B29" s="154" t="s">
        <v>147</v>
      </c>
      <c r="C29" s="154" t="s">
        <v>146</v>
      </c>
      <c r="D29" s="154" t="s">
        <v>102</v>
      </c>
      <c r="E29" s="151">
        <v>1713.6</v>
      </c>
      <c r="F29" s="153"/>
      <c r="G29" s="153"/>
      <c r="H29" s="153"/>
      <c r="I29" s="143"/>
      <c r="J29" s="152"/>
      <c r="K29" s="151"/>
      <c r="N29" s="135"/>
    </row>
    <row r="30" spans="1:14" ht="13.5" customHeight="1">
      <c r="A30" s="150"/>
      <c r="B30" s="149"/>
      <c r="C30" s="149" t="s">
        <v>145</v>
      </c>
      <c r="D30" s="149"/>
      <c r="E30" s="146">
        <v>1713.6</v>
      </c>
      <c r="F30" s="148"/>
      <c r="G30" s="148"/>
      <c r="H30" s="148"/>
      <c r="I30" s="148"/>
      <c r="J30" s="147"/>
      <c r="K30" s="146"/>
    </row>
    <row r="31" spans="1:14" ht="28.5" customHeight="1">
      <c r="A31" s="165"/>
      <c r="B31" s="164" t="s">
        <v>43</v>
      </c>
      <c r="C31" s="164" t="s">
        <v>144</v>
      </c>
      <c r="D31" s="164"/>
      <c r="E31" s="163"/>
      <c r="F31" s="161"/>
      <c r="G31" s="161">
        <f>G32+G36</f>
        <v>0</v>
      </c>
      <c r="H31" s="161">
        <f>H32+H36</f>
        <v>0</v>
      </c>
      <c r="I31" s="161">
        <f>I32+I36</f>
        <v>0</v>
      </c>
      <c r="J31" s="162"/>
      <c r="K31" s="161">
        <f>K32+K36</f>
        <v>0</v>
      </c>
      <c r="N31" s="135"/>
    </row>
    <row r="32" spans="1:14" ht="24" customHeight="1">
      <c r="A32" s="145">
        <v>7</v>
      </c>
      <c r="B32" s="144" t="s">
        <v>143</v>
      </c>
      <c r="C32" s="144" t="s">
        <v>142</v>
      </c>
      <c r="D32" s="144" t="s">
        <v>102</v>
      </c>
      <c r="E32" s="141">
        <v>1680</v>
      </c>
      <c r="F32" s="143"/>
      <c r="G32" s="143"/>
      <c r="H32" s="143"/>
      <c r="I32" s="143"/>
      <c r="J32" s="142"/>
      <c r="K32" s="141"/>
      <c r="N32" s="135"/>
    </row>
    <row r="33" spans="1:14" ht="13.5" customHeight="1">
      <c r="A33" s="160"/>
      <c r="B33" s="159"/>
      <c r="C33" s="159" t="s">
        <v>105</v>
      </c>
      <c r="D33" s="159"/>
      <c r="E33" s="156">
        <v>1680</v>
      </c>
      <c r="F33" s="158"/>
      <c r="G33" s="158"/>
      <c r="H33" s="158"/>
      <c r="I33" s="158"/>
      <c r="J33" s="157"/>
      <c r="K33" s="156"/>
    </row>
    <row r="34" spans="1:14" ht="13.5" customHeight="1">
      <c r="A34" s="175"/>
      <c r="B34" s="174"/>
      <c r="C34" s="174" t="s">
        <v>141</v>
      </c>
      <c r="D34" s="174"/>
      <c r="E34" s="171">
        <v>1680</v>
      </c>
      <c r="F34" s="173"/>
      <c r="G34" s="173"/>
      <c r="H34" s="173"/>
      <c r="I34" s="173"/>
      <c r="J34" s="172"/>
      <c r="K34" s="171"/>
    </row>
    <row r="35" spans="1:14" ht="13.5" customHeight="1">
      <c r="A35" s="150"/>
      <c r="B35" s="149"/>
      <c r="C35" s="149" t="s">
        <v>126</v>
      </c>
      <c r="D35" s="149"/>
      <c r="E35" s="146">
        <v>1680</v>
      </c>
      <c r="F35" s="148"/>
      <c r="G35" s="148"/>
      <c r="H35" s="148"/>
      <c r="I35" s="148"/>
      <c r="J35" s="147"/>
      <c r="K35" s="146"/>
    </row>
    <row r="36" spans="1:14" ht="24" customHeight="1">
      <c r="A36" s="145">
        <v>8</v>
      </c>
      <c r="B36" s="144" t="s">
        <v>140</v>
      </c>
      <c r="C36" s="144" t="s">
        <v>139</v>
      </c>
      <c r="D36" s="144" t="s">
        <v>102</v>
      </c>
      <c r="E36" s="141">
        <v>1680</v>
      </c>
      <c r="F36" s="143"/>
      <c r="G36" s="143"/>
      <c r="H36" s="143"/>
      <c r="I36" s="143"/>
      <c r="J36" s="142"/>
      <c r="K36" s="141"/>
      <c r="N36" s="135"/>
    </row>
    <row r="37" spans="1:14" ht="28.5" customHeight="1">
      <c r="A37" s="165"/>
      <c r="B37" s="164" t="s">
        <v>38</v>
      </c>
      <c r="C37" s="164" t="s">
        <v>138</v>
      </c>
      <c r="D37" s="164"/>
      <c r="E37" s="163"/>
      <c r="F37" s="161"/>
      <c r="G37" s="161">
        <f>G38</f>
        <v>0</v>
      </c>
      <c r="H37" s="161">
        <f>H38</f>
        <v>0</v>
      </c>
      <c r="I37" s="161">
        <f>I38</f>
        <v>0</v>
      </c>
      <c r="J37" s="162"/>
      <c r="K37" s="161">
        <f>K38</f>
        <v>0</v>
      </c>
      <c r="N37" s="135"/>
    </row>
    <row r="38" spans="1:14" ht="24" customHeight="1">
      <c r="A38" s="145">
        <v>9</v>
      </c>
      <c r="B38" s="144" t="s">
        <v>137</v>
      </c>
      <c r="C38" s="144" t="s">
        <v>136</v>
      </c>
      <c r="D38" s="144" t="s">
        <v>102</v>
      </c>
      <c r="E38" s="141">
        <v>1848</v>
      </c>
      <c r="F38" s="143"/>
      <c r="G38" s="143"/>
      <c r="H38" s="143"/>
      <c r="I38" s="143"/>
      <c r="J38" s="142"/>
      <c r="K38" s="141"/>
      <c r="N38" s="135"/>
    </row>
    <row r="39" spans="1:14" ht="28.5" customHeight="1">
      <c r="A39" s="165"/>
      <c r="B39" s="164" t="s">
        <v>57</v>
      </c>
      <c r="C39" s="164" t="s">
        <v>135</v>
      </c>
      <c r="D39" s="164"/>
      <c r="E39" s="163"/>
      <c r="F39" s="161"/>
      <c r="G39" s="161">
        <f>G40+G44+G47+G48+G49+G50</f>
        <v>0</v>
      </c>
      <c r="H39" s="161">
        <f>H40+H44+H47+H48+H49+H50</f>
        <v>0</v>
      </c>
      <c r="I39" s="161">
        <f>I40+I44+I47+I48+I49+I50</f>
        <v>0</v>
      </c>
      <c r="J39" s="162"/>
      <c r="K39" s="163">
        <v>0</v>
      </c>
      <c r="N39" s="135"/>
    </row>
    <row r="40" spans="1:14" ht="24" customHeight="1">
      <c r="A40" s="145">
        <v>10</v>
      </c>
      <c r="B40" s="144" t="s">
        <v>134</v>
      </c>
      <c r="C40" s="144" t="s">
        <v>133</v>
      </c>
      <c r="D40" s="144" t="s">
        <v>132</v>
      </c>
      <c r="E40" s="141">
        <v>26.4</v>
      </c>
      <c r="F40" s="143"/>
      <c r="G40" s="143"/>
      <c r="H40" s="143"/>
      <c r="I40" s="143"/>
      <c r="J40" s="142"/>
      <c r="K40" s="141"/>
      <c r="N40" s="135"/>
    </row>
    <row r="41" spans="1:14" ht="13.5" customHeight="1">
      <c r="A41" s="160"/>
      <c r="B41" s="159"/>
      <c r="C41" s="159" t="s">
        <v>131</v>
      </c>
      <c r="D41" s="159"/>
      <c r="E41" s="156">
        <v>18</v>
      </c>
      <c r="F41" s="158"/>
      <c r="G41" s="158"/>
      <c r="H41" s="158"/>
      <c r="I41" s="158"/>
      <c r="J41" s="157"/>
      <c r="K41" s="156"/>
    </row>
    <row r="42" spans="1:14" ht="13.5" customHeight="1">
      <c r="A42" s="160"/>
      <c r="B42" s="159"/>
      <c r="C42" s="159" t="s">
        <v>130</v>
      </c>
      <c r="D42" s="159"/>
      <c r="E42" s="156">
        <v>8.4</v>
      </c>
      <c r="F42" s="158"/>
      <c r="G42" s="158"/>
      <c r="H42" s="158"/>
      <c r="I42" s="158"/>
      <c r="J42" s="157"/>
      <c r="K42" s="156"/>
    </row>
    <row r="43" spans="1:14" ht="13.5" customHeight="1">
      <c r="A43" s="150"/>
      <c r="B43" s="149"/>
      <c r="C43" s="149" t="s">
        <v>126</v>
      </c>
      <c r="D43" s="149"/>
      <c r="E43" s="146">
        <v>26.4</v>
      </c>
      <c r="F43" s="148"/>
      <c r="G43" s="148"/>
      <c r="H43" s="148"/>
      <c r="I43" s="148"/>
      <c r="J43" s="147"/>
      <c r="K43" s="146"/>
    </row>
    <row r="44" spans="1:14" ht="24" customHeight="1">
      <c r="A44" s="145">
        <v>11</v>
      </c>
      <c r="B44" s="144" t="s">
        <v>129</v>
      </c>
      <c r="C44" s="144" t="s">
        <v>128</v>
      </c>
      <c r="D44" s="144" t="s">
        <v>102</v>
      </c>
      <c r="E44" s="141">
        <v>91.2</v>
      </c>
      <c r="F44" s="143"/>
      <c r="G44" s="143"/>
      <c r="H44" s="143"/>
      <c r="I44" s="143"/>
      <c r="J44" s="142"/>
      <c r="K44" s="141"/>
      <c r="N44" s="135"/>
    </row>
    <row r="45" spans="1:14" ht="13.5" customHeight="1">
      <c r="A45" s="160"/>
      <c r="B45" s="159"/>
      <c r="C45" s="159" t="s">
        <v>127</v>
      </c>
      <c r="D45" s="159"/>
      <c r="E45" s="156">
        <v>91.2</v>
      </c>
      <c r="F45" s="158"/>
      <c r="G45" s="158"/>
      <c r="H45" s="158"/>
      <c r="I45" s="158"/>
      <c r="J45" s="157"/>
      <c r="K45" s="156"/>
    </row>
    <row r="46" spans="1:14" ht="13.5" customHeight="1">
      <c r="A46" s="150"/>
      <c r="B46" s="149"/>
      <c r="C46" s="149" t="s">
        <v>126</v>
      </c>
      <c r="D46" s="149"/>
      <c r="E46" s="146">
        <v>91.2</v>
      </c>
      <c r="F46" s="148"/>
      <c r="G46" s="148"/>
      <c r="H46" s="148"/>
      <c r="I46" s="148"/>
      <c r="J46" s="147"/>
      <c r="K46" s="146"/>
    </row>
    <row r="47" spans="1:14" ht="24" customHeight="1">
      <c r="A47" s="145">
        <v>12</v>
      </c>
      <c r="B47" s="144" t="s">
        <v>125</v>
      </c>
      <c r="C47" s="144" t="s">
        <v>124</v>
      </c>
      <c r="D47" s="144" t="s">
        <v>98</v>
      </c>
      <c r="E47" s="141">
        <v>148.5</v>
      </c>
      <c r="F47" s="143"/>
      <c r="G47" s="143"/>
      <c r="H47" s="143"/>
      <c r="I47" s="143"/>
      <c r="J47" s="142"/>
      <c r="K47" s="141"/>
      <c r="N47" s="135"/>
    </row>
    <row r="48" spans="1:14" ht="24" customHeight="1">
      <c r="A48" s="145">
        <v>13</v>
      </c>
      <c r="B48" s="144" t="s">
        <v>123</v>
      </c>
      <c r="C48" s="144" t="s">
        <v>122</v>
      </c>
      <c r="D48" s="144" t="s">
        <v>98</v>
      </c>
      <c r="E48" s="141">
        <v>148.5</v>
      </c>
      <c r="F48" s="143"/>
      <c r="G48" s="143"/>
      <c r="H48" s="143"/>
      <c r="I48" s="143"/>
      <c r="J48" s="142"/>
      <c r="K48" s="141"/>
      <c r="N48" s="135"/>
    </row>
    <row r="49" spans="1:14" ht="24" customHeight="1">
      <c r="A49" s="145">
        <v>14</v>
      </c>
      <c r="B49" s="144" t="s">
        <v>121</v>
      </c>
      <c r="C49" s="144" t="s">
        <v>120</v>
      </c>
      <c r="D49" s="144" t="s">
        <v>98</v>
      </c>
      <c r="E49" s="141">
        <v>4455</v>
      </c>
      <c r="F49" s="143"/>
      <c r="G49" s="143"/>
      <c r="H49" s="143"/>
      <c r="I49" s="143"/>
      <c r="J49" s="142"/>
      <c r="K49" s="141"/>
      <c r="N49" s="135"/>
    </row>
    <row r="50" spans="1:14" ht="13.5" customHeight="1">
      <c r="A50" s="145">
        <v>15</v>
      </c>
      <c r="B50" s="144" t="s">
        <v>119</v>
      </c>
      <c r="C50" s="144" t="s">
        <v>118</v>
      </c>
      <c r="D50" s="144" t="s">
        <v>98</v>
      </c>
      <c r="E50" s="141">
        <v>148.5</v>
      </c>
      <c r="F50" s="143"/>
      <c r="G50" s="143"/>
      <c r="H50" s="143"/>
      <c r="I50" s="143"/>
      <c r="J50" s="142"/>
      <c r="K50" s="141"/>
      <c r="N50" s="135"/>
    </row>
    <row r="51" spans="1:14" ht="28.5" customHeight="1">
      <c r="A51" s="165"/>
      <c r="B51" s="164" t="s">
        <v>117</v>
      </c>
      <c r="C51" s="164" t="s">
        <v>116</v>
      </c>
      <c r="D51" s="164"/>
      <c r="E51" s="163"/>
      <c r="F51" s="161"/>
      <c r="G51" s="161">
        <f>G52+G54</f>
        <v>0</v>
      </c>
      <c r="H51" s="161">
        <f>H52+H54</f>
        <v>0</v>
      </c>
      <c r="I51" s="161">
        <f>I52+I54</f>
        <v>0</v>
      </c>
      <c r="J51" s="162"/>
      <c r="K51" s="163">
        <v>0</v>
      </c>
      <c r="N51" s="135"/>
    </row>
    <row r="52" spans="1:14" ht="24" customHeight="1">
      <c r="A52" s="145">
        <v>16</v>
      </c>
      <c r="B52" s="144" t="s">
        <v>115</v>
      </c>
      <c r="C52" s="144" t="s">
        <v>114</v>
      </c>
      <c r="D52" s="144" t="s">
        <v>98</v>
      </c>
      <c r="E52" s="141">
        <v>1923.83</v>
      </c>
      <c r="F52" s="143"/>
      <c r="G52" s="143"/>
      <c r="H52" s="143"/>
      <c r="I52" s="143"/>
      <c r="J52" s="142"/>
      <c r="K52" s="141"/>
      <c r="N52" s="135"/>
    </row>
    <row r="53" spans="1:14" ht="13.5" customHeight="1">
      <c r="A53" s="160"/>
      <c r="B53" s="159"/>
      <c r="C53" s="159" t="s">
        <v>113</v>
      </c>
      <c r="D53" s="159"/>
      <c r="E53" s="156">
        <v>1923.83</v>
      </c>
      <c r="F53" s="158"/>
      <c r="G53" s="158"/>
      <c r="H53" s="158"/>
      <c r="I53" s="158"/>
      <c r="J53" s="157"/>
      <c r="K53" s="156"/>
    </row>
    <row r="54" spans="1:14" ht="34.5" customHeight="1">
      <c r="A54" s="145">
        <v>17</v>
      </c>
      <c r="B54" s="144" t="s">
        <v>112</v>
      </c>
      <c r="C54" s="144" t="s">
        <v>111</v>
      </c>
      <c r="D54" s="144" t="s">
        <v>98</v>
      </c>
      <c r="E54" s="141">
        <v>1923.83</v>
      </c>
      <c r="F54" s="143"/>
      <c r="G54" s="143"/>
      <c r="H54" s="143"/>
      <c r="I54" s="143"/>
      <c r="J54" s="142"/>
      <c r="K54" s="141"/>
      <c r="N54" s="135"/>
    </row>
    <row r="55" spans="1:14" ht="30.75" customHeight="1">
      <c r="A55" s="170"/>
      <c r="B55" s="169" t="s">
        <v>52</v>
      </c>
      <c r="C55" s="169" t="s">
        <v>110</v>
      </c>
      <c r="D55" s="169"/>
      <c r="E55" s="168"/>
      <c r="F55" s="166"/>
      <c r="G55" s="166">
        <f>G56</f>
        <v>0</v>
      </c>
      <c r="H55" s="166">
        <f>H56</f>
        <v>0</v>
      </c>
      <c r="I55" s="166">
        <f>I56</f>
        <v>0</v>
      </c>
      <c r="J55" s="167"/>
      <c r="K55" s="166">
        <f>K56</f>
        <v>0</v>
      </c>
      <c r="N55" s="135"/>
    </row>
    <row r="56" spans="1:14" ht="28.5" customHeight="1">
      <c r="A56" s="165"/>
      <c r="B56" s="164" t="s">
        <v>109</v>
      </c>
      <c r="C56" s="164" t="s">
        <v>108</v>
      </c>
      <c r="D56" s="164"/>
      <c r="E56" s="163"/>
      <c r="F56" s="161"/>
      <c r="G56" s="161">
        <f>G57+G59+G61</f>
        <v>0</v>
      </c>
      <c r="H56" s="161">
        <f>H57+H59+H61</f>
        <v>0</v>
      </c>
      <c r="I56" s="161">
        <f>I57+I59+I61</f>
        <v>0</v>
      </c>
      <c r="J56" s="162"/>
      <c r="K56" s="161">
        <f>K57+K59+K61</f>
        <v>0</v>
      </c>
      <c r="N56" s="135"/>
    </row>
    <row r="57" spans="1:14" ht="24" customHeight="1">
      <c r="A57" s="145">
        <v>18</v>
      </c>
      <c r="B57" s="144" t="s">
        <v>107</v>
      </c>
      <c r="C57" s="144" t="s">
        <v>106</v>
      </c>
      <c r="D57" s="144" t="s">
        <v>102</v>
      </c>
      <c r="E57" s="141">
        <v>1680</v>
      </c>
      <c r="F57" s="143"/>
      <c r="G57" s="143"/>
      <c r="H57" s="143"/>
      <c r="I57" s="143"/>
      <c r="J57" s="142"/>
      <c r="K57" s="141"/>
      <c r="N57" s="135"/>
    </row>
    <row r="58" spans="1:14" ht="13.5" customHeight="1">
      <c r="A58" s="160"/>
      <c r="B58" s="159"/>
      <c r="C58" s="159" t="s">
        <v>105</v>
      </c>
      <c r="D58" s="159"/>
      <c r="E58" s="156">
        <v>1680</v>
      </c>
      <c r="F58" s="158"/>
      <c r="G58" s="158"/>
      <c r="H58" s="158"/>
      <c r="I58" s="158"/>
      <c r="J58" s="157"/>
      <c r="K58" s="156"/>
    </row>
    <row r="59" spans="1:14" ht="24" customHeight="1">
      <c r="A59" s="155">
        <v>19</v>
      </c>
      <c r="B59" s="154" t="s">
        <v>104</v>
      </c>
      <c r="C59" s="154" t="s">
        <v>103</v>
      </c>
      <c r="D59" s="154" t="s">
        <v>102</v>
      </c>
      <c r="E59" s="151">
        <v>1932</v>
      </c>
      <c r="F59" s="153"/>
      <c r="G59" s="153"/>
      <c r="H59" s="153"/>
      <c r="I59" s="143"/>
      <c r="J59" s="152"/>
      <c r="K59" s="151"/>
      <c r="N59" s="135"/>
    </row>
    <row r="60" spans="1:14" ht="13.5" customHeight="1">
      <c r="A60" s="150"/>
      <c r="B60" s="149"/>
      <c r="C60" s="149" t="s">
        <v>101</v>
      </c>
      <c r="D60" s="149"/>
      <c r="E60" s="146">
        <v>1932</v>
      </c>
      <c r="F60" s="148"/>
      <c r="G60" s="148"/>
      <c r="H60" s="148"/>
      <c r="I60" s="148"/>
      <c r="J60" s="147"/>
      <c r="K60" s="146"/>
    </row>
    <row r="61" spans="1:14" ht="13.5" customHeight="1">
      <c r="A61" s="145">
        <v>20</v>
      </c>
      <c r="B61" s="144" t="s">
        <v>100</v>
      </c>
      <c r="C61" s="144" t="s">
        <v>99</v>
      </c>
      <c r="D61" s="144" t="s">
        <v>98</v>
      </c>
      <c r="E61" s="141">
        <v>5.1120000000000001</v>
      </c>
      <c r="F61" s="143"/>
      <c r="G61" s="143"/>
      <c r="H61" s="143"/>
      <c r="I61" s="143"/>
      <c r="J61" s="142"/>
      <c r="K61" s="141"/>
      <c r="N61" s="135"/>
    </row>
    <row r="62" spans="1:14" ht="30.75" customHeight="1">
      <c r="A62" s="140"/>
      <c r="B62" s="139"/>
      <c r="C62" s="139" t="s">
        <v>97</v>
      </c>
      <c r="D62" s="139"/>
      <c r="E62" s="138"/>
      <c r="F62" s="136"/>
      <c r="G62" s="136">
        <f>G55+G13</f>
        <v>0</v>
      </c>
      <c r="H62" s="136">
        <f>H55+H13</f>
        <v>0</v>
      </c>
      <c r="I62" s="136">
        <f>I55+I13</f>
        <v>0</v>
      </c>
      <c r="J62" s="137"/>
      <c r="K62" s="136">
        <f>K55+K13</f>
        <v>0</v>
      </c>
      <c r="N62" s="135"/>
    </row>
  </sheetData>
  <mergeCells count="2">
    <mergeCell ref="A1:K1"/>
    <mergeCell ref="H7:J7"/>
  </mergeCells>
  <pageMargins left="0.39370079040527345" right="0.39370079040527345" top="0.7874015808105469" bottom="0.7874015808105469" header="0" footer="0"/>
  <pageSetup paperSize="9" scale="93" fitToHeight="100" orientation="landscape" blackAndWhite="1" verticalDpi="300" r:id="rId1"/>
  <headerFooter alignWithMargins="0">
    <oddFooter>&amp;C   Strana &amp;P 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B9067-192A-4C64-9096-9FEEE5386151}">
  <dimension ref="A1:H121"/>
  <sheetViews>
    <sheetView tabSelected="1" workbookViewId="0">
      <selection activeCell="H119" sqref="H119"/>
    </sheetView>
  </sheetViews>
  <sheetFormatPr defaultColWidth="10.33203125" defaultRowHeight="15"/>
  <cols>
    <col min="1" max="1" width="43.1640625" style="211" customWidth="1"/>
    <col min="2" max="2" width="5.5" style="211" customWidth="1"/>
    <col min="3" max="3" width="133.5" style="211" customWidth="1"/>
    <col min="4" max="4" width="10.33203125" style="211"/>
    <col min="5" max="5" width="13.5" style="211" customWidth="1"/>
    <col min="6" max="6" width="13.1640625" style="211" customWidth="1"/>
    <col min="7" max="7" width="10.33203125" style="211"/>
    <col min="8" max="8" width="15" style="211" customWidth="1"/>
    <col min="9" max="16384" width="10.33203125" style="211"/>
  </cols>
  <sheetData>
    <row r="1" spans="1:8" ht="15.75" thickBot="1">
      <c r="A1" s="235" t="s">
        <v>267</v>
      </c>
      <c r="B1" s="240" t="s">
        <v>266</v>
      </c>
      <c r="C1" s="237"/>
      <c r="D1" s="237" t="s">
        <v>265</v>
      </c>
      <c r="E1" s="237" t="s">
        <v>264</v>
      </c>
      <c r="F1" s="237"/>
      <c r="G1" s="237"/>
      <c r="H1" s="236"/>
    </row>
    <row r="2" spans="1:8" ht="16.5" thickBot="1">
      <c r="A2" s="239"/>
      <c r="B2" s="235"/>
      <c r="C2" s="238" t="s">
        <v>263</v>
      </c>
      <c r="D2" s="235" t="s">
        <v>262</v>
      </c>
      <c r="E2" s="237"/>
      <c r="F2" s="236"/>
      <c r="G2" s="235" t="s">
        <v>261</v>
      </c>
      <c r="H2" s="234"/>
    </row>
    <row r="3" spans="1:8">
      <c r="A3" s="233" t="s">
        <v>88</v>
      </c>
      <c r="B3" s="233" t="s">
        <v>260</v>
      </c>
      <c r="C3" s="233" t="s">
        <v>259</v>
      </c>
      <c r="D3" s="232" t="s">
        <v>258</v>
      </c>
      <c r="E3" s="232" t="s">
        <v>257</v>
      </c>
      <c r="F3" s="232" t="s">
        <v>256</v>
      </c>
      <c r="G3" s="232" t="s">
        <v>255</v>
      </c>
      <c r="H3" s="232" t="s">
        <v>254</v>
      </c>
    </row>
    <row r="4" spans="1:8">
      <c r="A4" s="230" t="s">
        <v>251</v>
      </c>
      <c r="B4" s="229">
        <v>1</v>
      </c>
      <c r="C4" s="229" t="s">
        <v>233</v>
      </c>
      <c r="D4" s="227">
        <v>1</v>
      </c>
      <c r="E4" s="227" t="s">
        <v>193</v>
      </c>
      <c r="F4" s="228"/>
      <c r="G4" s="227">
        <v>1</v>
      </c>
      <c r="H4" s="226"/>
    </row>
    <row r="5" spans="1:8">
      <c r="A5" s="230" t="s">
        <v>251</v>
      </c>
      <c r="B5" s="229">
        <v>2</v>
      </c>
      <c r="C5" s="229" t="s">
        <v>253</v>
      </c>
      <c r="D5" s="227">
        <v>5</v>
      </c>
      <c r="E5" s="227" t="s">
        <v>193</v>
      </c>
      <c r="F5" s="228"/>
      <c r="G5" s="227">
        <v>5</v>
      </c>
      <c r="H5" s="226"/>
    </row>
    <row r="6" spans="1:8">
      <c r="A6" s="230" t="s">
        <v>251</v>
      </c>
      <c r="B6" s="229">
        <v>3</v>
      </c>
      <c r="C6" s="229" t="s">
        <v>214</v>
      </c>
      <c r="D6" s="227">
        <v>1</v>
      </c>
      <c r="E6" s="227" t="s">
        <v>193</v>
      </c>
      <c r="F6" s="228"/>
      <c r="G6" s="227">
        <v>1</v>
      </c>
      <c r="H6" s="226"/>
    </row>
    <row r="7" spans="1:8">
      <c r="A7" s="230" t="s">
        <v>251</v>
      </c>
      <c r="B7" s="229">
        <v>4</v>
      </c>
      <c r="C7" s="229" t="s">
        <v>232</v>
      </c>
      <c r="D7" s="227">
        <v>3</v>
      </c>
      <c r="E7" s="227" t="s">
        <v>193</v>
      </c>
      <c r="F7" s="228"/>
      <c r="G7" s="227">
        <v>3</v>
      </c>
      <c r="H7" s="226"/>
    </row>
    <row r="8" spans="1:8">
      <c r="A8" s="230" t="s">
        <v>251</v>
      </c>
      <c r="B8" s="229">
        <v>5</v>
      </c>
      <c r="C8" s="229" t="s">
        <v>252</v>
      </c>
      <c r="D8" s="227">
        <v>1</v>
      </c>
      <c r="E8" s="227" t="s">
        <v>193</v>
      </c>
      <c r="F8" s="228"/>
      <c r="G8" s="227">
        <v>1</v>
      </c>
      <c r="H8" s="226"/>
    </row>
    <row r="9" spans="1:8">
      <c r="A9" s="230" t="s">
        <v>251</v>
      </c>
      <c r="B9" s="229">
        <v>6</v>
      </c>
      <c r="C9" s="229" t="s">
        <v>230</v>
      </c>
      <c r="D9" s="227">
        <v>2</v>
      </c>
      <c r="E9" s="227" t="s">
        <v>193</v>
      </c>
      <c r="F9" s="228"/>
      <c r="G9" s="227">
        <v>2</v>
      </c>
      <c r="H9" s="226"/>
    </row>
    <row r="10" spans="1:8">
      <c r="A10" s="230" t="s">
        <v>251</v>
      </c>
      <c r="B10" s="229">
        <v>7</v>
      </c>
      <c r="C10" s="229" t="s">
        <v>229</v>
      </c>
      <c r="D10" s="227">
        <v>22</v>
      </c>
      <c r="E10" s="227" t="s">
        <v>193</v>
      </c>
      <c r="F10" s="228"/>
      <c r="G10" s="227">
        <v>22</v>
      </c>
      <c r="H10" s="226"/>
    </row>
    <row r="11" spans="1:8">
      <c r="A11" s="230" t="s">
        <v>251</v>
      </c>
      <c r="B11" s="229">
        <v>8</v>
      </c>
      <c r="C11" s="229" t="s">
        <v>212</v>
      </c>
      <c r="D11" s="227">
        <v>84</v>
      </c>
      <c r="E11" s="227" t="s">
        <v>211</v>
      </c>
      <c r="F11" s="228"/>
      <c r="G11" s="227">
        <v>84</v>
      </c>
      <c r="H11" s="226"/>
    </row>
    <row r="12" spans="1:8">
      <c r="A12" s="230" t="s">
        <v>251</v>
      </c>
      <c r="B12" s="229">
        <v>9</v>
      </c>
      <c r="C12" s="229" t="s">
        <v>228</v>
      </c>
      <c r="D12" s="227">
        <v>21</v>
      </c>
      <c r="E12" s="227" t="s">
        <v>193</v>
      </c>
      <c r="F12" s="228"/>
      <c r="G12" s="227">
        <v>21</v>
      </c>
      <c r="H12" s="226"/>
    </row>
    <row r="13" spans="1:8">
      <c r="A13" s="230" t="s">
        <v>251</v>
      </c>
      <c r="B13" s="229">
        <v>10</v>
      </c>
      <c r="C13" s="229" t="s">
        <v>227</v>
      </c>
      <c r="D13" s="227">
        <v>23</v>
      </c>
      <c r="E13" s="227" t="s">
        <v>193</v>
      </c>
      <c r="F13" s="228"/>
      <c r="G13" s="227">
        <v>23</v>
      </c>
      <c r="H13" s="226"/>
    </row>
    <row r="14" spans="1:8" ht="30">
      <c r="A14" s="230" t="s">
        <v>251</v>
      </c>
      <c r="B14" s="229">
        <v>11</v>
      </c>
      <c r="C14" s="231" t="s">
        <v>238</v>
      </c>
      <c r="D14" s="227">
        <v>3</v>
      </c>
      <c r="E14" s="227" t="s">
        <v>193</v>
      </c>
      <c r="F14" s="228"/>
      <c r="G14" s="227">
        <v>3</v>
      </c>
      <c r="H14" s="226"/>
    </row>
    <row r="15" spans="1:8">
      <c r="A15" s="230" t="s">
        <v>251</v>
      </c>
      <c r="B15" s="229">
        <v>12</v>
      </c>
      <c r="C15" s="229" t="s">
        <v>198</v>
      </c>
      <c r="D15" s="227">
        <v>1</v>
      </c>
      <c r="E15" s="227" t="s">
        <v>193</v>
      </c>
      <c r="F15" s="228"/>
      <c r="G15" s="227">
        <v>1</v>
      </c>
      <c r="H15" s="226"/>
    </row>
    <row r="16" spans="1:8">
      <c r="A16" s="230" t="s">
        <v>246</v>
      </c>
      <c r="B16" s="229">
        <v>13</v>
      </c>
      <c r="C16" s="229" t="s">
        <v>250</v>
      </c>
      <c r="D16" s="227">
        <v>8</v>
      </c>
      <c r="E16" s="227" t="s">
        <v>193</v>
      </c>
      <c r="F16" s="228"/>
      <c r="G16" s="227">
        <v>8</v>
      </c>
      <c r="H16" s="226"/>
    </row>
    <row r="17" spans="1:8">
      <c r="A17" s="230" t="s">
        <v>246</v>
      </c>
      <c r="B17" s="229">
        <v>14</v>
      </c>
      <c r="C17" s="229" t="s">
        <v>222</v>
      </c>
      <c r="D17" s="227">
        <v>8</v>
      </c>
      <c r="E17" s="227" t="s">
        <v>193</v>
      </c>
      <c r="F17" s="228"/>
      <c r="G17" s="227">
        <f t="shared" ref="G17:G48" si="0">D17</f>
        <v>8</v>
      </c>
      <c r="H17" s="226"/>
    </row>
    <row r="18" spans="1:8">
      <c r="A18" s="230" t="s">
        <v>246</v>
      </c>
      <c r="B18" s="229">
        <v>15</v>
      </c>
      <c r="C18" s="229" t="s">
        <v>220</v>
      </c>
      <c r="D18" s="227">
        <v>8</v>
      </c>
      <c r="E18" s="227" t="s">
        <v>193</v>
      </c>
      <c r="F18" s="228"/>
      <c r="G18" s="227">
        <f t="shared" si="0"/>
        <v>8</v>
      </c>
      <c r="H18" s="226"/>
    </row>
    <row r="19" spans="1:8">
      <c r="A19" s="230" t="s">
        <v>246</v>
      </c>
      <c r="B19" s="229">
        <v>16</v>
      </c>
      <c r="C19" s="229" t="s">
        <v>221</v>
      </c>
      <c r="D19" s="227">
        <v>40</v>
      </c>
      <c r="E19" s="227" t="s">
        <v>211</v>
      </c>
      <c r="F19" s="228"/>
      <c r="G19" s="227">
        <f t="shared" si="0"/>
        <v>40</v>
      </c>
      <c r="H19" s="226"/>
    </row>
    <row r="20" spans="1:8">
      <c r="A20" s="230" t="s">
        <v>246</v>
      </c>
      <c r="B20" s="229">
        <v>17</v>
      </c>
      <c r="C20" s="229" t="s">
        <v>249</v>
      </c>
      <c r="D20" s="227">
        <v>5</v>
      </c>
      <c r="E20" s="227" t="s">
        <v>193</v>
      </c>
      <c r="F20" s="228"/>
      <c r="G20" s="227">
        <f t="shared" si="0"/>
        <v>5</v>
      </c>
      <c r="H20" s="226"/>
    </row>
    <row r="21" spans="1:8">
      <c r="A21" s="230" t="s">
        <v>246</v>
      </c>
      <c r="B21" s="229">
        <v>18</v>
      </c>
      <c r="C21" s="229" t="s">
        <v>248</v>
      </c>
      <c r="D21" s="227">
        <v>5</v>
      </c>
      <c r="E21" s="227" t="s">
        <v>193</v>
      </c>
      <c r="F21" s="228"/>
      <c r="G21" s="227">
        <f t="shared" si="0"/>
        <v>5</v>
      </c>
      <c r="H21" s="226"/>
    </row>
    <row r="22" spans="1:8">
      <c r="A22" s="230" t="s">
        <v>246</v>
      </c>
      <c r="B22" s="229">
        <v>19</v>
      </c>
      <c r="C22" s="229" t="s">
        <v>220</v>
      </c>
      <c r="D22" s="227">
        <v>4</v>
      </c>
      <c r="E22" s="227" t="s">
        <v>193</v>
      </c>
      <c r="F22" s="228"/>
      <c r="G22" s="227">
        <f t="shared" si="0"/>
        <v>4</v>
      </c>
      <c r="H22" s="226"/>
    </row>
    <row r="23" spans="1:8">
      <c r="A23" s="230" t="s">
        <v>246</v>
      </c>
      <c r="B23" s="229">
        <v>20</v>
      </c>
      <c r="C23" s="229" t="s">
        <v>214</v>
      </c>
      <c r="D23" s="227">
        <v>6</v>
      </c>
      <c r="E23" s="227" t="s">
        <v>193</v>
      </c>
      <c r="F23" s="228"/>
      <c r="G23" s="227">
        <f t="shared" si="0"/>
        <v>6</v>
      </c>
      <c r="H23" s="226"/>
    </row>
    <row r="24" spans="1:8">
      <c r="A24" s="230" t="s">
        <v>246</v>
      </c>
      <c r="B24" s="229">
        <v>21</v>
      </c>
      <c r="C24" s="229" t="s">
        <v>218</v>
      </c>
      <c r="D24" s="227">
        <v>13</v>
      </c>
      <c r="E24" s="227" t="s">
        <v>193</v>
      </c>
      <c r="F24" s="228"/>
      <c r="G24" s="227">
        <f t="shared" si="0"/>
        <v>13</v>
      </c>
      <c r="H24" s="226"/>
    </row>
    <row r="25" spans="1:8">
      <c r="A25" s="230" t="s">
        <v>246</v>
      </c>
      <c r="B25" s="229">
        <v>22</v>
      </c>
      <c r="C25" s="229" t="s">
        <v>215</v>
      </c>
      <c r="D25" s="227">
        <v>8</v>
      </c>
      <c r="E25" s="227" t="s">
        <v>193</v>
      </c>
      <c r="F25" s="228"/>
      <c r="G25" s="227">
        <f t="shared" si="0"/>
        <v>8</v>
      </c>
      <c r="H25" s="226"/>
    </row>
    <row r="26" spans="1:8">
      <c r="A26" s="230" t="s">
        <v>246</v>
      </c>
      <c r="B26" s="229">
        <v>23</v>
      </c>
      <c r="C26" s="229" t="s">
        <v>247</v>
      </c>
      <c r="D26" s="227">
        <v>2</v>
      </c>
      <c r="E26" s="227" t="s">
        <v>193</v>
      </c>
      <c r="F26" s="228"/>
      <c r="G26" s="227">
        <f t="shared" si="0"/>
        <v>2</v>
      </c>
      <c r="H26" s="226"/>
    </row>
    <row r="27" spans="1:8">
      <c r="A27" s="230" t="s">
        <v>246</v>
      </c>
      <c r="B27" s="229">
        <v>24</v>
      </c>
      <c r="C27" s="229" t="s">
        <v>217</v>
      </c>
      <c r="D27" s="227">
        <v>6</v>
      </c>
      <c r="E27" s="227" t="s">
        <v>193</v>
      </c>
      <c r="F27" s="228"/>
      <c r="G27" s="227">
        <f t="shared" si="0"/>
        <v>6</v>
      </c>
      <c r="H27" s="226"/>
    </row>
    <row r="28" spans="1:8">
      <c r="A28" s="230" t="s">
        <v>246</v>
      </c>
      <c r="B28" s="229">
        <v>25</v>
      </c>
      <c r="C28" s="229" t="s">
        <v>214</v>
      </c>
      <c r="D28" s="227">
        <v>26</v>
      </c>
      <c r="E28" s="227" t="s">
        <v>193</v>
      </c>
      <c r="F28" s="228"/>
      <c r="G28" s="227">
        <f t="shared" si="0"/>
        <v>26</v>
      </c>
      <c r="H28" s="226"/>
    </row>
    <row r="29" spans="1:8">
      <c r="A29" s="230" t="s">
        <v>246</v>
      </c>
      <c r="B29" s="229">
        <v>26</v>
      </c>
      <c r="C29" s="229" t="s">
        <v>213</v>
      </c>
      <c r="D29" s="227">
        <v>23</v>
      </c>
      <c r="E29" s="227" t="s">
        <v>193</v>
      </c>
      <c r="F29" s="228"/>
      <c r="G29" s="227">
        <f t="shared" si="0"/>
        <v>23</v>
      </c>
      <c r="H29" s="226"/>
    </row>
    <row r="30" spans="1:8">
      <c r="A30" s="230" t="s">
        <v>246</v>
      </c>
      <c r="B30" s="229">
        <v>27</v>
      </c>
      <c r="C30" s="229" t="s">
        <v>212</v>
      </c>
      <c r="D30" s="227">
        <v>126</v>
      </c>
      <c r="E30" s="227" t="s">
        <v>211</v>
      </c>
      <c r="F30" s="228"/>
      <c r="G30" s="227">
        <f t="shared" si="0"/>
        <v>126</v>
      </c>
      <c r="H30" s="226"/>
    </row>
    <row r="31" spans="1:8">
      <c r="A31" s="230" t="s">
        <v>246</v>
      </c>
      <c r="B31" s="229">
        <v>28</v>
      </c>
      <c r="C31" s="229" t="s">
        <v>208</v>
      </c>
      <c r="D31" s="227">
        <v>24</v>
      </c>
      <c r="E31" s="227" t="s">
        <v>193</v>
      </c>
      <c r="F31" s="228"/>
      <c r="G31" s="227">
        <f t="shared" si="0"/>
        <v>24</v>
      </c>
      <c r="H31" s="226"/>
    </row>
    <row r="32" spans="1:8">
      <c r="A32" s="230" t="s">
        <v>246</v>
      </c>
      <c r="B32" s="229">
        <v>29</v>
      </c>
      <c r="C32" s="229" t="s">
        <v>210</v>
      </c>
      <c r="D32" s="227">
        <v>32</v>
      </c>
      <c r="E32" s="227" t="s">
        <v>193</v>
      </c>
      <c r="F32" s="228"/>
      <c r="G32" s="227">
        <f t="shared" si="0"/>
        <v>32</v>
      </c>
      <c r="H32" s="226"/>
    </row>
    <row r="33" spans="1:8">
      <c r="A33" s="230" t="s">
        <v>246</v>
      </c>
      <c r="B33" s="229">
        <v>30</v>
      </c>
      <c r="C33" s="229" t="s">
        <v>228</v>
      </c>
      <c r="D33" s="227">
        <v>4</v>
      </c>
      <c r="E33" s="227" t="s">
        <v>193</v>
      </c>
      <c r="F33" s="228"/>
      <c r="G33" s="227">
        <f t="shared" si="0"/>
        <v>4</v>
      </c>
      <c r="H33" s="226"/>
    </row>
    <row r="34" spans="1:8">
      <c r="A34" s="230" t="s">
        <v>246</v>
      </c>
      <c r="B34" s="229">
        <v>31</v>
      </c>
      <c r="C34" s="229" t="s">
        <v>209</v>
      </c>
      <c r="D34" s="227">
        <v>32</v>
      </c>
      <c r="E34" s="227" t="s">
        <v>193</v>
      </c>
      <c r="F34" s="228"/>
      <c r="G34" s="227">
        <f t="shared" si="0"/>
        <v>32</v>
      </c>
      <c r="H34" s="226"/>
    </row>
    <row r="35" spans="1:8" ht="30">
      <c r="A35" s="230" t="s">
        <v>246</v>
      </c>
      <c r="B35" s="229">
        <v>32</v>
      </c>
      <c r="C35" s="231" t="s">
        <v>238</v>
      </c>
      <c r="D35" s="227">
        <v>1</v>
      </c>
      <c r="E35" s="227" t="s">
        <v>193</v>
      </c>
      <c r="F35" s="228"/>
      <c r="G35" s="227">
        <f t="shared" si="0"/>
        <v>1</v>
      </c>
      <c r="H35" s="226"/>
    </row>
    <row r="36" spans="1:8" ht="30">
      <c r="A36" s="230" t="s">
        <v>246</v>
      </c>
      <c r="B36" s="229">
        <v>33</v>
      </c>
      <c r="C36" s="231" t="s">
        <v>207</v>
      </c>
      <c r="D36" s="227">
        <v>1</v>
      </c>
      <c r="E36" s="227" t="s">
        <v>193</v>
      </c>
      <c r="F36" s="228"/>
      <c r="G36" s="227">
        <f t="shared" si="0"/>
        <v>1</v>
      </c>
      <c r="H36" s="226"/>
    </row>
    <row r="37" spans="1:8">
      <c r="A37" s="230" t="s">
        <v>246</v>
      </c>
      <c r="B37" s="229">
        <v>34</v>
      </c>
      <c r="C37" s="229" t="s">
        <v>198</v>
      </c>
      <c r="D37" s="227">
        <v>3</v>
      </c>
      <c r="E37" s="227" t="s">
        <v>193</v>
      </c>
      <c r="F37" s="228"/>
      <c r="G37" s="227">
        <f t="shared" si="0"/>
        <v>3</v>
      </c>
      <c r="H37" s="226"/>
    </row>
    <row r="38" spans="1:8">
      <c r="A38" s="230" t="s">
        <v>245</v>
      </c>
      <c r="B38" s="229">
        <v>35</v>
      </c>
      <c r="C38" s="229" t="s">
        <v>205</v>
      </c>
      <c r="D38" s="227">
        <v>6</v>
      </c>
      <c r="E38" s="227" t="s">
        <v>193</v>
      </c>
      <c r="F38" s="228"/>
      <c r="G38" s="227">
        <f t="shared" si="0"/>
        <v>6</v>
      </c>
      <c r="H38" s="226"/>
    </row>
    <row r="39" spans="1:8">
      <c r="A39" s="230" t="s">
        <v>245</v>
      </c>
      <c r="B39" s="229">
        <v>36</v>
      </c>
      <c r="C39" s="229" t="s">
        <v>204</v>
      </c>
      <c r="D39" s="227">
        <v>6</v>
      </c>
      <c r="E39" s="227" t="s">
        <v>193</v>
      </c>
      <c r="F39" s="228"/>
      <c r="G39" s="227">
        <f t="shared" si="0"/>
        <v>6</v>
      </c>
      <c r="H39" s="226"/>
    </row>
    <row r="40" spans="1:8">
      <c r="A40" s="230" t="s">
        <v>245</v>
      </c>
      <c r="B40" s="229">
        <v>37</v>
      </c>
      <c r="C40" s="229" t="s">
        <v>203</v>
      </c>
      <c r="D40" s="227">
        <v>2</v>
      </c>
      <c r="E40" s="227" t="s">
        <v>193</v>
      </c>
      <c r="F40" s="228"/>
      <c r="G40" s="227">
        <f t="shared" si="0"/>
        <v>2</v>
      </c>
      <c r="H40" s="226"/>
    </row>
    <row r="41" spans="1:8">
      <c r="A41" s="230" t="s">
        <v>245</v>
      </c>
      <c r="B41" s="229">
        <v>38</v>
      </c>
      <c r="C41" s="229" t="s">
        <v>236</v>
      </c>
      <c r="D41" s="227">
        <v>2</v>
      </c>
      <c r="E41" s="227" t="s">
        <v>193</v>
      </c>
      <c r="F41" s="228"/>
      <c r="G41" s="227">
        <f t="shared" si="0"/>
        <v>2</v>
      </c>
      <c r="H41" s="226"/>
    </row>
    <row r="42" spans="1:8">
      <c r="A42" s="230" t="s">
        <v>245</v>
      </c>
      <c r="B42" s="229">
        <v>39</v>
      </c>
      <c r="C42" s="229" t="s">
        <v>201</v>
      </c>
      <c r="D42" s="227">
        <v>6</v>
      </c>
      <c r="E42" s="227" t="s">
        <v>193</v>
      </c>
      <c r="F42" s="228"/>
      <c r="G42" s="227">
        <f t="shared" si="0"/>
        <v>6</v>
      </c>
      <c r="H42" s="226"/>
    </row>
    <row r="43" spans="1:8">
      <c r="A43" s="230" t="s">
        <v>245</v>
      </c>
      <c r="B43" s="229">
        <v>40</v>
      </c>
      <c r="C43" s="229" t="s">
        <v>202</v>
      </c>
      <c r="D43" s="227">
        <v>2</v>
      </c>
      <c r="E43" s="227" t="s">
        <v>193</v>
      </c>
      <c r="F43" s="228"/>
      <c r="G43" s="227">
        <f t="shared" si="0"/>
        <v>2</v>
      </c>
      <c r="H43" s="226"/>
    </row>
    <row r="44" spans="1:8">
      <c r="A44" s="230" t="s">
        <v>245</v>
      </c>
      <c r="B44" s="229">
        <v>41</v>
      </c>
      <c r="C44" s="229" t="s">
        <v>200</v>
      </c>
      <c r="D44" s="227">
        <v>1</v>
      </c>
      <c r="E44" s="227" t="s">
        <v>193</v>
      </c>
      <c r="F44" s="228"/>
      <c r="G44" s="227">
        <f t="shared" si="0"/>
        <v>1</v>
      </c>
      <c r="H44" s="226"/>
    </row>
    <row r="45" spans="1:8">
      <c r="A45" s="230" t="s">
        <v>243</v>
      </c>
      <c r="B45" s="229">
        <v>42</v>
      </c>
      <c r="C45" s="229" t="s">
        <v>213</v>
      </c>
      <c r="D45" s="227">
        <v>25</v>
      </c>
      <c r="E45" s="227" t="s">
        <v>193</v>
      </c>
      <c r="F45" s="228"/>
      <c r="G45" s="227">
        <f t="shared" si="0"/>
        <v>25</v>
      </c>
      <c r="H45" s="226"/>
    </row>
    <row r="46" spans="1:8">
      <c r="A46" s="230" t="s">
        <v>243</v>
      </c>
      <c r="B46" s="229">
        <v>43</v>
      </c>
      <c r="C46" s="229" t="s">
        <v>239</v>
      </c>
      <c r="D46" s="227">
        <v>96</v>
      </c>
      <c r="E46" s="227" t="s">
        <v>211</v>
      </c>
      <c r="F46" s="228"/>
      <c r="G46" s="227">
        <f t="shared" si="0"/>
        <v>96</v>
      </c>
      <c r="H46" s="226"/>
    </row>
    <row r="47" spans="1:8">
      <c r="A47" s="230" t="s">
        <v>243</v>
      </c>
      <c r="B47" s="229">
        <v>44</v>
      </c>
      <c r="C47" s="229" t="s">
        <v>227</v>
      </c>
      <c r="D47" s="227">
        <v>27</v>
      </c>
      <c r="E47" s="227" t="s">
        <v>193</v>
      </c>
      <c r="F47" s="228"/>
      <c r="G47" s="227">
        <f t="shared" si="0"/>
        <v>27</v>
      </c>
      <c r="H47" s="226"/>
    </row>
    <row r="48" spans="1:8">
      <c r="A48" s="230" t="s">
        <v>243</v>
      </c>
      <c r="B48" s="229">
        <v>45</v>
      </c>
      <c r="C48" s="229" t="s">
        <v>244</v>
      </c>
      <c r="D48" s="227">
        <v>25</v>
      </c>
      <c r="E48" s="227" t="s">
        <v>193</v>
      </c>
      <c r="F48" s="228"/>
      <c r="G48" s="227">
        <f t="shared" si="0"/>
        <v>25</v>
      </c>
      <c r="H48" s="226"/>
    </row>
    <row r="49" spans="1:8" ht="30">
      <c r="A49" s="230" t="s">
        <v>243</v>
      </c>
      <c r="B49" s="229">
        <v>46</v>
      </c>
      <c r="C49" s="231" t="s">
        <v>238</v>
      </c>
      <c r="D49" s="227">
        <v>3</v>
      </c>
      <c r="E49" s="227" t="s">
        <v>193</v>
      </c>
      <c r="F49" s="228"/>
      <c r="G49" s="227">
        <f t="shared" ref="G49:G80" si="1">D49</f>
        <v>3</v>
      </c>
      <c r="H49" s="226"/>
    </row>
    <row r="50" spans="1:8">
      <c r="A50" s="230" t="s">
        <v>243</v>
      </c>
      <c r="B50" s="229">
        <v>47</v>
      </c>
      <c r="C50" s="229" t="s">
        <v>198</v>
      </c>
      <c r="D50" s="227">
        <v>1</v>
      </c>
      <c r="E50" s="227" t="s">
        <v>193</v>
      </c>
      <c r="F50" s="228"/>
      <c r="G50" s="227">
        <f t="shared" si="1"/>
        <v>1</v>
      </c>
      <c r="H50" s="226"/>
    </row>
    <row r="51" spans="1:8">
      <c r="A51" s="230" t="s">
        <v>237</v>
      </c>
      <c r="B51" s="229">
        <v>48</v>
      </c>
      <c r="C51" s="229" t="s">
        <v>224</v>
      </c>
      <c r="D51" s="227">
        <v>1</v>
      </c>
      <c r="E51" s="227" t="s">
        <v>193</v>
      </c>
      <c r="F51" s="228"/>
      <c r="G51" s="227">
        <f t="shared" si="1"/>
        <v>1</v>
      </c>
      <c r="H51" s="226"/>
    </row>
    <row r="52" spans="1:8">
      <c r="A52" s="230" t="s">
        <v>237</v>
      </c>
      <c r="B52" s="229">
        <v>49</v>
      </c>
      <c r="C52" s="229" t="s">
        <v>242</v>
      </c>
      <c r="D52" s="227">
        <v>11</v>
      </c>
      <c r="E52" s="227" t="s">
        <v>193</v>
      </c>
      <c r="F52" s="228"/>
      <c r="G52" s="227">
        <f t="shared" si="1"/>
        <v>11</v>
      </c>
      <c r="H52" s="226"/>
    </row>
    <row r="53" spans="1:8">
      <c r="A53" s="230" t="s">
        <v>237</v>
      </c>
      <c r="B53" s="229">
        <v>50</v>
      </c>
      <c r="C53" s="229" t="s">
        <v>223</v>
      </c>
      <c r="D53" s="227">
        <v>6</v>
      </c>
      <c r="E53" s="227" t="s">
        <v>193</v>
      </c>
      <c r="F53" s="228"/>
      <c r="G53" s="227">
        <f t="shared" si="1"/>
        <v>6</v>
      </c>
      <c r="H53" s="226"/>
    </row>
    <row r="54" spans="1:8">
      <c r="A54" s="230" t="s">
        <v>237</v>
      </c>
      <c r="B54" s="229">
        <v>51</v>
      </c>
      <c r="C54" s="229" t="s">
        <v>222</v>
      </c>
      <c r="D54" s="227">
        <v>12</v>
      </c>
      <c r="E54" s="227" t="s">
        <v>193</v>
      </c>
      <c r="F54" s="228"/>
      <c r="G54" s="227">
        <f t="shared" si="1"/>
        <v>12</v>
      </c>
      <c r="H54" s="226"/>
    </row>
    <row r="55" spans="1:8">
      <c r="A55" s="230" t="s">
        <v>237</v>
      </c>
      <c r="B55" s="229">
        <v>52</v>
      </c>
      <c r="C55" s="229" t="s">
        <v>221</v>
      </c>
      <c r="D55" s="227">
        <v>60</v>
      </c>
      <c r="E55" s="227" t="s">
        <v>211</v>
      </c>
      <c r="F55" s="228"/>
      <c r="G55" s="227">
        <f t="shared" si="1"/>
        <v>60</v>
      </c>
      <c r="H55" s="226"/>
    </row>
    <row r="56" spans="1:8">
      <c r="A56" s="230" t="s">
        <v>237</v>
      </c>
      <c r="B56" s="229">
        <v>53</v>
      </c>
      <c r="C56" s="229" t="s">
        <v>220</v>
      </c>
      <c r="D56" s="227">
        <v>12</v>
      </c>
      <c r="E56" s="227" t="s">
        <v>193</v>
      </c>
      <c r="F56" s="228"/>
      <c r="G56" s="227">
        <f t="shared" si="1"/>
        <v>12</v>
      </c>
      <c r="H56" s="226"/>
    </row>
    <row r="57" spans="1:8">
      <c r="A57" s="230" t="s">
        <v>237</v>
      </c>
      <c r="B57" s="229">
        <v>54</v>
      </c>
      <c r="C57" s="229" t="s">
        <v>217</v>
      </c>
      <c r="D57" s="227">
        <v>8</v>
      </c>
      <c r="E57" s="227" t="s">
        <v>193</v>
      </c>
      <c r="F57" s="228"/>
      <c r="G57" s="227">
        <f t="shared" si="1"/>
        <v>8</v>
      </c>
      <c r="H57" s="226"/>
    </row>
    <row r="58" spans="1:8">
      <c r="A58" s="230" t="s">
        <v>237</v>
      </c>
      <c r="B58" s="229">
        <v>55</v>
      </c>
      <c r="C58" s="229" t="s">
        <v>218</v>
      </c>
      <c r="D58" s="227">
        <v>18</v>
      </c>
      <c r="E58" s="227" t="s">
        <v>193</v>
      </c>
      <c r="F58" s="228"/>
      <c r="G58" s="227">
        <f t="shared" si="1"/>
        <v>18</v>
      </c>
      <c r="H58" s="226"/>
    </row>
    <row r="59" spans="1:8">
      <c r="A59" s="230" t="s">
        <v>237</v>
      </c>
      <c r="B59" s="229">
        <v>56</v>
      </c>
      <c r="C59" s="229" t="s">
        <v>216</v>
      </c>
      <c r="D59" s="227">
        <v>2</v>
      </c>
      <c r="E59" s="227" t="s">
        <v>193</v>
      </c>
      <c r="F59" s="228"/>
      <c r="G59" s="227">
        <f t="shared" si="1"/>
        <v>2</v>
      </c>
      <c r="H59" s="226"/>
    </row>
    <row r="60" spans="1:8">
      <c r="A60" s="230" t="s">
        <v>237</v>
      </c>
      <c r="B60" s="229">
        <v>57</v>
      </c>
      <c r="C60" s="229" t="s">
        <v>215</v>
      </c>
      <c r="D60" s="227">
        <v>8</v>
      </c>
      <c r="E60" s="227" t="s">
        <v>193</v>
      </c>
      <c r="F60" s="228"/>
      <c r="G60" s="227">
        <f t="shared" si="1"/>
        <v>8</v>
      </c>
      <c r="H60" s="226"/>
    </row>
    <row r="61" spans="1:8">
      <c r="A61" s="230" t="s">
        <v>237</v>
      </c>
      <c r="B61" s="229">
        <v>58</v>
      </c>
      <c r="C61" s="229" t="s">
        <v>214</v>
      </c>
      <c r="D61" s="227">
        <v>36</v>
      </c>
      <c r="E61" s="227" t="s">
        <v>193</v>
      </c>
      <c r="F61" s="228"/>
      <c r="G61" s="227">
        <f t="shared" si="1"/>
        <v>36</v>
      </c>
      <c r="H61" s="226"/>
    </row>
    <row r="62" spans="1:8">
      <c r="A62" s="230" t="s">
        <v>237</v>
      </c>
      <c r="B62" s="229">
        <v>59</v>
      </c>
      <c r="C62" s="229" t="s">
        <v>220</v>
      </c>
      <c r="D62" s="227">
        <v>5</v>
      </c>
      <c r="E62" s="227" t="s">
        <v>193</v>
      </c>
      <c r="F62" s="228"/>
      <c r="G62" s="227">
        <f t="shared" si="1"/>
        <v>5</v>
      </c>
      <c r="H62" s="226"/>
    </row>
    <row r="63" spans="1:8">
      <c r="A63" s="230" t="s">
        <v>237</v>
      </c>
      <c r="B63" s="229">
        <v>60</v>
      </c>
      <c r="C63" s="229" t="s">
        <v>213</v>
      </c>
      <c r="D63" s="227">
        <v>18</v>
      </c>
      <c r="E63" s="227" t="s">
        <v>193</v>
      </c>
      <c r="F63" s="228"/>
      <c r="G63" s="227">
        <f t="shared" si="1"/>
        <v>18</v>
      </c>
      <c r="H63" s="226"/>
    </row>
    <row r="64" spans="1:8">
      <c r="A64" s="230" t="s">
        <v>237</v>
      </c>
      <c r="B64" s="229">
        <v>61</v>
      </c>
      <c r="C64" s="229" t="s">
        <v>208</v>
      </c>
      <c r="D64" s="227">
        <v>8</v>
      </c>
      <c r="E64" s="227" t="s">
        <v>193</v>
      </c>
      <c r="F64" s="228"/>
      <c r="G64" s="227">
        <f t="shared" si="1"/>
        <v>8</v>
      </c>
      <c r="H64" s="226"/>
    </row>
    <row r="65" spans="1:8">
      <c r="A65" s="230" t="s">
        <v>237</v>
      </c>
      <c r="B65" s="229">
        <v>62</v>
      </c>
      <c r="C65" s="229" t="s">
        <v>241</v>
      </c>
      <c r="D65" s="227">
        <v>16</v>
      </c>
      <c r="E65" s="227" t="s">
        <v>193</v>
      </c>
      <c r="F65" s="228"/>
      <c r="G65" s="227">
        <f t="shared" si="1"/>
        <v>16</v>
      </c>
      <c r="H65" s="226"/>
    </row>
    <row r="66" spans="1:8">
      <c r="A66" s="230" t="s">
        <v>237</v>
      </c>
      <c r="B66" s="229">
        <v>63</v>
      </c>
      <c r="C66" s="229" t="s">
        <v>240</v>
      </c>
      <c r="D66" s="227">
        <v>24</v>
      </c>
      <c r="E66" s="227" t="s">
        <v>193</v>
      </c>
      <c r="F66" s="228"/>
      <c r="G66" s="227">
        <f t="shared" si="1"/>
        <v>24</v>
      </c>
      <c r="H66" s="226"/>
    </row>
    <row r="67" spans="1:8">
      <c r="A67" s="230" t="s">
        <v>237</v>
      </c>
      <c r="B67" s="229">
        <v>64</v>
      </c>
      <c r="C67" s="229" t="s">
        <v>239</v>
      </c>
      <c r="D67" s="227">
        <v>72</v>
      </c>
      <c r="E67" s="227" t="s">
        <v>211</v>
      </c>
      <c r="F67" s="228"/>
      <c r="G67" s="227">
        <f t="shared" si="1"/>
        <v>72</v>
      </c>
      <c r="H67" s="226"/>
    </row>
    <row r="68" spans="1:8" ht="30">
      <c r="A68" s="230" t="s">
        <v>237</v>
      </c>
      <c r="B68" s="229">
        <v>65</v>
      </c>
      <c r="C68" s="231" t="s">
        <v>238</v>
      </c>
      <c r="D68" s="227">
        <v>1</v>
      </c>
      <c r="E68" s="227" t="s">
        <v>193</v>
      </c>
      <c r="F68" s="228"/>
      <c r="G68" s="227">
        <f t="shared" si="1"/>
        <v>1</v>
      </c>
      <c r="H68" s="226"/>
    </row>
    <row r="69" spans="1:8" ht="30">
      <c r="A69" s="230" t="s">
        <v>237</v>
      </c>
      <c r="B69" s="229">
        <v>66</v>
      </c>
      <c r="C69" s="231" t="s">
        <v>207</v>
      </c>
      <c r="D69" s="227">
        <v>1</v>
      </c>
      <c r="E69" s="227" t="s">
        <v>193</v>
      </c>
      <c r="F69" s="228"/>
      <c r="G69" s="227">
        <f t="shared" si="1"/>
        <v>1</v>
      </c>
      <c r="H69" s="226"/>
    </row>
    <row r="70" spans="1:8">
      <c r="A70" s="230" t="s">
        <v>237</v>
      </c>
      <c r="B70" s="229">
        <v>67</v>
      </c>
      <c r="C70" s="229" t="s">
        <v>198</v>
      </c>
      <c r="D70" s="227">
        <v>3</v>
      </c>
      <c r="E70" s="227" t="s">
        <v>193</v>
      </c>
      <c r="F70" s="228"/>
      <c r="G70" s="227">
        <f t="shared" si="1"/>
        <v>3</v>
      </c>
      <c r="H70" s="226"/>
    </row>
    <row r="71" spans="1:8">
      <c r="A71" s="230" t="s">
        <v>235</v>
      </c>
      <c r="B71" s="229">
        <v>68</v>
      </c>
      <c r="C71" s="229" t="s">
        <v>205</v>
      </c>
      <c r="D71" s="227">
        <v>5</v>
      </c>
      <c r="E71" s="227" t="s">
        <v>193</v>
      </c>
      <c r="F71" s="228"/>
      <c r="G71" s="227">
        <f t="shared" si="1"/>
        <v>5</v>
      </c>
      <c r="H71" s="226"/>
    </row>
    <row r="72" spans="1:8">
      <c r="A72" s="230" t="s">
        <v>235</v>
      </c>
      <c r="B72" s="229">
        <v>69</v>
      </c>
      <c r="C72" s="229" t="s">
        <v>204</v>
      </c>
      <c r="D72" s="227">
        <v>5</v>
      </c>
      <c r="E72" s="227" t="s">
        <v>193</v>
      </c>
      <c r="F72" s="228"/>
      <c r="G72" s="227">
        <f t="shared" si="1"/>
        <v>5</v>
      </c>
      <c r="H72" s="226"/>
    </row>
    <row r="73" spans="1:8">
      <c r="A73" s="230" t="s">
        <v>235</v>
      </c>
      <c r="B73" s="229">
        <v>70</v>
      </c>
      <c r="C73" s="229" t="s">
        <v>203</v>
      </c>
      <c r="D73" s="227">
        <v>2</v>
      </c>
      <c r="E73" s="227" t="s">
        <v>193</v>
      </c>
      <c r="F73" s="228"/>
      <c r="G73" s="227">
        <f t="shared" si="1"/>
        <v>2</v>
      </c>
      <c r="H73" s="226"/>
    </row>
    <row r="74" spans="1:8">
      <c r="A74" s="230" t="s">
        <v>235</v>
      </c>
      <c r="B74" s="229">
        <v>71</v>
      </c>
      <c r="C74" s="229" t="s">
        <v>236</v>
      </c>
      <c r="D74" s="227">
        <v>1</v>
      </c>
      <c r="E74" s="227" t="s">
        <v>193</v>
      </c>
      <c r="F74" s="228"/>
      <c r="G74" s="227">
        <f t="shared" si="1"/>
        <v>1</v>
      </c>
      <c r="H74" s="226"/>
    </row>
    <row r="75" spans="1:8">
      <c r="A75" s="230" t="s">
        <v>235</v>
      </c>
      <c r="B75" s="229">
        <v>72</v>
      </c>
      <c r="C75" s="229" t="s">
        <v>202</v>
      </c>
      <c r="D75" s="227">
        <v>1</v>
      </c>
      <c r="E75" s="227" t="s">
        <v>193</v>
      </c>
      <c r="F75" s="228"/>
      <c r="G75" s="227">
        <f t="shared" si="1"/>
        <v>1</v>
      </c>
      <c r="H75" s="226"/>
    </row>
    <row r="76" spans="1:8">
      <c r="A76" s="230" t="s">
        <v>235</v>
      </c>
      <c r="B76" s="229">
        <v>73</v>
      </c>
      <c r="C76" s="229" t="s">
        <v>201</v>
      </c>
      <c r="D76" s="227">
        <v>5</v>
      </c>
      <c r="E76" s="227" t="s">
        <v>193</v>
      </c>
      <c r="F76" s="228"/>
      <c r="G76" s="227">
        <f t="shared" si="1"/>
        <v>5</v>
      </c>
      <c r="H76" s="226"/>
    </row>
    <row r="77" spans="1:8">
      <c r="A77" s="230" t="s">
        <v>235</v>
      </c>
      <c r="B77" s="229">
        <v>74</v>
      </c>
      <c r="C77" s="229" t="s">
        <v>200</v>
      </c>
      <c r="D77" s="227">
        <v>1</v>
      </c>
      <c r="E77" s="227" t="s">
        <v>193</v>
      </c>
      <c r="F77" s="228"/>
      <c r="G77" s="227">
        <f t="shared" si="1"/>
        <v>1</v>
      </c>
      <c r="H77" s="226"/>
    </row>
    <row r="78" spans="1:8">
      <c r="A78" s="230" t="s">
        <v>225</v>
      </c>
      <c r="B78" s="229">
        <v>75</v>
      </c>
      <c r="C78" s="229" t="s">
        <v>234</v>
      </c>
      <c r="D78" s="227">
        <v>8</v>
      </c>
      <c r="E78" s="227" t="s">
        <v>193</v>
      </c>
      <c r="F78" s="228"/>
      <c r="G78" s="227">
        <f t="shared" si="1"/>
        <v>8</v>
      </c>
      <c r="H78" s="226"/>
    </row>
    <row r="79" spans="1:8">
      <c r="A79" s="230" t="s">
        <v>225</v>
      </c>
      <c r="B79" s="229">
        <v>76</v>
      </c>
      <c r="C79" s="229" t="s">
        <v>233</v>
      </c>
      <c r="D79" s="227">
        <v>2</v>
      </c>
      <c r="E79" s="227" t="s">
        <v>193</v>
      </c>
      <c r="F79" s="228"/>
      <c r="G79" s="227">
        <f t="shared" si="1"/>
        <v>2</v>
      </c>
      <c r="H79" s="226"/>
    </row>
    <row r="80" spans="1:8">
      <c r="A80" s="230" t="s">
        <v>225</v>
      </c>
      <c r="B80" s="229">
        <v>77</v>
      </c>
      <c r="C80" s="229" t="s">
        <v>232</v>
      </c>
      <c r="D80" s="227">
        <v>6</v>
      </c>
      <c r="E80" s="227" t="s">
        <v>193</v>
      </c>
      <c r="F80" s="228"/>
      <c r="G80" s="227">
        <f t="shared" si="1"/>
        <v>6</v>
      </c>
      <c r="H80" s="226"/>
    </row>
    <row r="81" spans="1:8">
      <c r="A81" s="230" t="s">
        <v>225</v>
      </c>
      <c r="B81" s="229">
        <v>78</v>
      </c>
      <c r="C81" s="229" t="s">
        <v>231</v>
      </c>
      <c r="D81" s="227">
        <v>2</v>
      </c>
      <c r="E81" s="227" t="s">
        <v>193</v>
      </c>
      <c r="F81" s="228"/>
      <c r="G81" s="227">
        <f t="shared" ref="G81:G116" si="2">D81</f>
        <v>2</v>
      </c>
      <c r="H81" s="226"/>
    </row>
    <row r="82" spans="1:8">
      <c r="A82" s="230" t="s">
        <v>225</v>
      </c>
      <c r="B82" s="229">
        <v>79</v>
      </c>
      <c r="C82" s="229" t="s">
        <v>230</v>
      </c>
      <c r="D82" s="227">
        <v>4</v>
      </c>
      <c r="E82" s="227" t="s">
        <v>193</v>
      </c>
      <c r="F82" s="228"/>
      <c r="G82" s="227">
        <f t="shared" si="2"/>
        <v>4</v>
      </c>
      <c r="H82" s="226"/>
    </row>
    <row r="83" spans="1:8">
      <c r="A83" s="230" t="s">
        <v>225</v>
      </c>
      <c r="B83" s="229">
        <v>80</v>
      </c>
      <c r="C83" s="229" t="s">
        <v>214</v>
      </c>
      <c r="D83" s="227">
        <v>2</v>
      </c>
      <c r="E83" s="227" t="s">
        <v>193</v>
      </c>
      <c r="F83" s="228"/>
      <c r="G83" s="227">
        <f t="shared" si="2"/>
        <v>2</v>
      </c>
      <c r="H83" s="226"/>
    </row>
    <row r="84" spans="1:8">
      <c r="A84" s="230" t="s">
        <v>225</v>
      </c>
      <c r="B84" s="229">
        <v>81</v>
      </c>
      <c r="C84" s="229" t="s">
        <v>229</v>
      </c>
      <c r="D84" s="227">
        <v>18</v>
      </c>
      <c r="E84" s="227" t="s">
        <v>193</v>
      </c>
      <c r="F84" s="228"/>
      <c r="G84" s="227">
        <f t="shared" si="2"/>
        <v>18</v>
      </c>
      <c r="H84" s="226"/>
    </row>
    <row r="85" spans="1:8">
      <c r="A85" s="230" t="s">
        <v>225</v>
      </c>
      <c r="B85" s="229">
        <v>82</v>
      </c>
      <c r="C85" s="229" t="s">
        <v>212</v>
      </c>
      <c r="D85" s="227">
        <v>72</v>
      </c>
      <c r="E85" s="227" t="s">
        <v>211</v>
      </c>
      <c r="F85" s="228"/>
      <c r="G85" s="227">
        <f t="shared" si="2"/>
        <v>72</v>
      </c>
      <c r="H85" s="226"/>
    </row>
    <row r="86" spans="1:8">
      <c r="A86" s="230" t="s">
        <v>225</v>
      </c>
      <c r="B86" s="229">
        <v>83</v>
      </c>
      <c r="C86" s="229" t="s">
        <v>228</v>
      </c>
      <c r="D86" s="227">
        <v>18</v>
      </c>
      <c r="E86" s="227" t="s">
        <v>193</v>
      </c>
      <c r="F86" s="228"/>
      <c r="G86" s="227">
        <f t="shared" si="2"/>
        <v>18</v>
      </c>
      <c r="H86" s="226"/>
    </row>
    <row r="87" spans="1:8">
      <c r="A87" s="230" t="s">
        <v>225</v>
      </c>
      <c r="B87" s="229">
        <v>84</v>
      </c>
      <c r="C87" s="229" t="s">
        <v>227</v>
      </c>
      <c r="D87" s="227">
        <v>18</v>
      </c>
      <c r="E87" s="227" t="s">
        <v>193</v>
      </c>
      <c r="F87" s="228"/>
      <c r="G87" s="227">
        <f t="shared" si="2"/>
        <v>18</v>
      </c>
      <c r="H87" s="226"/>
    </row>
    <row r="88" spans="1:8">
      <c r="A88" s="230" t="s">
        <v>225</v>
      </c>
      <c r="B88" s="229">
        <v>85</v>
      </c>
      <c r="C88" s="229" t="s">
        <v>226</v>
      </c>
      <c r="D88" s="227">
        <v>2</v>
      </c>
      <c r="E88" s="227" t="s">
        <v>193</v>
      </c>
      <c r="F88" s="228"/>
      <c r="G88" s="227">
        <f t="shared" si="2"/>
        <v>2</v>
      </c>
      <c r="H88" s="226"/>
    </row>
    <row r="89" spans="1:8">
      <c r="A89" s="230" t="s">
        <v>225</v>
      </c>
      <c r="B89" s="229">
        <v>86</v>
      </c>
      <c r="C89" s="229" t="s">
        <v>198</v>
      </c>
      <c r="D89" s="227">
        <v>1</v>
      </c>
      <c r="E89" s="227" t="s">
        <v>193</v>
      </c>
      <c r="F89" s="228"/>
      <c r="G89" s="227">
        <f t="shared" si="2"/>
        <v>1</v>
      </c>
      <c r="H89" s="226"/>
    </row>
    <row r="90" spans="1:8">
      <c r="A90" s="230" t="s">
        <v>206</v>
      </c>
      <c r="B90" s="229">
        <v>87</v>
      </c>
      <c r="C90" s="229" t="s">
        <v>224</v>
      </c>
      <c r="D90" s="227">
        <v>9</v>
      </c>
      <c r="E90" s="227" t="s">
        <v>193</v>
      </c>
      <c r="F90" s="228"/>
      <c r="G90" s="227">
        <f t="shared" si="2"/>
        <v>9</v>
      </c>
      <c r="H90" s="226"/>
    </row>
    <row r="91" spans="1:8">
      <c r="A91" s="230" t="s">
        <v>206</v>
      </c>
      <c r="B91" s="229">
        <v>88</v>
      </c>
      <c r="C91" s="229" t="s">
        <v>223</v>
      </c>
      <c r="D91" s="227">
        <v>4</v>
      </c>
      <c r="E91" s="227" t="s">
        <v>193</v>
      </c>
      <c r="F91" s="228"/>
      <c r="G91" s="227">
        <f t="shared" si="2"/>
        <v>4</v>
      </c>
      <c r="H91" s="226"/>
    </row>
    <row r="92" spans="1:8">
      <c r="A92" s="230" t="s">
        <v>206</v>
      </c>
      <c r="B92" s="229">
        <v>89</v>
      </c>
      <c r="C92" s="229" t="s">
        <v>222</v>
      </c>
      <c r="D92" s="227">
        <v>9</v>
      </c>
      <c r="E92" s="227" t="s">
        <v>193</v>
      </c>
      <c r="F92" s="228"/>
      <c r="G92" s="227">
        <f t="shared" si="2"/>
        <v>9</v>
      </c>
      <c r="H92" s="226"/>
    </row>
    <row r="93" spans="1:8">
      <c r="A93" s="230" t="s">
        <v>206</v>
      </c>
      <c r="B93" s="229">
        <v>90</v>
      </c>
      <c r="C93" s="229" t="s">
        <v>221</v>
      </c>
      <c r="D93" s="227">
        <v>45</v>
      </c>
      <c r="E93" s="227" t="s">
        <v>211</v>
      </c>
      <c r="F93" s="228"/>
      <c r="G93" s="227">
        <f t="shared" si="2"/>
        <v>45</v>
      </c>
      <c r="H93" s="226"/>
    </row>
    <row r="94" spans="1:8">
      <c r="A94" s="230" t="s">
        <v>206</v>
      </c>
      <c r="B94" s="229">
        <v>91</v>
      </c>
      <c r="C94" s="229" t="s">
        <v>220</v>
      </c>
      <c r="D94" s="227">
        <v>9</v>
      </c>
      <c r="E94" s="227" t="s">
        <v>193</v>
      </c>
      <c r="F94" s="228"/>
      <c r="G94" s="227">
        <f t="shared" si="2"/>
        <v>9</v>
      </c>
      <c r="H94" s="226"/>
    </row>
    <row r="95" spans="1:8">
      <c r="A95" s="230" t="s">
        <v>206</v>
      </c>
      <c r="B95" s="229">
        <v>92</v>
      </c>
      <c r="C95" s="229" t="s">
        <v>219</v>
      </c>
      <c r="D95" s="227">
        <v>1</v>
      </c>
      <c r="E95" s="227" t="s">
        <v>193</v>
      </c>
      <c r="F95" s="228"/>
      <c r="G95" s="227">
        <f t="shared" si="2"/>
        <v>1</v>
      </c>
      <c r="H95" s="226"/>
    </row>
    <row r="96" spans="1:8">
      <c r="A96" s="230" t="s">
        <v>206</v>
      </c>
      <c r="B96" s="229">
        <v>93</v>
      </c>
      <c r="C96" s="229" t="s">
        <v>218</v>
      </c>
      <c r="D96" s="227">
        <v>13</v>
      </c>
      <c r="E96" s="227" t="s">
        <v>193</v>
      </c>
      <c r="F96" s="228"/>
      <c r="G96" s="227">
        <f t="shared" si="2"/>
        <v>13</v>
      </c>
      <c r="H96" s="226"/>
    </row>
    <row r="97" spans="1:8">
      <c r="A97" s="230" t="s">
        <v>206</v>
      </c>
      <c r="B97" s="229">
        <v>94</v>
      </c>
      <c r="C97" s="229" t="s">
        <v>217</v>
      </c>
      <c r="D97" s="227">
        <v>6</v>
      </c>
      <c r="E97" s="227" t="s">
        <v>193</v>
      </c>
      <c r="F97" s="228"/>
      <c r="G97" s="227">
        <f t="shared" si="2"/>
        <v>6</v>
      </c>
      <c r="H97" s="226"/>
    </row>
    <row r="98" spans="1:8">
      <c r="A98" s="230" t="s">
        <v>206</v>
      </c>
      <c r="B98" s="229">
        <v>95</v>
      </c>
      <c r="C98" s="229" t="s">
        <v>216</v>
      </c>
      <c r="D98" s="227">
        <v>2</v>
      </c>
      <c r="E98" s="227" t="s">
        <v>193</v>
      </c>
      <c r="F98" s="228"/>
      <c r="G98" s="227">
        <f t="shared" si="2"/>
        <v>2</v>
      </c>
      <c r="H98" s="226"/>
    </row>
    <row r="99" spans="1:8">
      <c r="A99" s="230" t="s">
        <v>206</v>
      </c>
      <c r="B99" s="229">
        <v>96</v>
      </c>
      <c r="C99" s="229" t="s">
        <v>215</v>
      </c>
      <c r="D99" s="227">
        <v>6</v>
      </c>
      <c r="E99" s="227" t="s">
        <v>193</v>
      </c>
      <c r="F99" s="228"/>
      <c r="G99" s="227">
        <f t="shared" si="2"/>
        <v>6</v>
      </c>
      <c r="H99" s="226"/>
    </row>
    <row r="100" spans="1:8">
      <c r="A100" s="230" t="s">
        <v>206</v>
      </c>
      <c r="B100" s="229">
        <v>97</v>
      </c>
      <c r="C100" s="229" t="s">
        <v>214</v>
      </c>
      <c r="D100" s="227">
        <v>26</v>
      </c>
      <c r="E100" s="227" t="s">
        <v>193</v>
      </c>
      <c r="F100" s="228"/>
      <c r="G100" s="227">
        <f t="shared" si="2"/>
        <v>26</v>
      </c>
      <c r="H100" s="226"/>
    </row>
    <row r="101" spans="1:8">
      <c r="A101" s="230" t="s">
        <v>206</v>
      </c>
      <c r="B101" s="229">
        <v>98</v>
      </c>
      <c r="C101" s="229" t="s">
        <v>213</v>
      </c>
      <c r="D101" s="227">
        <v>14</v>
      </c>
      <c r="E101" s="227" t="s">
        <v>193</v>
      </c>
      <c r="F101" s="228"/>
      <c r="G101" s="227">
        <f t="shared" si="2"/>
        <v>14</v>
      </c>
      <c r="H101" s="226"/>
    </row>
    <row r="102" spans="1:8">
      <c r="A102" s="230" t="s">
        <v>206</v>
      </c>
      <c r="B102" s="229">
        <v>99</v>
      </c>
      <c r="C102" s="229" t="s">
        <v>212</v>
      </c>
      <c r="D102" s="227">
        <v>150</v>
      </c>
      <c r="E102" s="227" t="s">
        <v>211</v>
      </c>
      <c r="F102" s="228"/>
      <c r="G102" s="227">
        <f t="shared" si="2"/>
        <v>150</v>
      </c>
      <c r="H102" s="226"/>
    </row>
    <row r="103" spans="1:8">
      <c r="A103" s="230" t="s">
        <v>206</v>
      </c>
      <c r="B103" s="229">
        <v>100</v>
      </c>
      <c r="C103" s="229" t="s">
        <v>210</v>
      </c>
      <c r="D103" s="227">
        <v>30</v>
      </c>
      <c r="E103" s="227" t="s">
        <v>193</v>
      </c>
      <c r="F103" s="228"/>
      <c r="G103" s="227">
        <f t="shared" si="2"/>
        <v>30</v>
      </c>
      <c r="H103" s="226"/>
    </row>
    <row r="104" spans="1:8">
      <c r="A104" s="230" t="s">
        <v>206</v>
      </c>
      <c r="B104" s="229">
        <v>101</v>
      </c>
      <c r="C104" s="229" t="s">
        <v>209</v>
      </c>
      <c r="D104" s="227">
        <v>15</v>
      </c>
      <c r="E104" s="227" t="s">
        <v>193</v>
      </c>
      <c r="F104" s="228"/>
      <c r="G104" s="227">
        <f t="shared" si="2"/>
        <v>15</v>
      </c>
      <c r="H104" s="226"/>
    </row>
    <row r="105" spans="1:8">
      <c r="A105" s="230" t="s">
        <v>206</v>
      </c>
      <c r="B105" s="229">
        <v>102</v>
      </c>
      <c r="C105" s="229" t="s">
        <v>208</v>
      </c>
      <c r="D105" s="227">
        <v>25</v>
      </c>
      <c r="E105" s="227" t="s">
        <v>193</v>
      </c>
      <c r="F105" s="228"/>
      <c r="G105" s="227">
        <f t="shared" si="2"/>
        <v>25</v>
      </c>
      <c r="H105" s="226"/>
    </row>
    <row r="106" spans="1:8" ht="30">
      <c r="A106" s="230" t="s">
        <v>206</v>
      </c>
      <c r="B106" s="229">
        <v>103</v>
      </c>
      <c r="C106" s="231" t="s">
        <v>207</v>
      </c>
      <c r="D106" s="227">
        <v>1</v>
      </c>
      <c r="E106" s="227" t="s">
        <v>193</v>
      </c>
      <c r="F106" s="228"/>
      <c r="G106" s="227">
        <f t="shared" si="2"/>
        <v>1</v>
      </c>
      <c r="H106" s="226"/>
    </row>
    <row r="107" spans="1:8">
      <c r="A107" s="230" t="s">
        <v>206</v>
      </c>
      <c r="B107" s="229">
        <v>104</v>
      </c>
      <c r="C107" s="229" t="s">
        <v>198</v>
      </c>
      <c r="D107" s="227">
        <v>3</v>
      </c>
      <c r="E107" s="227" t="s">
        <v>193</v>
      </c>
      <c r="F107" s="228"/>
      <c r="G107" s="227">
        <f t="shared" si="2"/>
        <v>3</v>
      </c>
      <c r="H107" s="226"/>
    </row>
    <row r="108" spans="1:8">
      <c r="A108" s="230" t="s">
        <v>199</v>
      </c>
      <c r="B108" s="229">
        <v>105</v>
      </c>
      <c r="C108" s="229" t="s">
        <v>205</v>
      </c>
      <c r="D108" s="227">
        <v>2</v>
      </c>
      <c r="E108" s="227" t="s">
        <v>193</v>
      </c>
      <c r="F108" s="228"/>
      <c r="G108" s="227">
        <f t="shared" si="2"/>
        <v>2</v>
      </c>
      <c r="H108" s="226"/>
    </row>
    <row r="109" spans="1:8">
      <c r="A109" s="230" t="s">
        <v>199</v>
      </c>
      <c r="B109" s="229">
        <v>106</v>
      </c>
      <c r="C109" s="229" t="s">
        <v>204</v>
      </c>
      <c r="D109" s="227">
        <v>2</v>
      </c>
      <c r="E109" s="227" t="s">
        <v>193</v>
      </c>
      <c r="F109" s="228"/>
      <c r="G109" s="227">
        <f t="shared" si="2"/>
        <v>2</v>
      </c>
      <c r="H109" s="226"/>
    </row>
    <row r="110" spans="1:8">
      <c r="A110" s="230" t="s">
        <v>199</v>
      </c>
      <c r="B110" s="229">
        <v>107</v>
      </c>
      <c r="C110" s="229" t="s">
        <v>203</v>
      </c>
      <c r="D110" s="227">
        <v>1</v>
      </c>
      <c r="E110" s="227" t="s">
        <v>193</v>
      </c>
      <c r="F110" s="228"/>
      <c r="G110" s="227">
        <f t="shared" si="2"/>
        <v>1</v>
      </c>
      <c r="H110" s="226"/>
    </row>
    <row r="111" spans="1:8">
      <c r="A111" s="230" t="s">
        <v>199</v>
      </c>
      <c r="B111" s="229">
        <v>108</v>
      </c>
      <c r="C111" s="229" t="s">
        <v>202</v>
      </c>
      <c r="D111" s="227">
        <v>1</v>
      </c>
      <c r="E111" s="227" t="s">
        <v>193</v>
      </c>
      <c r="F111" s="228"/>
      <c r="G111" s="227">
        <f t="shared" si="2"/>
        <v>1</v>
      </c>
      <c r="H111" s="226"/>
    </row>
    <row r="112" spans="1:8">
      <c r="A112" s="230" t="s">
        <v>199</v>
      </c>
      <c r="B112" s="229">
        <v>109</v>
      </c>
      <c r="C112" s="229" t="s">
        <v>201</v>
      </c>
      <c r="D112" s="227">
        <v>2</v>
      </c>
      <c r="E112" s="227" t="s">
        <v>193</v>
      </c>
      <c r="F112" s="228"/>
      <c r="G112" s="227">
        <f t="shared" si="2"/>
        <v>2</v>
      </c>
      <c r="H112" s="226"/>
    </row>
    <row r="113" spans="1:8">
      <c r="A113" s="230" t="s">
        <v>199</v>
      </c>
      <c r="B113" s="229">
        <v>110</v>
      </c>
      <c r="C113" s="229" t="s">
        <v>200</v>
      </c>
      <c r="D113" s="227">
        <v>1</v>
      </c>
      <c r="E113" s="227" t="s">
        <v>193</v>
      </c>
      <c r="F113" s="228"/>
      <c r="G113" s="227">
        <f t="shared" si="2"/>
        <v>1</v>
      </c>
      <c r="H113" s="226"/>
    </row>
    <row r="114" spans="1:8">
      <c r="A114" s="230" t="s">
        <v>199</v>
      </c>
      <c r="B114" s="229">
        <v>111</v>
      </c>
      <c r="C114" s="229" t="s">
        <v>198</v>
      </c>
      <c r="D114" s="227">
        <v>1</v>
      </c>
      <c r="E114" s="227" t="s">
        <v>193</v>
      </c>
      <c r="F114" s="228"/>
      <c r="G114" s="227">
        <f t="shared" si="2"/>
        <v>1</v>
      </c>
      <c r="H114" s="226"/>
    </row>
    <row r="115" spans="1:8">
      <c r="A115" s="230" t="s">
        <v>197</v>
      </c>
      <c r="B115" s="229">
        <v>112</v>
      </c>
      <c r="C115" s="229" t="s">
        <v>196</v>
      </c>
      <c r="D115" s="227">
        <v>1</v>
      </c>
      <c r="E115" s="227" t="s">
        <v>193</v>
      </c>
      <c r="F115" s="228"/>
      <c r="G115" s="227">
        <f t="shared" si="2"/>
        <v>1</v>
      </c>
      <c r="H115" s="226"/>
    </row>
    <row r="116" spans="1:8" ht="15.75" thickBot="1">
      <c r="A116" s="225" t="s">
        <v>195</v>
      </c>
      <c r="B116" s="224">
        <v>113</v>
      </c>
      <c r="C116" s="224" t="s">
        <v>194</v>
      </c>
      <c r="D116" s="222">
        <v>4</v>
      </c>
      <c r="E116" s="222" t="s">
        <v>193</v>
      </c>
      <c r="F116" s="223"/>
      <c r="G116" s="222">
        <f t="shared" si="2"/>
        <v>4</v>
      </c>
      <c r="H116" s="221"/>
    </row>
    <row r="117" spans="1:8" ht="16.5" thickBot="1">
      <c r="A117" s="220"/>
      <c r="B117" s="219"/>
      <c r="C117" s="219"/>
      <c r="D117" s="219"/>
      <c r="E117" s="219"/>
      <c r="F117" s="217" t="s">
        <v>192</v>
      </c>
      <c r="G117" s="218"/>
      <c r="H117" s="215">
        <f>SUM(H4:H116)</f>
        <v>0</v>
      </c>
    </row>
    <row r="118" spans="1:8" ht="15.75" thickBot="1"/>
    <row r="119" spans="1:8" ht="16.5" thickBot="1">
      <c r="F119" s="217" t="s">
        <v>191</v>
      </c>
      <c r="G119" s="216"/>
      <c r="H119" s="215">
        <f>H117-H115</f>
        <v>0</v>
      </c>
    </row>
    <row r="120" spans="1:8" ht="16.5" thickBot="1">
      <c r="F120" s="217" t="s">
        <v>190</v>
      </c>
      <c r="G120" s="216"/>
      <c r="H120" s="215">
        <f>H115</f>
        <v>0</v>
      </c>
    </row>
    <row r="121" spans="1:8" ht="18" thickBot="1">
      <c r="F121" s="214" t="s">
        <v>189</v>
      </c>
      <c r="G121" s="213"/>
      <c r="H121" s="212">
        <f>SUM(H119:H120)</f>
        <v>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3</vt:i4>
      </vt:variant>
    </vt:vector>
  </HeadingPairs>
  <TitlesOfParts>
    <vt:vector size="7" baseType="lpstr">
      <vt:lpstr>Krycí list rozpočtu  </vt:lpstr>
      <vt:lpstr>Rekapitulácia</vt:lpstr>
      <vt:lpstr>Výkaz výmer</vt:lpstr>
      <vt:lpstr>Dodávka a montáž zábran</vt:lpstr>
      <vt:lpstr>'Krycí list rozpočtu  '!Názvy_tlače</vt:lpstr>
      <vt:lpstr>Rekapitulácia!Názvy_tlače</vt:lpstr>
      <vt:lpstr>'Výkaz výmer'!Názvy_tlače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</dc:creator>
  <cp:lastModifiedBy>Pavol Doval</cp:lastModifiedBy>
  <dcterms:created xsi:type="dcterms:W3CDTF">2023-04-11T11:50:36Z</dcterms:created>
  <dcterms:modified xsi:type="dcterms:W3CDTF">2025-05-05T13:27:15Z</dcterms:modified>
</cp:coreProperties>
</file>