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5300\40000\40000\ODBOR PREVADZKY\Udrzba vozoviek v sprave NDS\Sutazne Podklady\20250303_DMS 2\Aktualiz prilohy\"/>
    </mc:Choice>
  </mc:AlternateContent>
  <bookViews>
    <workbookView xWindow="0" yWindow="0" windowWidth="28800" windowHeight="11700" tabRatio="776" firstSheet="1" activeTab="2"/>
  </bookViews>
  <sheets>
    <sheet name="údržby spolu" sheetId="21" state="hidden" r:id="rId1"/>
    <sheet name="Príloha č.2 k časti A.2" sheetId="34" r:id="rId2"/>
    <sheet name="Príloha č. 2.1 k časti B.2" sheetId="28" r:id="rId3"/>
    <sheet name="Príloha č.2.2 k časti B.2" sheetId="32" r:id="rId4"/>
    <sheet name="Príloha č.1 k časti B.3" sheetId="33" r:id="rId5"/>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8" l="1"/>
  <c r="F20" i="28" l="1"/>
  <c r="F18" i="28"/>
  <c r="F16" i="28"/>
  <c r="F15" i="28"/>
  <c r="F14" i="28"/>
  <c r="F10" i="28"/>
  <c r="G10" i="28" l="1"/>
  <c r="E20" i="33" l="1"/>
  <c r="E18" i="33"/>
  <c r="E17" i="33"/>
  <c r="E16" i="33"/>
  <c r="E15" i="33"/>
  <c r="E14" i="33"/>
  <c r="E13" i="33"/>
  <c r="E10" i="33"/>
  <c r="G20" i="28" l="1"/>
  <c r="G18" i="28"/>
  <c r="F17" i="28"/>
  <c r="G17" i="28" s="1"/>
  <c r="G16" i="28"/>
  <c r="G15" i="28"/>
  <c r="F13" i="28"/>
  <c r="G13" i="28" s="1"/>
  <c r="G22" i="28" l="1"/>
  <c r="B15" i="21"/>
  <c r="B8" i="34" l="1"/>
  <c r="G23" i="28"/>
  <c r="G24" i="28" s="1"/>
  <c r="D8" i="34" s="1"/>
  <c r="C8" i="34" l="1"/>
</calcChain>
</file>

<file path=xl/sharedStrings.xml><?xml version="1.0" encoding="utf-8"?>
<sst xmlns="http://schemas.openxmlformats.org/spreadsheetml/2006/main" count="192" uniqueCount="106">
  <si>
    <t>Kvalifikovaný odhad ceny v € bez DPH</t>
  </si>
  <si>
    <t>2019: 103,6</t>
  </si>
  <si>
    <t>2020: 103,2</t>
  </si>
  <si>
    <t>2021: 102,8</t>
  </si>
  <si>
    <t>2022: 106,8</t>
  </si>
  <si>
    <t>Indexy za predošlé roky</t>
  </si>
  <si>
    <t>Súhrnný index: 1,1738</t>
  </si>
  <si>
    <t>Kvalifikovaný odhad ceny vychádza zo súčtu kvalifikovaných odhadov jednotlivých úsekov týkajúcich sa súvislej údržby vozoviek v správe NDS, a.s. (SSÚD 8+9; SSÚR 4; SSÚD 3+SSÚR 1; SSÚD 4+SSÚD 5; SSÚR 2+3; SSÚD 6+SSÚR 6)</t>
  </si>
  <si>
    <t>jednotkové ceny noli do súťaže predložené v roku 2018, teda tieto ceny boli prenásobené indexami nárastu cien v stavebníctve od roku 2018</t>
  </si>
  <si>
    <t>2023: 118,0</t>
  </si>
  <si>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</si>
  <si>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</si>
  <si>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</si>
  <si>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</si>
  <si>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</si>
  <si>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</si>
  <si>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</si>
  <si>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</si>
  <si>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t xml:space="preserve">Doplňujúce práce, frézovanie bitúmenového krytu, podkladu </t>
  </si>
  <si>
    <t>0509036201</t>
  </si>
  <si>
    <t>- priem. hr. do 2,0 cm</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</si>
  <si>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</si>
  <si>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</si>
  <si>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</si>
  <si>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</si>
  <si>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2203033004</t>
  </si>
  <si>
    <t>Bitúmenové postreky, nátery, posypy, spájací postrek z modifikovanej emulzie  v množstve 0,6 - 0,8 kg emulzie na m2</t>
  </si>
  <si>
    <t>Bitúmenové postreky, nátery, posypy - regeneračný postrek z emulzie v množstve 0,2 - 0,7 kg zvyškového spojiva na m2</t>
  </si>
  <si>
    <t>22030840</t>
  </si>
  <si>
    <t>Hutnené asfaltové vrstvy pre obnovu a údržbu - lokálne opravy porúch povrchu pod postreky, nátery a EMK asfaltovou zmesou</t>
  </si>
  <si>
    <t>2203033203</t>
  </si>
  <si>
    <t>Bitúmenové postreky, nátery, posypy - jednovrstvový náter z emulzie</t>
  </si>
  <si>
    <t>22030437.2</t>
  </si>
  <si>
    <t>22030437.1a</t>
  </si>
  <si>
    <t>Emulzné kalové vrstvy, jednovrstvový mikrokoberec EMKS so zavalcovaním</t>
  </si>
  <si>
    <t>Doplňujúce konštrukcie pri stavbe krytov komunikácií</t>
  </si>
  <si>
    <t>222514</t>
  </si>
  <si>
    <t>Utesnenie trhlín v bitumenovom kryte pod nátery a EMK</t>
  </si>
  <si>
    <t>m</t>
  </si>
  <si>
    <t>CENA CELKOM       €</t>
  </si>
  <si>
    <t>CENA S DPH         €</t>
  </si>
  <si>
    <t>Miesto:...............................</t>
  </si>
  <si>
    <t>Dátum:...............................</t>
  </si>
  <si>
    <t>........................................................</t>
  </si>
  <si>
    <t>pečiatka a podpis oprávnenej osoby</t>
  </si>
  <si>
    <t>SPOLU</t>
  </si>
  <si>
    <t>Emulzné kalové vrstvy, dvojvrstvový mikrokoberec EMJK/EMKS so zavalcovaním</t>
  </si>
  <si>
    <t>PONÚKANÁ CENA</t>
  </si>
  <si>
    <t>Popis položiek</t>
  </si>
  <si>
    <t>Popis položky</t>
  </si>
  <si>
    <t xml:space="preserve">Merná jednotka                                                                                   </t>
  </si>
  <si>
    <t>priem. hr. do 2,0 cm</t>
  </si>
  <si>
    <t>- s naložením na dopravný prostriedok</t>
  </si>
  <si>
    <t>- s odvozom materiálu v zmysle Zákona o odpadoch</t>
  </si>
  <si>
    <t>- s vyčistením podkladu odsávaním</t>
  </si>
  <si>
    <t xml:space="preserve">Bitúmenové postreky, nátery, posypy - spájací postrek z modifikovanej emulzie  v množstve 0,6 – 0,8 kg emulzie na m2 </t>
  </si>
  <si>
    <t>- s dodaním materiálu (materiál a doprava)</t>
  </si>
  <si>
    <t>- s náterom zvislých spojov pred pokládkou obrusnej a ložnej vrstvy</t>
  </si>
  <si>
    <t>Bitúmenové postreky, nátery, posypy, postrek regeneračný modifikovanou asfaltovou emulziou v množstve 0,2 – 0,7 kg zvyškového spojiva na m2</t>
  </si>
  <si>
    <t xml:space="preserve">- s vyčistením podkladu </t>
  </si>
  <si>
    <t xml:space="preserve">Hutnené asfaltové vrstvy pre obnovu a údržbu - lokálne opravy porúch povrchu pod postreky, nátery a EMK asfaltovou zmesou </t>
  </si>
  <si>
    <t xml:space="preserve">- so zarezaním, odstránením porušeného materiálu vrstvy a úpravou plochy </t>
  </si>
  <si>
    <t xml:space="preserve">- s aplikáciou spájacieho postreku a opatrením zvislých spojov spájacou zálievkou </t>
  </si>
  <si>
    <t>- s dodaním zmesi</t>
  </si>
  <si>
    <t xml:space="preserve"> s rozprestretím a zhutnením zmesi</t>
  </si>
  <si>
    <t>- s rozprestretím</t>
  </si>
  <si>
    <t>- s vyčistením staveniska od odpadu a uvoľneného kameniva počas zajazďovania  úpravy</t>
  </si>
  <si>
    <t xml:space="preserve">Emulzné kalové vrstvy, jednovrstvový mikrokoberec EMKS so zavalcovaním </t>
  </si>
  <si>
    <t>Utesnenie trhlín v bitúmenovom kryte pod nátery a EMK</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</si>
  <si>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</si>
  <si>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</si>
  <si>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</si>
  <si>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</si>
  <si>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</si>
  <si>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 s ochranou poklopov, šacht,mreží...</t>
  </si>
  <si>
    <t>- so zavalcovaním pri kladení zmesi</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</si>
  <si>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</si>
  <si>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Návrh na plnenie kritéria</t>
  </si>
  <si>
    <t>Cena v € bez DPH</t>
  </si>
  <si>
    <t>DPH v €</t>
  </si>
  <si>
    <t>Cena v € s DPH</t>
  </si>
  <si>
    <t>Cena za dodanie predmetu zákazky</t>
  </si>
  <si>
    <t>V.............................. Dňa:.............................</t>
  </si>
  <si>
    <t>...........................................................</t>
  </si>
  <si>
    <t xml:space="preserve">Podpis oprávnenej osoby uchádzača </t>
  </si>
  <si>
    <t>Príloha č. 1 k časti B.3</t>
  </si>
  <si>
    <t>- ručné dobúranie</t>
  </si>
  <si>
    <t>- s ochranou poklopov, šacht, mreží...</t>
  </si>
  <si>
    <t>Uchádzač uvedie skutočnosť, či je/nie je platcom DPH:</t>
  </si>
  <si>
    <t>som</t>
  </si>
  <si>
    <t>nie som</t>
  </si>
  <si>
    <t>platcom DPH</t>
  </si>
  <si>
    <t>2203033104</t>
  </si>
  <si>
    <t>- s dodaním a rozprestretím materiálu (materiál a doprava)</t>
  </si>
  <si>
    <t>Cena (€)</t>
  </si>
  <si>
    <t>región 2: SSÚD 5 Považská Bystrica, SSÚD 6 Martin, SSÚR 2 Nová Baňa, SSÚR 3 Zvolen, SSÚR 6 Čadca, SSÚR 7 Lučenec</t>
  </si>
  <si>
    <t>Miesto dodania (región 2): SSÚD 5 Považská Bystrica, SSÚD 6 Martin, SSÚR 2 Nová Baňa, SSÚR 3 Zvolen, SSÚR 6 Čadca, SSÚR 7 Lučenec</t>
  </si>
  <si>
    <t xml:space="preserve">Údržba vozoviek v správe Národnej diaľničnej spoločnosti, a.s. </t>
  </si>
  <si>
    <t>Údržba vozoviek v správe NDS, a.s.  - región 2</t>
  </si>
  <si>
    <t xml:space="preserve">Údržba vozoviek v správe NDS, a.s. - región 2
 </t>
  </si>
  <si>
    <t>JEDNOTKOVÉ CENY</t>
  </si>
  <si>
    <t>DPH  23%              €</t>
  </si>
  <si>
    <t>Príloha č. 2 k časti A.2</t>
  </si>
  <si>
    <t>Príloha č. 2.1 k časti B.2</t>
  </si>
  <si>
    <t>Príloha č. 2.2 k časti B.2</t>
  </si>
  <si>
    <t>Emulzné kalové vrstvy, dvojvrstvový mikrokoberec EMKJ/EMKS so zavalcovaním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</si>
</sst>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43" formatCode="_-* #,##0.00_-;\-* #,##0.00_-;_-* &quot;-&quot;??_-;_-@_-"/>
  </numFmts>
  <fonts count="25" x14ac:knownFonts="1">
    <font>
      <sz val="11"/>
      <color theme="1"/>
      <name val="Calibri"/>
      <family val="2"/>
      <charset val="238"/>
      <scheme val="minor"/>
    </font>
    <font>
      <sz val="10"/>
      <name val="Arial"/>
      <family val="2"/>
      <charset val="238"/>
    </font>
    <font>
      <sz val="11"/>
      <color theme="1"/>
      <name val="Calibri"/>
      <family val="2"/>
      <charset val="238"/>
      <scheme val="minor"/>
    </font>
    <font>
      <b/>
      <sz val="11"/>
      <color theme="1"/>
      <name val="Calibri"/>
      <family val="2"/>
      <charset val="238"/>
      <scheme val="minor"/>
    </font>
    <font>
      <b/>
      <sz val="10"/>
      <color theme="1"/>
      <name val="Arial"/>
      <family val="2"/>
      <charset val="238"/>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9"/>
      <name val="Arial"/>
      <family val="2"/>
      <charset val="238"/>
    </font>
    <font>
      <vertAlign val="superscript"/>
      <sz val="10"/>
      <name val="Arial CE"/>
      <family val="2"/>
      <charset val="238"/>
    </font>
    <font>
      <sz val="8"/>
      <name val="Trebuchet MS"/>
      <family val="2"/>
    </font>
    <font>
      <b/>
      <u/>
      <sz val="11"/>
      <color theme="1"/>
      <name val="Calibri"/>
      <family val="2"/>
      <charset val="238"/>
      <scheme val="minor"/>
    </font>
    <font>
      <sz val="10"/>
      <name val="Arial CE"/>
      <family val="2"/>
      <charset val="238"/>
    </font>
    <font>
      <b/>
      <i/>
      <sz val="10"/>
      <name val="Arial"/>
      <family val="2"/>
      <charset val="238"/>
    </font>
    <font>
      <vertAlign val="subscript"/>
      <sz val="10"/>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sz val="14"/>
      <color theme="1"/>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6">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0" fontId="14" fillId="0" borderId="0"/>
    <xf numFmtId="43" fontId="2" fillId="0" borderId="0" applyFont="0" applyFill="0" applyBorder="0" applyAlignment="0" applyProtection="0"/>
  </cellStyleXfs>
  <cellXfs count="132">
    <xf numFmtId="0" fontId="0" fillId="0" borderId="0" xfId="0"/>
    <xf numFmtId="44" fontId="0" fillId="0" borderId="0" xfId="2" applyFont="1"/>
    <xf numFmtId="46" fontId="0" fillId="0" borderId="0" xfId="0" applyNumberFormat="1"/>
    <xf numFmtId="0" fontId="3" fillId="0" borderId="0" xfId="0" applyFont="1"/>
    <xf numFmtId="0" fontId="4" fillId="0" borderId="0" xfId="0" applyFont="1" applyAlignment="1" applyProtection="1"/>
    <xf numFmtId="0" fontId="0" fillId="0" borderId="0" xfId="0" applyProtection="1"/>
    <xf numFmtId="0" fontId="6" fillId="0" borderId="1" xfId="0" applyFont="1" applyBorder="1" applyAlignment="1" applyProtection="1">
      <alignment vertical="center"/>
    </xf>
    <xf numFmtId="49" fontId="7" fillId="0" borderId="1" xfId="0" applyNumberFormat="1" applyFont="1" applyBorder="1" applyAlignment="1" applyProtection="1">
      <alignment vertical="center"/>
    </xf>
    <xf numFmtId="49" fontId="7"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9" fillId="0" borderId="2" xfId="0" applyFont="1" applyBorder="1" applyProtection="1"/>
    <xf numFmtId="0" fontId="9" fillId="0" borderId="0" xfId="0" applyFont="1" applyBorder="1" applyProtection="1"/>
    <xf numFmtId="49" fontId="10" fillId="0" borderId="0" xfId="0" applyNumberFormat="1" applyFont="1" applyBorder="1" applyProtection="1"/>
    <xf numFmtId="0" fontId="0" fillId="0" borderId="0" xfId="0" applyBorder="1" applyAlignment="1" applyProtection="1">
      <alignment horizontal="center"/>
    </xf>
    <xf numFmtId="0" fontId="0" fillId="0" borderId="0" xfId="0" applyBorder="1" applyProtection="1"/>
    <xf numFmtId="0" fontId="0" fillId="0" borderId="3" xfId="0" applyBorder="1" applyProtection="1"/>
    <xf numFmtId="0" fontId="9" fillId="0" borderId="1" xfId="0" applyFont="1" applyBorder="1" applyProtection="1"/>
    <xf numFmtId="49" fontId="1" fillId="0" borderId="1" xfId="0" applyNumberFormat="1" applyFont="1" applyBorder="1" applyProtection="1"/>
    <xf numFmtId="49" fontId="12" fillId="0" borderId="1" xfId="0" applyNumberFormat="1" applyFont="1" applyBorder="1" applyProtection="1"/>
    <xf numFmtId="0" fontId="1" fillId="0" borderId="1" xfId="0" applyFont="1" applyBorder="1" applyAlignment="1" applyProtection="1">
      <alignment horizontal="center"/>
    </xf>
    <xf numFmtId="3" fontId="0" fillId="0" borderId="1" xfId="0" applyNumberFormat="1" applyBorder="1" applyProtection="1"/>
    <xf numFmtId="4" fontId="0" fillId="0" borderId="1" xfId="0" applyNumberFormat="1" applyBorder="1" applyProtection="1"/>
    <xf numFmtId="0" fontId="9" fillId="0" borderId="4" xfId="0" applyFont="1" applyBorder="1" applyProtection="1"/>
    <xf numFmtId="3" fontId="0" fillId="0" borderId="4" xfId="0" applyNumberFormat="1" applyBorder="1" applyProtection="1"/>
    <xf numFmtId="4" fontId="0" fillId="0" borderId="3" xfId="0" applyNumberFormat="1" applyBorder="1" applyProtection="1"/>
    <xf numFmtId="49" fontId="12" fillId="0" borderId="1" xfId="0" applyNumberFormat="1" applyFont="1" applyBorder="1" applyAlignment="1" applyProtection="1">
      <alignment wrapText="1"/>
    </xf>
    <xf numFmtId="0" fontId="0" fillId="0" borderId="1" xfId="0" applyBorder="1" applyAlignment="1" applyProtection="1">
      <alignment horizontal="center"/>
    </xf>
    <xf numFmtId="49" fontId="12" fillId="0" borderId="1" xfId="0" applyNumberFormat="1" applyFont="1" applyFill="1" applyBorder="1" applyAlignment="1" applyProtection="1">
      <alignment wrapText="1"/>
    </xf>
    <xf numFmtId="0" fontId="9" fillId="0" borderId="2" xfId="0" applyFont="1" applyBorder="1" applyAlignment="1" applyProtection="1"/>
    <xf numFmtId="0" fontId="9" fillId="0" borderId="3" xfId="0" applyFont="1" applyBorder="1" applyAlignment="1" applyProtection="1"/>
    <xf numFmtId="49" fontId="11" fillId="0" borderId="1" xfId="0" applyNumberFormat="1" applyFont="1" applyBorder="1" applyAlignment="1" applyProtection="1">
      <alignment wrapText="1"/>
    </xf>
    <xf numFmtId="0" fontId="1" fillId="0" borderId="2" xfId="0" applyFont="1" applyBorder="1" applyAlignment="1" applyProtection="1"/>
    <xf numFmtId="0" fontId="1" fillId="0" borderId="4" xfId="0" applyFont="1" applyBorder="1" applyAlignment="1" applyProtection="1"/>
    <xf numFmtId="0" fontId="1" fillId="0" borderId="3" xfId="0" applyFont="1" applyBorder="1" applyAlignment="1" applyProtection="1"/>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12" fillId="0" borderId="5" xfId="0" applyNumberFormat="1" applyFont="1" applyBorder="1" applyProtection="1"/>
    <xf numFmtId="4" fontId="0" fillId="0" borderId="5" xfId="0" applyNumberFormat="1" applyBorder="1" applyProtection="1"/>
    <xf numFmtId="10" fontId="0" fillId="0" borderId="0" xfId="3" applyNumberFormat="1" applyFont="1"/>
    <xf numFmtId="46" fontId="0" fillId="2" borderId="0" xfId="0" applyNumberFormat="1" applyFill="1"/>
    <xf numFmtId="10" fontId="0" fillId="2" borderId="0" xfId="0" applyNumberFormat="1" applyFill="1"/>
    <xf numFmtId="4" fontId="0" fillId="2" borderId="1" xfId="0" applyNumberFormat="1" applyFill="1" applyBorder="1" applyProtection="1">
      <protection locked="0"/>
    </xf>
    <xf numFmtId="0" fontId="0" fillId="0" borderId="4" xfId="0" applyFill="1" applyBorder="1" applyProtection="1"/>
    <xf numFmtId="0" fontId="0" fillId="0" borderId="0" xfId="0" applyProtection="1">
      <protection locked="0"/>
    </xf>
    <xf numFmtId="0" fontId="16" fillId="0" borderId="1" xfId="0" applyFont="1" applyBorder="1" applyAlignment="1" applyProtection="1">
      <alignment vertical="center"/>
    </xf>
    <xf numFmtId="0" fontId="16" fillId="0" borderId="1" xfId="0" applyFont="1" applyBorder="1" applyAlignment="1" applyProtection="1">
      <alignment horizontal="center" vertical="center"/>
    </xf>
    <xf numFmtId="0" fontId="16" fillId="0" borderId="1" xfId="0" applyFont="1" applyBorder="1" applyAlignment="1" applyProtection="1">
      <alignment horizontal="center" vertical="center" wrapText="1"/>
    </xf>
    <xf numFmtId="49" fontId="10" fillId="0" borderId="4" xfId="0" applyNumberFormat="1" applyFont="1" applyBorder="1" applyProtection="1"/>
    <xf numFmtId="0" fontId="0" fillId="0" borderId="1" xfId="0" applyBorder="1" applyProtection="1"/>
    <xf numFmtId="49" fontId="1" fillId="0" borderId="8" xfId="0" applyNumberFormat="1" applyFont="1" applyBorder="1" applyProtection="1"/>
    <xf numFmtId="49" fontId="1" fillId="0" borderId="9" xfId="0" applyNumberFormat="1" applyFont="1" applyBorder="1" applyAlignment="1" applyProtection="1">
      <alignment wrapText="1"/>
    </xf>
    <xf numFmtId="0" fontId="0" fillId="0" borderId="8" xfId="0" applyBorder="1" applyAlignment="1" applyProtection="1">
      <alignment horizontal="center"/>
    </xf>
    <xf numFmtId="49" fontId="1" fillId="0" borderId="10" xfId="0" applyNumberFormat="1" applyFont="1" applyBorder="1" applyProtection="1"/>
    <xf numFmtId="49" fontId="1" fillId="0" borderId="0" xfId="0" applyNumberFormat="1" applyFont="1" applyBorder="1" applyAlignment="1" applyProtection="1">
      <alignment wrapText="1"/>
    </xf>
    <xf numFmtId="0" fontId="0" fillId="0" borderId="10" xfId="0" applyBorder="1" applyAlignment="1" applyProtection="1">
      <alignment horizontal="center"/>
    </xf>
    <xf numFmtId="0" fontId="0" fillId="0" borderId="10" xfId="0" applyBorder="1" applyProtection="1"/>
    <xf numFmtId="49" fontId="17" fillId="0" borderId="10" xfId="0" applyNumberFormat="1" applyFont="1" applyBorder="1" applyAlignment="1" applyProtection="1">
      <alignment horizontal="justify"/>
    </xf>
    <xf numFmtId="49" fontId="10" fillId="0" borderId="4" xfId="0" applyNumberFormat="1" applyFont="1" applyBorder="1" applyAlignment="1" applyProtection="1">
      <alignment wrapText="1"/>
    </xf>
    <xf numFmtId="49" fontId="17" fillId="0" borderId="10" xfId="0" applyNumberFormat="1" applyFont="1" applyBorder="1" applyProtection="1"/>
    <xf numFmtId="0" fontId="0" fillId="0" borderId="11" xfId="0" applyBorder="1" applyProtection="1"/>
    <xf numFmtId="49" fontId="17" fillId="0" borderId="11" xfId="0" applyNumberFormat="1" applyFont="1" applyBorder="1" applyAlignment="1" applyProtection="1">
      <alignment horizontal="justify"/>
    </xf>
    <xf numFmtId="0" fontId="0" fillId="0" borderId="11" xfId="0" applyBorder="1" applyAlignment="1" applyProtection="1">
      <alignment horizontal="center"/>
    </xf>
    <xf numFmtId="0" fontId="1" fillId="0" borderId="6" xfId="0" applyFont="1" applyBorder="1" applyAlignment="1" applyProtection="1">
      <alignment horizontal="left"/>
    </xf>
    <xf numFmtId="49" fontId="1" fillId="0" borderId="6" xfId="0" applyNumberFormat="1" applyFont="1" applyBorder="1" applyAlignment="1" applyProtection="1">
      <alignment wrapText="1"/>
    </xf>
    <xf numFmtId="0" fontId="0" fillId="0" borderId="6" xfId="0" applyBorder="1" applyAlignment="1" applyProtection="1">
      <alignment horizontal="center"/>
    </xf>
    <xf numFmtId="49" fontId="17" fillId="0" borderId="11" xfId="0" applyNumberFormat="1" applyFont="1" applyBorder="1" applyProtection="1"/>
    <xf numFmtId="0" fontId="1" fillId="0" borderId="8" xfId="0" applyFont="1" applyBorder="1" applyAlignment="1" applyProtection="1">
      <alignment horizontal="left"/>
    </xf>
    <xf numFmtId="49" fontId="1" fillId="0" borderId="8" xfId="0" applyNumberFormat="1" applyFont="1" applyBorder="1" applyAlignment="1" applyProtection="1">
      <alignment wrapText="1"/>
    </xf>
    <xf numFmtId="0" fontId="17" fillId="0" borderId="0" xfId="0" applyFont="1" applyProtection="1"/>
    <xf numFmtId="0" fontId="1" fillId="0" borderId="10" xfId="0" applyFont="1" applyBorder="1" applyAlignment="1" applyProtection="1">
      <alignment horizontal="left"/>
    </xf>
    <xf numFmtId="49" fontId="1" fillId="0" borderId="10" xfId="0" applyNumberFormat="1" applyFont="1" applyBorder="1" applyAlignment="1" applyProtection="1">
      <alignment wrapText="1"/>
    </xf>
    <xf numFmtId="49" fontId="17" fillId="0" borderId="10" xfId="0" applyNumberFormat="1" applyFont="1" applyBorder="1" applyAlignment="1" applyProtection="1">
      <alignment wrapText="1"/>
    </xf>
    <xf numFmtId="49" fontId="1" fillId="0" borderId="11" xfId="0" applyNumberFormat="1" applyFont="1" applyBorder="1" applyProtection="1"/>
    <xf numFmtId="0" fontId="4" fillId="0" borderId="0" xfId="0" applyFont="1" applyAlignment="1" applyProtection="1">
      <alignment horizontal="right"/>
    </xf>
    <xf numFmtId="0" fontId="4" fillId="0" borderId="0" xfId="0" applyFont="1" applyProtection="1"/>
    <xf numFmtId="49" fontId="0" fillId="0" borderId="0" xfId="0" applyNumberFormat="1" applyProtection="1">
      <protection locked="0"/>
    </xf>
    <xf numFmtId="0" fontId="0" fillId="0" borderId="0" xfId="0" applyAlignment="1" applyProtection="1">
      <alignment horizontal="left" indent="2"/>
      <protection locked="0"/>
    </xf>
    <xf numFmtId="0" fontId="0" fillId="0" borderId="0" xfId="0" applyAlignment="1" applyProtection="1">
      <alignment horizontal="right"/>
      <protection locked="0"/>
    </xf>
    <xf numFmtId="0" fontId="0" fillId="0" borderId="0" xfId="0" applyAlignment="1" applyProtection="1">
      <alignment horizontal="left" indent="15"/>
      <protection locked="0"/>
    </xf>
    <xf numFmtId="0" fontId="9" fillId="0" borderId="0" xfId="0" applyFont="1" applyAlignment="1" applyProtection="1">
      <alignment horizontal="right"/>
    </xf>
    <xf numFmtId="0" fontId="0" fillId="0" borderId="12" xfId="0" applyBorder="1" applyProtection="1"/>
    <xf numFmtId="0" fontId="0" fillId="0" borderId="13" xfId="0" applyBorder="1" applyProtection="1"/>
    <xf numFmtId="0" fontId="20" fillId="0" borderId="14" xfId="0" applyFont="1" applyFill="1" applyBorder="1" applyAlignment="1" applyProtection="1">
      <alignment horizontal="center"/>
    </xf>
    <xf numFmtId="0" fontId="21" fillId="0" borderId="15" xfId="0" applyFont="1" applyBorder="1" applyAlignment="1" applyProtection="1">
      <alignment horizontal="center"/>
    </xf>
    <xf numFmtId="0" fontId="21" fillId="0" borderId="16" xfId="0" applyFont="1" applyBorder="1" applyAlignment="1" applyProtection="1">
      <alignment horizontal="center"/>
    </xf>
    <xf numFmtId="0" fontId="22" fillId="0" borderId="13" xfId="0" applyFont="1" applyBorder="1" applyAlignment="1" applyProtection="1">
      <alignment wrapText="1"/>
    </xf>
    <xf numFmtId="0" fontId="23" fillId="0" borderId="0" xfId="0" applyFont="1" applyAlignment="1" applyProtection="1">
      <alignment horizontal="center"/>
    </xf>
    <xf numFmtId="0" fontId="1" fillId="0" borderId="0" xfId="0" applyFont="1" applyProtection="1">
      <protection locked="0"/>
    </xf>
    <xf numFmtId="0" fontId="9" fillId="0" borderId="0" xfId="0" applyFont="1" applyAlignment="1" applyProtection="1">
      <alignment horizontal="justify"/>
      <protection locked="0"/>
    </xf>
    <xf numFmtId="43" fontId="5" fillId="0" borderId="14" xfId="5" applyFont="1" applyFill="1" applyBorder="1" applyAlignment="1" applyProtection="1">
      <alignment horizontal="center" vertical="center"/>
    </xf>
    <xf numFmtId="4" fontId="0" fillId="0" borderId="1" xfId="0" applyNumberFormat="1" applyFill="1" applyBorder="1" applyProtection="1"/>
    <xf numFmtId="43" fontId="5" fillId="3" borderId="14" xfId="5" applyFont="1" applyFill="1" applyBorder="1" applyAlignment="1" applyProtection="1">
      <alignment horizontal="center" vertical="center"/>
    </xf>
    <xf numFmtId="49" fontId="11" fillId="0" borderId="2" xfId="0" applyNumberFormat="1" applyFont="1" applyBorder="1" applyAlignment="1" applyProtection="1">
      <alignment wrapText="1"/>
    </xf>
    <xf numFmtId="49" fontId="11" fillId="0" borderId="4" xfId="0" applyNumberFormat="1" applyFont="1" applyBorder="1" applyAlignment="1" applyProtection="1">
      <alignment wrapText="1"/>
    </xf>
    <xf numFmtId="49" fontId="11" fillId="0" borderId="2" xfId="0" applyNumberFormat="1" applyFont="1" applyBorder="1" applyAlignment="1" applyProtection="1"/>
    <xf numFmtId="49" fontId="11" fillId="0" borderId="3" xfId="0" applyNumberFormat="1" applyFont="1" applyBorder="1" applyAlignment="1" applyProtection="1">
      <alignment wrapText="1"/>
    </xf>
    <xf numFmtId="0" fontId="0" fillId="4" borderId="0" xfId="0" applyFill="1" applyBorder="1" applyAlignment="1" applyProtection="1">
      <alignment horizontal="center" vertical="center"/>
      <protection locked="0"/>
    </xf>
    <xf numFmtId="0" fontId="20" fillId="0" borderId="0" xfId="0" applyFont="1" applyProtection="1"/>
    <xf numFmtId="0" fontId="9" fillId="0" borderId="0" xfId="0" applyFont="1" applyBorder="1" applyAlignment="1" applyProtection="1">
      <alignment vertical="top"/>
    </xf>
    <xf numFmtId="0" fontId="0" fillId="0" borderId="0" xfId="0" applyAlignment="1" applyProtection="1"/>
    <xf numFmtId="0" fontId="9" fillId="0" borderId="0" xfId="0"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indent="15"/>
    </xf>
    <xf numFmtId="0" fontId="0" fillId="0" borderId="0" xfId="0" applyBorder="1" applyAlignment="1" applyProtection="1">
      <alignment horizontal="center" vertical="center"/>
      <protection locked="0"/>
    </xf>
    <xf numFmtId="0" fontId="4" fillId="0" borderId="0" xfId="0" applyFont="1" applyAlignment="1" applyProtection="1">
      <alignment horizontal="left" indent="3"/>
    </xf>
    <xf numFmtId="49" fontId="17" fillId="0" borderId="10" xfId="0" applyNumberFormat="1" applyFont="1" applyFill="1" applyBorder="1" applyAlignment="1" applyProtection="1">
      <alignment horizontal="justify"/>
    </xf>
    <xf numFmtId="0" fontId="18" fillId="0" borderId="0" xfId="0" applyFont="1" applyProtection="1"/>
    <xf numFmtId="0" fontId="0" fillId="0" borderId="0" xfId="0" applyFill="1" applyProtection="1"/>
    <xf numFmtId="49" fontId="0" fillId="0" borderId="0" xfId="0" applyNumberFormat="1" applyProtection="1"/>
    <xf numFmtId="0" fontId="0" fillId="0" borderId="0" xfId="0" applyAlignment="1" applyProtection="1">
      <alignment horizontal="right"/>
    </xf>
    <xf numFmtId="49" fontId="17" fillId="0" borderId="11" xfId="0" applyNumberFormat="1" applyFont="1" applyBorder="1" applyAlignment="1" applyProtection="1">
      <alignment wrapText="1"/>
    </xf>
    <xf numFmtId="0" fontId="4" fillId="0" borderId="0" xfId="0" applyFont="1" applyAlignment="1" applyProtection="1">
      <alignment horizontal="center"/>
    </xf>
    <xf numFmtId="0" fontId="0" fillId="0" borderId="0" xfId="0" applyAlignment="1" applyProtection="1">
      <alignment horizontal="left"/>
    </xf>
    <xf numFmtId="0" fontId="0" fillId="0" borderId="0" xfId="0" applyAlignment="1">
      <alignment horizontal="left" wrapText="1"/>
    </xf>
    <xf numFmtId="0" fontId="19" fillId="0" borderId="0" xfId="0" applyFont="1" applyAlignment="1" applyProtection="1">
      <alignment horizontal="center"/>
    </xf>
    <xf numFmtId="0" fontId="24" fillId="0" borderId="0" xfId="0" applyFont="1" applyAlignment="1" applyProtection="1">
      <alignment horizontal="center"/>
    </xf>
    <xf numFmtId="0" fontId="5" fillId="0" borderId="0" xfId="0" applyFont="1" applyBorder="1" applyAlignment="1" applyProtection="1">
      <alignment horizontal="center"/>
    </xf>
    <xf numFmtId="0" fontId="23" fillId="0" borderId="0" xfId="0" applyFont="1" applyAlignment="1" applyProtection="1">
      <alignment horizontal="center" wrapText="1"/>
      <protection locked="0"/>
    </xf>
    <xf numFmtId="0" fontId="21" fillId="0" borderId="0" xfId="0" applyFont="1" applyAlignment="1" applyProtection="1">
      <alignment horizontal="justify"/>
      <protection locked="0"/>
    </xf>
    <xf numFmtId="0" fontId="9" fillId="0" borderId="0" xfId="0" applyFont="1" applyBorder="1" applyAlignment="1" applyProtection="1">
      <alignment horizontal="left" vertical="top" wrapText="1"/>
    </xf>
    <xf numFmtId="0" fontId="4" fillId="0" borderId="0" xfId="0" applyFont="1" applyAlignment="1" applyProtection="1">
      <alignment horizontal="center"/>
    </xf>
    <xf numFmtId="0" fontId="4" fillId="0" borderId="0" xfId="0" applyFont="1" applyAlignment="1" applyProtection="1">
      <alignment horizontal="center" wrapText="1"/>
    </xf>
    <xf numFmtId="49" fontId="10" fillId="0" borderId="4" xfId="0" applyNumberFormat="1" applyFont="1" applyBorder="1" applyAlignment="1" applyProtection="1">
      <alignment horizontal="left" wrapText="1"/>
    </xf>
    <xf numFmtId="0" fontId="15" fillId="0" borderId="0" xfId="0" applyFont="1" applyAlignment="1" applyProtection="1">
      <alignment horizontal="left" wrapText="1"/>
    </xf>
    <xf numFmtId="0" fontId="5" fillId="0" borderId="7" xfId="0" applyFont="1" applyBorder="1" applyAlignment="1" applyProtection="1">
      <alignment horizontal="center"/>
    </xf>
    <xf numFmtId="49" fontId="1" fillId="0" borderId="2" xfId="0" applyNumberFormat="1" applyFont="1" applyBorder="1" applyAlignment="1" applyProtection="1">
      <alignment horizontal="center"/>
    </xf>
    <xf numFmtId="49" fontId="1" fillId="0" borderId="4" xfId="0" applyNumberFormat="1" applyFont="1" applyBorder="1" applyAlignment="1" applyProtection="1">
      <alignment horizontal="center"/>
    </xf>
    <xf numFmtId="49" fontId="1" fillId="0" borderId="3" xfId="0" applyNumberFormat="1" applyFont="1" applyBorder="1" applyAlignment="1" applyProtection="1">
      <alignment horizontal="center"/>
    </xf>
    <xf numFmtId="0" fontId="4" fillId="0" borderId="0" xfId="0" applyFont="1" applyAlignment="1" applyProtection="1">
      <alignment horizontal="center" vertical="center" wrapText="1"/>
    </xf>
  </cellXfs>
  <cellStyles count="6">
    <cellStyle name="Čiarka" xfId="5" builtinId="3"/>
    <cellStyle name="Mena" xfId="2" builtinId="4"/>
    <cellStyle name="Normálna" xfId="0" builtinId="0"/>
    <cellStyle name="Normálna 2" xfId="4"/>
    <cellStyle name="normálne 2" xfId="1"/>
    <cellStyle name="Percentá" xfId="3"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F20" sqref="F20"/>
    </sheetView>
  </sheetViews>
  <sheetFormatPr defaultRowHeight="15" x14ac:dyDescent="0.25"/>
  <cols>
    <col min="1" max="1" width="32.5703125" customWidth="1"/>
    <col min="2" max="2" width="13.140625" customWidth="1"/>
  </cols>
  <sheetData>
    <row r="1" spans="1:6" x14ac:dyDescent="0.25">
      <c r="A1" t="s">
        <v>0</v>
      </c>
    </row>
    <row r="2" spans="1:6" x14ac:dyDescent="0.25">
      <c r="A2" s="1">
        <v>8250000</v>
      </c>
    </row>
    <row r="4" spans="1:6" ht="48" customHeight="1" x14ac:dyDescent="0.25">
      <c r="A4" s="116" t="s">
        <v>7</v>
      </c>
      <c r="B4" s="116"/>
      <c r="C4" s="116"/>
      <c r="D4" s="116"/>
      <c r="E4" s="116"/>
      <c r="F4" s="116"/>
    </row>
    <row r="5" spans="1:6" x14ac:dyDescent="0.25">
      <c r="A5" s="116" t="s">
        <v>8</v>
      </c>
      <c r="B5" s="116"/>
      <c r="C5" s="116"/>
      <c r="D5" s="116"/>
      <c r="E5" s="116"/>
      <c r="F5" s="116"/>
    </row>
    <row r="6" spans="1:6" x14ac:dyDescent="0.25">
      <c r="A6" s="116"/>
      <c r="B6" s="116"/>
      <c r="C6" s="116"/>
      <c r="D6" s="116"/>
      <c r="E6" s="116"/>
      <c r="F6" s="116"/>
    </row>
    <row r="7" spans="1:6" x14ac:dyDescent="0.25">
      <c r="A7" s="3" t="s">
        <v>6</v>
      </c>
    </row>
    <row r="9" spans="1:6" x14ac:dyDescent="0.25">
      <c r="A9" t="s">
        <v>5</v>
      </c>
    </row>
    <row r="10" spans="1:6" x14ac:dyDescent="0.25">
      <c r="A10" t="s">
        <v>1</v>
      </c>
      <c r="B10" s="41">
        <v>1.036</v>
      </c>
    </row>
    <row r="11" spans="1:6" x14ac:dyDescent="0.25">
      <c r="A11" s="2" t="s">
        <v>2</v>
      </c>
      <c r="B11" s="41">
        <v>1.032</v>
      </c>
    </row>
    <row r="12" spans="1:6" x14ac:dyDescent="0.25">
      <c r="A12" s="2" t="s">
        <v>3</v>
      </c>
      <c r="B12" s="41">
        <v>1.028</v>
      </c>
    </row>
    <row r="13" spans="1:6" x14ac:dyDescent="0.25">
      <c r="A13" s="2" t="s">
        <v>4</v>
      </c>
      <c r="B13" s="41">
        <v>1.0680000000000001</v>
      </c>
    </row>
    <row r="14" spans="1:6" x14ac:dyDescent="0.25">
      <c r="A14" s="2" t="s">
        <v>9</v>
      </c>
      <c r="B14" s="41">
        <v>1.18</v>
      </c>
    </row>
    <row r="15" spans="1:6" x14ac:dyDescent="0.25">
      <c r="A15" s="42" t="s">
        <v>45</v>
      </c>
      <c r="B15" s="43">
        <f>B10*B11*B12*B13*B14</f>
        <v>1.3851</v>
      </c>
    </row>
  </sheetData>
  <mergeCells count="2">
    <mergeCell ref="A5:F6"/>
    <mergeCell ref="A4: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activeCell="B18" sqref="B18"/>
    </sheetView>
  </sheetViews>
  <sheetFormatPr defaultColWidth="9.140625" defaultRowHeight="15" x14ac:dyDescent="0.25"/>
  <cols>
    <col min="1" max="1" width="50.85546875" style="5" customWidth="1"/>
    <col min="2" max="2" width="23.5703125" style="5" customWidth="1"/>
    <col min="3" max="3" width="23.85546875" style="5" customWidth="1"/>
    <col min="4" max="4" width="22.5703125" style="5" customWidth="1"/>
    <col min="5" max="6" width="9.140625" style="5" hidden="1" customWidth="1"/>
    <col min="7" max="7" width="11" style="5" customWidth="1"/>
    <col min="8" max="16384" width="9.140625" style="5"/>
  </cols>
  <sheetData>
    <row r="1" spans="1:8" x14ac:dyDescent="0.25">
      <c r="A1" s="100" t="s">
        <v>102</v>
      </c>
      <c r="H1" s="82"/>
    </row>
    <row r="3" spans="1:8" ht="23.25" x14ac:dyDescent="0.35">
      <c r="A3" s="117" t="s">
        <v>77</v>
      </c>
      <c r="B3" s="117"/>
      <c r="C3" s="117"/>
      <c r="D3" s="117"/>
    </row>
    <row r="4" spans="1:8" ht="18" x14ac:dyDescent="0.25">
      <c r="A4" s="118" t="s">
        <v>97</v>
      </c>
      <c r="B4" s="118"/>
      <c r="C4" s="118"/>
      <c r="D4" s="118"/>
      <c r="E4" s="118"/>
      <c r="F4" s="118"/>
      <c r="G4" s="118"/>
    </row>
    <row r="5" spans="1:8" ht="15.75" x14ac:dyDescent="0.25">
      <c r="A5" s="119" t="s">
        <v>95</v>
      </c>
      <c r="B5" s="119"/>
      <c r="C5" s="119"/>
      <c r="D5" s="119"/>
      <c r="E5" s="119"/>
      <c r="F5" s="119"/>
      <c r="G5" s="119"/>
    </row>
    <row r="6" spans="1:8" ht="15.75" thickBot="1" x14ac:dyDescent="0.3">
      <c r="A6" s="83"/>
      <c r="B6" s="83"/>
      <c r="C6" s="83"/>
      <c r="D6" s="83"/>
    </row>
    <row r="7" spans="1:8" ht="16.5" thickTop="1" thickBot="1" x14ac:dyDescent="0.3">
      <c r="A7" s="84"/>
      <c r="B7" s="85" t="s">
        <v>78</v>
      </c>
      <c r="C7" s="86" t="s">
        <v>79</v>
      </c>
      <c r="D7" s="87" t="s">
        <v>80</v>
      </c>
    </row>
    <row r="8" spans="1:8" ht="19.5" thickTop="1" thickBot="1" x14ac:dyDescent="0.3">
      <c r="A8" s="88" t="s">
        <v>81</v>
      </c>
      <c r="B8" s="94">
        <f>'Príloha č. 2.1 k časti B.2'!G22</f>
        <v>0</v>
      </c>
      <c r="C8" s="92">
        <f>'Príloha č. 2.1 k časti B.2'!G23</f>
        <v>0</v>
      </c>
      <c r="D8" s="92">
        <f>'Príloha č. 2.1 k časti B.2'!G24</f>
        <v>0</v>
      </c>
    </row>
    <row r="9" spans="1:8" ht="27.75" customHeight="1" thickTop="1" x14ac:dyDescent="0.25"/>
    <row r="10" spans="1:8" x14ac:dyDescent="0.25">
      <c r="A10" s="46" t="s">
        <v>88</v>
      </c>
      <c r="B10" s="99" t="s">
        <v>89</v>
      </c>
      <c r="C10" s="99" t="s">
        <v>90</v>
      </c>
      <c r="D10" s="106" t="s">
        <v>91</v>
      </c>
    </row>
    <row r="11" spans="1:8" x14ac:dyDescent="0.25">
      <c r="A11" s="46"/>
      <c r="B11" s="46"/>
      <c r="C11" s="46"/>
      <c r="D11" s="46"/>
    </row>
    <row r="12" spans="1:8" x14ac:dyDescent="0.25">
      <c r="A12" s="46"/>
      <c r="B12" s="46"/>
      <c r="C12" s="46"/>
      <c r="D12" s="46"/>
    </row>
    <row r="13" spans="1:8" s="89" customFormat="1" ht="14.25" x14ac:dyDescent="0.2">
      <c r="A13" s="120"/>
      <c r="B13" s="120"/>
      <c r="C13" s="120"/>
      <c r="D13" s="120"/>
    </row>
    <row r="14" spans="1:8" x14ac:dyDescent="0.25">
      <c r="A14" s="90"/>
      <c r="B14" s="46"/>
      <c r="C14" s="46"/>
      <c r="D14" s="46"/>
    </row>
    <row r="15" spans="1:8" x14ac:dyDescent="0.25">
      <c r="A15" s="121" t="s">
        <v>82</v>
      </c>
      <c r="B15" s="121"/>
      <c r="C15" s="46"/>
      <c r="D15" s="46"/>
    </row>
    <row r="16" spans="1:8" x14ac:dyDescent="0.25">
      <c r="A16" s="91"/>
      <c r="B16" s="46"/>
      <c r="C16" s="46"/>
      <c r="D16" s="46"/>
    </row>
    <row r="17" spans="1:4" x14ac:dyDescent="0.25">
      <c r="A17" s="46"/>
      <c r="B17" s="46"/>
      <c r="C17" s="46"/>
      <c r="D17" s="46"/>
    </row>
    <row r="18" spans="1:4" x14ac:dyDescent="0.25">
      <c r="A18" s="46"/>
      <c r="B18" s="46"/>
      <c r="C18" s="46"/>
      <c r="D18" s="46"/>
    </row>
    <row r="19" spans="1:4" x14ac:dyDescent="0.25">
      <c r="A19" s="46"/>
      <c r="B19" s="46"/>
      <c r="C19" s="90" t="s">
        <v>83</v>
      </c>
      <c r="D19" s="46"/>
    </row>
    <row r="20" spans="1:4" x14ac:dyDescent="0.25">
      <c r="A20" s="90"/>
      <c r="B20" s="46"/>
      <c r="C20" s="90" t="s">
        <v>84</v>
      </c>
      <c r="D20" s="46"/>
    </row>
    <row r="21" spans="1:4" x14ac:dyDescent="0.25">
      <c r="A21" s="104"/>
      <c r="C21" s="104"/>
    </row>
    <row r="22" spans="1:4" x14ac:dyDescent="0.25">
      <c r="A22" s="104"/>
      <c r="C22" s="104"/>
    </row>
    <row r="23" spans="1:4" x14ac:dyDescent="0.25">
      <c r="A23" s="104"/>
      <c r="C23" s="104"/>
    </row>
    <row r="24" spans="1:4" x14ac:dyDescent="0.25">
      <c r="A24" s="104"/>
      <c r="C24" s="104"/>
    </row>
    <row r="25" spans="1:4" x14ac:dyDescent="0.25">
      <c r="A25" s="104"/>
      <c r="C25" s="104"/>
    </row>
    <row r="27" spans="1:4" x14ac:dyDescent="0.25">
      <c r="A27" s="104"/>
      <c r="C27" s="104"/>
    </row>
    <row r="28" spans="1:4" x14ac:dyDescent="0.25">
      <c r="B28" s="104"/>
      <c r="C28" s="105"/>
    </row>
  </sheetData>
  <sheetProtection algorithmName="SHA-512" hashValue="yiFwtZLEDqbvoR9nTb2xO70CWI1CMf2e+K9ih1yzhrqFSqswRmmCM8AZLakGcQqFUEXneeIeW3Q74esG4JhWVA==" saltValue="0Q6wXJVT9EGQgnTC+4mzdQ==" spinCount="100000" sheet="1" objects="1" scenarios="1"/>
  <mergeCells count="5">
    <mergeCell ref="A3:D3"/>
    <mergeCell ref="A4:G4"/>
    <mergeCell ref="A5:G5"/>
    <mergeCell ref="A13:D13"/>
    <mergeCell ref="A15:B15"/>
  </mergeCells>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workbookViewId="0">
      <selection activeCell="L15" sqref="L15"/>
    </sheetView>
  </sheetViews>
  <sheetFormatPr defaultColWidth="9.140625" defaultRowHeight="15" x14ac:dyDescent="0.25"/>
  <cols>
    <col min="1" max="1" width="3.42578125" style="5" customWidth="1"/>
    <col min="2" max="2" width="13.140625" style="5" customWidth="1"/>
    <col min="3" max="3" width="38" style="5" customWidth="1"/>
    <col min="4" max="4" width="7.140625" style="5" customWidth="1"/>
    <col min="5" max="5" width="8.5703125" style="5" customWidth="1"/>
    <col min="6" max="6" width="14" style="5" customWidth="1"/>
    <col min="7" max="7" width="12.42578125" style="5" customWidth="1"/>
    <col min="8" max="16384" width="9.140625" style="5"/>
  </cols>
  <sheetData>
    <row r="1" spans="1:9" x14ac:dyDescent="0.25">
      <c r="A1" s="4" t="s">
        <v>103</v>
      </c>
    </row>
    <row r="2" spans="1:9" ht="9.75" customHeight="1" x14ac:dyDescent="0.25"/>
    <row r="3" spans="1:9" x14ac:dyDescent="0.25">
      <c r="A3" s="123"/>
      <c r="B3" s="123"/>
      <c r="C3" s="123"/>
      <c r="D3" s="123"/>
      <c r="E3" s="123"/>
      <c r="F3" s="123"/>
      <c r="G3" s="123"/>
      <c r="H3" s="4"/>
      <c r="I3" s="4"/>
    </row>
    <row r="4" spans="1:9" ht="8.25" customHeight="1" x14ac:dyDescent="0.25">
      <c r="A4" s="124" t="s">
        <v>98</v>
      </c>
      <c r="B4" s="124"/>
      <c r="C4" s="124"/>
      <c r="D4" s="124"/>
      <c r="E4" s="124"/>
      <c r="F4" s="124"/>
      <c r="G4" s="124"/>
    </row>
    <row r="5" spans="1:9" ht="11.25" customHeight="1" x14ac:dyDescent="0.25">
      <c r="A5" s="124"/>
      <c r="B5" s="124"/>
      <c r="C5" s="124"/>
      <c r="D5" s="124"/>
      <c r="E5" s="124"/>
      <c r="F5" s="124"/>
      <c r="G5" s="124"/>
    </row>
    <row r="6" spans="1:9" ht="15.75" x14ac:dyDescent="0.25">
      <c r="A6" s="119" t="s">
        <v>47</v>
      </c>
      <c r="B6" s="119"/>
      <c r="C6" s="119"/>
      <c r="D6" s="119"/>
      <c r="E6" s="119"/>
      <c r="F6" s="119"/>
      <c r="G6" s="119"/>
    </row>
    <row r="7" spans="1:9" ht="22.5" x14ac:dyDescent="0.25">
      <c r="A7" s="6" t="s">
        <v>10</v>
      </c>
      <c r="B7" s="7" t="s">
        <v>11</v>
      </c>
      <c r="C7" s="8" t="s">
        <v>12</v>
      </c>
      <c r="D7" s="9" t="s">
        <v>13</v>
      </c>
      <c r="E7" s="10" t="s">
        <v>14</v>
      </c>
      <c r="F7" s="11" t="s">
        <v>15</v>
      </c>
      <c r="G7" s="11" t="s">
        <v>94</v>
      </c>
    </row>
    <row r="8" spans="1:9" x14ac:dyDescent="0.25">
      <c r="A8" s="12"/>
      <c r="B8" s="13" t="s">
        <v>16</v>
      </c>
      <c r="C8" s="14" t="s">
        <v>17</v>
      </c>
      <c r="D8" s="15"/>
      <c r="E8" s="16"/>
      <c r="F8" s="16"/>
      <c r="G8" s="17"/>
    </row>
    <row r="9" spans="1:9" ht="14.45" customHeight="1" x14ac:dyDescent="0.25">
      <c r="B9" s="96"/>
      <c r="C9" s="97" t="s">
        <v>18</v>
      </c>
      <c r="D9" s="96"/>
      <c r="E9" s="96"/>
      <c r="F9" s="96"/>
      <c r="G9" s="98"/>
    </row>
    <row r="10" spans="1:9" x14ac:dyDescent="0.25">
      <c r="A10" s="18">
        <v>1</v>
      </c>
      <c r="B10" s="19" t="s">
        <v>19</v>
      </c>
      <c r="C10" s="20" t="s">
        <v>20</v>
      </c>
      <c r="D10" s="21" t="s">
        <v>21</v>
      </c>
      <c r="E10" s="44"/>
      <c r="F10" s="22">
        <f>500000/4*3</f>
        <v>375000</v>
      </c>
      <c r="G10" s="23">
        <f>ROUND(E10,2)*F10</f>
        <v>0</v>
      </c>
    </row>
    <row r="11" spans="1:9" ht="30" customHeight="1" x14ac:dyDescent="0.25">
      <c r="A11" s="12"/>
      <c r="B11" s="24" t="s">
        <v>22</v>
      </c>
      <c r="C11" s="125" t="s">
        <v>23</v>
      </c>
      <c r="D11" s="125"/>
      <c r="E11" s="125"/>
      <c r="F11" s="25"/>
      <c r="G11" s="26"/>
    </row>
    <row r="12" spans="1:9" ht="14.45" customHeight="1" x14ac:dyDescent="0.25">
      <c r="B12" s="96"/>
      <c r="C12" s="95" t="s">
        <v>24</v>
      </c>
      <c r="D12" s="96"/>
      <c r="E12" s="96"/>
      <c r="F12" s="96"/>
      <c r="G12" s="98"/>
    </row>
    <row r="13" spans="1:9" ht="36.75" x14ac:dyDescent="0.25">
      <c r="A13" s="18">
        <v>2</v>
      </c>
      <c r="B13" s="19" t="s">
        <v>25</v>
      </c>
      <c r="C13" s="27" t="s">
        <v>26</v>
      </c>
      <c r="D13" s="28" t="s">
        <v>21</v>
      </c>
      <c r="E13" s="44"/>
      <c r="F13" s="22">
        <f>F10</f>
        <v>375000</v>
      </c>
      <c r="G13" s="23">
        <f t="shared" ref="G13:G14" si="0">ROUND(E13,2)*F13</f>
        <v>0</v>
      </c>
    </row>
    <row r="14" spans="1:9" ht="36.75" x14ac:dyDescent="0.25">
      <c r="A14" s="18">
        <v>3</v>
      </c>
      <c r="B14" s="19" t="s">
        <v>92</v>
      </c>
      <c r="C14" s="27" t="s">
        <v>27</v>
      </c>
      <c r="D14" s="28" t="s">
        <v>21</v>
      </c>
      <c r="E14" s="44"/>
      <c r="F14" s="22">
        <f>125000/4*3</f>
        <v>93750</v>
      </c>
      <c r="G14" s="23">
        <f t="shared" si="0"/>
        <v>0</v>
      </c>
    </row>
    <row r="15" spans="1:9" ht="36.75" x14ac:dyDescent="0.25">
      <c r="A15" s="18">
        <v>4</v>
      </c>
      <c r="B15" s="19" t="s">
        <v>28</v>
      </c>
      <c r="C15" s="29" t="s">
        <v>29</v>
      </c>
      <c r="D15" s="28" t="s">
        <v>21</v>
      </c>
      <c r="E15" s="44"/>
      <c r="F15" s="22">
        <f>25000/4*3</f>
        <v>18750</v>
      </c>
      <c r="G15" s="23">
        <f t="shared" ref="G15:G18" si="1">ROUND(E15,2)*F15</f>
        <v>0</v>
      </c>
    </row>
    <row r="16" spans="1:9" ht="24.75" x14ac:dyDescent="0.25">
      <c r="A16" s="18">
        <v>5</v>
      </c>
      <c r="B16" s="19" t="s">
        <v>30</v>
      </c>
      <c r="C16" s="27" t="s">
        <v>31</v>
      </c>
      <c r="D16" s="28" t="s">
        <v>21</v>
      </c>
      <c r="E16" s="44"/>
      <c r="F16" s="22">
        <f>100000/4*3</f>
        <v>75000</v>
      </c>
      <c r="G16" s="23">
        <f t="shared" si="1"/>
        <v>0</v>
      </c>
    </row>
    <row r="17" spans="1:7" ht="24.75" x14ac:dyDescent="0.25">
      <c r="A17" s="18">
        <v>6</v>
      </c>
      <c r="B17" s="19" t="s">
        <v>32</v>
      </c>
      <c r="C17" s="29" t="s">
        <v>46</v>
      </c>
      <c r="D17" s="28" t="s">
        <v>21</v>
      </c>
      <c r="E17" s="44"/>
      <c r="F17" s="22">
        <f>F10</f>
        <v>375000</v>
      </c>
      <c r="G17" s="23">
        <f t="shared" si="1"/>
        <v>0</v>
      </c>
    </row>
    <row r="18" spans="1:7" ht="24.75" x14ac:dyDescent="0.25">
      <c r="A18" s="18">
        <v>7</v>
      </c>
      <c r="B18" s="19" t="s">
        <v>33</v>
      </c>
      <c r="C18" s="29" t="s">
        <v>34</v>
      </c>
      <c r="D18" s="28" t="s">
        <v>21</v>
      </c>
      <c r="E18" s="44"/>
      <c r="F18" s="22">
        <f>125000/4*3</f>
        <v>93750</v>
      </c>
      <c r="G18" s="23">
        <f t="shared" si="1"/>
        <v>0</v>
      </c>
    </row>
    <row r="19" spans="1:7" ht="24.75" x14ac:dyDescent="0.25">
      <c r="A19" s="30"/>
      <c r="B19" s="31"/>
      <c r="C19" s="32" t="s">
        <v>35</v>
      </c>
      <c r="D19" s="33"/>
      <c r="E19" s="34"/>
      <c r="F19" s="34"/>
      <c r="G19" s="35"/>
    </row>
    <row r="20" spans="1:7" ht="24.75" x14ac:dyDescent="0.25">
      <c r="A20" s="18">
        <v>8</v>
      </c>
      <c r="B20" s="19" t="s">
        <v>36</v>
      </c>
      <c r="C20" s="27" t="s">
        <v>37</v>
      </c>
      <c r="D20" s="28" t="s">
        <v>38</v>
      </c>
      <c r="E20" s="44"/>
      <c r="F20" s="22">
        <f>18750/4*3</f>
        <v>14063</v>
      </c>
      <c r="G20" s="23">
        <f t="shared" ref="G20" si="2">ROUND(E20,2)*F20</f>
        <v>0</v>
      </c>
    </row>
    <row r="21" spans="1:7" ht="15.75" thickBot="1" x14ac:dyDescent="0.3">
      <c r="A21" s="12"/>
      <c r="B21" s="24"/>
      <c r="C21" s="14"/>
      <c r="D21" s="36"/>
      <c r="E21" s="45"/>
      <c r="F21" s="37"/>
      <c r="G21" s="17"/>
    </row>
    <row r="22" spans="1:7" ht="15.75" thickBot="1" x14ac:dyDescent="0.3">
      <c r="A22" s="13"/>
      <c r="B22" s="38"/>
      <c r="C22" s="39" t="s">
        <v>39</v>
      </c>
      <c r="D22" s="15"/>
      <c r="E22" s="16"/>
      <c r="G22" s="40">
        <f>SUM(G10:G20)</f>
        <v>0</v>
      </c>
    </row>
    <row r="23" spans="1:7" ht="15.75" thickBot="1" x14ac:dyDescent="0.3">
      <c r="A23" s="13"/>
      <c r="B23" s="38"/>
      <c r="C23" s="39" t="s">
        <v>101</v>
      </c>
      <c r="D23" s="15"/>
      <c r="E23" s="16"/>
      <c r="G23" s="40">
        <f>SUM(G22*0.23)</f>
        <v>0</v>
      </c>
    </row>
    <row r="24" spans="1:7" ht="15.75" thickBot="1" x14ac:dyDescent="0.3">
      <c r="A24" s="13"/>
      <c r="B24" s="38"/>
      <c r="C24" s="39" t="s">
        <v>40</v>
      </c>
      <c r="D24" s="15"/>
      <c r="E24" s="16"/>
      <c r="G24" s="40">
        <f>SUM(G22:G23)</f>
        <v>0</v>
      </c>
    </row>
    <row r="27" spans="1:7" x14ac:dyDescent="0.25">
      <c r="A27" s="79" t="s">
        <v>41</v>
      </c>
      <c r="B27" s="79"/>
      <c r="C27" s="46"/>
      <c r="D27" s="46"/>
      <c r="E27" s="46"/>
      <c r="F27" s="46"/>
      <c r="G27" s="46"/>
    </row>
    <row r="28" spans="1:7" x14ac:dyDescent="0.25">
      <c r="A28" s="46"/>
      <c r="B28" s="79"/>
      <c r="C28" s="46"/>
      <c r="D28" s="46"/>
      <c r="E28" s="46"/>
      <c r="F28" s="46"/>
      <c r="G28" s="46"/>
    </row>
    <row r="29" spans="1:7" x14ac:dyDescent="0.25">
      <c r="A29" s="79"/>
      <c r="B29" s="46"/>
      <c r="C29" s="46"/>
      <c r="D29" s="46"/>
      <c r="E29" s="46"/>
      <c r="F29" s="46"/>
      <c r="G29" s="46"/>
    </row>
    <row r="30" spans="1:7" x14ac:dyDescent="0.25">
      <c r="A30" s="79" t="s">
        <v>42</v>
      </c>
      <c r="B30" s="46"/>
      <c r="C30" s="46"/>
      <c r="D30" s="46"/>
      <c r="E30" s="46"/>
      <c r="F30" s="46"/>
      <c r="G30" s="46"/>
    </row>
    <row r="31" spans="1:7" x14ac:dyDescent="0.25">
      <c r="A31" s="81"/>
      <c r="B31" s="46"/>
      <c r="C31" s="46"/>
      <c r="D31" s="46" t="s">
        <v>43</v>
      </c>
      <c r="E31" s="46"/>
      <c r="F31" s="46"/>
      <c r="G31" s="46"/>
    </row>
    <row r="32" spans="1:7" x14ac:dyDescent="0.25">
      <c r="A32" s="81"/>
      <c r="B32" s="46"/>
      <c r="C32" s="46"/>
      <c r="D32" s="46" t="s">
        <v>44</v>
      </c>
      <c r="E32" s="46"/>
      <c r="F32" s="46"/>
      <c r="G32" s="46"/>
    </row>
    <row r="34" spans="2:9" s="115" customFormat="1" ht="28.7" customHeight="1" x14ac:dyDescent="0.25">
      <c r="B34" s="126" t="s">
        <v>96</v>
      </c>
      <c r="C34" s="126"/>
      <c r="D34" s="126"/>
      <c r="E34" s="126"/>
      <c r="F34" s="126"/>
      <c r="G34" s="126"/>
    </row>
    <row r="35" spans="2:9" ht="15" customHeight="1" x14ac:dyDescent="0.25">
      <c r="B35" s="122" t="s">
        <v>76</v>
      </c>
      <c r="C35" s="122"/>
      <c r="D35" s="122"/>
      <c r="E35" s="122"/>
      <c r="F35" s="122"/>
      <c r="G35" s="122"/>
      <c r="H35" s="101"/>
      <c r="I35" s="102"/>
    </row>
    <row r="36" spans="2:9" x14ac:dyDescent="0.25">
      <c r="B36" s="122"/>
      <c r="C36" s="122"/>
      <c r="D36" s="122"/>
      <c r="E36" s="122"/>
      <c r="F36" s="122"/>
      <c r="G36" s="122"/>
      <c r="H36" s="101"/>
      <c r="I36" s="102"/>
    </row>
    <row r="37" spans="2:9" x14ac:dyDescent="0.25">
      <c r="B37" s="122"/>
      <c r="C37" s="122"/>
      <c r="D37" s="122"/>
      <c r="E37" s="122"/>
      <c r="F37" s="122"/>
      <c r="G37" s="122"/>
      <c r="H37" s="101"/>
      <c r="I37" s="102"/>
    </row>
    <row r="38" spans="2:9" x14ac:dyDescent="0.25">
      <c r="B38" s="122"/>
      <c r="C38" s="122"/>
      <c r="D38" s="122"/>
      <c r="E38" s="122"/>
      <c r="F38" s="122"/>
      <c r="G38" s="122"/>
      <c r="H38" s="101"/>
      <c r="I38" s="102"/>
    </row>
    <row r="39" spans="2:9" x14ac:dyDescent="0.25">
      <c r="B39" s="122"/>
      <c r="C39" s="122"/>
      <c r="D39" s="122"/>
      <c r="E39" s="122"/>
      <c r="F39" s="122"/>
      <c r="G39" s="122"/>
      <c r="H39" s="101"/>
      <c r="I39" s="102"/>
    </row>
    <row r="40" spans="2:9" x14ac:dyDescent="0.25">
      <c r="B40" s="122"/>
      <c r="C40" s="122"/>
      <c r="D40" s="122"/>
      <c r="E40" s="122"/>
      <c r="F40" s="122"/>
      <c r="G40" s="122"/>
      <c r="H40" s="101"/>
      <c r="I40" s="102"/>
    </row>
    <row r="41" spans="2:9" ht="30" customHeight="1" x14ac:dyDescent="0.25">
      <c r="B41" s="122"/>
      <c r="C41" s="122"/>
      <c r="D41" s="122"/>
      <c r="E41" s="122"/>
      <c r="F41" s="122"/>
      <c r="G41" s="122"/>
      <c r="H41" s="101"/>
      <c r="I41" s="102"/>
    </row>
    <row r="42" spans="2:9" x14ac:dyDescent="0.25">
      <c r="B42" s="103"/>
      <c r="C42" s="103"/>
      <c r="D42" s="103"/>
      <c r="E42" s="103"/>
      <c r="F42" s="103"/>
      <c r="G42" s="103"/>
      <c r="H42" s="101"/>
      <c r="I42" s="102"/>
    </row>
    <row r="43" spans="2:9" x14ac:dyDescent="0.25">
      <c r="B43" s="101"/>
      <c r="C43" s="101"/>
      <c r="D43" s="101"/>
      <c r="E43" s="101"/>
      <c r="F43" s="101"/>
      <c r="G43" s="101"/>
      <c r="H43" s="101"/>
      <c r="I43" s="102"/>
    </row>
  </sheetData>
  <sheetProtection algorithmName="SHA-512" hashValue="17DI3MxN1JPgJXOTZ+70095+NPUHyUQqGThAbWlMXP5vKpxCjfoATWzjPOmz+Tegug+2Rc6tZ1ICM04nHHKcPQ==" saltValue="d95DBjadbtuA5SbfIM1HVA==" spinCount="100000" sheet="1" objects="1" scenarios="1"/>
  <mergeCells count="6">
    <mergeCell ref="B35:G41"/>
    <mergeCell ref="A3:G3"/>
    <mergeCell ref="A4:G5"/>
    <mergeCell ref="A6:G6"/>
    <mergeCell ref="C11:E11"/>
    <mergeCell ref="B34:G34"/>
  </mergeCells>
  <pageMargins left="0.25" right="0.25"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F39" sqref="F39"/>
    </sheetView>
  </sheetViews>
  <sheetFormatPr defaultColWidth="9.140625" defaultRowHeight="15" x14ac:dyDescent="0.25"/>
  <cols>
    <col min="1" max="1" width="12.5703125" style="5" customWidth="1"/>
    <col min="2" max="2" width="75.85546875" style="111" customWidth="1"/>
    <col min="3" max="3" width="11.42578125" style="5" customWidth="1"/>
    <col min="4" max="16384" width="9.140625" style="5"/>
  </cols>
  <sheetData>
    <row r="1" spans="1:8" x14ac:dyDescent="0.25">
      <c r="A1" s="4" t="s">
        <v>104</v>
      </c>
      <c r="B1" s="4"/>
    </row>
    <row r="2" spans="1:8" x14ac:dyDescent="0.25">
      <c r="B2" s="76"/>
      <c r="C2" s="76"/>
      <c r="D2" s="76"/>
      <c r="E2" s="76"/>
      <c r="F2" s="4"/>
      <c r="G2" s="4"/>
      <c r="H2" s="107"/>
    </row>
    <row r="3" spans="1:8" x14ac:dyDescent="0.25">
      <c r="B3" s="77"/>
    </row>
    <row r="4" spans="1:8" x14ac:dyDescent="0.25">
      <c r="B4" s="114"/>
    </row>
    <row r="5" spans="1:8" ht="15" customHeight="1" x14ac:dyDescent="0.25">
      <c r="A5" s="124" t="s">
        <v>99</v>
      </c>
      <c r="B5" s="124"/>
      <c r="C5" s="124"/>
      <c r="D5" s="4"/>
      <c r="E5" s="4"/>
      <c r="F5" s="4"/>
      <c r="G5" s="4"/>
    </row>
    <row r="6" spans="1:8" ht="18.75" customHeight="1" x14ac:dyDescent="0.25">
      <c r="A6" s="124"/>
      <c r="B6" s="124"/>
      <c r="C6" s="124"/>
    </row>
    <row r="7" spans="1:8" ht="15.75" x14ac:dyDescent="0.25">
      <c r="A7" s="127" t="s">
        <v>48</v>
      </c>
      <c r="B7" s="127"/>
      <c r="C7" s="127"/>
    </row>
    <row r="8" spans="1:8" ht="27.75" customHeight="1" x14ac:dyDescent="0.25">
      <c r="A8" s="47" t="s">
        <v>11</v>
      </c>
      <c r="B8" s="48" t="s">
        <v>49</v>
      </c>
      <c r="C8" s="49" t="s">
        <v>50</v>
      </c>
    </row>
    <row r="9" spans="1:8" x14ac:dyDescent="0.25">
      <c r="A9" s="12" t="s">
        <v>16</v>
      </c>
      <c r="B9" s="50" t="s">
        <v>17</v>
      </c>
      <c r="C9" s="17"/>
    </row>
    <row r="10" spans="1:8" x14ac:dyDescent="0.25">
      <c r="A10" s="51"/>
      <c r="B10" s="32" t="s">
        <v>18</v>
      </c>
      <c r="C10" s="28"/>
    </row>
    <row r="11" spans="1:8" x14ac:dyDescent="0.25">
      <c r="A11" s="52" t="s">
        <v>19</v>
      </c>
      <c r="B11" s="53" t="s">
        <v>51</v>
      </c>
      <c r="C11" s="54" t="s">
        <v>21</v>
      </c>
    </row>
    <row r="12" spans="1:8" ht="4.5" customHeight="1" x14ac:dyDescent="0.25">
      <c r="A12" s="55"/>
      <c r="B12" s="56"/>
      <c r="C12" s="57"/>
    </row>
    <row r="13" spans="1:8" x14ac:dyDescent="0.25">
      <c r="A13" s="58"/>
      <c r="B13" s="59" t="s">
        <v>52</v>
      </c>
      <c r="C13" s="57"/>
    </row>
    <row r="14" spans="1:8" x14ac:dyDescent="0.25">
      <c r="A14" s="58"/>
      <c r="B14" s="59" t="s">
        <v>53</v>
      </c>
      <c r="C14" s="57"/>
    </row>
    <row r="15" spans="1:8" x14ac:dyDescent="0.25">
      <c r="A15" s="58"/>
      <c r="B15" s="108" t="s">
        <v>86</v>
      </c>
      <c r="C15" s="57"/>
    </row>
    <row r="16" spans="1:8" x14ac:dyDescent="0.25">
      <c r="A16" s="58"/>
      <c r="B16" s="59" t="s">
        <v>54</v>
      </c>
      <c r="C16" s="57"/>
    </row>
    <row r="17" spans="1:6" ht="24.75" x14ac:dyDescent="0.25">
      <c r="A17" s="12" t="s">
        <v>22</v>
      </c>
      <c r="B17" s="60" t="s">
        <v>23</v>
      </c>
      <c r="C17" s="26"/>
    </row>
    <row r="18" spans="1:6" x14ac:dyDescent="0.25">
      <c r="A18" s="51"/>
      <c r="B18" s="32" t="s">
        <v>24</v>
      </c>
      <c r="C18" s="28"/>
    </row>
    <row r="19" spans="1:6" ht="26.25" x14ac:dyDescent="0.25">
      <c r="A19" s="52" t="s">
        <v>25</v>
      </c>
      <c r="B19" s="53" t="s">
        <v>55</v>
      </c>
      <c r="C19" s="54" t="s">
        <v>21</v>
      </c>
    </row>
    <row r="20" spans="1:6" ht="3.75" customHeight="1" x14ac:dyDescent="0.25">
      <c r="A20" s="55"/>
      <c r="B20" s="56"/>
      <c r="C20" s="57"/>
    </row>
    <row r="21" spans="1:6" x14ac:dyDescent="0.25">
      <c r="A21" s="58"/>
      <c r="B21" s="61" t="s">
        <v>56</v>
      </c>
      <c r="C21" s="58"/>
    </row>
    <row r="22" spans="1:6" x14ac:dyDescent="0.25">
      <c r="A22" s="62"/>
      <c r="B22" s="63" t="s">
        <v>57</v>
      </c>
      <c r="C22" s="64"/>
    </row>
    <row r="23" spans="1:6" ht="27" x14ac:dyDescent="0.3">
      <c r="A23" s="65">
        <v>2203033104</v>
      </c>
      <c r="B23" s="66" t="s">
        <v>58</v>
      </c>
      <c r="C23" s="67" t="s">
        <v>21</v>
      </c>
      <c r="F23" s="109"/>
    </row>
    <row r="24" spans="1:6" x14ac:dyDescent="0.25">
      <c r="A24" s="58"/>
      <c r="B24" s="61" t="s">
        <v>59</v>
      </c>
      <c r="C24" s="57"/>
    </row>
    <row r="25" spans="1:6" x14ac:dyDescent="0.25">
      <c r="A25" s="58"/>
      <c r="B25" s="61" t="s">
        <v>56</v>
      </c>
      <c r="C25" s="57"/>
    </row>
    <row r="26" spans="1:6" x14ac:dyDescent="0.25">
      <c r="A26" s="62"/>
      <c r="B26" s="68" t="s">
        <v>74</v>
      </c>
      <c r="C26" s="64"/>
    </row>
    <row r="27" spans="1:6" ht="29.25" customHeight="1" x14ac:dyDescent="0.3">
      <c r="A27" s="69" t="s">
        <v>28</v>
      </c>
      <c r="B27" s="70" t="s">
        <v>60</v>
      </c>
      <c r="C27" s="54" t="s">
        <v>21</v>
      </c>
      <c r="F27" s="109"/>
    </row>
    <row r="28" spans="1:6" ht="3.75" customHeight="1" x14ac:dyDescent="0.25">
      <c r="A28" s="55"/>
      <c r="B28" s="56"/>
      <c r="C28" s="57"/>
    </row>
    <row r="29" spans="1:6" x14ac:dyDescent="0.25">
      <c r="A29" s="58"/>
      <c r="B29" s="61" t="s">
        <v>61</v>
      </c>
      <c r="C29" s="57"/>
    </row>
    <row r="30" spans="1:6" x14ac:dyDescent="0.25">
      <c r="A30" s="58"/>
      <c r="B30" s="71" t="s">
        <v>62</v>
      </c>
      <c r="C30" s="57"/>
    </row>
    <row r="31" spans="1:6" x14ac:dyDescent="0.25">
      <c r="A31" s="58"/>
      <c r="B31" s="61" t="s">
        <v>63</v>
      </c>
      <c r="C31" s="57"/>
    </row>
    <row r="32" spans="1:6" x14ac:dyDescent="0.25">
      <c r="A32" s="62"/>
      <c r="B32" s="68" t="s">
        <v>64</v>
      </c>
      <c r="C32" s="64"/>
    </row>
    <row r="33" spans="1:6" x14ac:dyDescent="0.25">
      <c r="A33" s="65">
        <v>2203033203</v>
      </c>
      <c r="B33" s="70" t="s">
        <v>31</v>
      </c>
      <c r="C33" s="67" t="s">
        <v>21</v>
      </c>
    </row>
    <row r="34" spans="1:6" x14ac:dyDescent="0.25">
      <c r="A34" s="58"/>
      <c r="B34" s="61" t="s">
        <v>59</v>
      </c>
      <c r="C34" s="57"/>
    </row>
    <row r="35" spans="1:6" x14ac:dyDescent="0.25">
      <c r="A35" s="58"/>
      <c r="B35" s="61" t="s">
        <v>93</v>
      </c>
      <c r="C35" s="57"/>
    </row>
    <row r="36" spans="1:6" ht="26.25" x14ac:dyDescent="0.25">
      <c r="A36" s="62"/>
      <c r="B36" s="113" t="s">
        <v>66</v>
      </c>
      <c r="C36" s="64"/>
    </row>
    <row r="37" spans="1:6" ht="17.25" customHeight="1" x14ac:dyDescent="0.3">
      <c r="A37" s="72" t="s">
        <v>32</v>
      </c>
      <c r="B37" s="73" t="s">
        <v>105</v>
      </c>
      <c r="C37" s="57" t="s">
        <v>21</v>
      </c>
      <c r="F37" s="109"/>
    </row>
    <row r="38" spans="1:6" ht="3.75" customHeight="1" x14ac:dyDescent="0.25">
      <c r="A38" s="55"/>
      <c r="B38" s="73"/>
      <c r="C38" s="57"/>
    </row>
    <row r="39" spans="1:6" ht="17.25" customHeight="1" x14ac:dyDescent="0.3">
      <c r="A39" s="72"/>
      <c r="B39" s="61" t="s">
        <v>63</v>
      </c>
      <c r="C39" s="57"/>
      <c r="F39" s="109"/>
    </row>
    <row r="40" spans="1:6" ht="17.25" customHeight="1" x14ac:dyDescent="0.3">
      <c r="A40" s="72"/>
      <c r="B40" s="61" t="s">
        <v>65</v>
      </c>
      <c r="C40" s="57"/>
      <c r="F40" s="109"/>
    </row>
    <row r="41" spans="1:6" ht="26.25" x14ac:dyDescent="0.25">
      <c r="A41" s="55"/>
      <c r="B41" s="74" t="s">
        <v>66</v>
      </c>
      <c r="C41" s="57"/>
    </row>
    <row r="42" spans="1:6" x14ac:dyDescent="0.25">
      <c r="A42" s="55"/>
      <c r="B42" s="61" t="s">
        <v>87</v>
      </c>
      <c r="C42" s="57"/>
    </row>
    <row r="43" spans="1:6" x14ac:dyDescent="0.25">
      <c r="A43" s="75"/>
      <c r="B43" s="68" t="s">
        <v>75</v>
      </c>
      <c r="C43" s="64"/>
    </row>
    <row r="44" spans="1:6" ht="24.75" x14ac:dyDescent="0.25">
      <c r="A44" s="12" t="s">
        <v>22</v>
      </c>
      <c r="B44" s="60" t="s">
        <v>23</v>
      </c>
      <c r="C44" s="26"/>
    </row>
    <row r="45" spans="1:6" x14ac:dyDescent="0.25">
      <c r="A45" s="65" t="s">
        <v>33</v>
      </c>
      <c r="B45" s="66" t="s">
        <v>67</v>
      </c>
      <c r="C45" s="67" t="s">
        <v>21</v>
      </c>
    </row>
    <row r="46" spans="1:6" ht="3.75" customHeight="1" x14ac:dyDescent="0.25">
      <c r="A46" s="55"/>
      <c r="B46" s="73"/>
      <c r="C46" s="57"/>
    </row>
    <row r="47" spans="1:6" x14ac:dyDescent="0.25">
      <c r="A47" s="55"/>
      <c r="B47" s="61" t="s">
        <v>63</v>
      </c>
      <c r="C47" s="57"/>
    </row>
    <row r="48" spans="1:6" x14ac:dyDescent="0.25">
      <c r="A48" s="55"/>
      <c r="B48" s="61" t="s">
        <v>65</v>
      </c>
      <c r="C48" s="57"/>
    </row>
    <row r="49" spans="1:5" ht="26.25" x14ac:dyDescent="0.25">
      <c r="A49" s="55"/>
      <c r="B49" s="74" t="s">
        <v>66</v>
      </c>
      <c r="C49" s="57"/>
    </row>
    <row r="50" spans="1:5" x14ac:dyDescent="0.25">
      <c r="A50" s="58"/>
      <c r="B50" s="61" t="s">
        <v>74</v>
      </c>
      <c r="C50" s="57"/>
    </row>
    <row r="51" spans="1:5" x14ac:dyDescent="0.25">
      <c r="A51" s="62"/>
      <c r="B51" s="68" t="s">
        <v>75</v>
      </c>
      <c r="C51" s="64"/>
    </row>
    <row r="52" spans="1:5" x14ac:dyDescent="0.25">
      <c r="A52" s="69" t="s">
        <v>36</v>
      </c>
      <c r="B52" s="70" t="s">
        <v>68</v>
      </c>
      <c r="C52" s="54" t="s">
        <v>38</v>
      </c>
    </row>
    <row r="53" spans="1:5" ht="3.75" customHeight="1" x14ac:dyDescent="0.25">
      <c r="A53" s="55"/>
      <c r="B53" s="56"/>
      <c r="C53" s="57"/>
    </row>
    <row r="54" spans="1:5" s="110" customFormat="1" x14ac:dyDescent="0.25">
      <c r="A54" s="58"/>
      <c r="B54" s="61" t="s">
        <v>69</v>
      </c>
      <c r="C54" s="58"/>
    </row>
    <row r="55" spans="1:5" x14ac:dyDescent="0.25">
      <c r="A55" s="58"/>
      <c r="B55" s="61" t="s">
        <v>70</v>
      </c>
      <c r="C55" s="58"/>
    </row>
    <row r="56" spans="1:5" x14ac:dyDescent="0.25">
      <c r="A56" s="58"/>
      <c r="B56" s="61" t="s">
        <v>71</v>
      </c>
      <c r="C56" s="58"/>
    </row>
    <row r="57" spans="1:5" x14ac:dyDescent="0.25">
      <c r="A57" s="58"/>
      <c r="B57" s="61" t="s">
        <v>72</v>
      </c>
      <c r="C57" s="58"/>
    </row>
    <row r="58" spans="1:5" x14ac:dyDescent="0.25">
      <c r="A58" s="58"/>
      <c r="B58" s="61" t="s">
        <v>73</v>
      </c>
      <c r="C58" s="58"/>
    </row>
    <row r="59" spans="1:5" x14ac:dyDescent="0.25">
      <c r="A59" s="128"/>
      <c r="B59" s="129"/>
      <c r="C59" s="130"/>
    </row>
    <row r="60" spans="1:5" ht="3.75" customHeight="1" x14ac:dyDescent="0.25"/>
    <row r="62" spans="1:5" x14ac:dyDescent="0.25">
      <c r="A62" s="46"/>
      <c r="B62" s="78"/>
      <c r="C62" s="46"/>
    </row>
    <row r="63" spans="1:5" x14ac:dyDescent="0.25">
      <c r="A63" s="79" t="s">
        <v>41</v>
      </c>
      <c r="B63" s="78"/>
      <c r="C63" s="80"/>
      <c r="D63" s="112"/>
      <c r="E63" s="112"/>
    </row>
    <row r="64" spans="1:5" x14ac:dyDescent="0.25">
      <c r="A64" s="46"/>
      <c r="B64" s="80"/>
      <c r="C64" s="80"/>
      <c r="D64" s="112"/>
      <c r="E64" s="112"/>
    </row>
    <row r="65" spans="1:5" x14ac:dyDescent="0.25">
      <c r="A65" s="79"/>
      <c r="B65" s="80"/>
      <c r="C65" s="80"/>
      <c r="D65" s="112"/>
      <c r="E65" s="112"/>
    </row>
    <row r="66" spans="1:5" x14ac:dyDescent="0.25">
      <c r="A66" s="79" t="s">
        <v>42</v>
      </c>
      <c r="B66" s="80"/>
      <c r="C66" s="80"/>
      <c r="D66" s="112"/>
      <c r="E66" s="112"/>
    </row>
    <row r="67" spans="1:5" x14ac:dyDescent="0.25">
      <c r="A67" s="81"/>
      <c r="B67" s="80"/>
      <c r="C67" s="80"/>
      <c r="D67" s="112"/>
      <c r="E67" s="112"/>
    </row>
    <row r="68" spans="1:5" x14ac:dyDescent="0.25">
      <c r="A68" s="81"/>
      <c r="B68" s="80" t="s">
        <v>43</v>
      </c>
      <c r="C68" s="80"/>
      <c r="D68" s="112"/>
      <c r="E68" s="112"/>
    </row>
    <row r="69" spans="1:5" x14ac:dyDescent="0.25">
      <c r="A69" s="46"/>
      <c r="B69" s="80" t="s">
        <v>44</v>
      </c>
      <c r="C69" s="46"/>
    </row>
  </sheetData>
  <sheetProtection algorithmName="SHA-512" hashValue="kMkQtVs5vZeSIJipOO6tvDTt2/jMlf2zTjI/OOtBnL9Ht1I7GhJooFBnxQK08xOiAmbGNS2DvB5GRUMWzqUU6A==" saltValue="pfQzNuqd2uETouAOxbWfqA==" spinCount="100000" sheet="1" objects="1" scenarios="1"/>
  <mergeCells count="3">
    <mergeCell ref="A5:C6"/>
    <mergeCell ref="A7:C7"/>
    <mergeCell ref="A59:C59"/>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workbookViewId="0">
      <selection activeCell="L15" sqref="L15"/>
    </sheetView>
  </sheetViews>
  <sheetFormatPr defaultColWidth="9.140625" defaultRowHeight="15" x14ac:dyDescent="0.25"/>
  <cols>
    <col min="1" max="1" width="3.42578125" style="5" customWidth="1"/>
    <col min="2" max="2" width="13.140625" style="5" customWidth="1"/>
    <col min="3" max="3" width="39.5703125" style="5" customWidth="1"/>
    <col min="4" max="4" width="9" style="5" customWidth="1"/>
    <col min="5" max="5" width="9.5703125" style="5" customWidth="1"/>
    <col min="6" max="16384" width="9.140625" style="5"/>
  </cols>
  <sheetData>
    <row r="1" spans="1:7" x14ac:dyDescent="0.25">
      <c r="A1" s="4" t="s">
        <v>85</v>
      </c>
    </row>
    <row r="2" spans="1:7" ht="9.75" customHeight="1" x14ac:dyDescent="0.25"/>
    <row r="3" spans="1:7" x14ac:dyDescent="0.25">
      <c r="A3" s="123"/>
      <c r="B3" s="123"/>
      <c r="C3" s="123"/>
      <c r="D3" s="123"/>
      <c r="E3" s="123"/>
      <c r="F3" s="4"/>
      <c r="G3" s="4"/>
    </row>
    <row r="4" spans="1:7" ht="13.5" customHeight="1" x14ac:dyDescent="0.25">
      <c r="A4" s="131" t="s">
        <v>98</v>
      </c>
      <c r="B4" s="131"/>
      <c r="C4" s="131"/>
      <c r="D4" s="131"/>
      <c r="E4" s="131"/>
    </row>
    <row r="5" spans="1:7" x14ac:dyDescent="0.25">
      <c r="A5" s="131"/>
      <c r="B5" s="131"/>
      <c r="C5" s="131"/>
      <c r="D5" s="131"/>
      <c r="E5" s="131"/>
    </row>
    <row r="6" spans="1:7" ht="15.75" x14ac:dyDescent="0.25">
      <c r="A6" s="119" t="s">
        <v>100</v>
      </c>
      <c r="B6" s="119"/>
      <c r="C6" s="119"/>
      <c r="D6" s="119"/>
      <c r="E6" s="119"/>
    </row>
    <row r="7" spans="1:7" ht="22.5" x14ac:dyDescent="0.25">
      <c r="A7" s="6" t="s">
        <v>10</v>
      </c>
      <c r="B7" s="7" t="s">
        <v>11</v>
      </c>
      <c r="C7" s="8" t="s">
        <v>12</v>
      </c>
      <c r="D7" s="9" t="s">
        <v>13</v>
      </c>
      <c r="E7" s="10" t="s">
        <v>14</v>
      </c>
    </row>
    <row r="8" spans="1:7" x14ac:dyDescent="0.25">
      <c r="A8" s="12"/>
      <c r="B8" s="13" t="s">
        <v>16</v>
      </c>
      <c r="C8" s="14" t="s">
        <v>17</v>
      </c>
      <c r="D8" s="15"/>
      <c r="E8" s="16"/>
    </row>
    <row r="9" spans="1:7" ht="14.45" customHeight="1" x14ac:dyDescent="0.25">
      <c r="B9" s="96"/>
      <c r="C9" s="97" t="s">
        <v>18</v>
      </c>
      <c r="D9" s="96"/>
      <c r="E9" s="96"/>
    </row>
    <row r="10" spans="1:7" x14ac:dyDescent="0.25">
      <c r="A10" s="18">
        <v>1</v>
      </c>
      <c r="B10" s="19" t="s">
        <v>19</v>
      </c>
      <c r="C10" s="20" t="s">
        <v>20</v>
      </c>
      <c r="D10" s="21" t="s">
        <v>21</v>
      </c>
      <c r="E10" s="93">
        <f>'Príloha č. 2.1 k časti B.2'!E10</f>
        <v>0</v>
      </c>
    </row>
    <row r="11" spans="1:7" ht="30" customHeight="1" x14ac:dyDescent="0.25">
      <c r="A11" s="12"/>
      <c r="B11" s="24" t="s">
        <v>22</v>
      </c>
      <c r="C11" s="125" t="s">
        <v>23</v>
      </c>
      <c r="D11" s="125"/>
      <c r="E11" s="125"/>
    </row>
    <row r="12" spans="1:7" ht="14.45" customHeight="1" x14ac:dyDescent="0.25">
      <c r="B12" s="96"/>
      <c r="C12" s="95" t="s">
        <v>24</v>
      </c>
      <c r="D12" s="96"/>
      <c r="E12" s="96"/>
    </row>
    <row r="13" spans="1:7" ht="36.75" x14ac:dyDescent="0.25">
      <c r="A13" s="18">
        <v>2</v>
      </c>
      <c r="B13" s="19" t="s">
        <v>25</v>
      </c>
      <c r="C13" s="27" t="s">
        <v>26</v>
      </c>
      <c r="D13" s="28" t="s">
        <v>21</v>
      </c>
      <c r="E13" s="93">
        <f>'Príloha č. 2.1 k časti B.2'!E13</f>
        <v>0</v>
      </c>
    </row>
    <row r="14" spans="1:7" ht="36.75" x14ac:dyDescent="0.25">
      <c r="A14" s="18">
        <v>3</v>
      </c>
      <c r="B14" s="19" t="s">
        <v>92</v>
      </c>
      <c r="C14" s="27" t="s">
        <v>27</v>
      </c>
      <c r="D14" s="28" t="s">
        <v>21</v>
      </c>
      <c r="E14" s="93">
        <f>'Príloha č. 2.1 k časti B.2'!E14</f>
        <v>0</v>
      </c>
    </row>
    <row r="15" spans="1:7" ht="36.75" x14ac:dyDescent="0.25">
      <c r="A15" s="18">
        <v>4</v>
      </c>
      <c r="B15" s="19" t="s">
        <v>28</v>
      </c>
      <c r="C15" s="29" t="s">
        <v>29</v>
      </c>
      <c r="D15" s="28" t="s">
        <v>21</v>
      </c>
      <c r="E15" s="93">
        <f>'Príloha č. 2.1 k časti B.2'!E15</f>
        <v>0</v>
      </c>
    </row>
    <row r="16" spans="1:7" ht="24.75" x14ac:dyDescent="0.25">
      <c r="A16" s="18">
        <v>5</v>
      </c>
      <c r="B16" s="19" t="s">
        <v>30</v>
      </c>
      <c r="C16" s="27" t="s">
        <v>31</v>
      </c>
      <c r="D16" s="28" t="s">
        <v>21</v>
      </c>
      <c r="E16" s="93">
        <f>'Príloha č. 2.1 k časti B.2'!E16</f>
        <v>0</v>
      </c>
    </row>
    <row r="17" spans="1:7" ht="24.75" x14ac:dyDescent="0.25">
      <c r="A17" s="18">
        <v>6</v>
      </c>
      <c r="B17" s="19" t="s">
        <v>32</v>
      </c>
      <c r="C17" s="29" t="s">
        <v>46</v>
      </c>
      <c r="D17" s="28" t="s">
        <v>21</v>
      </c>
      <c r="E17" s="93">
        <f>'Príloha č. 2.1 k časti B.2'!E17</f>
        <v>0</v>
      </c>
    </row>
    <row r="18" spans="1:7" ht="24.75" x14ac:dyDescent="0.25">
      <c r="A18" s="18">
        <v>7</v>
      </c>
      <c r="B18" s="19" t="s">
        <v>33</v>
      </c>
      <c r="C18" s="29" t="s">
        <v>34</v>
      </c>
      <c r="D18" s="28" t="s">
        <v>21</v>
      </c>
      <c r="E18" s="93">
        <f>'Príloha č. 2.1 k časti B.2'!E18</f>
        <v>0</v>
      </c>
    </row>
    <row r="19" spans="1:7" ht="24.75" x14ac:dyDescent="0.25">
      <c r="A19" s="30"/>
      <c r="B19" s="31"/>
      <c r="C19" s="32" t="s">
        <v>35</v>
      </c>
      <c r="D19" s="33"/>
      <c r="E19" s="34"/>
    </row>
    <row r="20" spans="1:7" ht="24.75" x14ac:dyDescent="0.25">
      <c r="A20" s="18">
        <v>8</v>
      </c>
      <c r="B20" s="19" t="s">
        <v>36</v>
      </c>
      <c r="C20" s="27" t="s">
        <v>37</v>
      </c>
      <c r="D20" s="28" t="s">
        <v>38</v>
      </c>
      <c r="E20" s="93">
        <f>'Príloha č. 2.1 k časti B.2'!E20</f>
        <v>0</v>
      </c>
    </row>
    <row r="22" spans="1:7" x14ac:dyDescent="0.25">
      <c r="A22" s="79" t="s">
        <v>41</v>
      </c>
      <c r="B22" s="79"/>
      <c r="C22" s="46"/>
      <c r="D22" s="46"/>
      <c r="E22" s="46"/>
      <c r="F22" s="46"/>
      <c r="G22" s="46"/>
    </row>
    <row r="23" spans="1:7" x14ac:dyDescent="0.25">
      <c r="A23" s="46"/>
      <c r="B23" s="79"/>
      <c r="C23" s="46"/>
      <c r="D23" s="46"/>
      <c r="E23" s="46"/>
      <c r="F23" s="46"/>
      <c r="G23" s="46"/>
    </row>
    <row r="24" spans="1:7" x14ac:dyDescent="0.25">
      <c r="A24" s="79"/>
      <c r="B24" s="46"/>
      <c r="C24" s="46"/>
      <c r="D24" s="46"/>
      <c r="E24" s="46"/>
      <c r="F24" s="46"/>
      <c r="G24" s="46"/>
    </row>
    <row r="25" spans="1:7" x14ac:dyDescent="0.25">
      <c r="A25" s="79" t="s">
        <v>42</v>
      </c>
      <c r="B25" s="46"/>
      <c r="C25" s="46"/>
      <c r="D25" s="46"/>
      <c r="E25" s="46"/>
      <c r="F25" s="46"/>
      <c r="G25" s="46"/>
    </row>
    <row r="26" spans="1:7" x14ac:dyDescent="0.25">
      <c r="A26" s="81"/>
      <c r="B26" s="46"/>
      <c r="C26" s="46"/>
      <c r="D26" s="46" t="s">
        <v>43</v>
      </c>
      <c r="E26" s="46"/>
      <c r="F26" s="46"/>
      <c r="G26" s="46"/>
    </row>
    <row r="27" spans="1:7" x14ac:dyDescent="0.25">
      <c r="A27" s="81"/>
      <c r="B27" s="46"/>
      <c r="C27" s="46"/>
      <c r="D27" s="46" t="s">
        <v>44</v>
      </c>
      <c r="E27" s="46"/>
      <c r="F27" s="46"/>
      <c r="G27" s="46"/>
    </row>
    <row r="29" spans="1:7" ht="28.7" customHeight="1" x14ac:dyDescent="0.25">
      <c r="B29" s="126" t="s">
        <v>96</v>
      </c>
      <c r="C29" s="126"/>
      <c r="D29" s="126"/>
      <c r="E29" s="126"/>
    </row>
    <row r="30" spans="1:7" ht="15" customHeight="1" x14ac:dyDescent="0.25">
      <c r="B30" s="122" t="s">
        <v>76</v>
      </c>
      <c r="C30" s="122"/>
      <c r="D30" s="122"/>
      <c r="E30" s="122"/>
      <c r="F30" s="101"/>
      <c r="G30" s="102"/>
    </row>
    <row r="31" spans="1:7" x14ac:dyDescent="0.25">
      <c r="B31" s="122"/>
      <c r="C31" s="122"/>
      <c r="D31" s="122"/>
      <c r="E31" s="122"/>
      <c r="F31" s="101"/>
      <c r="G31" s="102"/>
    </row>
    <row r="32" spans="1:7" x14ac:dyDescent="0.25">
      <c r="B32" s="122"/>
      <c r="C32" s="122"/>
      <c r="D32" s="122"/>
      <c r="E32" s="122"/>
      <c r="F32" s="101"/>
      <c r="G32" s="102"/>
    </row>
    <row r="33" spans="2:7" x14ac:dyDescent="0.25">
      <c r="B33" s="122"/>
      <c r="C33" s="122"/>
      <c r="D33" s="122"/>
      <c r="E33" s="122"/>
      <c r="F33" s="101"/>
      <c r="G33" s="102"/>
    </row>
    <row r="34" spans="2:7" ht="30" customHeight="1" x14ac:dyDescent="0.25">
      <c r="B34" s="122"/>
      <c r="C34" s="122"/>
      <c r="D34" s="122"/>
      <c r="E34" s="122"/>
      <c r="F34" s="101"/>
      <c r="G34" s="102"/>
    </row>
    <row r="35" spans="2:7" ht="30" customHeight="1" x14ac:dyDescent="0.25">
      <c r="B35" s="122"/>
      <c r="C35" s="122"/>
      <c r="D35" s="122"/>
      <c r="E35" s="122"/>
      <c r="F35" s="101"/>
      <c r="G35" s="102"/>
    </row>
    <row r="36" spans="2:7" ht="30" customHeight="1" x14ac:dyDescent="0.25">
      <c r="B36" s="122"/>
      <c r="C36" s="122"/>
      <c r="D36" s="122"/>
      <c r="E36" s="122"/>
      <c r="F36" s="101"/>
      <c r="G36" s="102"/>
    </row>
    <row r="37" spans="2:7" x14ac:dyDescent="0.25">
      <c r="B37" s="103"/>
      <c r="C37" s="103"/>
      <c r="D37" s="103"/>
      <c r="E37" s="103"/>
      <c r="F37" s="101"/>
      <c r="G37" s="102"/>
    </row>
    <row r="38" spans="2:7" x14ac:dyDescent="0.25">
      <c r="B38" s="101"/>
      <c r="C38" s="101"/>
      <c r="D38" s="101"/>
      <c r="E38" s="101"/>
      <c r="F38" s="101"/>
      <c r="G38" s="102"/>
    </row>
  </sheetData>
  <sheetProtection algorithmName="SHA-512" hashValue="Fk1MrMbn2iQGM2BeCWHkPNzcKw/Ss9kQtAfzxwm4pX2vHxvD/evfwjBVQfyVzZF4ZxUB2R0mPKnc3q7AxKJuiw==" saltValue="59HdvcwCW0AMGqzZVTjmlg==" spinCount="100000" sheet="1" objects="1" scenarios="1"/>
  <mergeCells count="6">
    <mergeCell ref="B30:E36"/>
    <mergeCell ref="A3:E3"/>
    <mergeCell ref="A4:E5"/>
    <mergeCell ref="A6:E6"/>
    <mergeCell ref="C11:E11"/>
    <mergeCell ref="B29:E29"/>
  </mergeCells>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údržby spolu</vt:lpstr>
      <vt:lpstr>Príloha č.2 k časti A.2</vt:lpstr>
      <vt:lpstr>Príloha č. 2.1 k časti B.2</vt:lpstr>
      <vt:lpstr>Príloha č.2.2 k časti B.2</vt:lpstr>
      <vt:lpstr>Príloha č.1 k časti B.3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Biel Ivana</dc:creator>
  <cp:lastModifiedBy>Ághová Barbora</cp:lastModifiedBy>
  <cp:lastPrinted>2025-03-04T12:48:08Z</cp:lastPrinted>
  <dcterms:created xsi:type="dcterms:W3CDTF">2021-09-22T10:40:21Z</dcterms:created>
  <dcterms:modified xsi:type="dcterms:W3CDTF">2025-03-04T12:50:35Z</dcterms:modified>
</cp:coreProperties>
</file>